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hidePivotFieldList="1"/>
  <mc:AlternateContent xmlns:mc="http://schemas.openxmlformats.org/markup-compatibility/2006">
    <mc:Choice Requires="x15">
      <x15ac:absPath xmlns:x15ac="http://schemas.microsoft.com/office/spreadsheetml/2010/11/ac" url="C:\Users\Sergio.Polanco\Documents\CAASD 2022\Fisico financiero 2022\"/>
    </mc:Choice>
  </mc:AlternateContent>
  <xr:revisionPtr revIDLastSave="0" documentId="13_ncr:1_{E90E12D1-71B0-4024-82CC-58F136AB07B1}" xr6:coauthVersionLast="47" xr6:coauthVersionMax="47" xr10:uidLastSave="{00000000-0000-0000-0000-000000000000}"/>
  <bookViews>
    <workbookView xWindow="-120" yWindow="-120" windowWidth="20730" windowHeight="11160" firstSheet="1" activeTab="3" xr2:uid="{00000000-000D-0000-FFFF-FFFF00000000}"/>
  </bookViews>
  <sheets>
    <sheet name="5175" sheetId="1" state="hidden" r:id="rId1"/>
    <sheet name="Portafa" sheetId="5" r:id="rId2"/>
    <sheet name="Sub-port 1" sheetId="6" r:id="rId3"/>
    <sheet name="Programa 11" sheetId="2" r:id="rId4"/>
    <sheet name="Sub-port 2" sheetId="7" r:id="rId5"/>
    <sheet name="Programa 12" sheetId="3" r:id="rId6"/>
    <sheet name="Sub-port 3" sheetId="8" r:id="rId7"/>
    <sheet name="Programa 13" sheetId="4" r:id="rId8"/>
  </sheets>
  <externalReferences>
    <externalReference r:id="rId9"/>
  </externalReferences>
  <definedNames>
    <definedName name="_xlnm.Print_Area" localSheetId="1">Portafa!$A$1:$M$45</definedName>
    <definedName name="_xlnm.Print_Area" localSheetId="3">'Programa 11'!$B$1:$AG$55</definedName>
    <definedName name="_xlnm.Print_Area" localSheetId="5">'Programa 12'!$A$1:$AE$66</definedName>
    <definedName name="_xlnm.Print_Area" localSheetId="7">'Programa 13'!$A$1:$AH$59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7" i="2" l="1"/>
  <c r="Z38" i="3" l="1"/>
  <c r="Z37" i="3"/>
  <c r="AJ37" i="3"/>
  <c r="AJ38" i="3"/>
  <c r="Z37" i="4" l="1"/>
  <c r="Z37" i="2"/>
  <c r="AK36" i="3"/>
  <c r="AK45" i="3"/>
  <c r="AK44" i="3"/>
  <c r="W37" i="3"/>
  <c r="AL39" i="2"/>
  <c r="AK36" i="2"/>
  <c r="AK37" i="3"/>
  <c r="AL38" i="3" s="1"/>
  <c r="W37" i="2"/>
  <c r="AL37" i="2"/>
  <c r="AK37" i="2"/>
  <c r="AJ37" i="2"/>
  <c r="AI36" i="2"/>
  <c r="AI37" i="2" s="1"/>
  <c r="L31" i="4"/>
  <c r="T37" i="2"/>
  <c r="T31" i="2"/>
  <c r="L31" i="2"/>
  <c r="N31" i="2" s="1"/>
  <c r="T31" i="4"/>
  <c r="AK57" i="3" l="1"/>
  <c r="AJ57" i="3"/>
  <c r="W38" i="3"/>
  <c r="AI57" i="3"/>
  <c r="E31" i="3"/>
  <c r="T31" i="3"/>
  <c r="W31" i="3" s="1"/>
  <c r="O15" i="5"/>
  <c r="O13" i="5"/>
  <c r="O14" i="5" s="1"/>
  <c r="W37" i="4"/>
  <c r="N31" i="4"/>
  <c r="AH25" i="1"/>
  <c r="W31" i="2" l="1"/>
  <c r="W3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tc={A11EF927-F9B8-4DF7-81D9-01484EFA5F1A}</author>
    <author>tc={A01E5DB6-BEFD-4FD9-A9E6-48265457CF99}</author>
  </authors>
  <commentList>
    <comment ref="N37" authorId="0" shapeId="0" xr:uid="{A11EF927-F9B8-4DF7-81D9-01484EFA5F1A}">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a pesar de que es la misma registrada en el presupuesto fisico, no me da los 400 MGD</t>
      </text>
    </comment>
    <comment ref="P37" authorId="1" shapeId="0" xr:uid="{A01E5DB6-BEFD-4FD9-A9E6-48265457CF99}">
      <text>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en el presupuesto fisico registrado es diferente tiene RD$3,931,914,507</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tc={EA67E698-D876-4585-9182-95AC10AA1967}</author>
    <author>tc={8C2928FF-DBAE-436B-B640-DF2D4564DD02}</author>
    <author>tc={06C47A1F-D4E4-4127-B729-2B5C34577E37}</author>
    <author>tc={4172E1E9-B730-47A6-994E-B6BB20F28D26}</author>
    <author>tc={8146081B-709C-4DF1-A4BF-1D72709C6BFF}</author>
  </authors>
  <commentList>
    <comment ref="N31" authorId="0" shapeId="0" xr:uid="{EA67E698-D876-4585-9182-95AC10AA1967}">
      <text>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de registrado en el presupuesto fisico corresponde a 2,512,892,323.00</t>
      </text>
    </comment>
    <comment ref="P37" authorId="1" shapeId="0" xr:uid="{8C2928FF-DBAE-436B-B640-DF2D4564DD02}">
      <text>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de registrado en el presupuesto fisico corresponde a  1,374,341,232.0</t>
      </text>
    </comment>
    <comment ref="S37" authorId="2" shapeId="0" xr:uid="{06C47A1F-D4E4-4127-B729-2B5C34577E37}">
      <text>
        <t>[Comentario encadenado]
Su versión de Excel le permite leer este comentario encadenado; sin embargo, las ediciones que se apliquen se quitarán si el archivo se abre en una versión más reciente de Excel. Más información: https://go.microsoft.com/fwlink/?linkid=870924
Comentario:
    que  usamos aqui, el promedio de aguas residuales.  conforme al archivo de indicadores del dia 11.4.22 este promedio es de 344,186.88 multiplicado por 90 dias el valor que me arroja es RD$30,976,819020</t>
      </text>
    </comment>
    <comment ref="N38" authorId="3" shapeId="0" xr:uid="{4172E1E9-B730-47A6-994E-B6BB20F28D26}">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registrada en el presupuesto fisico era 29 m3 de aguas residuales tratadas</t>
      </text>
    </comment>
    <comment ref="P38" authorId="4" shapeId="0" xr:uid="{8146081B-709C-4DF1-A4BF-1D72709C6BFF}">
      <text>
        <t>[Comentario encadenado]
Su versión de Excel le permite leer este comentario encadenado; sin embargo, las ediciones que se apliquen se quitarán si el archivo se abre en una versión más reciente de Excel. Más información: https://go.microsoft.com/fwlink/?linkid=870924
Comentario:
    1,138,551,091 valor del monto financiero cargado para la meta</t>
      </text>
    </comment>
  </commentList>
</comments>
</file>

<file path=xl/sharedStrings.xml><?xml version="1.0" encoding="utf-8"?>
<sst xmlns="http://schemas.openxmlformats.org/spreadsheetml/2006/main" count="181" uniqueCount="92">
  <si>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</si>
  <si>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</si>
  <si>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</si>
  <si>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</si>
  <si>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</si>
  <si>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</si>
  <si>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</si>
  <si>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</si>
  <si>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</si>
  <si>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</si>
  <si>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</si>
  <si>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</si>
  <si>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</si>
  <si>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</si>
  <si>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</si>
  <si>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</si>
  <si>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</si>
  <si>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</si>
  <si>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</si>
  <si>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</si>
  <si>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</si>
  <si>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</si>
  <si>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</si>
  <si>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</si>
  <si>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</si>
  <si>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</si>
  <si>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</si>
  <si>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</si>
  <si>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</si>
  <si>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</si>
  <si>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</si>
  <si>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</si>
  <si>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</si>
  <si>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</si>
  <si>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</si>
  <si>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</si>
  <si>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</si>
  <si>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</si>
  <si>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</si>
  <si>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</si>
  <si>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</si>
  <si>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</si>
  <si>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</si>
  <si>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   </t>
  </si>
  <si>
    <r>
      <t xml:space="preserve">Capítulo: </t>
    </r>
    <r>
      <rPr>
        <sz val="11"/>
        <color rgb="FF000000"/>
        <rFont val="Century Gothic"/>
        <family val="2"/>
      </rPr>
      <t>6102- Corporación del Acueducto y Alcantarillado de Santo Domingo - CAASD</t>
    </r>
  </si>
  <si>
    <r>
      <t xml:space="preserve">Eje estratégico: </t>
    </r>
    <r>
      <rPr>
        <sz val="11"/>
        <color rgb="FF000000"/>
        <rFont val="Century Gothic"/>
        <family val="2"/>
      </rPr>
      <t>2 Desarrollo Social</t>
    </r>
  </si>
  <si>
    <r>
      <t xml:space="preserve">Objetivo general: </t>
    </r>
    <r>
      <rPr>
        <sz val="11"/>
        <color rgb="FF000000"/>
        <rFont val="Century Gothic"/>
        <family val="2"/>
      </rPr>
      <t>2.5 Vivienda digna en entornos saludables</t>
    </r>
  </si>
  <si>
    <r>
      <t xml:space="preserve">Objetivo(s) específico(s): </t>
    </r>
    <r>
      <rPr>
        <sz val="11"/>
        <color rgb="FF000000"/>
        <rFont val="Century Gothic"/>
        <family val="2"/>
      </rPr>
      <t>2.5.2 Garantizar el acceso universal a servicios de agua potable y saneamiento, provistos con calidad y eficiencia a través de las siguientes líneas de acción:</t>
    </r>
  </si>
  <si>
    <r>
      <t xml:space="preserve">Nombre del programa: </t>
    </r>
    <r>
      <rPr>
        <sz val="11"/>
        <color rgb="FF000000"/>
        <rFont val="Century Gothic"/>
        <family val="2"/>
      </rPr>
      <t>Abastecimiento de Agua Potable</t>
    </r>
  </si>
  <si>
    <r>
      <t xml:space="preserve">Nombre del programa: </t>
    </r>
    <r>
      <rPr>
        <sz val="11"/>
        <color rgb="FF000000"/>
        <rFont val="Century Gothic"/>
        <family val="2"/>
      </rPr>
      <t>Saneamiento de las Aguas Residuales</t>
    </r>
  </si>
  <si>
    <r>
      <t xml:space="preserve">Beneficiarios del programa: </t>
    </r>
    <r>
      <rPr>
        <sz val="11"/>
        <color rgb="FF000000"/>
        <rFont val="Century Gothic"/>
        <family val="2"/>
      </rPr>
      <t>Residentes del gran Santo Domingo (exceptuando el municipio de Boca Chica).</t>
    </r>
  </si>
  <si>
    <r>
      <t xml:space="preserve">Beneficiarios del programa: </t>
    </r>
    <r>
      <rPr>
        <sz val="11"/>
        <color rgb="FF000000"/>
        <rFont val="Century Gothic"/>
        <family val="2"/>
      </rPr>
      <t xml:space="preserve">Residentes en la zona de distribución de la CAASD. </t>
    </r>
  </si>
  <si>
    <r>
      <t>Línea(s) de acción:</t>
    </r>
    <r>
      <rPr>
        <sz val="11"/>
        <color rgb="FF000000"/>
        <rFont val="Century Gothic"/>
        <family val="2"/>
      </rPr>
      <t xml:space="preserve"> 2.5.2.2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t>
    </r>
    <r>
      <rPr>
        <b/>
        <sz val="11"/>
        <color rgb="FF000000"/>
        <rFont val="Century Gothic"/>
        <family val="2"/>
      </rPr>
      <t xml:space="preserve">                                                                                                                                                                                                                                                                                                                                                                                                        </t>
    </r>
    <r>
      <rPr>
        <sz val="11"/>
        <color rgb="FF000000"/>
        <rFont val="Century Gothic"/>
        <family val="2"/>
      </rPr>
      <t xml:space="preserve">2.5.2.4 Garantizar el mantenimiento de la infraestructura necesaria para la provisión del servicio de agua potable y saneamiento y la disposición final de residuos.                                                                                                                                                                                                                                                                                                                                                                                                                                                                                                                                                                                                                                                                                          </t>
    </r>
  </si>
  <si>
    <r>
      <t xml:space="preserve">Nombre del programa: </t>
    </r>
    <r>
      <rPr>
        <sz val="11"/>
        <color rgb="FF000000"/>
        <rFont val="Century Gothic"/>
        <family val="2"/>
      </rPr>
      <t>Administración Comercial</t>
    </r>
  </si>
  <si>
    <r>
      <t xml:space="preserve">Descripción del producto: </t>
    </r>
    <r>
      <rPr>
        <sz val="11"/>
        <color rgb="FF000000"/>
        <rFont val="Century Gothic"/>
        <family val="2"/>
      </rPr>
      <t>El producto consiste en eliminar los contaminantes presentes en las aguas residuales recolectadas y disponerla de manera adecuada y segura en el medio ambiente</t>
    </r>
  </si>
  <si>
    <r>
      <t xml:space="preserve">Producto: </t>
    </r>
    <r>
      <rPr>
        <sz val="11"/>
        <color rgb="FF000000"/>
        <rFont val="Century Gothic"/>
        <family val="2"/>
      </rPr>
      <t>Residentes en el Distrito Nacional y la Provincia Santo Domingo reciben atención a las solicitud de servicios comerciales de conformidad con el tiempo de respuesta establecido</t>
    </r>
  </si>
  <si>
    <r>
      <t>Descripción del programa:</t>
    </r>
    <r>
      <rPr>
        <sz val="11"/>
        <color rgb="FF000000"/>
        <rFont val="Century Gothic"/>
        <family val="2"/>
      </rPr>
      <t xml:space="preserve"> En este programa recae la responsabilidad del accionar para el buen funcionamiento del sistema de saneamiento de las aguas residuales y alcantarillado sanitario, realizando los procesos de recolección y conducción de las aguas residuales a través de las redes de alcantarillado sanitario, las cuales son conducidas a la planta de tratamiento.                                                                                                                                                                             </t>
    </r>
  </si>
  <si>
    <r>
      <t xml:space="preserve">Descripción del producto: </t>
    </r>
    <r>
      <rPr>
        <sz val="11"/>
        <color rgb="FF000000"/>
        <rFont val="Century Gothic"/>
        <family val="2"/>
      </rPr>
      <t>El producto consiste en atender las solicitudes de servicios comerciales de todos los ciudadanos clientes que se acerquen a la institución dentro de los tiempos limites establecidos para cada tipo de servicio</t>
    </r>
  </si>
  <si>
    <r>
      <t xml:space="preserve">Descripción del producto: </t>
    </r>
    <r>
      <rPr>
        <sz val="11"/>
        <color rgb="FF000000"/>
        <rFont val="Century Gothic"/>
        <family val="2"/>
      </rPr>
      <t>El producto consiste en recolectar las aguas residuales que se generan en las viviendas, para transportarlas de forma segura hacia las estaciones de tratamiento o disposición final de dichas aguas.</t>
    </r>
  </si>
  <si>
    <t>Dirección de Planificación y Desarrollo Institucional</t>
  </si>
  <si>
    <t xml:space="preserve">Resumen Gestión Comercial correspondiente al mes de </t>
  </si>
  <si>
    <t>PROGRAMA 11</t>
  </si>
  <si>
    <t>PROGRAMA 12</t>
  </si>
  <si>
    <t>PROGRAMA 13</t>
  </si>
  <si>
    <r>
      <t xml:space="preserve">Producto: </t>
    </r>
    <r>
      <rPr>
        <sz val="11"/>
        <color rgb="FF000000"/>
        <rFont val="Century Gothic"/>
        <family val="2"/>
      </rPr>
      <t>Residentes de viviendas del  Distrito Nacional y la Provincia Santo Domingo con abastecimiento de agua potable a través de la red pública</t>
    </r>
  </si>
  <si>
    <r>
      <t xml:space="preserve">Descripción del producto: </t>
    </r>
    <r>
      <rPr>
        <sz val="11"/>
        <color rgb="FF000000"/>
        <rFont val="Century Gothic"/>
        <family val="2"/>
      </rPr>
      <t xml:space="preserve">El producto consiste en llevar el agua potable hacías las viviendas dentro de la zona de jurisdicción de la CAASD a través de las redes de distribución </t>
    </r>
  </si>
  <si>
    <r>
      <t>Descripción del programa:</t>
    </r>
    <r>
      <rPr>
        <sz val="11"/>
        <color rgb="FF000000"/>
        <rFont val="Century Gothic"/>
        <family val="2"/>
      </rPr>
      <t xml:space="preserve">   El programa contempla la implementación de políticas comerciales para lograr el crecimiento de los clientes y eficientización de la cobranza                                                                                                                                                                         </t>
    </r>
  </si>
  <si>
    <r>
      <t>Causas y justificación del desvío:</t>
    </r>
    <r>
      <rPr>
        <sz val="11"/>
        <color rgb="FF000000"/>
        <rFont val="Century Gothic"/>
        <family val="2"/>
      </rPr>
      <t xml:space="preserve">
</t>
    </r>
  </si>
  <si>
    <t>Informe seguimiento del presupuesto físico 2022 correspondiente al 1er trimestre</t>
  </si>
  <si>
    <t>Residentes de los sectores bajo jurisdicción de la CAASD con suministro de agua potable a través de la Red Pública</t>
  </si>
  <si>
    <t>m3 agua potable producida</t>
  </si>
  <si>
    <r>
      <t>Línea(s) de acción:</t>
    </r>
    <r>
      <rPr>
        <sz val="11"/>
        <color rgb="FF000000"/>
        <rFont val="Century Gothic"/>
        <family val="2"/>
      </rPr>
      <t xml:space="preserve"> 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r>
    <r>
      <rPr>
        <b/>
        <sz val="11"/>
        <color rgb="FF000000"/>
        <rFont val="Century Gothic"/>
        <family val="2"/>
      </rPr>
      <t xml:space="preserve"> 
</t>
    </r>
    <r>
      <rPr>
        <sz val="11"/>
        <color rgb="FF000000"/>
        <rFont val="Century Gothic"/>
        <family val="2"/>
      </rPr>
      <t xml:space="preserve">2.5.2.4 Garantizar el mantenimiento de la infraestructura necesaria para la provisión del servicio de agua potable y saneamiento y la disposición final de residuos. 
2.5.2.7 Garantizar el suministro adecuado y oportuno de agua potable y el acceso a campañas de saneamiento a poblaciones afectadas por la ocurrencia de desastres.                                                                                                                                                                                                                                                                                                                                                                                                     </t>
    </r>
  </si>
  <si>
    <r>
      <t>Descripción del programa:</t>
    </r>
    <r>
      <rPr>
        <sz val="11"/>
        <color rgb="FF000000"/>
        <rFont val="Century Gothic"/>
        <family val="2"/>
      </rPr>
      <t xml:space="preserve"> Este programa contempla todas las acciones requeridas para que la población reciba el servicio de agua potable con eficacia y calidad en el área de Santo Domingo, realizando todos los procesos requeridos para la potabilización del agua y verificación de la calidad.
Las tareas a realizar para cumplir con las acciones del programa son la captación del agua cruda a través de las redes o líneas de conducción a la planta de tratamiento donde se efectúan los procesos de: desarenador, decantador, filtración y desinfección, obteniendo luego de esto el agua potable.
Este programa también realiza la operación del sistema de distribución del agua potable, apertura de válvulas, vigilancia de las presiones y caudales en la red, corrección de averías y obstrucciones del sistema de distribución; durante este proceso también es monitoreada la calidad del agua que llegan a los hogares y en caso de haber una alteración de la calidad se aplican los controles requeridos.                                                                                                                                                                                                                                                                            </t>
    </r>
  </si>
  <si>
    <t>Ejecución Física Trimestral 
(C)</t>
  </si>
  <si>
    <t>Ejecución Financiera Trimestral
 (D)</t>
  </si>
  <si>
    <t xml:space="preserve">FORMULACIÓN Y EJECUCIÓN TRIMESTRAL DE LAS METAS </t>
  </si>
  <si>
    <t>Residentes  de los sectores bajo jurisdicción de la CAASD con servicio de recolección de agua residual a través de la red de alcantarillado</t>
  </si>
  <si>
    <t>Residentes  de los sectores bajo jurisdicción de la CAASD con servicio de aguas residuales tratadas y vertidas al medio ambiente conforme a los parámetros establecidos por las normas</t>
  </si>
  <si>
    <t>m3 agua residuales recolectadas</t>
  </si>
  <si>
    <t>m3 agua residuales tratadas</t>
  </si>
  <si>
    <t>Dentro de este producto se ha dispuesto producir en el año un total de 538,004,160 metros cubicos de agua potabel en todo el año.
Al termino del 1er trimestre, la produccion diaria promedio se ha mantenido en 420.54 Millones de galones, lo cual equivale a 143,256,628 metros cubicos de agua pruducida en los 90 dias transcurridos dentro del trimestre.</t>
  </si>
  <si>
    <r>
      <t xml:space="preserve">Producto: </t>
    </r>
    <r>
      <rPr>
        <sz val="11"/>
        <color rgb="FF000000"/>
        <rFont val="Century Gothic"/>
        <family val="2"/>
      </rPr>
      <t>Residentes  de los sectores bajo jurisdicción de la CAASD con servicio de recolección de agua residual a través de la red de alcantarillado</t>
    </r>
  </si>
  <si>
    <t>En este producto se propuso recolectar 118,981,771 metros cubicos de agua residual en todo el año
Al termino del 1er trimestre, se ha logrado recolectar 32,079,941 metros cubicos de agua residual producto de haber alcanzado las 465,243 viviendas facturadas al servicio de alcantarillado sanitario</t>
  </si>
  <si>
    <r>
      <t xml:space="preserve">Producto: </t>
    </r>
    <r>
      <rPr>
        <sz val="11"/>
        <color rgb="FF000000"/>
        <rFont val="Century Gothic"/>
        <family val="2"/>
      </rPr>
      <t>Residentes  de los sectores bajo jurisdicción de la CAASD con servicio de aguas residuales tratadas y vertidas al medio ambiente conforme a los parámetros establecidos por las normas</t>
    </r>
  </si>
  <si>
    <t>Residentes  de los sectores bajo jurisdicción de la CAASD con atención a las solicitudes de servicios comerciales, reclamos y denuncias.</t>
  </si>
  <si>
    <t>Clientes atendidos</t>
  </si>
  <si>
    <t>En este producto se propuso llegar a tener incorporados 435,000 a los servicios institucionales
Al termino del 1er trimestre, se ha logrado llegar a incorporar 400,993 clientes a los servicios institucionales representando un incremento de 1,671 nuevos clientes durante el año</t>
  </si>
  <si>
    <r>
      <t>Misión:</t>
    </r>
    <r>
      <rPr>
        <sz val="11"/>
        <color rgb="FF000000"/>
        <rFont val="Century Gothic"/>
        <family val="2"/>
      </rPr>
      <t xml:space="preserve"> Somos una organización del sector público, comprometida con modelar formas de servicios eficientes que contribuyan al mejoramiento de la calidad de vida de la población, de manera oportuna y con criterios de calidad en cada una de nuestras entregas.
</t>
    </r>
  </si>
  <si>
    <r>
      <t xml:space="preserve">Visión: </t>
    </r>
    <r>
      <rPr>
        <sz val="11"/>
        <color rgb="FF000000"/>
        <rFont val="Century Gothic"/>
        <family val="2"/>
      </rPr>
      <t xml:space="preserve">Ser una referencia nacional en la prestación de servicios oportunos de agua potable y saneamiento, con un horizonte empresarial marcado por la excelencia y la satisfacción plena de sus usuarios.
</t>
    </r>
  </si>
  <si>
    <r>
      <t xml:space="preserve">Logros Alcanzados:
</t>
    </r>
    <r>
      <rPr>
        <sz val="11"/>
        <color rgb="FF000000"/>
        <rFont val="Century Gothic"/>
        <family val="2"/>
      </rPr>
      <t xml:space="preserve">En este producto se propuso lograr el tratamiento de </t>
    </r>
    <r>
      <rPr>
        <sz val="11"/>
        <color rgb="FFFF0000"/>
        <rFont val="Century Gothic"/>
        <family val="2"/>
      </rPr>
      <t xml:space="preserve">21,567,788 </t>
    </r>
    <r>
      <rPr>
        <sz val="11"/>
        <color rgb="FF000000"/>
        <rFont val="Century Gothic"/>
        <family val="2"/>
      </rPr>
      <t>metros cubicos de agua residual durante todo el año              
Al termino del 1er trimestre, se ha logrado tratar un volumen de 7,213,023 gracias a la disponibilidad de 17 Plantas de tratamiento de aguas residuales las cuales en conjunto depuran diariamente 80,145 metros cuabicos de agua</t>
    </r>
  </si>
  <si>
    <t>Durante la formalizacion y ajuste del POA 2022 la meta de produccion diaria promedio fue incrementada de 390 a 400 MGD. Esto repercute en la meta fisica de este producto</t>
  </si>
  <si>
    <t>Informe de evaluación Trimestral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</si>
</sst>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409]#,##0.00;\-#,##0.00"/>
    <numFmt numFmtId="165" formatCode="[$-10409]0.00\ %"/>
    <numFmt numFmtId="166" formatCode="[$-10409]#,##0;\-#,##0"/>
    <numFmt numFmtId="167" formatCode="[$-10409]0\ %"/>
    <numFmt numFmtId="168" formatCode="[$-10409]0.00%"/>
  </numFmts>
  <fonts count="32" x14ac:knownFonts="1">
    <font>
      <sz val="11"/>
      <color rgb="FF000000"/>
      <name val="Calibri"/>
      <family val="2"/>
      <scheme val="minor"/>
    </font>
    <font>
      <sz val="11"/>
      <color theme="1"/>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1"/>
      <color rgb="FF0E294B"/>
      <name val="Arial"/>
      <family val="2"/>
    </font>
    <font>
      <sz val="11"/>
      <name val="Century Gothic"/>
      <family val="2"/>
    </font>
    <font>
      <sz val="14"/>
      <color rgb="FF000000"/>
      <name val="Calibri Light"/>
      <family val="2"/>
    </font>
    <font>
      <sz val="11"/>
      <color rgb="FF1E213D"/>
      <name val="Arial"/>
      <family val="2"/>
    </font>
    <font>
      <sz val="11"/>
      <color rgb="FF000000"/>
      <name val="Calibri"/>
      <family val="2"/>
      <scheme val="minor"/>
    </font>
    <font>
      <sz val="11"/>
      <color theme="1" tint="0.34998626667073579"/>
      <name val="Calibri"/>
      <family val="2"/>
    </font>
    <font>
      <b/>
      <sz val="9"/>
      <color theme="1" tint="0.34998626667073579"/>
      <name val="Calibri"/>
      <family val="2"/>
    </font>
    <font>
      <sz val="8"/>
      <color theme="1" tint="0.34998626667073579"/>
      <name val="Calibri"/>
      <family val="2"/>
    </font>
    <font>
      <sz val="8"/>
      <color theme="1" tint="0.249977111117893"/>
      <name val="Calibri"/>
      <family val="2"/>
    </font>
    <font>
      <b/>
      <sz val="11"/>
      <name val="Calibri"/>
      <family val="2"/>
    </font>
    <font>
      <sz val="18"/>
      <color theme="1"/>
      <name val="Arial Nova Cond"/>
      <family val="2"/>
    </font>
    <font>
      <sz val="14"/>
      <color theme="1"/>
      <name val="Calibri"/>
      <family val="2"/>
      <scheme val="minor"/>
    </font>
    <font>
      <b/>
      <sz val="105"/>
      <color rgb="FF000000"/>
      <name val="Calibri"/>
      <family val="2"/>
      <scheme val="minor"/>
    </font>
    <font>
      <sz val="30"/>
      <color theme="1"/>
      <name val="Arial Black"/>
      <family val="2"/>
    </font>
    <font>
      <b/>
      <sz val="26"/>
      <color theme="1"/>
      <name val="Arial Narrow"/>
      <family val="2"/>
    </font>
    <font>
      <sz val="26"/>
      <color theme="1"/>
      <name val="Arial Nova Cond"/>
      <family val="2"/>
    </font>
    <font>
      <sz val="9"/>
      <color rgb="FF000000"/>
      <name val="Segoe UI"/>
      <family val="2"/>
    </font>
    <font>
      <sz val="11"/>
      <color rgb="FFFF0000"/>
      <name val="Century Gothic"/>
      <family val="2"/>
    </font>
  </fonts>
  <fills count="8">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
      <patternFill patternType="solid">
        <fgColor rgb="FFFFC000"/>
        <bgColor indexed="64"/>
      </patternFill>
    </fill>
  </fills>
  <borders count="17">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indexed="64"/>
      </top>
      <bottom style="thin">
        <color indexed="64"/>
      </bottom>
      <diagonal/>
    </border>
    <border>
      <left/>
      <right/>
      <top/>
      <bottom style="medium">
        <color indexed="64"/>
      </bottom>
      <diagonal/>
    </border>
  </borders>
  <cellStyleXfs count="4">
    <xf numFmtId="0" fontId="0" fillId="0" borderId="0"/>
    <xf numFmtId="43" fontId="18" fillId="0" borderId="0" applyFont="0" applyFill="0" applyBorder="0" applyAlignment="0" applyProtection="0"/>
    <xf numFmtId="9" fontId="18" fillId="0" borderId="0" applyFont="0" applyFill="0" applyBorder="0" applyAlignment="0" applyProtection="0"/>
    <xf numFmtId="0" fontId="1" fillId="0" borderId="0"/>
  </cellStyleXfs>
  <cellXfs count="171">
    <xf numFmtId="0" fontId="0" fillId="0" borderId="0" xfId="0"/>
    <xf numFmtId="0" fontId="2" fillId="0" borderId="0" xfId="0" applyFont="1" applyFill="1" applyBorder="1"/>
    <xf numFmtId="0" fontId="2" fillId="0" borderId="0" xfId="0" applyFont="1" applyFill="1" applyBorder="1"/>
    <xf numFmtId="0" fontId="2" fillId="0" borderId="6" xfId="0" applyFont="1" applyFill="1" applyBorder="1"/>
    <xf numFmtId="0" fontId="2" fillId="0" borderId="7" xfId="0" applyFont="1" applyFill="1" applyBorder="1"/>
    <xf numFmtId="0" fontId="2" fillId="0" borderId="8" xfId="0" applyFont="1" applyFill="1" applyBorder="1"/>
    <xf numFmtId="0" fontId="2" fillId="0" borderId="9" xfId="0" applyFont="1" applyFill="1" applyBorder="1"/>
    <xf numFmtId="0" fontId="2" fillId="0" borderId="10" xfId="0" applyFont="1" applyFill="1" applyBorder="1"/>
    <xf numFmtId="0" fontId="2" fillId="0" borderId="11" xfId="0" applyFont="1" applyFill="1" applyBorder="1"/>
    <xf numFmtId="0" fontId="2" fillId="0" borderId="0" xfId="0" applyFont="1" applyFill="1" applyBorder="1"/>
    <xf numFmtId="0" fontId="2" fillId="0" borderId="0" xfId="0" applyFont="1" applyFill="1" applyBorder="1"/>
    <xf numFmtId="0" fontId="2" fillId="0" borderId="0" xfId="0" applyFont="1" applyFill="1" applyBorder="1" applyAlignment="1"/>
    <xf numFmtId="0" fontId="2" fillId="0" borderId="0" xfId="0" applyFont="1" applyFill="1" applyBorder="1"/>
    <xf numFmtId="0" fontId="2" fillId="0" borderId="0" xfId="0" applyFont="1" applyFill="1" applyBorder="1"/>
    <xf numFmtId="0" fontId="2" fillId="0" borderId="0" xfId="0" applyFont="1" applyFill="1" applyBorder="1"/>
    <xf numFmtId="3" fontId="14" fillId="0" borderId="0" xfId="0" applyNumberFormat="1" applyFont="1"/>
    <xf numFmtId="0" fontId="16" fillId="0" borderId="0" xfId="0" applyFont="1"/>
    <xf numFmtId="3" fontId="17" fillId="0" borderId="0" xfId="0" applyNumberFormat="1" applyFont="1"/>
    <xf numFmtId="3" fontId="17" fillId="0" borderId="0" xfId="0" applyNumberFormat="1" applyFont="1" applyAlignment="1">
      <alignment horizontal="right"/>
    </xf>
    <xf numFmtId="3" fontId="2" fillId="0" borderId="0" xfId="0" applyNumberFormat="1" applyFont="1" applyFill="1" applyBorder="1"/>
    <xf numFmtId="0" fontId="2" fillId="0" borderId="0" xfId="0" applyFont="1" applyFill="1" applyBorder="1"/>
    <xf numFmtId="0" fontId="2" fillId="0" borderId="0" xfId="0" applyFont="1" applyFill="1" applyBorder="1"/>
    <xf numFmtId="0" fontId="2" fillId="0" borderId="0" xfId="0" applyFont="1" applyFill="1" applyBorder="1"/>
    <xf numFmtId="0" fontId="2" fillId="0" borderId="0" xfId="0" applyFont="1" applyFill="1" applyBorder="1"/>
    <xf numFmtId="0" fontId="2" fillId="0" borderId="13" xfId="0" applyNumberFormat="1" applyFont="1" applyFill="1" applyBorder="1" applyAlignment="1">
      <alignment vertical="top" wrapText="1"/>
    </xf>
    <xf numFmtId="0" fontId="2" fillId="0" borderId="0" xfId="0" applyFont="1" applyFill="1" applyBorder="1"/>
    <xf numFmtId="0" fontId="3" fillId="0" borderId="0" xfId="0" applyNumberFormat="1" applyFont="1" applyFill="1" applyBorder="1" applyAlignment="1">
      <alignment vertical="top" wrapText="1" readingOrder="1"/>
    </xf>
    <xf numFmtId="0" fontId="2" fillId="0" borderId="0" xfId="0" applyFont="1" applyFill="1" applyBorder="1"/>
    <xf numFmtId="0" fontId="1" fillId="0" borderId="0" xfId="3"/>
    <xf numFmtId="0" fontId="24" fillId="0" borderId="0" xfId="3" applyFont="1" applyAlignment="1">
      <alignment horizontal="center"/>
    </xf>
    <xf numFmtId="14" fontId="1" fillId="0" borderId="0" xfId="3" applyNumberFormat="1"/>
    <xf numFmtId="0" fontId="25" fillId="0" borderId="0" xfId="3" applyFont="1"/>
    <xf numFmtId="0" fontId="21" fillId="0" borderId="15" xfId="0" applyNumberFormat="1" applyFont="1" applyFill="1" applyBorder="1" applyAlignment="1">
      <alignment horizontal="center" vertical="center" wrapText="1"/>
    </xf>
    <xf numFmtId="0" fontId="21" fillId="0" borderId="15" xfId="0" applyNumberFormat="1" applyFont="1" applyFill="1" applyBorder="1" applyAlignment="1">
      <alignment vertical="center" wrapText="1"/>
    </xf>
    <xf numFmtId="0" fontId="2" fillId="0" borderId="0" xfId="0" applyNumberFormat="1" applyFont="1" applyFill="1" applyBorder="1" applyAlignment="1">
      <alignment vertical="top" wrapText="1"/>
    </xf>
    <xf numFmtId="0" fontId="2" fillId="0" borderId="16" xfId="0" applyFont="1" applyFill="1" applyBorder="1"/>
    <xf numFmtId="0" fontId="2" fillId="0" borderId="16" xfId="0" applyNumberFormat="1" applyFont="1" applyFill="1" applyBorder="1" applyAlignment="1">
      <alignment vertical="top" wrapText="1"/>
    </xf>
    <xf numFmtId="0" fontId="21" fillId="0" borderId="0" xfId="0" applyNumberFormat="1" applyFont="1" applyFill="1" applyBorder="1" applyAlignment="1">
      <alignment horizontal="center" vertical="center" wrapText="1"/>
    </xf>
    <xf numFmtId="9" fontId="11" fillId="0" borderId="15" xfId="2" applyFont="1" applyFill="1" applyBorder="1" applyAlignment="1">
      <alignment horizontal="center" vertical="center" wrapText="1" readingOrder="1"/>
    </xf>
    <xf numFmtId="0" fontId="2" fillId="0" borderId="15" xfId="0" applyNumberFormat="1" applyFont="1" applyFill="1" applyBorder="1" applyAlignment="1">
      <alignment vertical="top" wrapText="1" readingOrder="1"/>
    </xf>
    <xf numFmtId="0" fontId="2" fillId="0" borderId="15" xfId="0" applyNumberFormat="1" applyFont="1" applyFill="1" applyBorder="1" applyAlignment="1">
      <alignment vertical="top" wrapText="1"/>
    </xf>
    <xf numFmtId="0" fontId="7" fillId="0" borderId="0" xfId="0" applyNumberFormat="1" applyFont="1" applyFill="1" applyBorder="1" applyAlignment="1">
      <alignment vertical="center" wrapText="1" readingOrder="1"/>
    </xf>
    <xf numFmtId="164" fontId="8" fillId="0" borderId="0" xfId="0" applyNumberFormat="1" applyFont="1" applyFill="1" applyBorder="1" applyAlignment="1">
      <alignment vertical="center" wrapText="1" readingOrder="1"/>
    </xf>
    <xf numFmtId="0" fontId="20" fillId="3" borderId="0" xfId="0" applyNumberFormat="1" applyFont="1" applyFill="1" applyBorder="1" applyAlignment="1">
      <alignment horizontal="center" vertical="center" wrapText="1" readingOrder="1"/>
    </xf>
    <xf numFmtId="0" fontId="19" fillId="0" borderId="0" xfId="0" applyNumberFormat="1" applyFont="1" applyFill="1" applyBorder="1" applyAlignment="1">
      <alignment vertical="center" wrapText="1"/>
    </xf>
    <xf numFmtId="9" fontId="21" fillId="0" borderId="0" xfId="2" applyFont="1" applyFill="1" applyBorder="1" applyAlignment="1">
      <alignment vertical="top" wrapText="1"/>
    </xf>
    <xf numFmtId="0" fontId="10" fillId="3" borderId="6" xfId="0" applyNumberFormat="1" applyFont="1" applyFill="1" applyBorder="1" applyAlignment="1">
      <alignment vertical="center" wrapText="1" readingOrder="1"/>
    </xf>
    <xf numFmtId="0" fontId="10" fillId="3" borderId="11" xfId="0" applyNumberFormat="1" applyFont="1" applyFill="1" applyBorder="1" applyAlignment="1">
      <alignment horizontal="center" vertical="center" wrapText="1" readingOrder="1"/>
    </xf>
    <xf numFmtId="0" fontId="21" fillId="3" borderId="15" xfId="0" applyNumberFormat="1" applyFont="1" applyFill="1" applyBorder="1" applyAlignment="1">
      <alignment horizontal="center" vertical="center" wrapText="1" readingOrder="1"/>
    </xf>
    <xf numFmtId="0" fontId="21" fillId="0" borderId="15" xfId="0" applyNumberFormat="1" applyFont="1" applyFill="1" applyBorder="1" applyAlignment="1">
      <alignment horizontal="center" vertical="center" wrapText="1"/>
    </xf>
    <xf numFmtId="4" fontId="2" fillId="0" borderId="0" xfId="0" applyNumberFormat="1" applyFont="1" applyFill="1" applyBorder="1"/>
    <xf numFmtId="4" fontId="11" fillId="0" borderId="14" xfId="0" applyNumberFormat="1" applyFont="1" applyFill="1" applyBorder="1" applyAlignment="1">
      <alignment vertical="center" wrapText="1" readingOrder="1"/>
    </xf>
    <xf numFmtId="0" fontId="2" fillId="0" borderId="0" xfId="0" applyFont="1" applyFill="1" applyBorder="1"/>
    <xf numFmtId="0" fontId="2" fillId="0" borderId="15" xfId="0" applyNumberFormat="1" applyFont="1" applyFill="1" applyBorder="1" applyAlignment="1">
      <alignment vertical="top" wrapText="1"/>
    </xf>
    <xf numFmtId="0" fontId="19" fillId="0" borderId="15" xfId="0" applyNumberFormat="1" applyFont="1" applyFill="1" applyBorder="1" applyAlignment="1">
      <alignment vertical="top" wrapText="1"/>
    </xf>
    <xf numFmtId="4" fontId="21" fillId="0" borderId="15" xfId="2" applyNumberFormat="1" applyFont="1" applyFill="1" applyBorder="1" applyAlignment="1">
      <alignment horizontal="center" vertical="center" wrapText="1"/>
    </xf>
    <xf numFmtId="4" fontId="11" fillId="0" borderId="15" xfId="2" applyNumberFormat="1" applyFont="1" applyFill="1" applyBorder="1" applyAlignment="1">
      <alignment horizontal="center" vertical="center" wrapText="1" readingOrder="1"/>
    </xf>
    <xf numFmtId="0" fontId="21" fillId="0" borderId="11" xfId="0" applyNumberFormat="1" applyFont="1" applyFill="1" applyBorder="1" applyAlignment="1">
      <alignment horizontal="center" vertical="center" wrapText="1"/>
    </xf>
    <xf numFmtId="9" fontId="11" fillId="0" borderId="11" xfId="2" applyFont="1" applyFill="1" applyBorder="1" applyAlignment="1">
      <alignment horizontal="center" vertical="center" wrapText="1" readingOrder="1"/>
    </xf>
    <xf numFmtId="4" fontId="21" fillId="0" borderId="11" xfId="0" applyNumberFormat="1" applyFont="1" applyFill="1" applyBorder="1" applyAlignment="1">
      <alignment horizontal="center" vertical="center" wrapText="1" readingOrder="1"/>
    </xf>
    <xf numFmtId="4" fontId="21" fillId="0" borderId="11" xfId="2" applyNumberFormat="1" applyFont="1" applyFill="1" applyBorder="1" applyAlignment="1">
      <alignment horizontal="center" vertical="center" wrapText="1"/>
    </xf>
    <xf numFmtId="0" fontId="2" fillId="0" borderId="0" xfId="0" applyFont="1" applyFill="1" applyBorder="1"/>
    <xf numFmtId="4" fontId="21" fillId="0" borderId="15" xfId="2" applyNumberFormat="1" applyFont="1" applyFill="1" applyBorder="1" applyAlignment="1">
      <alignment horizontal="center" vertical="center" wrapText="1" readingOrder="1"/>
    </xf>
    <xf numFmtId="43" fontId="2" fillId="0" borderId="0" xfId="1" applyFont="1" applyFill="1" applyBorder="1"/>
    <xf numFmtId="43" fontId="2" fillId="0" borderId="0" xfId="0" applyNumberFormat="1" applyFont="1" applyFill="1" applyBorder="1"/>
    <xf numFmtId="3" fontId="0" fillId="0" borderId="0" xfId="0" applyNumberFormat="1"/>
    <xf numFmtId="3" fontId="30" fillId="0" borderId="0" xfId="0" applyNumberFormat="1" applyFont="1"/>
    <xf numFmtId="9" fontId="2" fillId="0" borderId="0" xfId="2" applyFont="1" applyFill="1" applyBorder="1"/>
    <xf numFmtId="4" fontId="0" fillId="0" borderId="0" xfId="0" applyNumberFormat="1"/>
    <xf numFmtId="10" fontId="2" fillId="0" borderId="0" xfId="2" applyNumberFormat="1" applyFont="1" applyFill="1" applyBorder="1"/>
    <xf numFmtId="166" fontId="2" fillId="0" borderId="0" xfId="0" applyNumberFormat="1" applyFont="1" applyFill="1" applyBorder="1"/>
    <xf numFmtId="0" fontId="2" fillId="0" borderId="0" xfId="0" applyFont="1" applyFill="1" applyBorder="1"/>
    <xf numFmtId="0" fontId="12" fillId="5" borderId="5" xfId="0" applyNumberFormat="1" applyFont="1" applyFill="1" applyBorder="1" applyAlignment="1">
      <alignment horizontal="center" vertical="center" wrapText="1" readingOrder="1"/>
    </xf>
    <xf numFmtId="0" fontId="13" fillId="6" borderId="6" xfId="0" applyFont="1" applyFill="1" applyBorder="1" applyAlignment="1">
      <alignment vertical="center"/>
    </xf>
    <xf numFmtId="0" fontId="3" fillId="0" borderId="8" xfId="0" applyNumberFormat="1" applyFont="1" applyFill="1" applyBorder="1" applyAlignment="1">
      <alignment vertical="center" wrapText="1" readingOrder="1"/>
    </xf>
    <xf numFmtId="0" fontId="2" fillId="0" borderId="0" xfId="0" applyFont="1" applyFill="1" applyBorder="1" applyAlignment="1">
      <alignment vertical="center"/>
    </xf>
    <xf numFmtId="0" fontId="4" fillId="0" borderId="0" xfId="0" applyNumberFormat="1" applyFont="1" applyFill="1" applyBorder="1" applyAlignment="1">
      <alignment vertical="top" wrapText="1" readingOrder="1"/>
    </xf>
    <xf numFmtId="0" fontId="2" fillId="0" borderId="0" xfId="0" applyFont="1" applyFill="1" applyBorder="1"/>
    <xf numFmtId="0" fontId="4" fillId="0" borderId="0" xfId="0" applyNumberFormat="1" applyFont="1" applyFill="1" applyBorder="1" applyAlignment="1">
      <alignment horizontal="justify" vertical="top" wrapText="1" readingOrder="1"/>
    </xf>
    <xf numFmtId="0" fontId="2" fillId="0" borderId="0" xfId="0" applyFont="1" applyFill="1" applyBorder="1" applyAlignment="1">
      <alignment horizontal="justify"/>
    </xf>
    <xf numFmtId="0" fontId="5" fillId="2"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4" fillId="0" borderId="8" xfId="0" applyNumberFormat="1" applyFont="1" applyFill="1" applyBorder="1" applyAlignment="1">
      <alignment horizontal="justify" vertical="top" wrapText="1" readingOrder="1"/>
    </xf>
    <xf numFmtId="0" fontId="7" fillId="0" borderId="1" xfId="0" applyNumberFormat="1" applyFont="1" applyFill="1" applyBorder="1" applyAlignment="1">
      <alignment horizontal="center" vertical="center" wrapText="1" readingOrder="1"/>
    </xf>
    <xf numFmtId="0" fontId="2" fillId="0" borderId="2" xfId="0" applyNumberFormat="1" applyFont="1" applyFill="1" applyBorder="1" applyAlignment="1">
      <alignment vertical="top" wrapText="1"/>
    </xf>
    <xf numFmtId="0" fontId="2" fillId="0" borderId="3" xfId="0" applyNumberFormat="1" applyFont="1" applyFill="1" applyBorder="1" applyAlignment="1">
      <alignment vertical="top" wrapText="1"/>
    </xf>
    <xf numFmtId="0" fontId="6" fillId="0" borderId="1" xfId="0" applyNumberFormat="1" applyFont="1" applyFill="1" applyBorder="1" applyAlignment="1">
      <alignment horizontal="center" vertical="top" wrapText="1" readingOrder="1"/>
    </xf>
    <xf numFmtId="164" fontId="8" fillId="0" borderId="1" xfId="0" applyNumberFormat="1" applyFont="1" applyFill="1" applyBorder="1" applyAlignment="1">
      <alignment horizontal="center" vertical="center" wrapText="1" readingOrder="1"/>
    </xf>
    <xf numFmtId="165" fontId="8" fillId="0"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center" vertical="top" wrapText="1" readingOrder="1"/>
    </xf>
    <xf numFmtId="0" fontId="10" fillId="3" borderId="1" xfId="0" applyNumberFormat="1" applyFont="1" applyFill="1" applyBorder="1" applyAlignment="1">
      <alignment horizontal="center" vertical="center" wrapText="1" readingOrder="1"/>
    </xf>
    <xf numFmtId="0" fontId="10" fillId="3" borderId="4" xfId="0" applyNumberFormat="1" applyFont="1" applyFill="1" applyBorder="1" applyAlignment="1">
      <alignment horizontal="center" vertical="center" wrapText="1" readingOrder="1"/>
    </xf>
    <xf numFmtId="0" fontId="10" fillId="3" borderId="2" xfId="0" applyNumberFormat="1" applyFont="1" applyFill="1" applyBorder="1" applyAlignment="1">
      <alignment horizontal="center" vertical="center" wrapText="1" readingOrder="1"/>
    </xf>
    <xf numFmtId="0" fontId="10" fillId="3" borderId="3" xfId="0" applyNumberFormat="1" applyFont="1" applyFill="1" applyBorder="1" applyAlignment="1">
      <alignment horizontal="center" vertical="center" wrapText="1" readingOrder="1"/>
    </xf>
    <xf numFmtId="0" fontId="9" fillId="3" borderId="1" xfId="0" applyNumberFormat="1" applyFont="1" applyFill="1" applyBorder="1" applyAlignment="1">
      <alignment horizontal="center" vertical="center" wrapText="1" readingOrder="1"/>
    </xf>
    <xf numFmtId="0" fontId="9" fillId="3" borderId="4" xfId="0" applyNumberFormat="1"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0" fontId="11" fillId="0" borderId="1" xfId="0" applyNumberFormat="1" applyFont="1" applyFill="1" applyBorder="1" applyAlignment="1">
      <alignment horizontal="left" vertical="center" wrapText="1" readingOrder="1"/>
    </xf>
    <xf numFmtId="0" fontId="11" fillId="0" borderId="4" xfId="0" applyNumberFormat="1" applyFont="1" applyFill="1" applyBorder="1" applyAlignment="1">
      <alignment horizontal="left" vertical="center" wrapText="1" readingOrder="1"/>
    </xf>
    <xf numFmtId="0" fontId="11" fillId="0" borderId="2" xfId="0" applyNumberFormat="1" applyFont="1" applyFill="1" applyBorder="1" applyAlignment="1">
      <alignment horizontal="left" vertical="center" wrapText="1" readingOrder="1"/>
    </xf>
    <xf numFmtId="0" fontId="11" fillId="0" borderId="3" xfId="0" applyNumberFormat="1" applyFont="1" applyFill="1" applyBorder="1" applyAlignment="1">
      <alignment horizontal="left" vertical="center" wrapText="1" readingOrder="1"/>
    </xf>
    <xf numFmtId="166" fontId="11" fillId="0" borderId="1" xfId="0" applyNumberFormat="1" applyFont="1" applyFill="1" applyBorder="1" applyAlignment="1">
      <alignment horizontal="center" vertical="center" wrapText="1" readingOrder="1"/>
    </xf>
    <xf numFmtId="166" fontId="2" fillId="0" borderId="3" xfId="0" applyNumberFormat="1" applyFont="1" applyFill="1" applyBorder="1" applyAlignment="1">
      <alignment vertical="top" wrapText="1"/>
    </xf>
    <xf numFmtId="166" fontId="11" fillId="0" borderId="4" xfId="0" applyNumberFormat="1" applyFont="1" applyFill="1" applyBorder="1" applyAlignment="1">
      <alignment horizontal="center" vertical="center" wrapText="1" readingOrder="1"/>
    </xf>
    <xf numFmtId="166" fontId="11" fillId="0" borderId="3" xfId="0" applyNumberFormat="1" applyFont="1" applyFill="1" applyBorder="1" applyAlignment="1">
      <alignment horizontal="center" vertical="center" wrapText="1" readingOrder="1"/>
    </xf>
    <xf numFmtId="167" fontId="11" fillId="0" borderId="1" xfId="0" applyNumberFormat="1" applyFont="1" applyFill="1" applyBorder="1" applyAlignment="1">
      <alignment horizontal="center" vertical="center" wrapText="1" readingOrder="1"/>
    </xf>
    <xf numFmtId="167" fontId="2" fillId="0" borderId="2" xfId="0" applyNumberFormat="1" applyFont="1" applyFill="1" applyBorder="1" applyAlignment="1">
      <alignment vertical="top" wrapText="1"/>
    </xf>
    <xf numFmtId="167" fontId="2" fillId="0" borderId="3" xfId="0" applyNumberFormat="1" applyFont="1" applyFill="1" applyBorder="1" applyAlignment="1">
      <alignment vertical="top" wrapText="1"/>
    </xf>
    <xf numFmtId="168" fontId="11" fillId="0" borderId="1" xfId="0" applyNumberFormat="1" applyFont="1" applyFill="1" applyBorder="1" applyAlignment="1">
      <alignment horizontal="center" vertical="center" wrapText="1" readingOrder="1"/>
    </xf>
    <xf numFmtId="165" fontId="11" fillId="0" borderId="1" xfId="0" applyNumberFormat="1" applyFont="1" applyFill="1" applyBorder="1" applyAlignment="1">
      <alignment horizontal="center" vertical="center" wrapText="1" readingOrder="1"/>
    </xf>
    <xf numFmtId="0" fontId="3" fillId="4" borderId="0" xfId="0" applyNumberFormat="1" applyFont="1" applyFill="1" applyBorder="1" applyAlignment="1">
      <alignment vertical="top" wrapText="1" readingOrder="1"/>
    </xf>
    <xf numFmtId="0" fontId="2" fillId="0" borderId="9" xfId="0" applyFont="1" applyFill="1" applyBorder="1"/>
    <xf numFmtId="0" fontId="2" fillId="0" borderId="9" xfId="0" applyFont="1" applyFill="1" applyBorder="1" applyAlignment="1">
      <alignment horizontal="justify"/>
    </xf>
    <xf numFmtId="0" fontId="4" fillId="0" borderId="11" xfId="0" applyNumberFormat="1" applyFont="1" applyFill="1" applyBorder="1" applyAlignment="1">
      <alignment horizontal="justify" vertical="top" wrapText="1" readingOrder="1"/>
    </xf>
    <xf numFmtId="0" fontId="2" fillId="0" borderId="11" xfId="0" applyFont="1" applyFill="1" applyBorder="1" applyAlignment="1">
      <alignment horizontal="justify"/>
    </xf>
    <xf numFmtId="0" fontId="2" fillId="0" borderId="12" xfId="0" applyFont="1" applyFill="1" applyBorder="1" applyAlignment="1">
      <alignment horizontal="justify"/>
    </xf>
    <xf numFmtId="0" fontId="28" fillId="0" borderId="0" xfId="3" applyFont="1" applyAlignment="1">
      <alignment horizontal="center"/>
    </xf>
    <xf numFmtId="0" fontId="27" fillId="0" borderId="0" xfId="3" applyFont="1" applyAlignment="1">
      <alignment horizontal="center" wrapText="1"/>
    </xf>
    <xf numFmtId="0" fontId="29" fillId="0" borderId="0" xfId="3" applyFont="1" applyAlignment="1">
      <alignment horizontal="center" wrapText="1"/>
    </xf>
    <xf numFmtId="0" fontId="26" fillId="0" borderId="0" xfId="0" applyFont="1" applyAlignment="1">
      <alignment horizontal="center" wrapText="1"/>
    </xf>
    <xf numFmtId="0" fontId="10" fillId="3" borderId="6" xfId="0" applyNumberFormat="1" applyFont="1" applyFill="1" applyBorder="1" applyAlignment="1">
      <alignment horizontal="center" vertical="center" wrapText="1" readingOrder="1"/>
    </xf>
    <xf numFmtId="9" fontId="8" fillId="0" borderId="15" xfId="2" applyFont="1" applyFill="1" applyBorder="1" applyAlignment="1">
      <alignment horizontal="center" vertical="center" wrapText="1" readingOrder="1"/>
    </xf>
    <xf numFmtId="167" fontId="21" fillId="0" borderId="15" xfId="0" applyNumberFormat="1" applyFont="1" applyFill="1" applyBorder="1" applyAlignment="1">
      <alignment horizontal="center" vertical="center" wrapText="1" readingOrder="1"/>
    </xf>
    <xf numFmtId="167" fontId="21" fillId="0" borderId="15"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top" wrapText="1" readingOrder="1"/>
    </xf>
    <xf numFmtId="0" fontId="2" fillId="0" borderId="15" xfId="0" applyNumberFormat="1" applyFont="1" applyFill="1" applyBorder="1" applyAlignment="1">
      <alignment vertical="top" wrapText="1"/>
    </xf>
    <xf numFmtId="0" fontId="6" fillId="2" borderId="15" xfId="0" applyNumberFormat="1" applyFont="1" applyFill="1" applyBorder="1" applyAlignment="1">
      <alignment horizontal="center" vertical="top" wrapText="1" readingOrder="1"/>
    </xf>
    <xf numFmtId="0" fontId="9" fillId="3" borderId="6" xfId="0" applyNumberFormat="1" applyFont="1" applyFill="1" applyBorder="1" applyAlignment="1">
      <alignment horizontal="center" vertical="center" wrapText="1" readingOrder="1"/>
    </xf>
    <xf numFmtId="0" fontId="2" fillId="0" borderId="6" xfId="0" applyNumberFormat="1" applyFont="1" applyFill="1" applyBorder="1" applyAlignment="1">
      <alignment vertical="top" wrapText="1"/>
    </xf>
    <xf numFmtId="0" fontId="7" fillId="0" borderId="15" xfId="0" applyNumberFormat="1" applyFont="1" applyFill="1" applyBorder="1" applyAlignment="1">
      <alignment horizontal="center" vertical="center" wrapText="1" readingOrder="1"/>
    </xf>
    <xf numFmtId="164" fontId="8" fillId="0" borderId="15" xfId="0" applyNumberFormat="1" applyFont="1" applyFill="1" applyBorder="1" applyAlignment="1">
      <alignment horizontal="center" vertical="center" wrapText="1" readingOrder="1"/>
    </xf>
    <xf numFmtId="3" fontId="15" fillId="0" borderId="15" xfId="0" applyNumberFormat="1" applyFont="1" applyFill="1" applyBorder="1" applyAlignment="1">
      <alignment horizontal="center" vertical="center" wrapText="1"/>
    </xf>
    <xf numFmtId="0" fontId="15" fillId="0" borderId="15"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top" wrapText="1" readingOrder="1"/>
    </xf>
    <xf numFmtId="0" fontId="5" fillId="2" borderId="15" xfId="0" applyNumberFormat="1" applyFont="1" applyFill="1" applyBorder="1" applyAlignment="1">
      <alignment vertical="top" wrapText="1" readingOrder="1"/>
    </xf>
    <xf numFmtId="0" fontId="2" fillId="0" borderId="15" xfId="0" applyFont="1" applyFill="1" applyBorder="1"/>
    <xf numFmtId="0" fontId="12" fillId="5" borderId="0" xfId="0" applyNumberFormat="1" applyFont="1" applyFill="1" applyBorder="1" applyAlignment="1">
      <alignment horizontal="center" vertical="center" wrapText="1" readingOrder="1"/>
    </xf>
    <xf numFmtId="0" fontId="13" fillId="6" borderId="0" xfId="0" applyFont="1" applyFill="1" applyBorder="1" applyAlignment="1">
      <alignment vertical="center"/>
    </xf>
    <xf numFmtId="0" fontId="3" fillId="0" borderId="0" xfId="0" applyNumberFormat="1" applyFont="1" applyFill="1" applyBorder="1" applyAlignment="1">
      <alignment horizontal="left" vertical="center" wrapText="1" readingOrder="1"/>
    </xf>
    <xf numFmtId="0" fontId="3" fillId="0" borderId="0" xfId="0" applyNumberFormat="1" applyFont="1" applyFill="1" applyBorder="1" applyAlignment="1">
      <alignment horizontal="justify" vertical="top" wrapText="1" readingOrder="1"/>
    </xf>
    <xf numFmtId="0" fontId="23" fillId="0" borderId="0" xfId="0" applyFont="1" applyFill="1" applyBorder="1" applyAlignment="1">
      <alignment horizontal="justify"/>
    </xf>
    <xf numFmtId="0" fontId="3" fillId="4" borderId="0" xfId="0" applyNumberFormat="1" applyFont="1" applyFill="1" applyBorder="1" applyAlignment="1">
      <alignment horizontal="left" vertical="top" wrapText="1" readingOrder="1"/>
    </xf>
    <xf numFmtId="0" fontId="4" fillId="0" borderId="0" xfId="0" applyNumberFormat="1" applyFont="1" applyFill="1" applyBorder="1" applyAlignment="1">
      <alignment horizontal="left" vertical="top" wrapText="1" readingOrder="1"/>
    </xf>
    <xf numFmtId="43" fontId="21" fillId="3" borderId="15" xfId="1" applyFont="1" applyFill="1" applyBorder="1" applyAlignment="1">
      <alignment horizontal="center" vertical="center" wrapText="1" readingOrder="1"/>
    </xf>
    <xf numFmtId="0" fontId="10" fillId="3" borderId="11" xfId="0" applyNumberFormat="1" applyFont="1" applyFill="1" applyBorder="1" applyAlignment="1">
      <alignment horizontal="center" vertical="center" wrapText="1" readingOrder="1"/>
    </xf>
    <xf numFmtId="0" fontId="2" fillId="0" borderId="11" xfId="0" applyNumberFormat="1" applyFont="1" applyFill="1" applyBorder="1" applyAlignment="1">
      <alignment vertical="top" wrapText="1"/>
    </xf>
    <xf numFmtId="9" fontId="22" fillId="3" borderId="15" xfId="2" applyFont="1" applyFill="1" applyBorder="1" applyAlignment="1">
      <alignment horizontal="center" vertical="center" wrapText="1" readingOrder="1"/>
    </xf>
    <xf numFmtId="0" fontId="6" fillId="0" borderId="0" xfId="0" applyNumberFormat="1" applyFont="1" applyFill="1" applyBorder="1" applyAlignment="1">
      <alignment horizontal="center" vertical="top" wrapText="1" readingOrder="1"/>
    </xf>
    <xf numFmtId="0" fontId="6" fillId="0" borderId="16" xfId="0" applyNumberFormat="1" applyFont="1" applyFill="1" applyBorder="1" applyAlignment="1">
      <alignment horizontal="center" vertical="top" wrapText="1" readingOrder="1"/>
    </xf>
    <xf numFmtId="164" fontId="8" fillId="7" borderId="15" xfId="0" applyNumberFormat="1" applyFont="1" applyFill="1" applyBorder="1" applyAlignment="1">
      <alignment horizontal="center" vertical="center" wrapText="1" readingOrder="1"/>
    </xf>
    <xf numFmtId="0" fontId="5" fillId="2" borderId="0" xfId="0" applyNumberFormat="1" applyFont="1" applyFill="1" applyBorder="1" applyAlignment="1">
      <alignment horizontal="center" vertical="top" wrapText="1" readingOrder="1"/>
    </xf>
    <xf numFmtId="0" fontId="3" fillId="0" borderId="0" xfId="0" applyNumberFormat="1" applyFont="1" applyFill="1" applyBorder="1" applyAlignment="1">
      <alignment horizontal="center" vertical="center" wrapText="1" readingOrder="1"/>
    </xf>
    <xf numFmtId="0" fontId="6" fillId="2" borderId="0" xfId="0" applyNumberFormat="1" applyFont="1" applyFill="1" applyBorder="1" applyAlignment="1">
      <alignment horizontal="center" vertical="top" wrapText="1" readingOrder="1"/>
    </xf>
    <xf numFmtId="0" fontId="21" fillId="0" borderId="15" xfId="0" applyNumberFormat="1" applyFont="1" applyFill="1" applyBorder="1" applyAlignment="1">
      <alignment horizontal="left" vertical="center" wrapText="1" readingOrder="1"/>
    </xf>
    <xf numFmtId="4" fontId="21" fillId="0" borderId="15" xfId="2" applyNumberFormat="1" applyFont="1" applyFill="1" applyBorder="1" applyAlignment="1">
      <alignment horizontal="center" vertical="center" wrapText="1" readingOrder="1"/>
    </xf>
    <xf numFmtId="166" fontId="21" fillId="0" borderId="15" xfId="0" applyNumberFormat="1" applyFont="1" applyFill="1" applyBorder="1" applyAlignment="1">
      <alignment horizontal="center" vertical="center" wrapText="1" readingOrder="1"/>
    </xf>
    <xf numFmtId="168" fontId="21" fillId="0" borderId="15" xfId="0" applyNumberFormat="1" applyFont="1" applyFill="1" applyBorder="1" applyAlignment="1">
      <alignment horizontal="center" vertical="center" wrapText="1" readingOrder="1"/>
    </xf>
    <xf numFmtId="0" fontId="23" fillId="0" borderId="0" xfId="0" applyFont="1" applyFill="1" applyBorder="1" applyAlignment="1">
      <alignment horizontal="left" vertical="center"/>
    </xf>
    <xf numFmtId="166" fontId="21" fillId="0" borderId="11" xfId="0" applyNumberFormat="1" applyFont="1" applyFill="1" applyBorder="1" applyAlignment="1">
      <alignment horizontal="center" vertical="center" wrapText="1" readingOrder="1"/>
    </xf>
    <xf numFmtId="167" fontId="21" fillId="0" borderId="11" xfId="0" applyNumberFormat="1" applyFont="1" applyFill="1" applyBorder="1" applyAlignment="1">
      <alignment horizontal="center" vertical="center" wrapText="1" readingOrder="1"/>
    </xf>
    <xf numFmtId="0" fontId="21" fillId="0" borderId="11"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readingOrder="1"/>
    </xf>
    <xf numFmtId="0" fontId="2" fillId="0" borderId="0" xfId="0" applyNumberFormat="1" applyFont="1" applyFill="1" applyBorder="1" applyAlignment="1">
      <alignment vertical="top" wrapText="1"/>
    </xf>
    <xf numFmtId="0" fontId="21" fillId="0" borderId="15" xfId="0" applyNumberFormat="1" applyFont="1" applyFill="1" applyBorder="1" applyAlignment="1">
      <alignment horizontal="left" vertical="center" wrapText="1"/>
    </xf>
    <xf numFmtId="4" fontId="21" fillId="0" borderId="15" xfId="2" applyNumberFormat="1" applyFont="1" applyFill="1" applyBorder="1" applyAlignment="1">
      <alignment horizontal="center" vertical="center" wrapText="1"/>
    </xf>
    <xf numFmtId="4" fontId="21" fillId="0" borderId="15" xfId="0" applyNumberFormat="1" applyFont="1" applyFill="1" applyBorder="1" applyAlignment="1">
      <alignment horizontal="center" vertical="center" wrapText="1" readingOrder="1"/>
    </xf>
    <xf numFmtId="4" fontId="21" fillId="0" borderId="15" xfId="0" applyNumberFormat="1" applyFont="1" applyFill="1" applyBorder="1" applyAlignment="1">
      <alignment horizontal="center" vertical="center" wrapText="1"/>
    </xf>
    <xf numFmtId="0" fontId="21" fillId="0" borderId="15" xfId="0" applyNumberFormat="1" applyFont="1" applyFill="1" applyBorder="1" applyAlignment="1">
      <alignment horizontal="center" vertical="center" wrapText="1"/>
    </xf>
    <xf numFmtId="43" fontId="21" fillId="0" borderId="15" xfId="1" applyFont="1" applyFill="1" applyBorder="1" applyAlignment="1">
      <alignment horizontal="center" vertical="center" wrapText="1" readingOrder="1"/>
    </xf>
    <xf numFmtId="4" fontId="11" fillId="0" borderId="11" xfId="2" applyNumberFormat="1" applyFont="1" applyFill="1" applyBorder="1" applyAlignment="1">
      <alignment horizontal="center" vertical="center" wrapText="1" readingOrder="1"/>
    </xf>
  </cellXfs>
  <cellStyles count="4">
    <cellStyle name="Millares" xfId="1" builtinId="3"/>
    <cellStyle name="Normal" xfId="0" builtinId="0"/>
    <cellStyle name="Normal 2" xfId="3" xr:uid="{64BD6791-E47C-4B75-A179-901007973D2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5</xdr:col>
      <xdr:colOff>628650</xdr:colOff>
      <xdr:row>12</xdr:row>
      <xdr:rowOff>9525</xdr:rowOff>
    </xdr:from>
    <xdr:to>
      <xdr:col>12</xdr:col>
      <xdr:colOff>728492</xdr:colOff>
      <xdr:row>27</xdr:row>
      <xdr:rowOff>142875</xdr:rowOff>
    </xdr:to>
    <xdr:pic>
      <xdr:nvPicPr>
        <xdr:cNvPr id="3" name="Imagen 2" descr="Resultado de imagen para caasd">
          <a:extLst>
            <a:ext uri="{FF2B5EF4-FFF2-40B4-BE49-F238E27FC236}">
              <a16:creationId xmlns:a16="http://schemas.microsoft.com/office/drawing/2014/main" id="{E8D24D5A-14D2-4FC0-8129-071DADF0C3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8650" y="4867275"/>
          <a:ext cx="5433842" cy="303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304210</xdr:colOff>
      <xdr:row>27</xdr:row>
      <xdr:rowOff>171450</xdr:rowOff>
    </xdr:from>
    <xdr:to>
      <xdr:col>12</xdr:col>
      <xdr:colOff>723900</xdr:colOff>
      <xdr:row>44</xdr:row>
      <xdr:rowOff>171450</xdr:rowOff>
    </xdr:to>
    <xdr:pic>
      <xdr:nvPicPr>
        <xdr:cNvPr id="10" name="Imagen 9" descr="Resultado de imagen para caasd">
          <a:extLst>
            <a:ext uri="{FF2B5EF4-FFF2-40B4-BE49-F238E27FC236}">
              <a16:creationId xmlns:a16="http://schemas.microsoft.com/office/drawing/2014/main" id="{E2751117-ED1A-404C-AACE-DB81840D09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38210" y="7934325"/>
          <a:ext cx="4229690"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27</xdr:row>
      <xdr:rowOff>180975</xdr:rowOff>
    </xdr:from>
    <xdr:to>
      <xdr:col>7</xdr:col>
      <xdr:colOff>266700</xdr:colOff>
      <xdr:row>44</xdr:row>
      <xdr:rowOff>142875</xdr:rowOff>
    </xdr:to>
    <xdr:pic>
      <xdr:nvPicPr>
        <xdr:cNvPr id="11" name="Imagen 10" descr="Resultado de imagen para caasd">
          <a:extLst>
            <a:ext uri="{FF2B5EF4-FFF2-40B4-BE49-F238E27FC236}">
              <a16:creationId xmlns:a16="http://schemas.microsoft.com/office/drawing/2014/main" id="{13796914-EB6D-4C0E-A0E2-5A670C5987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7943850"/>
          <a:ext cx="553402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466726</xdr:colOff>
      <xdr:row>12</xdr:row>
      <xdr:rowOff>0</xdr:rowOff>
    </xdr:from>
    <xdr:to>
      <xdr:col>5</xdr:col>
      <xdr:colOff>600076</xdr:colOff>
      <xdr:row>20</xdr:row>
      <xdr:rowOff>28575</xdr:rowOff>
    </xdr:to>
    <xdr:pic>
      <xdr:nvPicPr>
        <xdr:cNvPr id="12" name="Imagen 11" descr="Resultado de imagen para caasd">
          <a:extLst>
            <a:ext uri="{FF2B5EF4-FFF2-40B4-BE49-F238E27FC236}">
              <a16:creationId xmlns:a16="http://schemas.microsoft.com/office/drawing/2014/main" id="{565A184C-AB05-4DAE-ABFE-81E8A8C005A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90726" y="4857750"/>
          <a:ext cx="2419350"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11</xdr:row>
      <xdr:rowOff>285749</xdr:rowOff>
    </xdr:from>
    <xdr:to>
      <xdr:col>2</xdr:col>
      <xdr:colOff>457200</xdr:colOff>
      <xdr:row>28</xdr:row>
      <xdr:rowOff>38099</xdr:rowOff>
    </xdr:to>
    <xdr:pic>
      <xdr:nvPicPr>
        <xdr:cNvPr id="13" name="Imagen 12" descr="Resultado de imagen para caasd">
          <a:extLst>
            <a:ext uri="{FF2B5EF4-FFF2-40B4-BE49-F238E27FC236}">
              <a16:creationId xmlns:a16="http://schemas.microsoft.com/office/drawing/2014/main" id="{0D987171-13E2-4ED3-AC36-EFF4CD2F3E5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4857749"/>
          <a:ext cx="1924050" cy="3133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20</xdr:row>
      <xdr:rowOff>47625</xdr:rowOff>
    </xdr:from>
    <xdr:to>
      <xdr:col>5</xdr:col>
      <xdr:colOff>609600</xdr:colOff>
      <xdr:row>28</xdr:row>
      <xdr:rowOff>19050</xdr:rowOff>
    </xdr:to>
    <xdr:pic>
      <xdr:nvPicPr>
        <xdr:cNvPr id="14" name="Imagen 13" descr="Imagen relacionada">
          <a:extLst>
            <a:ext uri="{FF2B5EF4-FFF2-40B4-BE49-F238E27FC236}">
              <a16:creationId xmlns:a16="http://schemas.microsoft.com/office/drawing/2014/main" id="{02431CB3-5D4F-4744-9F59-8519D7D35B9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0250" y="6477000"/>
          <a:ext cx="2419350"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390526</xdr:colOff>
      <xdr:row>0</xdr:row>
      <xdr:rowOff>0</xdr:rowOff>
    </xdr:from>
    <xdr:to>
      <xdr:col>9</xdr:col>
      <xdr:colOff>171450</xdr:colOff>
      <xdr:row>9</xdr:row>
      <xdr:rowOff>30238</xdr:rowOff>
    </xdr:to>
    <xdr:pic>
      <xdr:nvPicPr>
        <xdr:cNvPr id="15" name="Imagen 14">
          <a:extLst>
            <a:ext uri="{FF2B5EF4-FFF2-40B4-BE49-F238E27FC236}">
              <a16:creationId xmlns:a16="http://schemas.microsoft.com/office/drawing/2014/main" id="{B2406A88-EF86-4315-9C22-0C9CF0A5CD7F}"/>
            </a:ext>
          </a:extLst>
        </xdr:cNvPr>
        <xdr:cNvPicPr>
          <a:picLocks noChangeAspect="1"/>
        </xdr:cNvPicPr>
      </xdr:nvPicPr>
      <xdr:blipFill>
        <a:blip xmlns:r="http://schemas.openxmlformats.org/officeDocument/2006/relationships" r:embed="rId7"/>
        <a:stretch>
          <a:fillRect/>
        </a:stretch>
      </xdr:blipFill>
      <xdr:spPr>
        <a:xfrm>
          <a:off x="2676526" y="0"/>
          <a:ext cx="4352924" cy="26019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635000</xdr:colOff>
      <xdr:row>9</xdr:row>
      <xdr:rowOff>95250</xdr:rowOff>
    </xdr:from>
    <xdr:to>
      <xdr:col>7</xdr:col>
      <xdr:colOff>415924</xdr:colOff>
      <xdr:row>17</xdr:row>
      <xdr:rowOff>365125</xdr:rowOff>
    </xdr:to>
    <xdr:pic>
      <xdr:nvPicPr>
        <xdr:cNvPr id="2" name="Imagen 1">
          <a:extLst>
            <a:ext uri="{FF2B5EF4-FFF2-40B4-BE49-F238E27FC236}">
              <a16:creationId xmlns:a16="http://schemas.microsoft.com/office/drawing/2014/main" id="{AAAAFAA2-8F8B-4DEB-B067-3C5C87F22A7A}"/>
            </a:ext>
          </a:extLst>
        </xdr:cNvPr>
        <xdr:cNvPicPr>
          <a:picLocks noChangeAspect="1"/>
        </xdr:cNvPicPr>
      </xdr:nvPicPr>
      <xdr:blipFill rotWithShape="1">
        <a:blip xmlns:r="http://schemas.openxmlformats.org/officeDocument/2006/relationships" r:embed="rId1"/>
        <a:srcRect b="31057"/>
        <a:stretch/>
      </xdr:blipFill>
      <xdr:spPr>
        <a:xfrm>
          <a:off x="1397000" y="1809750"/>
          <a:ext cx="4352924" cy="1793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523875</xdr:colOff>
      <xdr:row>9</xdr:row>
      <xdr:rowOff>63500</xdr:rowOff>
    </xdr:from>
    <xdr:to>
      <xdr:col>7</xdr:col>
      <xdr:colOff>304799</xdr:colOff>
      <xdr:row>17</xdr:row>
      <xdr:rowOff>333375</xdr:rowOff>
    </xdr:to>
    <xdr:pic>
      <xdr:nvPicPr>
        <xdr:cNvPr id="2" name="Imagen 1">
          <a:extLst>
            <a:ext uri="{FF2B5EF4-FFF2-40B4-BE49-F238E27FC236}">
              <a16:creationId xmlns:a16="http://schemas.microsoft.com/office/drawing/2014/main" id="{D029C701-7738-4FEE-8FBC-1A5A7E0326E0}"/>
            </a:ext>
          </a:extLst>
        </xdr:cNvPr>
        <xdr:cNvPicPr>
          <a:picLocks noChangeAspect="1"/>
        </xdr:cNvPicPr>
      </xdr:nvPicPr>
      <xdr:blipFill rotWithShape="1">
        <a:blip xmlns:r="http://schemas.openxmlformats.org/officeDocument/2006/relationships" r:embed="rId1"/>
        <a:srcRect b="31057"/>
        <a:stretch/>
      </xdr:blipFill>
      <xdr:spPr>
        <a:xfrm>
          <a:off x="1285875" y="1778000"/>
          <a:ext cx="4352924" cy="1793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539750</xdr:colOff>
      <xdr:row>9</xdr:row>
      <xdr:rowOff>127000</xdr:rowOff>
    </xdr:from>
    <xdr:to>
      <xdr:col>7</xdr:col>
      <xdr:colOff>320674</xdr:colOff>
      <xdr:row>17</xdr:row>
      <xdr:rowOff>396875</xdr:rowOff>
    </xdr:to>
    <xdr:pic>
      <xdr:nvPicPr>
        <xdr:cNvPr id="2" name="Imagen 1">
          <a:extLst>
            <a:ext uri="{FF2B5EF4-FFF2-40B4-BE49-F238E27FC236}">
              <a16:creationId xmlns:a16="http://schemas.microsoft.com/office/drawing/2014/main" id="{E8E40614-7A96-483A-B99E-9A14FA01F69B}"/>
            </a:ext>
          </a:extLst>
        </xdr:cNvPr>
        <xdr:cNvPicPr>
          <a:picLocks noChangeAspect="1"/>
        </xdr:cNvPicPr>
      </xdr:nvPicPr>
      <xdr:blipFill rotWithShape="1">
        <a:blip xmlns:r="http://schemas.openxmlformats.org/officeDocument/2006/relationships" r:embed="rId1"/>
        <a:srcRect b="31057"/>
        <a:stretch/>
      </xdr:blipFill>
      <xdr:spPr>
        <a:xfrm>
          <a:off x="1301750" y="1841500"/>
          <a:ext cx="4352924" cy="1793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osa%20Pe&#241;a%20backop\documento%20%20D\A&#209;O%202022\marzo%202022\ejecucion%20marzo%202022%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ZO 2022 (3)"/>
      <sheetName val="MARZO 2022 (2)"/>
      <sheetName val="MARZO 2022"/>
      <sheetName val="nomina"/>
      <sheetName val="ingresos"/>
      <sheetName val="OTROS INGRESOS "/>
      <sheetName val="Hoja5"/>
      <sheetName val="Hoja1"/>
      <sheetName val="Datos fisico financiero"/>
      <sheetName val="INVERSION"/>
      <sheetName val="EQUIPAMIENTO     "/>
    </sheetNames>
    <sheetDataSet>
      <sheetData sheetId="0"/>
      <sheetData sheetId="1"/>
      <sheetData sheetId="2"/>
      <sheetData sheetId="3"/>
      <sheetData sheetId="4"/>
      <sheetData sheetId="5"/>
      <sheetData sheetId="6"/>
      <sheetData sheetId="7"/>
      <sheetData sheetId="8">
        <row r="7">
          <cell r="C7">
            <v>953445584</v>
          </cell>
          <cell r="D7">
            <v>3036683</v>
          </cell>
        </row>
      </sheetData>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Katihusca O. Ledesma G." id="{4212A615-1296-49A2-AC36-90A84735A4D9}" userId="S::Katihusca.Ledesma@caasd.gob.do::64b01010-6c5b-49fa-ac71-ddffb46506b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37" dT="2022-04-14T00:16:25.36" personId="{4212A615-1296-49A2-AC36-90A84735A4D9}" id="{A11EF927-F9B8-4DF7-81D9-01484EFA5F1A}">
    <text>la meta a pesar de que es la misma registrada en el presupuesto fisico, no me da los 400 MGD</text>
  </threadedComment>
  <threadedComment ref="P37" dT="2022-04-14T00:15:48.15" personId="{4212A615-1296-49A2-AC36-90A84735A4D9}" id="{A01E5DB6-BEFD-4FD9-A9E6-48265457CF99}">
    <text>el valor en el presupuesto fisico registrado es diferente tiene RD$3,931,914,507</text>
  </threadedComment>
</ThreadedComments>
</file>

<file path=xl/threadedComments/threadedComment2.xml><?xml version="1.0" encoding="utf-8"?>
<ThreadedComments xmlns="http://schemas.microsoft.com/office/spreadsheetml/2018/threadedcomments" xmlns:x="http://schemas.openxmlformats.org/spreadsheetml/2006/main">
  <threadedComment ref="N31" dT="2022-04-14T00:36:02.84" personId="{4212A615-1296-49A2-AC36-90A84735A4D9}" id="{EA67E698-D876-4585-9182-95AC10AA1967}">
    <text>el valor de registrado en el presupuesto fisico corresponde a 2,512,892,323.00</text>
  </threadedComment>
  <threadedComment ref="P37" dT="2022-04-14T00:19:09.68" personId="{4212A615-1296-49A2-AC36-90A84735A4D9}" id="{8C2928FF-DBAE-436B-B640-DF2D4564DD02}">
    <text>el valor de registrado en el presupuesto fisico corresponde a  1,374,341,232.0</text>
  </threadedComment>
  <threadedComment ref="S37" dT="2022-04-14T00:30:47.61" personId="{4212A615-1296-49A2-AC36-90A84735A4D9}" id="{06C47A1F-D4E4-4127-B729-2B5C34577E37}">
    <text>que  usamos aqui, el promedio de aguas residuales.  conforme al archivo de indicadores del dia 11.4.22 este promedio es de 344,186.88 multiplicado por 90 dias el valor que me arroja es RD$30,976,819020</text>
  </threadedComment>
  <threadedComment ref="N38" dT="2022-04-14T00:33:20.84" personId="{4212A615-1296-49A2-AC36-90A84735A4D9}" id="{4172E1E9-B730-47A6-994E-B6BB20F28D26}">
    <text>la meta registrada en el presupuesto fisico era 29 m3 de aguas residuales tratadas</text>
  </threadedComment>
  <threadedComment ref="P38" dT="2022-04-14T00:35:30.59" personId="{4212A615-1296-49A2-AC36-90A84735A4D9}" id="{8146081B-709C-4DF1-A4BF-1D72709C6BFF}">
    <text>1,138,551,091 valor del monto financiero cargado para la meta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67"/>
  <sheetViews>
    <sheetView showGridLines="0" zoomScale="110" zoomScaleNormal="110" zoomScaleSheetLayoutView="130" workbookViewId="0">
      <selection activeCell="M2" sqref="M1:S1048576"/>
    </sheetView>
  </sheetViews>
  <sheetFormatPr baseColWidth="10" defaultColWidth="11.42578125" defaultRowHeight="15" x14ac:dyDescent="0.2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x14ac:dyDescent="0.25">
      <c r="B1" s="72" t="s">
        <v>31</v>
      </c>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3"/>
      <c r="AO1" s="3"/>
      <c r="AP1" s="3"/>
      <c r="AQ1" s="3"/>
      <c r="AR1" s="3"/>
      <c r="AS1" s="3"/>
      <c r="AT1" s="4"/>
    </row>
    <row r="2" spans="2:46" ht="0.6" customHeight="1" x14ac:dyDescent="0.25">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6"/>
    </row>
    <row r="3" spans="2:46" ht="21.75" customHeight="1" x14ac:dyDescent="0.25">
      <c r="B3" s="74" t="s">
        <v>0</v>
      </c>
      <c r="C3" s="75"/>
      <c r="D3" s="75"/>
      <c r="E3" s="75"/>
      <c r="F3" s="75"/>
      <c r="G3" s="75"/>
      <c r="H3" s="75"/>
      <c r="I3" s="75"/>
      <c r="J3" s="75"/>
      <c r="K3" s="75"/>
      <c r="L3" s="75"/>
      <c r="M3" s="75"/>
      <c r="N3" s="75"/>
      <c r="O3" s="75"/>
      <c r="P3" s="2"/>
      <c r="Q3" s="2"/>
      <c r="R3" s="76"/>
      <c r="S3" s="77"/>
      <c r="T3" s="77"/>
      <c r="U3" s="77"/>
      <c r="V3" s="77"/>
      <c r="W3" s="77"/>
      <c r="X3" s="77"/>
      <c r="Y3" s="77"/>
      <c r="Z3" s="77"/>
      <c r="AA3" s="77"/>
      <c r="AB3" s="77"/>
      <c r="AC3" s="77"/>
      <c r="AD3" s="77"/>
      <c r="AE3" s="77"/>
      <c r="AF3" s="77"/>
      <c r="AG3" s="77"/>
      <c r="AH3" s="77"/>
      <c r="AI3" s="77"/>
      <c r="AJ3" s="77"/>
      <c r="AK3" s="77"/>
      <c r="AL3" s="77"/>
      <c r="AM3" s="2"/>
      <c r="AN3" s="2"/>
      <c r="AO3" s="2"/>
      <c r="AP3" s="2"/>
      <c r="AQ3" s="2"/>
      <c r="AR3" s="2"/>
      <c r="AS3" s="2"/>
      <c r="AT3" s="6"/>
    </row>
    <row r="4" spans="2:46" ht="18" customHeight="1" x14ac:dyDescent="0.25">
      <c r="B4" s="5"/>
      <c r="C4" s="80" t="s">
        <v>1</v>
      </c>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2"/>
      <c r="AO4" s="2"/>
      <c r="AP4" s="2"/>
      <c r="AQ4" s="2"/>
      <c r="AR4" s="2"/>
      <c r="AS4" s="2"/>
      <c r="AT4" s="6"/>
    </row>
    <row r="5" spans="2:46" ht="18" customHeight="1" x14ac:dyDescent="0.25">
      <c r="B5" s="5"/>
      <c r="C5" s="2"/>
      <c r="D5" s="81" t="s">
        <v>2</v>
      </c>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2"/>
      <c r="AR5" s="2"/>
      <c r="AS5" s="2"/>
      <c r="AT5" s="6"/>
    </row>
    <row r="6" spans="2:46" ht="59.25" customHeight="1" x14ac:dyDescent="0.25">
      <c r="B6" s="82"/>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2"/>
      <c r="AO6" s="2"/>
      <c r="AP6" s="2"/>
      <c r="AQ6" s="2"/>
      <c r="AR6" s="2"/>
      <c r="AS6" s="2"/>
      <c r="AT6" s="6"/>
    </row>
    <row r="7" spans="2:46" ht="18" customHeight="1" x14ac:dyDescent="0.25">
      <c r="B7" s="5"/>
      <c r="C7" s="81" t="s">
        <v>3</v>
      </c>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2"/>
      <c r="AR7" s="2"/>
      <c r="AS7" s="2"/>
      <c r="AT7" s="6"/>
    </row>
    <row r="8" spans="2:46" ht="45.75" customHeight="1" x14ac:dyDescent="0.25">
      <c r="B8" s="5"/>
      <c r="C8" s="78"/>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2"/>
      <c r="AR8" s="2"/>
      <c r="AS8" s="2"/>
      <c r="AT8" s="6"/>
    </row>
    <row r="9" spans="2:46" ht="18.75" customHeight="1" x14ac:dyDescent="0.25">
      <c r="B9" s="5"/>
      <c r="C9" s="2"/>
      <c r="D9" s="2"/>
      <c r="E9" s="80" t="s">
        <v>32</v>
      </c>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2"/>
      <c r="AR9" s="2"/>
      <c r="AS9" s="2"/>
      <c r="AT9" s="6"/>
    </row>
    <row r="10" spans="2:46" ht="18" customHeight="1" x14ac:dyDescent="0.25">
      <c r="B10" s="5"/>
      <c r="C10" s="2"/>
      <c r="D10" s="2"/>
      <c r="E10" s="2"/>
      <c r="F10" s="2"/>
      <c r="G10" s="2"/>
      <c r="H10" s="2"/>
      <c r="I10" s="81" t="s">
        <v>4</v>
      </c>
      <c r="J10" s="77"/>
      <c r="K10" s="77"/>
      <c r="L10" s="77"/>
      <c r="M10" s="77"/>
      <c r="N10" s="77"/>
      <c r="O10" s="2"/>
      <c r="P10" s="2"/>
      <c r="Q10" s="2"/>
      <c r="R10" s="2"/>
      <c r="S10" s="76"/>
      <c r="T10" s="77"/>
      <c r="U10" s="77"/>
      <c r="V10" s="77"/>
      <c r="W10" s="77"/>
      <c r="X10" s="77"/>
      <c r="Y10" s="77"/>
      <c r="Z10" s="77"/>
      <c r="AA10" s="77"/>
      <c r="AB10" s="77"/>
      <c r="AC10" s="77"/>
      <c r="AD10" s="77"/>
      <c r="AE10" s="77"/>
      <c r="AF10" s="77"/>
      <c r="AG10" s="77"/>
      <c r="AH10" s="77"/>
      <c r="AI10" s="77"/>
      <c r="AJ10" s="77"/>
      <c r="AK10" s="77"/>
      <c r="AL10" s="77"/>
      <c r="AM10" s="77"/>
      <c r="AN10" s="77"/>
      <c r="AO10" s="77"/>
      <c r="AP10" s="77"/>
      <c r="AQ10" s="2"/>
      <c r="AR10" s="2"/>
      <c r="AS10" s="2"/>
      <c r="AT10" s="6"/>
    </row>
    <row r="11" spans="2:46" ht="36" customHeight="1" x14ac:dyDescent="0.25">
      <c r="B11" s="5"/>
      <c r="C11" s="2"/>
      <c r="D11" s="2"/>
      <c r="E11" s="2"/>
      <c r="F11" s="2"/>
      <c r="G11" s="2"/>
      <c r="H11" s="2"/>
      <c r="I11" s="81" t="s">
        <v>5</v>
      </c>
      <c r="J11" s="77"/>
      <c r="K11" s="77"/>
      <c r="L11" s="77"/>
      <c r="M11" s="77"/>
      <c r="N11" s="77"/>
      <c r="O11" s="2"/>
      <c r="P11" s="2"/>
      <c r="Q11" s="78"/>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2"/>
      <c r="AQ11" s="2"/>
      <c r="AR11" s="2"/>
      <c r="AS11" s="2"/>
      <c r="AT11" s="6"/>
    </row>
    <row r="12" spans="2:46" ht="18" customHeight="1" x14ac:dyDescent="0.25">
      <c r="B12" s="5"/>
      <c r="C12" s="2"/>
      <c r="D12" s="2"/>
      <c r="E12" s="2"/>
      <c r="F12" s="2"/>
      <c r="G12" s="2"/>
      <c r="H12" s="2"/>
      <c r="I12" s="81" t="s">
        <v>6</v>
      </c>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2"/>
      <c r="AQ12" s="2"/>
      <c r="AR12" s="2"/>
      <c r="AS12" s="2"/>
      <c r="AT12" s="6"/>
    </row>
    <row r="13" spans="2:46" ht="84.95" customHeight="1" x14ac:dyDescent="0.25">
      <c r="B13" s="5"/>
      <c r="C13" s="2"/>
      <c r="D13" s="2"/>
      <c r="E13" s="2"/>
      <c r="F13" s="2"/>
      <c r="G13" s="78"/>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2"/>
      <c r="AQ13" s="2"/>
      <c r="AR13" s="2"/>
      <c r="AS13" s="2"/>
      <c r="AT13" s="6"/>
    </row>
    <row r="14" spans="2:46" ht="0" hidden="1" customHeight="1" x14ac:dyDescent="0.25">
      <c r="B14" s="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6"/>
    </row>
    <row r="15" spans="2:46" ht="15.75" customHeight="1" x14ac:dyDescent="0.25">
      <c r="B15" s="5"/>
      <c r="C15" s="2"/>
      <c r="D15" s="2"/>
      <c r="E15" s="80" t="s">
        <v>34</v>
      </c>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2"/>
      <c r="AR15" s="2"/>
      <c r="AS15" s="2"/>
      <c r="AT15" s="6"/>
    </row>
    <row r="16" spans="2:46" ht="18" customHeight="1" x14ac:dyDescent="0.25">
      <c r="B16" s="5"/>
      <c r="C16" s="2"/>
      <c r="D16" s="2"/>
      <c r="E16" s="2"/>
      <c r="F16" s="2"/>
      <c r="G16" s="2"/>
      <c r="H16" s="2"/>
      <c r="I16" s="2"/>
      <c r="J16" s="81" t="s">
        <v>7</v>
      </c>
      <c r="K16" s="77"/>
      <c r="L16" s="77"/>
      <c r="M16" s="77"/>
      <c r="N16" s="77"/>
      <c r="O16" s="77"/>
      <c r="P16" s="77"/>
      <c r="Q16" s="77"/>
      <c r="R16" s="77"/>
      <c r="S16" s="77"/>
      <c r="T16" s="77"/>
      <c r="U16" s="77"/>
      <c r="V16" s="77"/>
      <c r="W16" s="77"/>
      <c r="X16" s="77"/>
      <c r="Y16" s="2"/>
      <c r="Z16" s="76"/>
      <c r="AA16" s="77"/>
      <c r="AB16" s="77"/>
      <c r="AC16" s="77"/>
      <c r="AD16" s="77"/>
      <c r="AE16" s="77"/>
      <c r="AF16" s="77"/>
      <c r="AG16" s="77"/>
      <c r="AH16" s="77"/>
      <c r="AI16" s="77"/>
      <c r="AJ16" s="77"/>
      <c r="AK16" s="77"/>
      <c r="AL16" s="77"/>
      <c r="AM16" s="77"/>
      <c r="AN16" s="77"/>
      <c r="AO16" s="77"/>
      <c r="AP16" s="77"/>
      <c r="AQ16" s="2"/>
      <c r="AR16" s="2"/>
      <c r="AS16" s="2"/>
      <c r="AT16" s="6"/>
    </row>
    <row r="17" spans="2:46" ht="18" customHeight="1" x14ac:dyDescent="0.25">
      <c r="B17" s="5"/>
      <c r="C17" s="2"/>
      <c r="D17" s="2"/>
      <c r="E17" s="2"/>
      <c r="F17" s="2"/>
      <c r="G17" s="2"/>
      <c r="H17" s="2"/>
      <c r="I17" s="2"/>
      <c r="J17" s="81" t="s">
        <v>30</v>
      </c>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2"/>
      <c r="AR17" s="2"/>
      <c r="AS17" s="2"/>
      <c r="AT17" s="6"/>
    </row>
    <row r="18" spans="2:46" ht="169.5" customHeight="1" x14ac:dyDescent="0.25">
      <c r="B18" s="5"/>
      <c r="C18" s="2"/>
      <c r="D18" s="2"/>
      <c r="E18" s="2"/>
      <c r="F18" s="2"/>
      <c r="G18" s="2"/>
      <c r="H18" s="2"/>
      <c r="I18" s="2"/>
      <c r="J18" s="78"/>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2"/>
      <c r="AR18" s="2"/>
      <c r="AS18" s="2"/>
      <c r="AT18" s="6"/>
    </row>
    <row r="19" spans="2:46" ht="18" customHeight="1" x14ac:dyDescent="0.25">
      <c r="B19" s="5"/>
      <c r="C19" s="2"/>
      <c r="D19" s="2"/>
      <c r="E19" s="2"/>
      <c r="F19" s="2"/>
      <c r="G19" s="2"/>
      <c r="H19" s="2"/>
      <c r="I19" s="2"/>
      <c r="J19" s="81" t="s">
        <v>27</v>
      </c>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2"/>
      <c r="AR19" s="2"/>
      <c r="AS19" s="2"/>
      <c r="AT19" s="6"/>
    </row>
    <row r="20" spans="2:46" ht="23.25" customHeight="1" x14ac:dyDescent="0.25">
      <c r="B20" s="5"/>
      <c r="C20" s="2"/>
      <c r="D20" s="2"/>
      <c r="E20" s="2"/>
      <c r="F20" s="2"/>
      <c r="G20" s="2"/>
      <c r="H20" s="2"/>
      <c r="I20" s="2"/>
      <c r="J20" s="78"/>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2"/>
      <c r="AR20" s="2"/>
      <c r="AS20" s="2"/>
      <c r="AT20" s="6"/>
    </row>
    <row r="21" spans="2:46" ht="19.149999999999999" customHeight="1" x14ac:dyDescent="0.25">
      <c r="B21" s="5"/>
      <c r="C21" s="2"/>
      <c r="D21" s="2"/>
      <c r="E21" s="2"/>
      <c r="F21" s="80" t="s">
        <v>33</v>
      </c>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2"/>
      <c r="AT21" s="6"/>
    </row>
    <row r="22" spans="2:46" ht="0.95" customHeight="1" x14ac:dyDescent="0.25">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6"/>
    </row>
    <row r="23" spans="2:46" ht="17.45" customHeight="1" x14ac:dyDescent="0.25">
      <c r="B23" s="5"/>
      <c r="C23" s="2"/>
      <c r="D23" s="2"/>
      <c r="E23" s="2"/>
      <c r="F23" s="2"/>
      <c r="G23" s="2"/>
      <c r="H23" s="86" t="s">
        <v>8</v>
      </c>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5"/>
      <c r="AS23" s="2"/>
      <c r="AT23" s="6"/>
    </row>
    <row r="24" spans="2:46" ht="30.75" customHeight="1" x14ac:dyDescent="0.25">
      <c r="B24" s="5"/>
      <c r="C24" s="2"/>
      <c r="D24" s="2"/>
      <c r="E24" s="2"/>
      <c r="F24" s="2"/>
      <c r="G24" s="2"/>
      <c r="H24" s="83" t="s">
        <v>9</v>
      </c>
      <c r="I24" s="84"/>
      <c r="J24" s="84"/>
      <c r="K24" s="84"/>
      <c r="L24" s="84"/>
      <c r="M24" s="84"/>
      <c r="N24" s="84"/>
      <c r="O24" s="84"/>
      <c r="P24" s="84"/>
      <c r="Q24" s="84"/>
      <c r="R24" s="84"/>
      <c r="S24" s="84"/>
      <c r="T24" s="84"/>
      <c r="U24" s="84"/>
      <c r="V24" s="84"/>
      <c r="W24" s="85"/>
      <c r="X24" s="83" t="s">
        <v>10</v>
      </c>
      <c r="Y24" s="84"/>
      <c r="Z24" s="84"/>
      <c r="AA24" s="84"/>
      <c r="AB24" s="84"/>
      <c r="AC24" s="85"/>
      <c r="AD24" s="83" t="s">
        <v>11</v>
      </c>
      <c r="AE24" s="84"/>
      <c r="AF24" s="84"/>
      <c r="AG24" s="85"/>
      <c r="AH24" s="83" t="s">
        <v>12</v>
      </c>
      <c r="AI24" s="84"/>
      <c r="AJ24" s="84"/>
      <c r="AK24" s="84"/>
      <c r="AL24" s="84"/>
      <c r="AM24" s="84"/>
      <c r="AN24" s="84"/>
      <c r="AO24" s="84"/>
      <c r="AP24" s="84"/>
      <c r="AQ24" s="84"/>
      <c r="AR24" s="85"/>
      <c r="AS24" s="2"/>
      <c r="AT24" s="6"/>
    </row>
    <row r="25" spans="2:46" ht="20.85" customHeight="1" x14ac:dyDescent="0.25">
      <c r="B25" s="5"/>
      <c r="C25" s="2"/>
      <c r="D25" s="2"/>
      <c r="E25" s="2"/>
      <c r="F25" s="2"/>
      <c r="G25" s="2"/>
      <c r="H25" s="87"/>
      <c r="I25" s="84"/>
      <c r="J25" s="84"/>
      <c r="K25" s="84"/>
      <c r="L25" s="84"/>
      <c r="M25" s="84"/>
      <c r="N25" s="84"/>
      <c r="O25" s="84"/>
      <c r="P25" s="84"/>
      <c r="Q25" s="84"/>
      <c r="R25" s="84"/>
      <c r="S25" s="84"/>
      <c r="T25" s="84"/>
      <c r="U25" s="84"/>
      <c r="V25" s="84"/>
      <c r="W25" s="85"/>
      <c r="X25" s="87"/>
      <c r="Y25" s="84"/>
      <c r="Z25" s="84"/>
      <c r="AA25" s="84"/>
      <c r="AB25" s="84"/>
      <c r="AC25" s="85"/>
      <c r="AD25" s="87"/>
      <c r="AE25" s="84"/>
      <c r="AF25" s="84"/>
      <c r="AG25" s="85"/>
      <c r="AH25" s="88" t="e">
        <f>+AD25/X25</f>
        <v>#DIV/0!</v>
      </c>
      <c r="AI25" s="84"/>
      <c r="AJ25" s="84"/>
      <c r="AK25" s="84"/>
      <c r="AL25" s="84"/>
      <c r="AM25" s="84"/>
      <c r="AN25" s="84"/>
      <c r="AO25" s="84"/>
      <c r="AP25" s="84"/>
      <c r="AQ25" s="84"/>
      <c r="AR25" s="85"/>
      <c r="AS25" s="2"/>
      <c r="AT25" s="6"/>
    </row>
    <row r="26" spans="2:46" ht="0" hidden="1" customHeight="1" x14ac:dyDescent="0.25">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6"/>
    </row>
    <row r="27" spans="2:46" ht="6" customHeight="1" x14ac:dyDescent="0.25">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6"/>
    </row>
    <row r="28" spans="2:46" ht="14.65" customHeight="1" x14ac:dyDescent="0.25">
      <c r="B28" s="5"/>
      <c r="C28" s="2"/>
      <c r="D28" s="89" t="s">
        <v>23</v>
      </c>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5"/>
      <c r="AS28" s="2"/>
      <c r="AT28" s="6"/>
    </row>
    <row r="29" spans="2:46" ht="15.6" customHeight="1" x14ac:dyDescent="0.25">
      <c r="B29" s="5"/>
      <c r="C29" s="2"/>
      <c r="D29" s="94" t="s">
        <v>13</v>
      </c>
      <c r="E29" s="84"/>
      <c r="F29" s="84"/>
      <c r="G29" s="84"/>
      <c r="H29" s="84"/>
      <c r="I29" s="84"/>
      <c r="J29" s="84"/>
      <c r="K29" s="84"/>
      <c r="L29" s="85"/>
      <c r="M29" s="95" t="s">
        <v>13</v>
      </c>
      <c r="N29" s="96"/>
      <c r="O29" s="96"/>
      <c r="P29" s="96"/>
      <c r="Q29" s="96"/>
      <c r="R29" s="96"/>
      <c r="S29" s="97"/>
      <c r="T29" s="90" t="s">
        <v>14</v>
      </c>
      <c r="U29" s="84"/>
      <c r="V29" s="84"/>
      <c r="W29" s="84"/>
      <c r="X29" s="84"/>
      <c r="Y29" s="84"/>
      <c r="Z29" s="85"/>
      <c r="AA29" s="90"/>
      <c r="AB29" s="84"/>
      <c r="AC29" s="84"/>
      <c r="AD29" s="85"/>
      <c r="AE29" s="90" t="s">
        <v>24</v>
      </c>
      <c r="AF29" s="84"/>
      <c r="AG29" s="84"/>
      <c r="AH29" s="85"/>
      <c r="AI29" s="90"/>
      <c r="AJ29" s="84"/>
      <c r="AK29" s="84"/>
      <c r="AL29" s="84"/>
      <c r="AM29" s="84"/>
      <c r="AN29" s="84"/>
      <c r="AO29" s="84"/>
      <c r="AP29" s="84"/>
      <c r="AQ29" s="84"/>
      <c r="AR29" s="85"/>
      <c r="AS29" s="2"/>
      <c r="AT29" s="6"/>
    </row>
    <row r="30" spans="2:46" ht="48.95" customHeight="1" x14ac:dyDescent="0.25">
      <c r="B30" s="5"/>
      <c r="C30" s="2"/>
      <c r="D30" s="90" t="s">
        <v>15</v>
      </c>
      <c r="E30" s="84"/>
      <c r="F30" s="84"/>
      <c r="G30" s="84"/>
      <c r="H30" s="84"/>
      <c r="I30" s="84"/>
      <c r="J30" s="84"/>
      <c r="K30" s="84"/>
      <c r="L30" s="85"/>
      <c r="M30" s="91" t="s">
        <v>16</v>
      </c>
      <c r="N30" s="92"/>
      <c r="O30" s="92"/>
      <c r="P30" s="92"/>
      <c r="Q30" s="92"/>
      <c r="R30" s="92"/>
      <c r="S30" s="93"/>
      <c r="T30" s="90" t="s">
        <v>17</v>
      </c>
      <c r="U30" s="84"/>
      <c r="V30" s="85"/>
      <c r="W30" s="90" t="s">
        <v>18</v>
      </c>
      <c r="X30" s="84"/>
      <c r="Y30" s="84"/>
      <c r="Z30" s="85"/>
      <c r="AA30" s="90"/>
      <c r="AB30" s="85"/>
      <c r="AC30" s="90"/>
      <c r="AD30" s="85"/>
      <c r="AE30" s="90" t="s">
        <v>25</v>
      </c>
      <c r="AF30" s="85"/>
      <c r="AG30" s="91" t="s">
        <v>26</v>
      </c>
      <c r="AH30" s="93"/>
      <c r="AI30" s="90"/>
      <c r="AJ30" s="84"/>
      <c r="AK30" s="85"/>
      <c r="AL30" s="90"/>
      <c r="AM30" s="84"/>
      <c r="AN30" s="84"/>
      <c r="AO30" s="84"/>
      <c r="AP30" s="84"/>
      <c r="AQ30" s="84"/>
      <c r="AR30" s="85"/>
      <c r="AS30" s="2"/>
      <c r="AT30" s="6"/>
    </row>
    <row r="31" spans="2:46" ht="132" customHeight="1" x14ac:dyDescent="0.25">
      <c r="B31" s="5"/>
      <c r="C31" s="2"/>
      <c r="D31" s="98"/>
      <c r="E31" s="84"/>
      <c r="F31" s="84"/>
      <c r="G31" s="84"/>
      <c r="H31" s="84"/>
      <c r="I31" s="84"/>
      <c r="J31" s="84"/>
      <c r="K31" s="84"/>
      <c r="L31" s="85"/>
      <c r="M31" s="99"/>
      <c r="N31" s="100"/>
      <c r="O31" s="100"/>
      <c r="P31" s="100"/>
      <c r="Q31" s="100"/>
      <c r="R31" s="100"/>
      <c r="S31" s="101"/>
      <c r="T31" s="102"/>
      <c r="U31" s="84"/>
      <c r="V31" s="85"/>
      <c r="W31" s="102"/>
      <c r="X31" s="84"/>
      <c r="Y31" s="84"/>
      <c r="Z31" s="85"/>
      <c r="AA31" s="102"/>
      <c r="AB31" s="103"/>
      <c r="AC31" s="102"/>
      <c r="AD31" s="103"/>
      <c r="AE31" s="102"/>
      <c r="AF31" s="103"/>
      <c r="AG31" s="104"/>
      <c r="AH31" s="105"/>
      <c r="AI31" s="106"/>
      <c r="AJ31" s="107"/>
      <c r="AK31" s="108"/>
      <c r="AL31" s="109"/>
      <c r="AM31" s="84"/>
      <c r="AN31" s="84"/>
      <c r="AO31" s="84"/>
      <c r="AP31" s="84"/>
      <c r="AQ31" s="84"/>
      <c r="AR31" s="85"/>
      <c r="AS31" s="2"/>
      <c r="AT31" s="6"/>
    </row>
    <row r="32" spans="2:46" ht="77.099999999999994" customHeight="1" x14ac:dyDescent="0.25">
      <c r="B32" s="5"/>
      <c r="C32" s="2"/>
      <c r="D32" s="98"/>
      <c r="E32" s="84"/>
      <c r="F32" s="84"/>
      <c r="G32" s="84"/>
      <c r="H32" s="84"/>
      <c r="I32" s="84"/>
      <c r="J32" s="84"/>
      <c r="K32" s="84"/>
      <c r="L32" s="85"/>
      <c r="M32" s="99"/>
      <c r="N32" s="100"/>
      <c r="O32" s="100"/>
      <c r="P32" s="100"/>
      <c r="Q32" s="100"/>
      <c r="R32" s="100"/>
      <c r="S32" s="101"/>
      <c r="T32" s="102"/>
      <c r="U32" s="84"/>
      <c r="V32" s="85"/>
      <c r="W32" s="102"/>
      <c r="X32" s="84"/>
      <c r="Y32" s="84"/>
      <c r="Z32" s="85"/>
      <c r="AA32" s="102"/>
      <c r="AB32" s="103"/>
      <c r="AC32" s="102"/>
      <c r="AD32" s="103"/>
      <c r="AE32" s="102"/>
      <c r="AF32" s="103"/>
      <c r="AG32" s="104"/>
      <c r="AH32" s="105"/>
      <c r="AI32" s="110"/>
      <c r="AJ32" s="84"/>
      <c r="AK32" s="85"/>
      <c r="AL32" s="109"/>
      <c r="AM32" s="84"/>
      <c r="AN32" s="84"/>
      <c r="AO32" s="84"/>
      <c r="AP32" s="84"/>
      <c r="AQ32" s="84"/>
      <c r="AR32" s="85"/>
      <c r="AS32" s="2"/>
      <c r="AT32" s="6"/>
    </row>
    <row r="33" spans="2:46" ht="21" customHeight="1" x14ac:dyDescent="0.25">
      <c r="B33" s="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6"/>
    </row>
    <row r="34" spans="2:46" ht="0.95" customHeight="1" x14ac:dyDescent="0.25">
      <c r="B34" s="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6"/>
    </row>
    <row r="35" spans="2:46" ht="17.100000000000001" customHeight="1" x14ac:dyDescent="0.25">
      <c r="B35" s="5"/>
      <c r="C35" s="2"/>
      <c r="D35" s="80" t="s">
        <v>28</v>
      </c>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2"/>
      <c r="AT35" s="6"/>
    </row>
    <row r="36" spans="2:46" ht="4.3499999999999996" customHeight="1" x14ac:dyDescent="0.25">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6"/>
    </row>
    <row r="37" spans="2:46" ht="48.75" customHeight="1" x14ac:dyDescent="0.25">
      <c r="B37" s="5"/>
      <c r="C37" s="2"/>
      <c r="D37" s="2"/>
      <c r="E37" s="2"/>
      <c r="F37" s="2"/>
      <c r="G37" s="2"/>
      <c r="H37" s="2"/>
      <c r="I37" s="2"/>
      <c r="J37" s="2"/>
      <c r="K37" s="2"/>
      <c r="L37" s="111" t="s">
        <v>19</v>
      </c>
      <c r="M37" s="77"/>
      <c r="N37" s="77"/>
      <c r="O37" s="77"/>
      <c r="P37" s="77"/>
      <c r="Q37" s="77"/>
      <c r="R37" s="77"/>
      <c r="S37" s="77"/>
      <c r="T37" s="77"/>
      <c r="U37" s="2"/>
      <c r="V37" s="111"/>
      <c r="W37" s="77"/>
      <c r="X37" s="77"/>
      <c r="Y37" s="77"/>
      <c r="Z37" s="77"/>
      <c r="AA37" s="77"/>
      <c r="AB37" s="77"/>
      <c r="AC37" s="77"/>
      <c r="AD37" s="77"/>
      <c r="AE37" s="77"/>
      <c r="AF37" s="77"/>
      <c r="AG37" s="77"/>
      <c r="AH37" s="77"/>
      <c r="AI37" s="77"/>
      <c r="AJ37" s="77"/>
      <c r="AK37" s="77"/>
      <c r="AL37" s="77"/>
      <c r="AM37" s="77"/>
      <c r="AN37" s="77"/>
      <c r="AO37" s="77"/>
      <c r="AP37" s="77"/>
      <c r="AQ37" s="77"/>
      <c r="AR37" s="77"/>
      <c r="AS37" s="2"/>
      <c r="AT37" s="6"/>
    </row>
    <row r="38" spans="2:46" ht="2.1" customHeight="1" x14ac:dyDescent="0.25">
      <c r="B38" s="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6"/>
    </row>
    <row r="39" spans="2:46" ht="18" customHeight="1" x14ac:dyDescent="0.25">
      <c r="B39" s="5"/>
      <c r="C39" s="2"/>
      <c r="D39" s="2"/>
      <c r="E39" s="2"/>
      <c r="F39" s="2"/>
      <c r="G39" s="2"/>
      <c r="H39" s="2"/>
      <c r="I39" s="2"/>
      <c r="J39" s="2"/>
      <c r="K39" s="2"/>
      <c r="L39" s="81" t="s">
        <v>20</v>
      </c>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2"/>
      <c r="AT39" s="6"/>
    </row>
    <row r="40" spans="2:46" ht="83.25" customHeight="1" x14ac:dyDescent="0.25">
      <c r="B40" s="5"/>
      <c r="C40" s="2"/>
      <c r="D40" s="2"/>
      <c r="E40" s="2"/>
      <c r="F40" s="2"/>
      <c r="G40" s="2"/>
      <c r="H40" s="2"/>
      <c r="I40" s="2"/>
      <c r="J40" s="2"/>
      <c r="K40" s="2"/>
      <c r="L40" s="78"/>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6"/>
    </row>
    <row r="41" spans="2:46" ht="9" customHeight="1" x14ac:dyDescent="0.25">
      <c r="B41" s="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6"/>
    </row>
    <row r="42" spans="2:46" ht="18" customHeight="1" x14ac:dyDescent="0.25">
      <c r="B42" s="5"/>
      <c r="C42" s="2"/>
      <c r="D42" s="2"/>
      <c r="E42" s="2"/>
      <c r="F42" s="2"/>
      <c r="G42" s="2"/>
      <c r="H42" s="2"/>
      <c r="I42" s="2"/>
      <c r="J42" s="2"/>
      <c r="K42" s="2"/>
      <c r="L42" s="81" t="s">
        <v>35</v>
      </c>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6"/>
    </row>
    <row r="43" spans="2:46" ht="222.75" customHeight="1" x14ac:dyDescent="0.25">
      <c r="B43" s="5"/>
      <c r="C43" s="2"/>
      <c r="D43" s="2"/>
      <c r="E43" s="2"/>
      <c r="F43" s="2"/>
      <c r="G43" s="2"/>
      <c r="H43" s="2"/>
      <c r="I43" s="2"/>
      <c r="J43" s="2"/>
      <c r="K43" s="2"/>
      <c r="L43" s="78"/>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6"/>
    </row>
    <row r="44" spans="2:46" ht="2.1" customHeight="1" x14ac:dyDescent="0.25">
      <c r="B44" s="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6"/>
    </row>
    <row r="45" spans="2:46" ht="18" customHeight="1" x14ac:dyDescent="0.25">
      <c r="B45" s="5"/>
      <c r="C45" s="2"/>
      <c r="D45" s="2"/>
      <c r="E45" s="2"/>
      <c r="F45" s="2"/>
      <c r="G45" s="2"/>
      <c r="H45" s="2"/>
      <c r="I45" s="2"/>
      <c r="J45" s="2"/>
      <c r="K45" s="2"/>
      <c r="L45" s="81" t="s">
        <v>22</v>
      </c>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112"/>
    </row>
    <row r="46" spans="2:46" ht="141" customHeight="1" x14ac:dyDescent="0.25">
      <c r="B46" s="5"/>
      <c r="C46" s="2"/>
      <c r="D46" s="2"/>
      <c r="E46" s="2"/>
      <c r="F46" s="2"/>
      <c r="G46" s="2"/>
      <c r="H46" s="2"/>
      <c r="I46" s="2"/>
      <c r="J46" s="2"/>
      <c r="K46" s="78"/>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113"/>
    </row>
    <row r="47" spans="2:46" ht="9.75" customHeight="1" x14ac:dyDescent="0.25">
      <c r="B47" s="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6"/>
    </row>
    <row r="48" spans="2:46" ht="6.2" customHeight="1" x14ac:dyDescent="0.25">
      <c r="B48" s="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6"/>
    </row>
    <row r="49" spans="2:46" ht="29.45" customHeight="1" x14ac:dyDescent="0.25">
      <c r="B49" s="5"/>
      <c r="C49" s="2"/>
      <c r="D49" s="2"/>
      <c r="E49" s="2"/>
      <c r="F49" s="2"/>
      <c r="G49" s="2"/>
      <c r="H49" s="2"/>
      <c r="I49" s="2"/>
      <c r="J49" s="2"/>
      <c r="K49" s="2"/>
      <c r="L49" s="111" t="s">
        <v>19</v>
      </c>
      <c r="M49" s="77"/>
      <c r="N49" s="77"/>
      <c r="O49" s="77"/>
      <c r="P49" s="77"/>
      <c r="Q49" s="77"/>
      <c r="R49" s="77"/>
      <c r="S49" s="77"/>
      <c r="T49" s="77"/>
      <c r="U49" s="2"/>
      <c r="V49" s="111"/>
      <c r="W49" s="77"/>
      <c r="X49" s="77"/>
      <c r="Y49" s="77"/>
      <c r="Z49" s="77"/>
      <c r="AA49" s="77"/>
      <c r="AB49" s="77"/>
      <c r="AC49" s="77"/>
      <c r="AD49" s="77"/>
      <c r="AE49" s="77"/>
      <c r="AF49" s="77"/>
      <c r="AG49" s="77"/>
      <c r="AH49" s="77"/>
      <c r="AI49" s="77"/>
      <c r="AJ49" s="77"/>
      <c r="AK49" s="77"/>
      <c r="AL49" s="77"/>
      <c r="AM49" s="77"/>
      <c r="AN49" s="77"/>
      <c r="AO49" s="77"/>
      <c r="AP49" s="77"/>
      <c r="AQ49" s="77"/>
      <c r="AR49" s="77"/>
      <c r="AS49" s="2"/>
      <c r="AT49" s="6"/>
    </row>
    <row r="50" spans="2:46" ht="2.1" customHeight="1" x14ac:dyDescent="0.25">
      <c r="B50" s="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6"/>
    </row>
    <row r="51" spans="2:46" ht="18" customHeight="1" x14ac:dyDescent="0.25">
      <c r="B51" s="5"/>
      <c r="C51" s="2"/>
      <c r="D51" s="2"/>
      <c r="E51" s="2"/>
      <c r="F51" s="2"/>
      <c r="G51" s="2"/>
      <c r="H51" s="2"/>
      <c r="I51" s="2"/>
      <c r="J51" s="2"/>
      <c r="K51" s="2"/>
      <c r="L51" s="81" t="s">
        <v>20</v>
      </c>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2"/>
      <c r="AT51" s="6"/>
    </row>
    <row r="52" spans="2:46" ht="57.75" customHeight="1" x14ac:dyDescent="0.25">
      <c r="B52" s="5"/>
      <c r="C52" s="2"/>
      <c r="D52" s="2"/>
      <c r="E52" s="2"/>
      <c r="F52" s="2"/>
      <c r="G52" s="2"/>
      <c r="H52" s="2"/>
      <c r="I52" s="2"/>
      <c r="J52" s="2"/>
      <c r="K52" s="2"/>
      <c r="L52" s="78"/>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6"/>
    </row>
    <row r="53" spans="2:46" ht="1.5" customHeight="1" x14ac:dyDescent="0.25">
      <c r="B53" s="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6"/>
    </row>
    <row r="54" spans="2:46" ht="18" customHeight="1" x14ac:dyDescent="0.25">
      <c r="B54" s="5"/>
      <c r="C54" s="2"/>
      <c r="D54" s="2"/>
      <c r="E54" s="2"/>
      <c r="F54" s="2"/>
      <c r="G54" s="2"/>
      <c r="H54" s="2"/>
      <c r="I54" s="2"/>
      <c r="J54" s="2"/>
      <c r="K54" s="2"/>
      <c r="L54" s="81" t="s">
        <v>21</v>
      </c>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6"/>
    </row>
    <row r="55" spans="2:46" ht="224.25" customHeight="1" x14ac:dyDescent="0.25">
      <c r="B55" s="5"/>
      <c r="C55" s="2"/>
      <c r="D55" s="2"/>
      <c r="E55" s="2"/>
      <c r="F55" s="2"/>
      <c r="G55" s="2"/>
      <c r="H55" s="2"/>
      <c r="I55" s="2"/>
      <c r="J55" s="2"/>
      <c r="K55" s="2"/>
      <c r="L55" s="78"/>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6"/>
    </row>
    <row r="56" spans="2:46" ht="2.1" customHeight="1" x14ac:dyDescent="0.25">
      <c r="B56" s="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6"/>
    </row>
    <row r="57" spans="2:46" ht="18" customHeight="1" x14ac:dyDescent="0.25">
      <c r="B57" s="5"/>
      <c r="C57" s="2"/>
      <c r="D57" s="2"/>
      <c r="E57" s="2"/>
      <c r="F57" s="2"/>
      <c r="G57" s="2"/>
      <c r="H57" s="2"/>
      <c r="I57" s="2"/>
      <c r="J57" s="2"/>
      <c r="K57" s="2"/>
      <c r="L57" s="81" t="s">
        <v>22</v>
      </c>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112"/>
    </row>
    <row r="58" spans="2:46" ht="19.899999999999999" customHeight="1" x14ac:dyDescent="0.25">
      <c r="B58" s="5"/>
      <c r="C58" s="2"/>
      <c r="D58" s="2"/>
      <c r="E58" s="2"/>
      <c r="F58" s="2"/>
      <c r="G58" s="2"/>
      <c r="H58" s="2"/>
      <c r="I58" s="2"/>
      <c r="J58" s="2"/>
      <c r="K58" s="78"/>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113"/>
    </row>
    <row r="59" spans="2:46" ht="12.75" customHeight="1" x14ac:dyDescent="0.25">
      <c r="B59" s="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6"/>
    </row>
    <row r="60" spans="2:46" ht="1.5" hidden="1" customHeight="1" x14ac:dyDescent="0.25">
      <c r="B60" s="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6"/>
    </row>
    <row r="61" spans="2:46" ht="17.649999999999999" hidden="1" customHeight="1" x14ac:dyDescent="0.25">
      <c r="B61" s="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6"/>
    </row>
    <row r="62" spans="2:46" ht="18" customHeight="1" x14ac:dyDescent="0.25">
      <c r="B62" s="5"/>
      <c r="C62" s="80" t="s">
        <v>29</v>
      </c>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6"/>
    </row>
    <row r="63" spans="2:46" ht="1.9" customHeight="1" x14ac:dyDescent="0.25">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6"/>
    </row>
    <row r="64" spans="2:46" ht="187.5" customHeight="1" x14ac:dyDescent="0.25">
      <c r="B64" s="7"/>
      <c r="C64" s="8"/>
      <c r="D64" s="8"/>
      <c r="E64" s="114"/>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6"/>
    </row>
    <row r="65" ht="0" hidden="1" customHeight="1" x14ac:dyDescent="0.25"/>
    <row r="66" ht="31.5" customHeight="1" x14ac:dyDescent="0.25"/>
    <row r="67" ht="0.6" customHeight="1" x14ac:dyDescent="0.25"/>
  </sheetData>
  <mergeCells count="88">
    <mergeCell ref="E64:AT64"/>
    <mergeCell ref="L51:AR51"/>
    <mergeCell ref="L52:AS52"/>
    <mergeCell ref="L54:AS54"/>
    <mergeCell ref="L55:AS55"/>
    <mergeCell ref="L57:AT57"/>
    <mergeCell ref="K58:AT58"/>
    <mergeCell ref="L45:AT45"/>
    <mergeCell ref="K46:AT46"/>
    <mergeCell ref="L49:T49"/>
    <mergeCell ref="V49:AR49"/>
    <mergeCell ref="C62:AS62"/>
    <mergeCell ref="L37:T37"/>
    <mergeCell ref="V37:AR37"/>
    <mergeCell ref="L39:AR39"/>
    <mergeCell ref="L42:AS42"/>
    <mergeCell ref="L43:AS43"/>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D31:L31"/>
    <mergeCell ref="M31:S31"/>
    <mergeCell ref="T31:V31"/>
    <mergeCell ref="W31:Z31"/>
    <mergeCell ref="AC31:AD31"/>
    <mergeCell ref="AA31:AB31"/>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H25:W25"/>
    <mergeCell ref="X25:AC25"/>
    <mergeCell ref="AD25:AG25"/>
    <mergeCell ref="AH25:AR25"/>
    <mergeCell ref="D28:AR28"/>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C8400-74D2-43A4-8C8C-B57A2E6F17B1}">
  <sheetPr>
    <pageSetUpPr fitToPage="1"/>
  </sheetPr>
  <dimension ref="A2:O32"/>
  <sheetViews>
    <sheetView view="pageBreakPreview" zoomScaleNormal="100" zoomScaleSheetLayoutView="100" workbookViewId="0">
      <selection activeCell="N13" sqref="N13"/>
    </sheetView>
  </sheetViews>
  <sheetFormatPr baseColWidth="10" defaultRowHeight="15" x14ac:dyDescent="0.25"/>
  <cols>
    <col min="1" max="14" width="11.42578125" style="28"/>
    <col min="15" max="16" width="11.42578125" style="28" customWidth="1"/>
    <col min="17" max="16384" width="11.42578125" style="28"/>
  </cols>
  <sheetData>
    <row r="2" spans="1:15" ht="82.5" customHeight="1" x14ac:dyDescent="0.85">
      <c r="A2" s="118"/>
      <c r="B2" s="118"/>
      <c r="C2" s="118"/>
      <c r="D2" s="118"/>
      <c r="E2" s="118"/>
      <c r="F2" s="118"/>
      <c r="G2" s="118"/>
      <c r="H2" s="118"/>
      <c r="I2" s="118"/>
      <c r="J2" s="118"/>
      <c r="K2" s="118"/>
      <c r="L2" s="118"/>
      <c r="M2" s="118"/>
    </row>
    <row r="10" spans="1:15" ht="33.75" x14ac:dyDescent="0.5">
      <c r="A10" s="117" t="s">
        <v>59</v>
      </c>
      <c r="B10" s="117"/>
      <c r="C10" s="117"/>
      <c r="D10" s="117"/>
      <c r="E10" s="117"/>
      <c r="F10" s="117"/>
      <c r="G10" s="117"/>
      <c r="H10" s="117"/>
      <c r="I10" s="117"/>
      <c r="J10" s="117"/>
      <c r="K10" s="117"/>
      <c r="L10" s="117"/>
      <c r="M10" s="117"/>
    </row>
    <row r="11" spans="1:15" ht="63.75" customHeight="1" x14ac:dyDescent="0.45">
      <c r="A11" s="119" t="s">
        <v>68</v>
      </c>
      <c r="B11" s="119"/>
      <c r="C11" s="119"/>
      <c r="D11" s="119"/>
      <c r="E11" s="119"/>
      <c r="F11" s="119"/>
      <c r="G11" s="119"/>
      <c r="H11" s="119"/>
      <c r="I11" s="119"/>
      <c r="J11" s="119"/>
      <c r="K11" s="119"/>
      <c r="L11" s="119"/>
      <c r="M11" s="119"/>
      <c r="O11" s="28" t="s">
        <v>60</v>
      </c>
    </row>
    <row r="12" spans="1:15" ht="22.5" x14ac:dyDescent="0.3">
      <c r="A12" s="29"/>
      <c r="B12" s="29"/>
      <c r="C12" s="29"/>
      <c r="D12" s="29"/>
      <c r="E12" s="29"/>
      <c r="F12" s="29"/>
      <c r="G12" s="29"/>
      <c r="H12" s="29"/>
      <c r="I12" s="29"/>
      <c r="J12" s="29"/>
      <c r="K12" s="29"/>
      <c r="L12" s="29"/>
      <c r="M12" s="29"/>
    </row>
    <row r="13" spans="1:15" x14ac:dyDescent="0.25">
      <c r="O13" s="30">
        <f ca="1">TODAY()-30</f>
        <v>44646</v>
      </c>
    </row>
    <row r="14" spans="1:15" x14ac:dyDescent="0.25">
      <c r="O14" s="28" t="str">
        <f ca="1">TEXT(O13,"Mmmm ")</f>
        <v xml:space="preserve">marzo </v>
      </c>
    </row>
    <row r="15" spans="1:15" ht="18.75" x14ac:dyDescent="0.3">
      <c r="O15" s="31">
        <f ca="1">YEAR(TODAY()-30)</f>
        <v>2022</v>
      </c>
    </row>
    <row r="23" spans="4:15" x14ac:dyDescent="0.25">
      <c r="D23"/>
      <c r="E23"/>
    </row>
    <row r="29" spans="4:15" x14ac:dyDescent="0.25">
      <c r="O29"/>
    </row>
    <row r="32" spans="4:15" x14ac:dyDescent="0.25">
      <c r="O32"/>
    </row>
  </sheetData>
  <mergeCells count="3">
    <mergeCell ref="A10:M10"/>
    <mergeCell ref="A2:M2"/>
    <mergeCell ref="A11:M11"/>
  </mergeCells>
  <pageMargins left="0.7" right="0.7" top="0.75" bottom="0.75" header="0.3" footer="0.3"/>
  <pageSetup scale="6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F281F-906E-411A-A89C-786CA25068D5}">
  <dimension ref="A18:J18"/>
  <sheetViews>
    <sheetView view="pageBreakPreview" topLeftCell="A10" zoomScale="60" zoomScaleNormal="100" workbookViewId="0">
      <selection activeCell="I9" sqref="I9"/>
    </sheetView>
  </sheetViews>
  <sheetFormatPr baseColWidth="10" defaultRowHeight="15" x14ac:dyDescent="0.25"/>
  <sheetData>
    <row r="18" spans="1:10" ht="278.25" customHeight="1" x14ac:dyDescent="1.95">
      <c r="A18" s="120" t="s">
        <v>61</v>
      </c>
      <c r="B18" s="120"/>
      <c r="C18" s="120"/>
      <c r="D18" s="120"/>
      <c r="E18" s="120"/>
      <c r="F18" s="120"/>
      <c r="G18" s="120"/>
      <c r="H18" s="120"/>
      <c r="I18" s="120"/>
      <c r="J18" s="120"/>
    </row>
  </sheetData>
  <mergeCells count="1">
    <mergeCell ref="A18:J18"/>
  </mergeCells>
  <pageMargins left="0.7" right="0.7" top="0.75" bottom="0.75" header="0.3" footer="0.3"/>
  <pageSetup scale="7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59"/>
  <sheetViews>
    <sheetView showGridLines="0" tabSelected="1" view="pageBreakPreview" topLeftCell="A46" zoomScale="84" zoomScaleNormal="110" zoomScaleSheetLayoutView="84" workbookViewId="0">
      <selection activeCell="B5" sqref="B5:AD6"/>
    </sheetView>
  </sheetViews>
  <sheetFormatPr baseColWidth="10" defaultColWidth="11.42578125" defaultRowHeight="15" x14ac:dyDescent="0.25"/>
  <cols>
    <col min="1" max="1" width="0.140625" style="9" customWidth="1"/>
    <col min="2" max="2" width="0" style="9" hidden="1" customWidth="1"/>
    <col min="3" max="3" width="0.140625" style="9" customWidth="1"/>
    <col min="4" max="4" width="0" style="9" hidden="1" customWidth="1"/>
    <col min="5" max="6" width="0.140625" style="9" customWidth="1"/>
    <col min="7" max="7" width="0" style="9" hidden="1" customWidth="1"/>
    <col min="8" max="11" width="0.140625" style="9" customWidth="1"/>
    <col min="12" max="12" width="16.140625" style="9" customWidth="1"/>
    <col min="13" max="13" width="14.42578125" style="10" customWidth="1"/>
    <col min="14" max="14" width="11.42578125" style="9" customWidth="1"/>
    <col min="15" max="15" width="0" style="9" hidden="1" customWidth="1"/>
    <col min="16" max="16" width="2.140625" style="9" customWidth="1"/>
    <col min="17" max="17" width="7.7109375" style="9" customWidth="1"/>
    <col min="18" max="18" width="6.42578125" style="9" customWidth="1"/>
    <col min="19" max="19" width="3.85546875" style="9" hidden="1" customWidth="1"/>
    <col min="20" max="20" width="15.5703125" style="9" customWidth="1"/>
    <col min="21" max="21" width="4" style="9" customWidth="1"/>
    <col min="22" max="22" width="9.7109375" style="9" customWidth="1"/>
    <col min="23" max="23" width="6.28515625" style="9" customWidth="1"/>
    <col min="24" max="24" width="0.28515625" style="9" customWidth="1"/>
    <col min="25" max="25" width="9.5703125" style="9" customWidth="1"/>
    <col min="26" max="26" width="2.5703125" style="9" customWidth="1"/>
    <col min="27" max="27" width="0.140625" style="9" customWidth="1"/>
    <col min="28" max="28" width="4.28515625" style="9" customWidth="1"/>
    <col min="29" max="29" width="3.5703125" style="9" customWidth="1"/>
    <col min="30" max="30" width="4.140625" style="9" customWidth="1"/>
    <col min="31" max="31" width="2.85546875" style="9" customWidth="1"/>
    <col min="32" max="32" width="0.140625" style="9" hidden="1" customWidth="1"/>
    <col min="33" max="34" width="0.140625" style="9" customWidth="1"/>
    <col min="35" max="35" width="17" style="9" customWidth="1"/>
    <col min="36" max="36" width="15" style="9" bestFit="1" customWidth="1"/>
    <col min="37" max="37" width="15.28515625" style="9" bestFit="1" customWidth="1"/>
    <col min="38" max="38" width="26.42578125" style="9" customWidth="1"/>
    <col min="39" max="39" width="13" style="9" customWidth="1"/>
    <col min="40" max="16384" width="11.42578125" style="9"/>
  </cols>
  <sheetData>
    <row r="1" spans="2:34" ht="27.95" customHeight="1" x14ac:dyDescent="0.25">
      <c r="B1" s="137" t="s">
        <v>91</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25"/>
      <c r="AC1" s="25"/>
      <c r="AD1" s="25"/>
      <c r="AE1" s="25"/>
      <c r="AF1" s="25"/>
      <c r="AG1" s="25"/>
      <c r="AH1" s="25"/>
    </row>
    <row r="2" spans="2:34" ht="0.6" customHeight="1" x14ac:dyDescent="0.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row>
    <row r="3" spans="2:34" ht="21.75" customHeight="1" x14ac:dyDescent="0.25">
      <c r="B3" s="139" t="s">
        <v>44</v>
      </c>
      <c r="C3" s="139"/>
      <c r="D3" s="139"/>
      <c r="E3" s="139"/>
      <c r="F3" s="139"/>
      <c r="G3" s="139"/>
      <c r="H3" s="139"/>
      <c r="I3" s="139"/>
      <c r="J3" s="139"/>
      <c r="K3" s="139"/>
      <c r="L3" s="139"/>
      <c r="M3" s="139"/>
      <c r="N3" s="139"/>
      <c r="O3" s="139"/>
      <c r="P3" s="139"/>
      <c r="Q3" s="139"/>
      <c r="R3" s="139"/>
      <c r="S3" s="139"/>
      <c r="T3" s="139"/>
      <c r="U3" s="139"/>
      <c r="V3" s="139"/>
      <c r="W3" s="139"/>
      <c r="X3" s="139"/>
      <c r="Y3" s="139"/>
      <c r="Z3" s="139"/>
      <c r="AA3" s="25"/>
      <c r="AB3" s="25"/>
      <c r="AC3" s="25"/>
      <c r="AD3" s="25"/>
      <c r="AE3" s="25"/>
      <c r="AF3" s="25"/>
      <c r="AG3" s="25"/>
      <c r="AH3" s="25"/>
    </row>
    <row r="4" spans="2:34" ht="18" customHeight="1" x14ac:dyDescent="0.25">
      <c r="B4" s="25"/>
      <c r="C4" s="80" t="s">
        <v>1</v>
      </c>
      <c r="D4" s="77"/>
      <c r="E4" s="77"/>
      <c r="F4" s="77"/>
      <c r="G4" s="77"/>
      <c r="H4" s="77"/>
      <c r="I4" s="77"/>
      <c r="J4" s="77"/>
      <c r="K4" s="77"/>
      <c r="L4" s="77"/>
      <c r="M4" s="77"/>
      <c r="N4" s="77"/>
      <c r="O4" s="77"/>
      <c r="P4" s="77"/>
      <c r="Q4" s="77"/>
      <c r="R4" s="77"/>
      <c r="S4" s="77"/>
      <c r="T4" s="77"/>
      <c r="U4" s="77"/>
      <c r="V4" s="77"/>
      <c r="W4" s="77"/>
      <c r="X4" s="77"/>
      <c r="Y4" s="77"/>
      <c r="Z4" s="77"/>
      <c r="AA4" s="77"/>
      <c r="AB4" s="25"/>
      <c r="AC4" s="25"/>
      <c r="AD4" s="25"/>
      <c r="AE4" s="25"/>
      <c r="AF4" s="25"/>
      <c r="AG4" s="25"/>
      <c r="AH4" s="25"/>
    </row>
    <row r="5" spans="2:34" ht="18" customHeight="1" x14ac:dyDescent="0.25">
      <c r="B5" s="134" t="s">
        <v>87</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25"/>
      <c r="AF5" s="25"/>
      <c r="AG5" s="25"/>
      <c r="AH5" s="25"/>
    </row>
    <row r="6" spans="2:34" ht="40.5" customHeight="1" x14ac:dyDescent="0.25">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25"/>
      <c r="AF6" s="25"/>
      <c r="AG6" s="25"/>
      <c r="AH6" s="25"/>
    </row>
    <row r="7" spans="2:34" ht="18" customHeight="1" x14ac:dyDescent="0.25">
      <c r="B7" s="61"/>
      <c r="C7" s="134" t="s">
        <v>88</v>
      </c>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25"/>
      <c r="AF7" s="25"/>
      <c r="AG7" s="25"/>
      <c r="AH7" s="25"/>
    </row>
    <row r="8" spans="2:34" ht="36.75" customHeight="1" x14ac:dyDescent="0.25">
      <c r="B8" s="61"/>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25"/>
      <c r="AF8" s="25"/>
      <c r="AG8" s="25"/>
      <c r="AH8" s="25"/>
    </row>
    <row r="9" spans="2:34" ht="18.75" customHeight="1" x14ac:dyDescent="0.25">
      <c r="B9" s="25"/>
      <c r="C9" s="25"/>
      <c r="D9" s="25"/>
      <c r="E9" s="80" t="s">
        <v>32</v>
      </c>
      <c r="F9" s="77"/>
      <c r="G9" s="77"/>
      <c r="H9" s="77"/>
      <c r="I9" s="77"/>
      <c r="J9" s="77"/>
      <c r="K9" s="77"/>
      <c r="L9" s="77"/>
      <c r="M9" s="77"/>
      <c r="N9" s="77"/>
      <c r="O9" s="77"/>
      <c r="P9" s="77"/>
      <c r="Q9" s="77"/>
      <c r="R9" s="77"/>
      <c r="S9" s="77"/>
      <c r="T9" s="77"/>
      <c r="U9" s="77"/>
      <c r="V9" s="77"/>
      <c r="W9" s="77"/>
      <c r="X9" s="77"/>
      <c r="Y9" s="77"/>
      <c r="Z9" s="77"/>
      <c r="AA9" s="77"/>
      <c r="AB9" s="77"/>
      <c r="AC9" s="77"/>
      <c r="AD9" s="77"/>
      <c r="AE9" s="25"/>
      <c r="AF9" s="25"/>
      <c r="AG9" s="25"/>
      <c r="AH9" s="25"/>
    </row>
    <row r="10" spans="2:34" ht="21.75" customHeight="1" x14ac:dyDescent="0.25">
      <c r="B10" s="25"/>
      <c r="C10" s="25"/>
      <c r="D10" s="25"/>
      <c r="E10" s="25"/>
      <c r="F10" s="25"/>
      <c r="G10" s="25"/>
      <c r="H10" s="25"/>
      <c r="I10" s="134" t="s">
        <v>45</v>
      </c>
      <c r="J10" s="134"/>
      <c r="K10" s="134"/>
      <c r="L10" s="134"/>
      <c r="M10" s="134"/>
      <c r="N10" s="134"/>
      <c r="O10" s="134"/>
      <c r="P10" s="134"/>
      <c r="Q10" s="134"/>
      <c r="R10" s="134"/>
      <c r="S10" s="134"/>
      <c r="T10" s="134"/>
      <c r="U10" s="134"/>
      <c r="V10" s="134"/>
      <c r="W10" s="134"/>
      <c r="X10" s="134"/>
      <c r="Y10" s="134"/>
      <c r="Z10" s="134"/>
      <c r="AA10" s="134"/>
      <c r="AB10" s="134"/>
      <c r="AC10" s="134"/>
      <c r="AD10" s="134"/>
      <c r="AE10" s="25"/>
      <c r="AF10" s="25"/>
      <c r="AG10" s="25"/>
      <c r="AH10" s="25"/>
    </row>
    <row r="11" spans="2:34" ht="25.5" customHeight="1" x14ac:dyDescent="0.25">
      <c r="B11" s="25"/>
      <c r="C11" s="25"/>
      <c r="D11" s="25"/>
      <c r="E11" s="25"/>
      <c r="F11" s="25"/>
      <c r="G11" s="25"/>
      <c r="H11" s="25"/>
      <c r="I11" s="134" t="s">
        <v>46</v>
      </c>
      <c r="J11" s="134"/>
      <c r="K11" s="134"/>
      <c r="L11" s="134"/>
      <c r="M11" s="134"/>
      <c r="N11" s="134"/>
      <c r="O11" s="134"/>
      <c r="P11" s="134"/>
      <c r="Q11" s="134"/>
      <c r="R11" s="134"/>
      <c r="S11" s="134"/>
      <c r="T11" s="134"/>
      <c r="U11" s="134"/>
      <c r="V11" s="134"/>
      <c r="W11" s="134"/>
      <c r="X11" s="134"/>
      <c r="Y11" s="134"/>
      <c r="Z11" s="134"/>
      <c r="AA11" s="134"/>
      <c r="AB11" s="134"/>
      <c r="AC11" s="134"/>
      <c r="AD11" s="25"/>
      <c r="AE11" s="25"/>
      <c r="AF11" s="25"/>
      <c r="AG11" s="25"/>
      <c r="AH11" s="25"/>
    </row>
    <row r="12" spans="2:34" ht="18" customHeight="1" x14ac:dyDescent="0.25">
      <c r="B12" s="25"/>
      <c r="C12" s="25"/>
      <c r="D12" s="25"/>
      <c r="E12" s="25"/>
      <c r="F12" s="25"/>
      <c r="G12" s="134" t="s">
        <v>47</v>
      </c>
      <c r="H12" s="134"/>
      <c r="I12" s="134"/>
      <c r="J12" s="134"/>
      <c r="K12" s="134"/>
      <c r="L12" s="134"/>
      <c r="M12" s="134"/>
      <c r="N12" s="134"/>
      <c r="O12" s="134"/>
      <c r="P12" s="134"/>
      <c r="Q12" s="134"/>
      <c r="R12" s="134"/>
      <c r="S12" s="134"/>
      <c r="T12" s="134"/>
      <c r="U12" s="134"/>
      <c r="V12" s="134"/>
      <c r="W12" s="134"/>
      <c r="X12" s="134"/>
      <c r="Y12" s="134"/>
      <c r="Z12" s="134"/>
      <c r="AA12" s="134"/>
      <c r="AB12" s="134"/>
      <c r="AC12" s="134"/>
      <c r="AD12" s="25"/>
      <c r="AE12" s="25"/>
      <c r="AF12" s="25"/>
      <c r="AG12" s="25"/>
      <c r="AH12" s="25"/>
    </row>
    <row r="13" spans="2:34" ht="25.5" customHeight="1" x14ac:dyDescent="0.25">
      <c r="B13" s="25"/>
      <c r="C13" s="25"/>
      <c r="D13" s="25"/>
      <c r="E13" s="25"/>
      <c r="F13" s="25"/>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25"/>
      <c r="AE13" s="25"/>
      <c r="AF13" s="25"/>
      <c r="AG13" s="25"/>
      <c r="AH13" s="25"/>
    </row>
    <row r="14" spans="2:34" ht="15" customHeight="1" x14ac:dyDescent="0.25">
      <c r="B14" s="25"/>
      <c r="C14" s="25"/>
      <c r="D14" s="25"/>
      <c r="E14" s="25"/>
      <c r="F14" s="25"/>
      <c r="G14" s="25"/>
      <c r="H14" s="25"/>
      <c r="I14" s="25"/>
      <c r="J14" s="25"/>
      <c r="K14" s="25"/>
      <c r="L14" s="134" t="s">
        <v>71</v>
      </c>
      <c r="M14" s="134"/>
      <c r="N14" s="134"/>
      <c r="O14" s="134"/>
      <c r="P14" s="134"/>
      <c r="Q14" s="134"/>
      <c r="R14" s="134"/>
      <c r="S14" s="134"/>
      <c r="T14" s="134"/>
      <c r="U14" s="134"/>
      <c r="V14" s="134"/>
      <c r="W14" s="134"/>
      <c r="X14" s="134"/>
      <c r="Y14" s="134"/>
      <c r="Z14" s="134"/>
      <c r="AA14" s="134"/>
      <c r="AB14" s="134"/>
      <c r="AC14" s="134"/>
      <c r="AD14" s="134"/>
      <c r="AE14" s="134"/>
      <c r="AF14" s="134"/>
      <c r="AG14" s="134"/>
      <c r="AH14" s="25"/>
    </row>
    <row r="15" spans="2:34" s="12" customFormat="1" x14ac:dyDescent="0.25">
      <c r="B15" s="25"/>
      <c r="C15" s="25"/>
      <c r="D15" s="25"/>
      <c r="E15" s="25"/>
      <c r="F15" s="25"/>
      <c r="G15" s="25"/>
      <c r="H15" s="25"/>
      <c r="I15" s="25"/>
      <c r="J15" s="25"/>
      <c r="K15" s="25"/>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25"/>
    </row>
    <row r="16" spans="2:34" s="12" customFormat="1" x14ac:dyDescent="0.25">
      <c r="B16" s="25"/>
      <c r="C16" s="25"/>
      <c r="D16" s="25"/>
      <c r="E16" s="25"/>
      <c r="F16" s="25"/>
      <c r="G16" s="25"/>
      <c r="H16" s="25"/>
      <c r="I16" s="25"/>
      <c r="J16" s="25"/>
      <c r="K16" s="25"/>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25"/>
    </row>
    <row r="17" spans="2:43" s="12" customFormat="1" x14ac:dyDescent="0.25">
      <c r="B17" s="25"/>
      <c r="C17" s="25"/>
      <c r="D17" s="25"/>
      <c r="E17" s="25"/>
      <c r="F17" s="25"/>
      <c r="G17" s="25"/>
      <c r="H17" s="25"/>
      <c r="I17" s="25"/>
      <c r="J17" s="25"/>
      <c r="K17" s="25"/>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25"/>
    </row>
    <row r="18" spans="2:43" s="12" customFormat="1" x14ac:dyDescent="0.25">
      <c r="B18" s="25"/>
      <c r="C18" s="25"/>
      <c r="D18" s="25"/>
      <c r="E18" s="25"/>
      <c r="F18" s="25"/>
      <c r="G18" s="25"/>
      <c r="H18" s="25"/>
      <c r="I18" s="25"/>
      <c r="J18" s="25"/>
      <c r="K18" s="25"/>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25"/>
    </row>
    <row r="19" spans="2:43" s="12" customFormat="1" x14ac:dyDescent="0.25">
      <c r="B19" s="25"/>
      <c r="C19" s="25"/>
      <c r="D19" s="25"/>
      <c r="E19" s="25"/>
      <c r="F19" s="25"/>
      <c r="G19" s="25"/>
      <c r="H19" s="25"/>
      <c r="I19" s="25"/>
      <c r="J19" s="25"/>
      <c r="K19" s="25"/>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25"/>
    </row>
    <row r="20" spans="2:43" s="12" customFormat="1" ht="32.25" customHeight="1" x14ac:dyDescent="0.25">
      <c r="B20" s="25"/>
      <c r="C20" s="25"/>
      <c r="D20" s="25"/>
      <c r="E20" s="25"/>
      <c r="F20" s="25"/>
      <c r="G20" s="25"/>
      <c r="H20" s="25"/>
      <c r="I20" s="25"/>
      <c r="J20" s="25"/>
      <c r="K20" s="25"/>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25"/>
    </row>
    <row r="21" spans="2:43" ht="15.75" customHeight="1" x14ac:dyDescent="0.25">
      <c r="B21" s="25"/>
      <c r="C21" s="25"/>
      <c r="D21" s="25"/>
      <c r="E21" s="80" t="s">
        <v>34</v>
      </c>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25"/>
      <c r="AF21" s="25"/>
      <c r="AG21" s="25"/>
      <c r="AH21" s="25"/>
    </row>
    <row r="22" spans="2:43" ht="22.5" customHeight="1" x14ac:dyDescent="0.25">
      <c r="B22" s="25"/>
      <c r="C22" s="25"/>
      <c r="D22" s="25"/>
      <c r="E22" s="25"/>
      <c r="F22" s="25"/>
      <c r="G22" s="25"/>
      <c r="H22" s="25"/>
      <c r="I22" s="25"/>
      <c r="J22" s="134" t="s">
        <v>48</v>
      </c>
      <c r="K22" s="134"/>
      <c r="L22" s="134"/>
      <c r="M22" s="134"/>
      <c r="N22" s="134"/>
      <c r="O22" s="134"/>
      <c r="P22" s="134"/>
      <c r="Q22" s="134"/>
      <c r="R22" s="134"/>
      <c r="S22" s="134"/>
      <c r="T22" s="134"/>
      <c r="U22" s="134"/>
      <c r="V22" s="134"/>
      <c r="W22" s="134"/>
      <c r="X22" s="134"/>
      <c r="Y22" s="134"/>
      <c r="Z22" s="134"/>
      <c r="AA22" s="134"/>
      <c r="AB22" s="134"/>
      <c r="AC22" s="134"/>
      <c r="AD22" s="134"/>
      <c r="AE22" s="25"/>
      <c r="AF22" s="25"/>
      <c r="AG22" s="25"/>
      <c r="AH22" s="25"/>
    </row>
    <row r="23" spans="2:43" ht="18" customHeight="1" x14ac:dyDescent="0.25">
      <c r="B23" s="25"/>
      <c r="C23" s="25"/>
      <c r="D23" s="25"/>
      <c r="E23" s="25"/>
      <c r="F23" s="25"/>
      <c r="G23" s="25"/>
      <c r="H23" s="25"/>
      <c r="I23" s="25"/>
      <c r="J23" s="134" t="s">
        <v>72</v>
      </c>
      <c r="K23" s="134"/>
      <c r="L23" s="134"/>
      <c r="M23" s="134"/>
      <c r="N23" s="134"/>
      <c r="O23" s="134"/>
      <c r="P23" s="134"/>
      <c r="Q23" s="134"/>
      <c r="R23" s="134"/>
      <c r="S23" s="134"/>
      <c r="T23" s="134"/>
      <c r="U23" s="134"/>
      <c r="V23" s="134"/>
      <c r="W23" s="134"/>
      <c r="X23" s="134"/>
      <c r="Y23" s="134"/>
      <c r="Z23" s="134"/>
      <c r="AA23" s="134"/>
      <c r="AB23" s="134"/>
      <c r="AC23" s="134"/>
      <c r="AD23" s="134"/>
      <c r="AE23" s="25"/>
      <c r="AF23" s="25"/>
      <c r="AG23" s="25"/>
      <c r="AH23" s="25"/>
    </row>
    <row r="24" spans="2:43" ht="183.75" customHeight="1" x14ac:dyDescent="0.25">
      <c r="B24" s="25"/>
      <c r="C24" s="25"/>
      <c r="D24" s="25"/>
      <c r="E24" s="25"/>
      <c r="F24" s="25"/>
      <c r="G24" s="25"/>
      <c r="H24" s="25"/>
      <c r="I24" s="25"/>
      <c r="J24" s="134"/>
      <c r="K24" s="134"/>
      <c r="L24" s="134"/>
      <c r="M24" s="134"/>
      <c r="N24" s="134"/>
      <c r="O24" s="134"/>
      <c r="P24" s="134"/>
      <c r="Q24" s="134"/>
      <c r="R24" s="134"/>
      <c r="S24" s="134"/>
      <c r="T24" s="134"/>
      <c r="U24" s="134"/>
      <c r="V24" s="134"/>
      <c r="W24" s="134"/>
      <c r="X24" s="134"/>
      <c r="Y24" s="134"/>
      <c r="Z24" s="134"/>
      <c r="AA24" s="134"/>
      <c r="AB24" s="134"/>
      <c r="AC24" s="134"/>
      <c r="AD24" s="134"/>
      <c r="AE24" s="25"/>
      <c r="AF24" s="25"/>
      <c r="AG24" s="25"/>
      <c r="AH24" s="25"/>
    </row>
    <row r="25" spans="2:43" ht="21.75" customHeight="1" x14ac:dyDescent="0.25">
      <c r="B25" s="25"/>
      <c r="C25" s="25"/>
      <c r="D25" s="25"/>
      <c r="E25" s="25"/>
      <c r="F25" s="25"/>
      <c r="G25" s="25"/>
      <c r="H25" s="25"/>
      <c r="I25" s="25"/>
      <c r="J25" s="134" t="s">
        <v>51</v>
      </c>
      <c r="K25" s="134"/>
      <c r="L25" s="134"/>
      <c r="M25" s="134"/>
      <c r="N25" s="134"/>
      <c r="O25" s="134"/>
      <c r="P25" s="134"/>
      <c r="Q25" s="134"/>
      <c r="R25" s="134"/>
      <c r="S25" s="134"/>
      <c r="T25" s="134"/>
      <c r="U25" s="134"/>
      <c r="V25" s="134"/>
      <c r="W25" s="134"/>
      <c r="X25" s="134"/>
      <c r="Y25" s="134"/>
      <c r="Z25" s="134"/>
      <c r="AA25" s="134"/>
      <c r="AB25" s="134"/>
      <c r="AC25" s="134"/>
      <c r="AD25" s="134"/>
      <c r="AE25" s="25"/>
      <c r="AF25" s="25"/>
      <c r="AG25" s="25"/>
      <c r="AH25" s="25"/>
    </row>
    <row r="26" spans="2:43" ht="6.75" customHeight="1" x14ac:dyDescent="0.25">
      <c r="B26" s="25"/>
      <c r="C26" s="25"/>
      <c r="D26" s="25"/>
      <c r="E26" s="25"/>
      <c r="F26" s="25"/>
      <c r="G26" s="25"/>
      <c r="H26" s="25"/>
      <c r="I26" s="25"/>
      <c r="J26" s="134"/>
      <c r="K26" s="134"/>
      <c r="L26" s="134"/>
      <c r="M26" s="134"/>
      <c r="N26" s="134"/>
      <c r="O26" s="134"/>
      <c r="P26" s="134"/>
      <c r="Q26" s="134"/>
      <c r="R26" s="134"/>
      <c r="S26" s="134"/>
      <c r="T26" s="134"/>
      <c r="U26" s="134"/>
      <c r="V26" s="134"/>
      <c r="W26" s="134"/>
      <c r="X26" s="134"/>
      <c r="Y26" s="134"/>
      <c r="Z26" s="134"/>
      <c r="AA26" s="134"/>
      <c r="AB26" s="134"/>
      <c r="AC26" s="134"/>
      <c r="AD26" s="134"/>
      <c r="AE26" s="25"/>
      <c r="AF26" s="25"/>
      <c r="AG26" s="25"/>
      <c r="AH26" s="25"/>
    </row>
    <row r="27" spans="2:43" ht="19.149999999999999" customHeight="1" x14ac:dyDescent="0.25">
      <c r="B27" s="25"/>
      <c r="C27" s="25"/>
      <c r="D27" s="25"/>
      <c r="E27" s="25"/>
      <c r="F27" s="135" t="s">
        <v>33</v>
      </c>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25"/>
      <c r="AH27" s="25"/>
    </row>
    <row r="28" spans="2:43" ht="0.95" customHeight="1" x14ac:dyDescent="0.25">
      <c r="B28" s="25"/>
      <c r="C28" s="25"/>
      <c r="D28" s="25"/>
      <c r="E28" s="25"/>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5"/>
      <c r="AH28" s="25"/>
    </row>
    <row r="29" spans="2:43" ht="20.25" customHeight="1" x14ac:dyDescent="0.25">
      <c r="B29" s="25"/>
      <c r="C29" s="25"/>
      <c r="D29" s="25"/>
      <c r="E29" s="25"/>
      <c r="F29" s="27"/>
      <c r="G29" s="27"/>
      <c r="H29" s="125" t="s">
        <v>8</v>
      </c>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25"/>
      <c r="AH29" s="25"/>
    </row>
    <row r="30" spans="2:43" ht="30.75" customHeight="1" x14ac:dyDescent="0.25">
      <c r="B30" s="25"/>
      <c r="C30" s="25"/>
      <c r="D30" s="25"/>
      <c r="E30" s="25"/>
      <c r="F30" s="27"/>
      <c r="G30" s="27"/>
      <c r="H30" s="41"/>
      <c r="I30" s="34"/>
      <c r="J30" s="34"/>
      <c r="K30" s="34"/>
      <c r="L30" s="130" t="s">
        <v>9</v>
      </c>
      <c r="M30" s="130"/>
      <c r="N30" s="130" t="s">
        <v>40</v>
      </c>
      <c r="O30" s="130"/>
      <c r="P30" s="130"/>
      <c r="Q30" s="130"/>
      <c r="R30" s="130"/>
      <c r="S30" s="39"/>
      <c r="T30" s="130" t="s">
        <v>11</v>
      </c>
      <c r="U30" s="130"/>
      <c r="V30" s="130"/>
      <c r="W30" s="130" t="s">
        <v>42</v>
      </c>
      <c r="X30" s="130"/>
      <c r="Y30" s="130"/>
      <c r="Z30" s="130"/>
      <c r="AA30" s="130"/>
      <c r="AB30" s="130"/>
      <c r="AC30" s="130"/>
      <c r="AD30" s="130"/>
      <c r="AE30" s="130"/>
      <c r="AF30" s="34"/>
      <c r="AG30" s="25"/>
      <c r="AH30" s="25"/>
      <c r="AK30" s="10"/>
      <c r="AL30" s="10"/>
      <c r="AM30" s="10"/>
      <c r="AN30" s="10"/>
      <c r="AO30" s="10"/>
      <c r="AP30" s="10"/>
      <c r="AQ30" s="10"/>
    </row>
    <row r="31" spans="2:43" ht="20.85" customHeight="1" x14ac:dyDescent="0.25">
      <c r="B31" s="25"/>
      <c r="C31" s="25"/>
      <c r="D31" s="25"/>
      <c r="E31" s="25"/>
      <c r="F31" s="27"/>
      <c r="G31" s="27"/>
      <c r="H31" s="42"/>
      <c r="I31" s="34"/>
      <c r="J31" s="34"/>
      <c r="K31" s="34"/>
      <c r="L31" s="132">
        <f>+P37</f>
        <v>3931914507</v>
      </c>
      <c r="M31" s="133"/>
      <c r="N31" s="131">
        <f>+L31</f>
        <v>3931914507</v>
      </c>
      <c r="O31" s="131"/>
      <c r="P31" s="131"/>
      <c r="Q31" s="131"/>
      <c r="R31" s="131"/>
      <c r="S31" s="40"/>
      <c r="T31" s="131">
        <f>SUM(U37:V37)</f>
        <v>527119406</v>
      </c>
      <c r="U31" s="126"/>
      <c r="V31" s="126"/>
      <c r="W31" s="122">
        <f>IF(T31=0," ", T31/N31)</f>
        <v>0.13406176687249116</v>
      </c>
      <c r="X31" s="122"/>
      <c r="Y31" s="122"/>
      <c r="Z31" s="122"/>
      <c r="AA31" s="122"/>
      <c r="AB31" s="122"/>
      <c r="AC31" s="122"/>
      <c r="AD31" s="122"/>
      <c r="AE31" s="122"/>
      <c r="AF31" s="34"/>
      <c r="AG31" s="25"/>
      <c r="AH31" s="25"/>
      <c r="AJ31" s="10"/>
      <c r="AK31" s="10"/>
      <c r="AL31" s="10"/>
      <c r="AM31" s="10"/>
      <c r="AN31" s="10"/>
      <c r="AO31" s="10"/>
      <c r="AP31" s="10"/>
      <c r="AQ31" s="10"/>
    </row>
    <row r="32" spans="2:43" ht="0" hidden="1" customHeight="1" x14ac:dyDescent="0.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J32" s="10"/>
      <c r="AK32" s="10"/>
      <c r="AL32" s="10"/>
      <c r="AM32" s="10"/>
      <c r="AN32" s="10"/>
      <c r="AO32" s="10"/>
      <c r="AP32" s="10"/>
      <c r="AQ32" s="10"/>
    </row>
    <row r="33" spans="2:43" ht="6" customHeight="1" x14ac:dyDescent="0.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J33" s="10"/>
      <c r="AK33" s="15"/>
      <c r="AL33" s="10"/>
      <c r="AM33" s="10"/>
      <c r="AN33" s="10"/>
      <c r="AO33" s="10"/>
      <c r="AP33" s="10"/>
      <c r="AQ33" s="10"/>
    </row>
    <row r="34" spans="2:43" ht="14.65" customHeight="1" x14ac:dyDescent="0.25">
      <c r="B34" s="25"/>
      <c r="C34" s="25"/>
      <c r="D34" s="127" t="s">
        <v>75</v>
      </c>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25"/>
      <c r="AH34" s="25"/>
    </row>
    <row r="35" spans="2:43" ht="15.6" customHeight="1" x14ac:dyDescent="0.25">
      <c r="B35" s="25"/>
      <c r="C35" s="25"/>
      <c r="D35" s="128" t="s">
        <v>13</v>
      </c>
      <c r="E35" s="129"/>
      <c r="F35" s="129"/>
      <c r="G35" s="129"/>
      <c r="H35" s="129"/>
      <c r="I35" s="129"/>
      <c r="J35" s="129"/>
      <c r="K35" s="129"/>
      <c r="L35" s="129"/>
      <c r="M35" s="46"/>
      <c r="N35" s="121" t="s">
        <v>14</v>
      </c>
      <c r="O35" s="129"/>
      <c r="P35" s="129"/>
      <c r="Q35" s="129"/>
      <c r="R35" s="129"/>
      <c r="S35" s="121" t="s">
        <v>24</v>
      </c>
      <c r="T35" s="129"/>
      <c r="U35" s="129"/>
      <c r="V35" s="129"/>
      <c r="W35" s="121" t="s">
        <v>37</v>
      </c>
      <c r="X35" s="121"/>
      <c r="Y35" s="121"/>
      <c r="Z35" s="121"/>
      <c r="AA35" s="121"/>
      <c r="AB35" s="121"/>
      <c r="AC35" s="121"/>
      <c r="AD35" s="121"/>
      <c r="AE35" s="121"/>
      <c r="AF35" s="121"/>
      <c r="AG35" s="25"/>
      <c r="AH35" s="25"/>
    </row>
    <row r="36" spans="2:43" ht="48.95" customHeight="1" x14ac:dyDescent="0.25">
      <c r="B36" s="25"/>
      <c r="C36" s="25"/>
      <c r="D36" s="145" t="s">
        <v>15</v>
      </c>
      <c r="E36" s="146"/>
      <c r="F36" s="146"/>
      <c r="G36" s="146"/>
      <c r="H36" s="146"/>
      <c r="I36" s="146"/>
      <c r="J36" s="146"/>
      <c r="K36" s="146"/>
      <c r="L36" s="146"/>
      <c r="M36" s="47" t="s">
        <v>16</v>
      </c>
      <c r="N36" s="145" t="s">
        <v>38</v>
      </c>
      <c r="O36" s="146"/>
      <c r="P36" s="145" t="s">
        <v>39</v>
      </c>
      <c r="Q36" s="145"/>
      <c r="R36" s="145"/>
      <c r="S36" s="145" t="s">
        <v>73</v>
      </c>
      <c r="T36" s="146"/>
      <c r="U36" s="145" t="s">
        <v>74</v>
      </c>
      <c r="V36" s="145"/>
      <c r="W36" s="145" t="s">
        <v>41</v>
      </c>
      <c r="X36" s="146"/>
      <c r="Y36" s="146"/>
      <c r="Z36" s="145" t="s">
        <v>36</v>
      </c>
      <c r="AA36" s="146"/>
      <c r="AB36" s="146"/>
      <c r="AC36" s="146"/>
      <c r="AD36" s="146"/>
      <c r="AE36" s="146"/>
      <c r="AF36" s="146"/>
      <c r="AG36" s="25"/>
      <c r="AH36" s="25"/>
      <c r="AI36" s="63">
        <f>+N37*264</f>
        <v>145888710737.28479</v>
      </c>
      <c r="AJ36" s="66">
        <v>3931914507</v>
      </c>
      <c r="AK36" s="67">
        <f>+U37/AJ36</f>
        <v>0.13406176687249116</v>
      </c>
    </row>
    <row r="37" spans="2:43" s="20" customFormat="1" ht="87.75" customHeight="1" x14ac:dyDescent="0.25">
      <c r="B37" s="25"/>
      <c r="C37" s="25"/>
      <c r="D37" s="43"/>
      <c r="E37" s="44"/>
      <c r="F37" s="44"/>
      <c r="G37" s="44"/>
      <c r="H37" s="44"/>
      <c r="I37" s="44"/>
      <c r="J37" s="44"/>
      <c r="K37" s="44"/>
      <c r="L37" s="33" t="s">
        <v>69</v>
      </c>
      <c r="M37" s="48" t="s">
        <v>70</v>
      </c>
      <c r="N37" s="62">
        <f>(400/22.827)*86400*365</f>
        <v>552608752.79274547</v>
      </c>
      <c r="O37" s="54"/>
      <c r="P37" s="169">
        <v>3931914507</v>
      </c>
      <c r="Q37" s="169"/>
      <c r="R37" s="169"/>
      <c r="S37" s="48"/>
      <c r="T37" s="55">
        <f>(420.54/22.827)*86400*90</f>
        <v>143256627.67775002</v>
      </c>
      <c r="U37" s="144">
        <v>527119406</v>
      </c>
      <c r="V37" s="144"/>
      <c r="W37" s="123">
        <f>+T37/N37</f>
        <v>0.25923698630136982</v>
      </c>
      <c r="X37" s="124"/>
      <c r="Y37" s="124"/>
      <c r="Z37" s="147">
        <f>IF(U37=" "," ",IF(U37=0," ", U37/P37))</f>
        <v>0.13406176687249116</v>
      </c>
      <c r="AA37" s="147"/>
      <c r="AB37" s="147"/>
      <c r="AC37" s="147"/>
      <c r="AD37" s="147"/>
      <c r="AE37" s="147"/>
      <c r="AF37" s="45"/>
      <c r="AG37" s="25"/>
      <c r="AH37" s="25"/>
      <c r="AI37" s="50">
        <f>+(AI36/365)/1000000</f>
        <v>399.69509791036927</v>
      </c>
      <c r="AJ37" s="63">
        <f>400</f>
        <v>400</v>
      </c>
      <c r="AK37" s="63">
        <f>+AJ37*1000000</f>
        <v>400000000</v>
      </c>
      <c r="AL37" s="63">
        <f>+(AK37*365)/264</f>
        <v>553030303.030303</v>
      </c>
      <c r="AM37" s="64"/>
    </row>
    <row r="38" spans="2:43" ht="0.95" customHeight="1" x14ac:dyDescent="0.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row>
    <row r="39" spans="2:43" ht="17.100000000000001" customHeight="1" x14ac:dyDescent="0.25">
      <c r="B39" s="25"/>
      <c r="C39" s="25"/>
      <c r="D39" s="80" t="s">
        <v>28</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25"/>
      <c r="AH39" s="25"/>
      <c r="AL39" s="64">
        <f>+T37/AL37</f>
        <v>0.25903938155428774</v>
      </c>
    </row>
    <row r="40" spans="2:43" ht="4.3499999999999996" customHeight="1" x14ac:dyDescent="0.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row>
    <row r="41" spans="2:43" ht="48.75" customHeight="1" x14ac:dyDescent="0.25">
      <c r="B41" s="25"/>
      <c r="C41" s="25"/>
      <c r="D41" s="25"/>
      <c r="E41" s="25"/>
      <c r="F41" s="25"/>
      <c r="G41" s="25"/>
      <c r="H41" s="25"/>
      <c r="I41" s="25"/>
      <c r="J41" s="25"/>
      <c r="K41" s="25"/>
      <c r="L41" s="142" t="s">
        <v>64</v>
      </c>
      <c r="M41" s="142"/>
      <c r="N41" s="142"/>
      <c r="O41" s="142"/>
      <c r="P41" s="142"/>
      <c r="Q41" s="142"/>
      <c r="R41" s="142"/>
      <c r="S41" s="142"/>
      <c r="T41" s="142"/>
      <c r="U41" s="142"/>
      <c r="V41" s="142"/>
      <c r="W41" s="142"/>
      <c r="X41" s="142"/>
      <c r="Y41" s="142"/>
      <c r="Z41" s="142"/>
      <c r="AA41" s="11"/>
      <c r="AB41" s="11"/>
      <c r="AC41" s="11"/>
      <c r="AD41" s="11"/>
      <c r="AE41" s="11"/>
      <c r="AF41" s="11"/>
      <c r="AG41" s="25"/>
      <c r="AH41" s="25"/>
      <c r="AJ41" s="50"/>
    </row>
    <row r="42" spans="2:43" ht="2.1" customHeight="1" x14ac:dyDescent="0.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row>
    <row r="43" spans="2:43" ht="18" customHeight="1" x14ac:dyDescent="0.25">
      <c r="B43" s="25"/>
      <c r="C43" s="25"/>
      <c r="D43" s="25"/>
      <c r="E43" s="25"/>
      <c r="F43" s="25"/>
      <c r="G43" s="25"/>
      <c r="H43" s="25"/>
      <c r="I43" s="25"/>
      <c r="J43" s="25"/>
      <c r="K43" s="25"/>
      <c r="L43" s="134" t="s">
        <v>65</v>
      </c>
      <c r="M43" s="134"/>
      <c r="N43" s="134"/>
      <c r="O43" s="134"/>
      <c r="P43" s="134"/>
      <c r="Q43" s="134"/>
      <c r="R43" s="134"/>
      <c r="S43" s="134"/>
      <c r="T43" s="134"/>
      <c r="U43" s="134"/>
      <c r="V43" s="134"/>
      <c r="W43" s="134"/>
      <c r="X43" s="134"/>
      <c r="Y43" s="134"/>
      <c r="Z43" s="134"/>
      <c r="AA43" s="26"/>
      <c r="AB43" s="26"/>
      <c r="AC43" s="26"/>
      <c r="AD43" s="26"/>
      <c r="AE43" s="26"/>
      <c r="AF43" s="26"/>
      <c r="AG43" s="26"/>
      <c r="AH43" s="25"/>
    </row>
    <row r="44" spans="2:43" ht="18" customHeight="1" x14ac:dyDescent="0.25">
      <c r="B44" s="25"/>
      <c r="C44" s="25"/>
      <c r="D44" s="25"/>
      <c r="E44" s="25"/>
      <c r="F44" s="25"/>
      <c r="G44" s="25"/>
      <c r="H44" s="25"/>
      <c r="I44" s="25"/>
      <c r="J44" s="25"/>
      <c r="K44" s="25"/>
      <c r="L44" s="134"/>
      <c r="M44" s="134"/>
      <c r="N44" s="134"/>
      <c r="O44" s="134"/>
      <c r="P44" s="134"/>
      <c r="Q44" s="134"/>
      <c r="R44" s="134"/>
      <c r="S44" s="134"/>
      <c r="T44" s="134"/>
      <c r="U44" s="134"/>
      <c r="V44" s="134"/>
      <c r="W44" s="134"/>
      <c r="X44" s="134"/>
      <c r="Y44" s="134"/>
      <c r="Z44" s="134"/>
      <c r="AA44" s="26"/>
      <c r="AB44" s="26"/>
      <c r="AC44" s="26"/>
      <c r="AD44" s="26"/>
      <c r="AE44" s="26"/>
      <c r="AF44" s="26"/>
      <c r="AG44" s="26"/>
      <c r="AH44" s="25"/>
    </row>
    <row r="45" spans="2:43" ht="9" customHeight="1" x14ac:dyDescent="0.25">
      <c r="B45" s="25"/>
      <c r="C45" s="25"/>
      <c r="D45" s="25"/>
      <c r="E45" s="25"/>
      <c r="F45" s="25"/>
      <c r="G45" s="25"/>
      <c r="H45" s="25"/>
      <c r="I45" s="25"/>
      <c r="J45" s="25"/>
      <c r="K45" s="25"/>
      <c r="L45" s="26"/>
      <c r="M45" s="26"/>
      <c r="N45" s="26"/>
      <c r="O45" s="26"/>
      <c r="P45" s="26"/>
      <c r="Q45" s="26"/>
      <c r="R45" s="26"/>
      <c r="S45" s="26"/>
      <c r="T45" s="26"/>
      <c r="U45" s="26"/>
      <c r="V45" s="26"/>
      <c r="W45" s="26"/>
      <c r="X45" s="26"/>
      <c r="Y45" s="26"/>
      <c r="Z45" s="26"/>
      <c r="AA45" s="26"/>
      <c r="AB45" s="26"/>
      <c r="AC45" s="26"/>
      <c r="AD45" s="26"/>
      <c r="AE45" s="26"/>
      <c r="AF45" s="26"/>
      <c r="AG45" s="26"/>
      <c r="AH45" s="25"/>
    </row>
    <row r="46" spans="2:43" ht="18" customHeight="1" x14ac:dyDescent="0.25">
      <c r="B46" s="25"/>
      <c r="C46" s="25"/>
      <c r="D46" s="25"/>
      <c r="E46" s="25"/>
      <c r="F46" s="25"/>
      <c r="G46" s="25"/>
      <c r="H46" s="25"/>
      <c r="I46" s="25"/>
      <c r="J46" s="25"/>
      <c r="K46" s="25"/>
      <c r="L46" s="81" t="s">
        <v>35</v>
      </c>
      <c r="M46" s="81"/>
      <c r="N46" s="77"/>
      <c r="O46" s="77"/>
      <c r="P46" s="77"/>
      <c r="Q46" s="77"/>
      <c r="R46" s="77"/>
      <c r="S46" s="77"/>
      <c r="T46" s="77"/>
      <c r="U46" s="77"/>
      <c r="V46" s="77"/>
      <c r="W46" s="77"/>
      <c r="X46" s="77"/>
      <c r="Y46" s="77"/>
      <c r="Z46" s="77"/>
      <c r="AA46" s="77"/>
      <c r="AB46" s="77"/>
      <c r="AC46" s="77"/>
      <c r="AD46" s="77"/>
      <c r="AE46" s="77"/>
      <c r="AF46" s="77"/>
      <c r="AG46" s="77"/>
      <c r="AH46" s="25"/>
    </row>
    <row r="47" spans="2:43" ht="90" customHeight="1" x14ac:dyDescent="0.25">
      <c r="B47" s="25"/>
      <c r="C47" s="25"/>
      <c r="D47" s="25"/>
      <c r="E47" s="25"/>
      <c r="F47" s="25"/>
      <c r="G47" s="25"/>
      <c r="H47" s="25"/>
      <c r="I47" s="25"/>
      <c r="J47" s="25"/>
      <c r="K47" s="25"/>
      <c r="L47" s="78" t="s">
        <v>80</v>
      </c>
      <c r="M47" s="78"/>
      <c r="N47" s="79"/>
      <c r="O47" s="79"/>
      <c r="P47" s="79"/>
      <c r="Q47" s="79"/>
      <c r="R47" s="79"/>
      <c r="S47" s="79"/>
      <c r="T47" s="79"/>
      <c r="U47" s="79"/>
      <c r="V47" s="79"/>
      <c r="W47" s="79"/>
      <c r="X47" s="79"/>
      <c r="Y47" s="79"/>
      <c r="Z47" s="79"/>
      <c r="AA47" s="79"/>
      <c r="AB47" s="79"/>
      <c r="AC47" s="79"/>
      <c r="AD47" s="79"/>
      <c r="AE47" s="79"/>
      <c r="AF47" s="79"/>
      <c r="AG47" s="79"/>
      <c r="AH47" s="25"/>
    </row>
    <row r="48" spans="2:43" ht="17.25" customHeight="1" x14ac:dyDescent="0.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row>
    <row r="49" spans="2:34" ht="18" customHeight="1" x14ac:dyDescent="0.25">
      <c r="B49" s="25"/>
      <c r="C49" s="25"/>
      <c r="D49" s="25"/>
      <c r="E49" s="25"/>
      <c r="F49" s="25"/>
      <c r="G49" s="25"/>
      <c r="H49" s="25"/>
      <c r="I49" s="25"/>
      <c r="J49" s="25"/>
      <c r="K49" s="25"/>
      <c r="L49" s="81" t="s">
        <v>22</v>
      </c>
      <c r="M49" s="81"/>
      <c r="N49" s="77"/>
      <c r="O49" s="77"/>
      <c r="P49" s="77"/>
      <c r="Q49" s="77"/>
      <c r="R49" s="77"/>
      <c r="S49" s="77"/>
      <c r="T49" s="77"/>
      <c r="U49" s="77"/>
      <c r="V49" s="77"/>
      <c r="W49" s="77"/>
      <c r="X49" s="77"/>
      <c r="Y49" s="77"/>
      <c r="Z49" s="77"/>
      <c r="AA49" s="77"/>
      <c r="AB49" s="77"/>
      <c r="AC49" s="77"/>
      <c r="AD49" s="77"/>
      <c r="AE49" s="77"/>
      <c r="AF49" s="77"/>
      <c r="AG49" s="77"/>
      <c r="AH49" s="77"/>
    </row>
    <row r="50" spans="2:34" ht="14.25" customHeight="1" x14ac:dyDescent="0.25">
      <c r="B50" s="25"/>
      <c r="C50" s="25"/>
      <c r="D50" s="25"/>
      <c r="E50" s="25"/>
      <c r="F50" s="25"/>
      <c r="G50" s="25"/>
      <c r="H50" s="25"/>
      <c r="I50" s="25"/>
      <c r="J50" s="25"/>
      <c r="K50" s="143" t="s">
        <v>90</v>
      </c>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row>
    <row r="51" spans="2:34" ht="17.25" customHeight="1" x14ac:dyDescent="0.25">
      <c r="B51" s="25"/>
      <c r="C51" s="25"/>
      <c r="D51" s="25"/>
      <c r="E51" s="25"/>
      <c r="F51" s="25"/>
      <c r="G51" s="25"/>
      <c r="H51" s="25"/>
      <c r="I51" s="25"/>
      <c r="J51" s="25"/>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row>
    <row r="52" spans="2:34" ht="6.2" customHeight="1" x14ac:dyDescent="0.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row>
    <row r="53" spans="2:34" ht="18" customHeight="1" x14ac:dyDescent="0.25">
      <c r="B53" s="25"/>
      <c r="C53" s="80" t="s">
        <v>29</v>
      </c>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25"/>
    </row>
    <row r="54" spans="2:34" ht="17.25" customHeight="1" x14ac:dyDescent="0.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row>
    <row r="55" spans="2:34" s="52" customFormat="1" ht="21" customHeight="1" x14ac:dyDescent="0.25"/>
    <row r="56" spans="2:34" ht="21" customHeight="1" x14ac:dyDescent="0.25">
      <c r="B56" s="25"/>
      <c r="C56" s="25"/>
      <c r="D56" s="25"/>
      <c r="E56" s="140"/>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row>
    <row r="57" spans="2:34" ht="15" customHeight="1" x14ac:dyDescent="0.25"/>
    <row r="58" spans="2:34" ht="31.5" customHeight="1" x14ac:dyDescent="0.25"/>
    <row r="59" spans="2:34" ht="18.75" customHeight="1" x14ac:dyDescent="0.25"/>
  </sheetData>
  <mergeCells count="49">
    <mergeCell ref="P37:R37"/>
    <mergeCell ref="U37:V37"/>
    <mergeCell ref="Z36:AF36"/>
    <mergeCell ref="D36:L36"/>
    <mergeCell ref="N36:O36"/>
    <mergeCell ref="S36:T36"/>
    <mergeCell ref="U36:V36"/>
    <mergeCell ref="W36:Y36"/>
    <mergeCell ref="P36:R36"/>
    <mergeCell ref="Z37:AE37"/>
    <mergeCell ref="E56:AH56"/>
    <mergeCell ref="C53:AG53"/>
    <mergeCell ref="D39:AF39"/>
    <mergeCell ref="L41:Z41"/>
    <mergeCell ref="L49:AH49"/>
    <mergeCell ref="L46:AG46"/>
    <mergeCell ref="L47:AG47"/>
    <mergeCell ref="L43:Z44"/>
    <mergeCell ref="K50:AH51"/>
    <mergeCell ref="E9:AD9"/>
    <mergeCell ref="B5:AD6"/>
    <mergeCell ref="C7:AD8"/>
    <mergeCell ref="I10:AD10"/>
    <mergeCell ref="B1:AA1"/>
    <mergeCell ref="C4:AA4"/>
    <mergeCell ref="B3:Z3"/>
    <mergeCell ref="I11:AC11"/>
    <mergeCell ref="G12:AC13"/>
    <mergeCell ref="F27:AF27"/>
    <mergeCell ref="J25:AD26"/>
    <mergeCell ref="J22:AD22"/>
    <mergeCell ref="J23:AD24"/>
    <mergeCell ref="L14:AG20"/>
    <mergeCell ref="W35:AF35"/>
    <mergeCell ref="W31:AE31"/>
    <mergeCell ref="W37:Y37"/>
    <mergeCell ref="E21:AD21"/>
    <mergeCell ref="H29:AF29"/>
    <mergeCell ref="D34:AF34"/>
    <mergeCell ref="D35:L35"/>
    <mergeCell ref="N35:R35"/>
    <mergeCell ref="S35:V35"/>
    <mergeCell ref="W30:AE30"/>
    <mergeCell ref="T30:V30"/>
    <mergeCell ref="T31:V31"/>
    <mergeCell ref="L30:M30"/>
    <mergeCell ref="L31:M31"/>
    <mergeCell ref="N30:R30"/>
    <mergeCell ref="N31:R31"/>
  </mergeCells>
  <pageMargins left="0.23622047244094491" right="0.23622047244094491" top="0.74803149606299213" bottom="0.74803149606299213" header="0.31496062992125984" footer="0.31496062992125984"/>
  <pageSetup scale="84" fitToHeight="0" orientation="portrait" r:id="rId1"/>
  <headerFooter alignWithMargins="0"/>
  <rowBreaks count="1" manualBreakCount="1">
    <brk id="33" min="1"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BF951-2A7A-4DE9-B33F-788920D4F751}">
  <dimension ref="A18:J18"/>
  <sheetViews>
    <sheetView view="pageBreakPreview" zoomScale="60" zoomScaleNormal="100" workbookViewId="0">
      <selection activeCell="E11" sqref="E11"/>
    </sheetView>
  </sheetViews>
  <sheetFormatPr baseColWidth="10" defaultRowHeight="15" x14ac:dyDescent="0.25"/>
  <sheetData>
    <row r="18" spans="1:10" ht="278.25" customHeight="1" x14ac:dyDescent="1.95">
      <c r="A18" s="120" t="s">
        <v>62</v>
      </c>
      <c r="B18" s="120"/>
      <c r="C18" s="120"/>
      <c r="D18" s="120"/>
      <c r="E18" s="120"/>
      <c r="F18" s="120"/>
      <c r="G18" s="120"/>
      <c r="H18" s="120"/>
      <c r="I18" s="120"/>
      <c r="J18" s="120"/>
    </row>
  </sheetData>
  <mergeCells count="1">
    <mergeCell ref="A18:J18"/>
  </mergeCells>
  <pageMargins left="0.7" right="0.7" top="0.75" bottom="0.75" header="0.3" footer="0.3"/>
  <pageSetup scale="7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L69"/>
  <sheetViews>
    <sheetView view="pageBreakPreview" zoomScaleNormal="110" zoomScaleSheetLayoutView="100" workbookViewId="0">
      <selection activeCell="L14" sqref="L14:AG20"/>
    </sheetView>
  </sheetViews>
  <sheetFormatPr baseColWidth="10" defaultColWidth="11.42578125" defaultRowHeight="15" x14ac:dyDescent="0.25"/>
  <cols>
    <col min="1" max="1" width="0.140625" style="13" customWidth="1"/>
    <col min="2" max="2" width="11.42578125" style="13" hidden="1" customWidth="1"/>
    <col min="3" max="3" width="0.140625" style="13" customWidth="1"/>
    <col min="4" max="4" width="0" style="13" hidden="1" customWidth="1"/>
    <col min="5" max="6" width="0.140625" style="13" customWidth="1"/>
    <col min="7" max="7" width="0" style="13" hidden="1" customWidth="1"/>
    <col min="8" max="11" width="0.140625" style="13" customWidth="1"/>
    <col min="12" max="12" width="16.140625" style="13" customWidth="1"/>
    <col min="13" max="13" width="14.42578125" style="13" customWidth="1"/>
    <col min="14" max="14" width="11.42578125" style="13" customWidth="1"/>
    <col min="15" max="15" width="0" style="13" hidden="1" customWidth="1"/>
    <col min="16" max="16" width="2.140625" style="13" customWidth="1"/>
    <col min="17" max="17" width="7.7109375" style="13" customWidth="1"/>
    <col min="18" max="18" width="6.42578125" style="13" customWidth="1"/>
    <col min="19" max="19" width="3.85546875" style="13" hidden="1" customWidth="1"/>
    <col min="20" max="20" width="15.5703125" style="13" customWidth="1"/>
    <col min="21" max="21" width="4" style="13" customWidth="1"/>
    <col min="22" max="22" width="9.7109375" style="13" customWidth="1"/>
    <col min="23" max="23" width="6.28515625" style="13" customWidth="1"/>
    <col min="24" max="24" width="0.28515625" style="13" customWidth="1"/>
    <col min="25" max="25" width="6.7109375" style="13" customWidth="1"/>
    <col min="26" max="26" width="2.7109375" style="13" customWidth="1"/>
    <col min="27" max="27" width="1.42578125" style="13" customWidth="1"/>
    <col min="28" max="28" width="3" style="13" customWidth="1"/>
    <col min="29" max="29" width="2.7109375" style="13" customWidth="1"/>
    <col min="30" max="30" width="3.5703125" style="13" customWidth="1"/>
    <col min="31" max="31" width="6.85546875" style="13" customWidth="1"/>
    <col min="32" max="34" width="0.140625" style="13" customWidth="1"/>
    <col min="35" max="35" width="13.7109375" style="13" bestFit="1" customWidth="1"/>
    <col min="36" max="36" width="16.85546875" style="13" bestFit="1" customWidth="1"/>
    <col min="37" max="37" width="15.140625" style="13" bestFit="1" customWidth="1"/>
    <col min="38" max="38" width="13.140625" style="13" bestFit="1" customWidth="1"/>
    <col min="39" max="16384" width="11.42578125" style="13"/>
  </cols>
  <sheetData>
    <row r="1" spans="2:34" ht="27.95" customHeight="1" x14ac:dyDescent="0.25">
      <c r="B1" s="137" t="s">
        <v>91</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25"/>
      <c r="AG1" s="25"/>
      <c r="AH1" s="25"/>
    </row>
    <row r="2" spans="2:34" ht="0.6" customHeight="1" x14ac:dyDescent="0.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row>
    <row r="3" spans="2:34" ht="30.75" customHeight="1" x14ac:dyDescent="0.25">
      <c r="B3" s="152" t="s">
        <v>44</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25"/>
      <c r="AG3" s="25"/>
      <c r="AH3" s="25"/>
    </row>
    <row r="4" spans="2:34" ht="18" customHeight="1" x14ac:dyDescent="0.25">
      <c r="B4" s="25"/>
      <c r="C4" s="151" t="s">
        <v>1</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25"/>
      <c r="AG4" s="25"/>
      <c r="AH4" s="25"/>
    </row>
    <row r="5" spans="2:34" ht="18" customHeight="1" x14ac:dyDescent="0.25">
      <c r="B5" s="134" t="s">
        <v>87</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25"/>
      <c r="AF5" s="25"/>
      <c r="AG5" s="25"/>
      <c r="AH5" s="25"/>
    </row>
    <row r="6" spans="2:34" ht="33.75" customHeight="1" x14ac:dyDescent="0.25">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25"/>
      <c r="AF6" s="25"/>
      <c r="AG6" s="25"/>
      <c r="AH6" s="25"/>
    </row>
    <row r="7" spans="2:34" ht="19.5" customHeight="1" x14ac:dyDescent="0.25">
      <c r="B7" s="71"/>
      <c r="C7" s="134" t="s">
        <v>88</v>
      </c>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25"/>
      <c r="AF7" s="25"/>
      <c r="AG7" s="25"/>
      <c r="AH7" s="25"/>
    </row>
    <row r="8" spans="2:34" ht="30.75" customHeight="1" x14ac:dyDescent="0.25">
      <c r="B8" s="71"/>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25"/>
      <c r="AF8" s="25"/>
      <c r="AG8" s="25"/>
      <c r="AH8" s="25"/>
    </row>
    <row r="9" spans="2:34" ht="18.75" customHeight="1" x14ac:dyDescent="0.25">
      <c r="B9" s="25"/>
      <c r="C9" s="25"/>
      <c r="D9" s="25"/>
      <c r="E9" s="80" t="s">
        <v>32</v>
      </c>
      <c r="F9" s="77"/>
      <c r="G9" s="77"/>
      <c r="H9" s="77"/>
      <c r="I9" s="77"/>
      <c r="J9" s="77"/>
      <c r="K9" s="77"/>
      <c r="L9" s="77"/>
      <c r="M9" s="77"/>
      <c r="N9" s="77"/>
      <c r="O9" s="77"/>
      <c r="P9" s="77"/>
      <c r="Q9" s="77"/>
      <c r="R9" s="77"/>
      <c r="S9" s="77"/>
      <c r="T9" s="77"/>
      <c r="U9" s="77"/>
      <c r="V9" s="77"/>
      <c r="W9" s="77"/>
      <c r="X9" s="77"/>
      <c r="Y9" s="77"/>
      <c r="Z9" s="77"/>
      <c r="AA9" s="77"/>
      <c r="AB9" s="77"/>
      <c r="AC9" s="77"/>
      <c r="AD9" s="77"/>
      <c r="AE9" s="25"/>
      <c r="AF9" s="25"/>
      <c r="AG9" s="25"/>
      <c r="AH9" s="25"/>
    </row>
    <row r="10" spans="2:34" ht="25.5" customHeight="1" x14ac:dyDescent="0.25">
      <c r="B10" s="25"/>
      <c r="C10" s="25"/>
      <c r="D10" s="25"/>
      <c r="E10" s="25"/>
      <c r="F10" s="25"/>
      <c r="G10" s="25"/>
      <c r="H10" s="25"/>
      <c r="I10" s="134" t="s">
        <v>45</v>
      </c>
      <c r="J10" s="134"/>
      <c r="K10" s="134"/>
      <c r="L10" s="134"/>
      <c r="M10" s="134"/>
      <c r="N10" s="134"/>
      <c r="O10" s="134"/>
      <c r="P10" s="134"/>
      <c r="Q10" s="134"/>
      <c r="R10" s="134"/>
      <c r="S10" s="134"/>
      <c r="T10" s="134"/>
      <c r="U10" s="134"/>
      <c r="V10" s="134"/>
      <c r="W10" s="134"/>
      <c r="X10" s="134"/>
      <c r="Y10" s="134"/>
      <c r="Z10" s="134"/>
      <c r="AA10" s="134"/>
      <c r="AB10" s="134"/>
      <c r="AC10" s="134"/>
      <c r="AD10" s="134"/>
      <c r="AE10" s="25"/>
      <c r="AF10" s="25"/>
      <c r="AG10" s="25"/>
      <c r="AH10" s="25"/>
    </row>
    <row r="11" spans="2:34" ht="24" customHeight="1" x14ac:dyDescent="0.25">
      <c r="B11" s="25"/>
      <c r="C11" s="25"/>
      <c r="D11" s="25"/>
      <c r="E11" s="25"/>
      <c r="F11" s="25"/>
      <c r="G11" s="25"/>
      <c r="H11" s="25"/>
      <c r="I11" s="134" t="s">
        <v>46</v>
      </c>
      <c r="J11" s="134"/>
      <c r="K11" s="134"/>
      <c r="L11" s="134"/>
      <c r="M11" s="134"/>
      <c r="N11" s="134"/>
      <c r="O11" s="134"/>
      <c r="P11" s="134"/>
      <c r="Q11" s="134"/>
      <c r="R11" s="134"/>
      <c r="S11" s="134"/>
      <c r="T11" s="134"/>
      <c r="U11" s="134"/>
      <c r="V11" s="134"/>
      <c r="W11" s="134"/>
      <c r="X11" s="134"/>
      <c r="Y11" s="134"/>
      <c r="Z11" s="134"/>
      <c r="AA11" s="134"/>
      <c r="AB11" s="134"/>
      <c r="AC11" s="134"/>
      <c r="AD11" s="25"/>
      <c r="AE11" s="25"/>
      <c r="AF11" s="25"/>
      <c r="AG11" s="25"/>
      <c r="AH11" s="25"/>
    </row>
    <row r="12" spans="2:34" ht="18" customHeight="1" x14ac:dyDescent="0.25">
      <c r="B12" s="25"/>
      <c r="C12" s="25"/>
      <c r="D12" s="25"/>
      <c r="E12" s="25"/>
      <c r="F12" s="25"/>
      <c r="G12" s="134" t="s">
        <v>47</v>
      </c>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25"/>
      <c r="AG12" s="25"/>
      <c r="AH12" s="25"/>
    </row>
    <row r="13" spans="2:34" ht="25.5" customHeight="1" x14ac:dyDescent="0.25">
      <c r="B13" s="25"/>
      <c r="C13" s="25"/>
      <c r="D13" s="25"/>
      <c r="E13" s="25"/>
      <c r="F13" s="25"/>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25"/>
      <c r="AG13" s="25"/>
      <c r="AH13" s="25"/>
    </row>
    <row r="14" spans="2:34" ht="15" customHeight="1" x14ac:dyDescent="0.25">
      <c r="B14" s="25"/>
      <c r="C14" s="25"/>
      <c r="D14" s="25"/>
      <c r="E14" s="25"/>
      <c r="F14" s="25"/>
      <c r="G14" s="25"/>
      <c r="H14" s="25"/>
      <c r="I14" s="25"/>
      <c r="J14" s="25"/>
      <c r="K14" s="25"/>
      <c r="L14" s="134" t="s">
        <v>71</v>
      </c>
      <c r="M14" s="134"/>
      <c r="N14" s="134"/>
      <c r="O14" s="134"/>
      <c r="P14" s="134"/>
      <c r="Q14" s="134"/>
      <c r="R14" s="134"/>
      <c r="S14" s="134"/>
      <c r="T14" s="134"/>
      <c r="U14" s="134"/>
      <c r="V14" s="134"/>
      <c r="W14" s="134"/>
      <c r="X14" s="134"/>
      <c r="Y14" s="134"/>
      <c r="Z14" s="134"/>
      <c r="AA14" s="134"/>
      <c r="AB14" s="134"/>
      <c r="AC14" s="134"/>
      <c r="AD14" s="134"/>
      <c r="AE14" s="134"/>
      <c r="AF14" s="134"/>
      <c r="AG14" s="134"/>
      <c r="AH14" s="25"/>
    </row>
    <row r="15" spans="2:34" x14ac:dyDescent="0.25">
      <c r="B15" s="25"/>
      <c r="C15" s="25"/>
      <c r="D15" s="25"/>
      <c r="E15" s="25"/>
      <c r="F15" s="25"/>
      <c r="G15" s="25"/>
      <c r="H15" s="25"/>
      <c r="I15" s="25"/>
      <c r="J15" s="25"/>
      <c r="K15" s="25"/>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25"/>
    </row>
    <row r="16" spans="2:34" x14ac:dyDescent="0.25">
      <c r="B16" s="25"/>
      <c r="C16" s="25"/>
      <c r="D16" s="25"/>
      <c r="E16" s="25"/>
      <c r="F16" s="25"/>
      <c r="G16" s="25"/>
      <c r="H16" s="25"/>
      <c r="I16" s="25"/>
      <c r="J16" s="25"/>
      <c r="K16" s="25"/>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25"/>
    </row>
    <row r="17" spans="1:36" x14ac:dyDescent="0.25">
      <c r="B17" s="25"/>
      <c r="C17" s="25"/>
      <c r="D17" s="25"/>
      <c r="E17" s="25"/>
      <c r="F17" s="25"/>
      <c r="G17" s="25"/>
      <c r="H17" s="25"/>
      <c r="I17" s="25"/>
      <c r="J17" s="25"/>
      <c r="K17" s="25"/>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25"/>
    </row>
    <row r="18" spans="1:36" x14ac:dyDescent="0.25">
      <c r="B18" s="25"/>
      <c r="C18" s="25"/>
      <c r="D18" s="25"/>
      <c r="E18" s="25"/>
      <c r="F18" s="25"/>
      <c r="G18" s="25"/>
      <c r="H18" s="25"/>
      <c r="I18" s="25"/>
      <c r="J18" s="25"/>
      <c r="K18" s="25"/>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25"/>
    </row>
    <row r="19" spans="1:36" x14ac:dyDescent="0.25">
      <c r="B19" s="25"/>
      <c r="C19" s="25"/>
      <c r="D19" s="25"/>
      <c r="E19" s="25"/>
      <c r="F19" s="25"/>
      <c r="G19" s="25"/>
      <c r="H19" s="25"/>
      <c r="I19" s="25"/>
      <c r="J19" s="25"/>
      <c r="K19" s="25"/>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25"/>
    </row>
    <row r="20" spans="1:36" ht="48" customHeight="1" x14ac:dyDescent="0.25">
      <c r="B20" s="25"/>
      <c r="C20" s="25"/>
      <c r="D20" s="25"/>
      <c r="E20" s="25"/>
      <c r="F20" s="25"/>
      <c r="G20" s="25"/>
      <c r="H20" s="25"/>
      <c r="I20" s="25"/>
      <c r="J20" s="25"/>
      <c r="K20" s="25"/>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25"/>
    </row>
    <row r="21" spans="1:36" ht="15.75" customHeight="1" x14ac:dyDescent="0.25">
      <c r="B21" s="25"/>
      <c r="C21" s="25"/>
      <c r="D21" s="25"/>
      <c r="E21" s="80" t="s">
        <v>34</v>
      </c>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25"/>
      <c r="AF21" s="25"/>
      <c r="AG21" s="25"/>
      <c r="AH21" s="25"/>
    </row>
    <row r="22" spans="1:36" ht="27" customHeight="1" x14ac:dyDescent="0.25">
      <c r="B22" s="25"/>
      <c r="C22" s="25"/>
      <c r="D22" s="25"/>
      <c r="E22" s="25"/>
      <c r="F22" s="25"/>
      <c r="G22" s="25"/>
      <c r="H22" s="25"/>
      <c r="I22" s="25"/>
      <c r="J22" s="139" t="s">
        <v>49</v>
      </c>
      <c r="K22" s="139"/>
      <c r="L22" s="139"/>
      <c r="M22" s="139"/>
      <c r="N22" s="139"/>
      <c r="O22" s="139"/>
      <c r="P22" s="139"/>
      <c r="Q22" s="139"/>
      <c r="R22" s="139"/>
      <c r="S22" s="139"/>
      <c r="T22" s="139"/>
      <c r="U22" s="139"/>
      <c r="V22" s="139"/>
      <c r="W22" s="139"/>
      <c r="X22" s="139"/>
      <c r="Y22" s="139"/>
      <c r="Z22" s="139"/>
      <c r="AA22" s="139"/>
      <c r="AB22" s="139"/>
      <c r="AC22" s="139"/>
      <c r="AD22" s="139"/>
      <c r="AE22" s="25"/>
      <c r="AF22" s="25"/>
      <c r="AG22" s="25"/>
      <c r="AH22" s="25"/>
    </row>
    <row r="23" spans="1:36" ht="18" customHeight="1" x14ac:dyDescent="0.25">
      <c r="B23" s="25"/>
      <c r="C23" s="25"/>
      <c r="D23" s="25"/>
      <c r="E23" s="25"/>
      <c r="F23" s="25"/>
      <c r="G23" s="25"/>
      <c r="H23" s="25"/>
      <c r="I23" s="25"/>
      <c r="J23" s="139" t="s">
        <v>56</v>
      </c>
      <c r="K23" s="139"/>
      <c r="L23" s="139"/>
      <c r="M23" s="139"/>
      <c r="N23" s="139"/>
      <c r="O23" s="139"/>
      <c r="P23" s="139"/>
      <c r="Q23" s="139"/>
      <c r="R23" s="139"/>
      <c r="S23" s="139"/>
      <c r="T23" s="139"/>
      <c r="U23" s="139"/>
      <c r="V23" s="139"/>
      <c r="W23" s="139"/>
      <c r="X23" s="139"/>
      <c r="Y23" s="139"/>
      <c r="Z23" s="139"/>
      <c r="AA23" s="139"/>
      <c r="AB23" s="139"/>
      <c r="AC23" s="139"/>
      <c r="AD23" s="139"/>
      <c r="AE23" s="25"/>
      <c r="AF23" s="25"/>
      <c r="AG23" s="25"/>
      <c r="AH23" s="25"/>
    </row>
    <row r="24" spans="1:36" ht="87.75" customHeight="1" x14ac:dyDescent="0.25">
      <c r="B24" s="25"/>
      <c r="C24" s="25"/>
      <c r="D24" s="25"/>
      <c r="E24" s="25"/>
      <c r="F24" s="25"/>
      <c r="G24" s="25"/>
      <c r="H24" s="25"/>
      <c r="I24" s="25"/>
      <c r="J24" s="139"/>
      <c r="K24" s="139"/>
      <c r="L24" s="139"/>
      <c r="M24" s="139"/>
      <c r="N24" s="139"/>
      <c r="O24" s="139"/>
      <c r="P24" s="139"/>
      <c r="Q24" s="139"/>
      <c r="R24" s="139"/>
      <c r="S24" s="139"/>
      <c r="T24" s="139"/>
      <c r="U24" s="139"/>
      <c r="V24" s="139"/>
      <c r="W24" s="139"/>
      <c r="X24" s="139"/>
      <c r="Y24" s="139"/>
      <c r="Z24" s="139"/>
      <c r="AA24" s="139"/>
      <c r="AB24" s="139"/>
      <c r="AC24" s="139"/>
      <c r="AD24" s="139"/>
      <c r="AE24" s="25"/>
      <c r="AF24" s="25"/>
      <c r="AG24" s="25"/>
      <c r="AH24" s="25"/>
    </row>
    <row r="25" spans="1:36" ht="18" customHeight="1" x14ac:dyDescent="0.25">
      <c r="B25" s="25"/>
      <c r="C25" s="25"/>
      <c r="D25" s="25"/>
      <c r="E25" s="25"/>
      <c r="F25" s="25"/>
      <c r="G25" s="25"/>
      <c r="H25" s="25"/>
      <c r="I25" s="25"/>
      <c r="J25" s="139" t="s">
        <v>50</v>
      </c>
      <c r="K25" s="139"/>
      <c r="L25" s="139"/>
      <c r="M25" s="139"/>
      <c r="N25" s="139"/>
      <c r="O25" s="139"/>
      <c r="P25" s="139"/>
      <c r="Q25" s="139"/>
      <c r="R25" s="139"/>
      <c r="S25" s="139"/>
      <c r="T25" s="139"/>
      <c r="U25" s="139"/>
      <c r="V25" s="139"/>
      <c r="W25" s="139"/>
      <c r="X25" s="139"/>
      <c r="Y25" s="139"/>
      <c r="Z25" s="139"/>
      <c r="AA25" s="139"/>
      <c r="AB25" s="139"/>
      <c r="AC25" s="139"/>
      <c r="AD25" s="139"/>
      <c r="AE25" s="25"/>
      <c r="AF25" s="25"/>
      <c r="AG25" s="25"/>
      <c r="AH25" s="25"/>
    </row>
    <row r="26" spans="1:36" ht="29.25" customHeight="1" x14ac:dyDescent="0.25">
      <c r="B26" s="25"/>
      <c r="C26" s="25"/>
      <c r="D26" s="25"/>
      <c r="E26" s="25"/>
      <c r="F26" s="25"/>
      <c r="G26" s="25"/>
      <c r="H26" s="25"/>
      <c r="I26" s="25"/>
      <c r="J26" s="139"/>
      <c r="K26" s="139"/>
      <c r="L26" s="139"/>
      <c r="M26" s="139"/>
      <c r="N26" s="139"/>
      <c r="O26" s="139"/>
      <c r="P26" s="139"/>
      <c r="Q26" s="139"/>
      <c r="R26" s="139"/>
      <c r="S26" s="139"/>
      <c r="T26" s="139"/>
      <c r="U26" s="139"/>
      <c r="V26" s="139"/>
      <c r="W26" s="139"/>
      <c r="X26" s="139"/>
      <c r="Y26" s="139"/>
      <c r="Z26" s="139"/>
      <c r="AA26" s="139"/>
      <c r="AB26" s="139"/>
      <c r="AC26" s="139"/>
      <c r="AD26" s="139"/>
      <c r="AE26" s="25"/>
      <c r="AF26" s="25"/>
      <c r="AG26" s="25"/>
      <c r="AH26" s="25"/>
    </row>
    <row r="27" spans="1:36" ht="19.149999999999999" customHeight="1" x14ac:dyDescent="0.25">
      <c r="A27" s="27"/>
      <c r="B27" s="27"/>
      <c r="C27" s="27"/>
      <c r="D27" s="27"/>
      <c r="E27" s="27"/>
      <c r="F27" s="135" t="s">
        <v>33</v>
      </c>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25"/>
      <c r="AH27" s="25"/>
    </row>
    <row r="28" spans="1:36" ht="0.95" customHeight="1" x14ac:dyDescent="0.2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5"/>
      <c r="AH28" s="25"/>
    </row>
    <row r="29" spans="1:36" ht="27" customHeight="1" thickBot="1" x14ac:dyDescent="0.3">
      <c r="A29" s="148" t="s">
        <v>8</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9"/>
      <c r="AG29" s="25"/>
      <c r="AH29" s="25"/>
    </row>
    <row r="30" spans="1:36" ht="30.75" customHeight="1" x14ac:dyDescent="0.25">
      <c r="A30" s="130" t="s">
        <v>9</v>
      </c>
      <c r="B30" s="130"/>
      <c r="C30" s="130"/>
      <c r="D30" s="130"/>
      <c r="E30" s="130"/>
      <c r="F30" s="130"/>
      <c r="G30" s="130"/>
      <c r="H30" s="130"/>
      <c r="I30" s="130"/>
      <c r="J30" s="130"/>
      <c r="K30" s="130"/>
      <c r="L30" s="130"/>
      <c r="M30" s="130"/>
      <c r="N30" s="130" t="s">
        <v>40</v>
      </c>
      <c r="O30" s="130"/>
      <c r="P30" s="130"/>
      <c r="Q30" s="130"/>
      <c r="R30" s="130"/>
      <c r="S30" s="39"/>
      <c r="T30" s="130" t="s">
        <v>11</v>
      </c>
      <c r="U30" s="130"/>
      <c r="V30" s="130"/>
      <c r="W30" s="130" t="s">
        <v>42</v>
      </c>
      <c r="X30" s="130"/>
      <c r="Y30" s="130"/>
      <c r="Z30" s="130"/>
      <c r="AA30" s="130"/>
      <c r="AB30" s="130"/>
      <c r="AC30" s="130"/>
      <c r="AD30" s="130"/>
      <c r="AE30" s="130"/>
      <c r="AF30" s="34"/>
      <c r="AG30" s="25"/>
      <c r="AH30" s="25"/>
    </row>
    <row r="31" spans="1:36" ht="30" customHeight="1" thickBot="1" x14ac:dyDescent="0.3">
      <c r="A31" s="35"/>
      <c r="B31" s="35"/>
      <c r="C31" s="35"/>
      <c r="D31" s="35"/>
      <c r="E31" s="132">
        <f>+P37+P38</f>
        <v>2512892323</v>
      </c>
      <c r="F31" s="132"/>
      <c r="G31" s="132"/>
      <c r="H31" s="132"/>
      <c r="I31" s="132"/>
      <c r="J31" s="132"/>
      <c r="K31" s="132"/>
      <c r="L31" s="132"/>
      <c r="M31" s="132"/>
      <c r="N31" s="150">
        <v>2512892323</v>
      </c>
      <c r="O31" s="150"/>
      <c r="P31" s="150"/>
      <c r="Q31" s="150"/>
      <c r="R31" s="150"/>
      <c r="S31" s="53"/>
      <c r="T31" s="131">
        <f>+U37+U38</f>
        <v>956482267</v>
      </c>
      <c r="U31" s="126"/>
      <c r="V31" s="126"/>
      <c r="W31" s="122">
        <f>IF(T31=0," ", T31/N31)</f>
        <v>0.38063002471117025</v>
      </c>
      <c r="X31" s="122"/>
      <c r="Y31" s="122"/>
      <c r="Z31" s="122"/>
      <c r="AA31" s="122"/>
      <c r="AB31" s="122"/>
      <c r="AC31" s="131"/>
      <c r="AD31" s="126"/>
      <c r="AE31" s="126"/>
      <c r="AF31" s="36"/>
      <c r="AG31" s="25"/>
      <c r="AH31" s="25"/>
      <c r="AJ31" s="70"/>
    </row>
    <row r="32" spans="1:36" ht="0" hidden="1" customHeight="1" x14ac:dyDescent="0.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row>
    <row r="33" spans="1:38" ht="6" customHeight="1" x14ac:dyDescent="0.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K33" s="15"/>
    </row>
    <row r="34" spans="1:38" ht="14.65" customHeight="1" x14ac:dyDescent="0.25">
      <c r="A34" s="27"/>
      <c r="B34" s="27"/>
      <c r="C34" s="27"/>
      <c r="D34" s="153" t="s">
        <v>75</v>
      </c>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25"/>
      <c r="AH34" s="25"/>
    </row>
    <row r="35" spans="1:38" ht="21" customHeight="1" x14ac:dyDescent="0.25">
      <c r="A35" s="27"/>
      <c r="B35" s="27"/>
      <c r="C35" s="27"/>
      <c r="D35" s="128" t="s">
        <v>13</v>
      </c>
      <c r="E35" s="128"/>
      <c r="F35" s="128"/>
      <c r="G35" s="128"/>
      <c r="H35" s="128"/>
      <c r="I35" s="128"/>
      <c r="J35" s="128"/>
      <c r="K35" s="128"/>
      <c r="L35" s="128"/>
      <c r="M35" s="121" t="s">
        <v>16</v>
      </c>
      <c r="N35" s="121" t="s">
        <v>14</v>
      </c>
      <c r="O35" s="121"/>
      <c r="P35" s="121"/>
      <c r="Q35" s="121"/>
      <c r="R35" s="121"/>
      <c r="S35" s="121" t="s">
        <v>24</v>
      </c>
      <c r="T35" s="121"/>
      <c r="U35" s="121"/>
      <c r="V35" s="121"/>
      <c r="W35" s="121" t="s">
        <v>37</v>
      </c>
      <c r="X35" s="121"/>
      <c r="Y35" s="121"/>
      <c r="Z35" s="121"/>
      <c r="AA35" s="121"/>
      <c r="AB35" s="121"/>
      <c r="AC35" s="121"/>
      <c r="AD35" s="121"/>
      <c r="AE35" s="121"/>
      <c r="AF35" s="121"/>
      <c r="AG35" s="25"/>
      <c r="AH35" s="25"/>
    </row>
    <row r="36" spans="1:38" ht="52.5" customHeight="1" x14ac:dyDescent="0.25">
      <c r="A36" s="27"/>
      <c r="B36" s="27"/>
      <c r="C36" s="27"/>
      <c r="D36" s="145" t="s">
        <v>15</v>
      </c>
      <c r="E36" s="145"/>
      <c r="F36" s="145"/>
      <c r="G36" s="145"/>
      <c r="H36" s="145"/>
      <c r="I36" s="145"/>
      <c r="J36" s="145"/>
      <c r="K36" s="145"/>
      <c r="L36" s="145"/>
      <c r="M36" s="145"/>
      <c r="N36" s="145" t="s">
        <v>38</v>
      </c>
      <c r="O36" s="145"/>
      <c r="P36" s="145" t="s">
        <v>39</v>
      </c>
      <c r="Q36" s="145"/>
      <c r="R36" s="145"/>
      <c r="S36" s="145" t="s">
        <v>73</v>
      </c>
      <c r="T36" s="145"/>
      <c r="U36" s="145" t="s">
        <v>74</v>
      </c>
      <c r="V36" s="145"/>
      <c r="W36" s="145" t="s">
        <v>41</v>
      </c>
      <c r="X36" s="145"/>
      <c r="Y36" s="145"/>
      <c r="Z36" s="145" t="s">
        <v>36</v>
      </c>
      <c r="AA36" s="145"/>
      <c r="AB36" s="145"/>
      <c r="AC36" s="145"/>
      <c r="AD36" s="145"/>
      <c r="AE36" s="145"/>
      <c r="AF36" s="145"/>
      <c r="AG36" s="25"/>
      <c r="AH36" s="25"/>
      <c r="AJ36" s="68">
        <v>1374341232</v>
      </c>
      <c r="AK36" s="69">
        <f>+U37/AJ36</f>
        <v>0.69374734731090426</v>
      </c>
    </row>
    <row r="37" spans="1:38" ht="99.75" customHeight="1" x14ac:dyDescent="0.25">
      <c r="A37" s="27"/>
      <c r="B37" s="27"/>
      <c r="C37" s="27"/>
      <c r="D37" s="154" t="s">
        <v>76</v>
      </c>
      <c r="E37" s="154"/>
      <c r="F37" s="154"/>
      <c r="G37" s="154"/>
      <c r="H37" s="154"/>
      <c r="I37" s="154"/>
      <c r="J37" s="154"/>
      <c r="K37" s="154"/>
      <c r="L37" s="154"/>
      <c r="M37" s="49" t="s">
        <v>78</v>
      </c>
      <c r="N37" s="56">
        <v>118981771.44</v>
      </c>
      <c r="O37" s="38">
        <v>0.25</v>
      </c>
      <c r="P37" s="156">
        <v>1374341232</v>
      </c>
      <c r="Q37" s="156"/>
      <c r="R37" s="156"/>
      <c r="S37" s="155">
        <v>32079941.375999998</v>
      </c>
      <c r="T37" s="155"/>
      <c r="U37" s="156">
        <v>953445584</v>
      </c>
      <c r="V37" s="156"/>
      <c r="W37" s="123">
        <f>+S37/N37</f>
        <v>0.26962064010096903</v>
      </c>
      <c r="X37" s="123"/>
      <c r="Y37" s="123"/>
      <c r="Z37" s="157">
        <f>+U37/P37</f>
        <v>0.69374734731090426</v>
      </c>
      <c r="AA37" s="157"/>
      <c r="AB37" s="157"/>
      <c r="AC37" s="157"/>
      <c r="AD37" s="157"/>
      <c r="AE37" s="157"/>
      <c r="AF37" s="157"/>
      <c r="AG37" s="25"/>
      <c r="AH37" s="25"/>
      <c r="AI37" s="50"/>
      <c r="AJ37" s="65">
        <f>+'[1]Datos fisico financiero'!$C$7</f>
        <v>953445584</v>
      </c>
      <c r="AK37" s="63">
        <f>+AJ37*365</f>
        <v>348007638160</v>
      </c>
      <c r="AL37" s="63"/>
    </row>
    <row r="38" spans="1:38" s="21" customFormat="1" ht="138" customHeight="1" x14ac:dyDescent="0.25">
      <c r="A38" s="161" t="s">
        <v>77</v>
      </c>
      <c r="B38" s="161"/>
      <c r="C38" s="161"/>
      <c r="D38" s="161"/>
      <c r="E38" s="161"/>
      <c r="F38" s="161"/>
      <c r="G38" s="161"/>
      <c r="H38" s="161"/>
      <c r="I38" s="161"/>
      <c r="J38" s="161"/>
      <c r="K38" s="161"/>
      <c r="L38" s="161"/>
      <c r="M38" s="57" t="s">
        <v>79</v>
      </c>
      <c r="N38" s="170">
        <v>29252819</v>
      </c>
      <c r="O38" s="58">
        <v>0.2</v>
      </c>
      <c r="P38" s="159">
        <v>1138551091</v>
      </c>
      <c r="Q38" s="159"/>
      <c r="R38" s="159"/>
      <c r="S38" s="59"/>
      <c r="T38" s="60">
        <v>7213023.9000000004</v>
      </c>
      <c r="U38" s="159">
        <v>3036683</v>
      </c>
      <c r="V38" s="159"/>
      <c r="W38" s="160">
        <f>+T38/N38</f>
        <v>0.24657534373012052</v>
      </c>
      <c r="X38" s="160"/>
      <c r="Y38" s="160"/>
      <c r="Z38" s="157">
        <f>IF(U38=" "," ",IF(U38=0," ", U38/P38))</f>
        <v>2.6671468887117336E-3</v>
      </c>
      <c r="AA38" s="157"/>
      <c r="AB38" s="157"/>
      <c r="AC38" s="157"/>
      <c r="AD38" s="157"/>
      <c r="AE38" s="157"/>
      <c r="AF38" s="37"/>
      <c r="AG38" s="25"/>
      <c r="AH38" s="25"/>
      <c r="AI38" s="50"/>
      <c r="AJ38" s="50">
        <f>+'[1]Datos fisico financiero'!$D$7</f>
        <v>3036683</v>
      </c>
      <c r="AK38" s="68">
        <v>30976819.200000007</v>
      </c>
      <c r="AL38" s="64">
        <f>+AK38/AK37</f>
        <v>8.9011894577319887E-5</v>
      </c>
    </row>
    <row r="39" spans="1:38" ht="0.95" customHeight="1" x14ac:dyDescent="0.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row>
    <row r="40" spans="1:38" ht="17.100000000000001" customHeight="1" x14ac:dyDescent="0.25">
      <c r="B40" s="25"/>
      <c r="C40" s="25"/>
      <c r="D40" s="80" t="s">
        <v>28</v>
      </c>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25"/>
      <c r="AH40" s="25"/>
    </row>
    <row r="41" spans="1:38" ht="4.3499999999999996" customHeight="1" x14ac:dyDescent="0.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row>
    <row r="42" spans="1:38" ht="48.75" customHeight="1" x14ac:dyDescent="0.25">
      <c r="B42" s="25"/>
      <c r="C42" s="25"/>
      <c r="D42" s="25"/>
      <c r="E42" s="25"/>
      <c r="F42" s="25"/>
      <c r="G42" s="25"/>
      <c r="H42" s="25"/>
      <c r="I42" s="25"/>
      <c r="J42" s="25"/>
      <c r="K42" s="25"/>
      <c r="L42" s="142" t="s">
        <v>81</v>
      </c>
      <c r="M42" s="142"/>
      <c r="N42" s="142"/>
      <c r="O42" s="142"/>
      <c r="P42" s="142"/>
      <c r="Q42" s="142"/>
      <c r="R42" s="142"/>
      <c r="S42" s="142"/>
      <c r="T42" s="142"/>
      <c r="U42" s="142"/>
      <c r="V42" s="142"/>
      <c r="W42" s="142"/>
      <c r="X42" s="142"/>
      <c r="Y42" s="142"/>
      <c r="Z42" s="142"/>
      <c r="AA42" s="142"/>
      <c r="AB42" s="142"/>
      <c r="AC42" s="142"/>
      <c r="AD42" s="142"/>
      <c r="AE42" s="142"/>
      <c r="AF42" s="11"/>
      <c r="AG42" s="25"/>
      <c r="AH42" s="25"/>
      <c r="AK42" s="68">
        <v>29252819.149999999</v>
      </c>
    </row>
    <row r="43" spans="1:38" ht="2.1" customHeight="1" x14ac:dyDescent="0.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row>
    <row r="44" spans="1:38" ht="18" customHeight="1" x14ac:dyDescent="0.25">
      <c r="B44" s="25"/>
      <c r="C44" s="25"/>
      <c r="D44" s="25"/>
      <c r="E44" s="25"/>
      <c r="F44" s="25"/>
      <c r="G44" s="25"/>
      <c r="H44" s="25"/>
      <c r="I44" s="25"/>
      <c r="J44" s="25"/>
      <c r="K44" s="25"/>
      <c r="L44" s="134" t="s">
        <v>58</v>
      </c>
      <c r="M44" s="134"/>
      <c r="N44" s="134"/>
      <c r="O44" s="134"/>
      <c r="P44" s="134"/>
      <c r="Q44" s="134"/>
      <c r="R44" s="134"/>
      <c r="S44" s="134"/>
      <c r="T44" s="134"/>
      <c r="U44" s="134"/>
      <c r="V44" s="134"/>
      <c r="W44" s="134"/>
      <c r="X44" s="134"/>
      <c r="Y44" s="134"/>
      <c r="Z44" s="134"/>
      <c r="AA44" s="134"/>
      <c r="AB44" s="134"/>
      <c r="AC44" s="134"/>
      <c r="AD44" s="134"/>
      <c r="AE44" s="134"/>
      <c r="AF44" s="26"/>
      <c r="AG44" s="26"/>
      <c r="AH44" s="25"/>
      <c r="AK44" s="13">
        <f>80144.71*90</f>
        <v>7213023.9000000004</v>
      </c>
    </row>
    <row r="45" spans="1:38" ht="39" customHeight="1" x14ac:dyDescent="0.25">
      <c r="B45" s="25"/>
      <c r="C45" s="25"/>
      <c r="D45" s="25"/>
      <c r="E45" s="25"/>
      <c r="F45" s="25"/>
      <c r="G45" s="25"/>
      <c r="H45" s="25"/>
      <c r="I45" s="25"/>
      <c r="J45" s="25"/>
      <c r="K45" s="25"/>
      <c r="L45" s="134"/>
      <c r="M45" s="134"/>
      <c r="N45" s="134"/>
      <c r="O45" s="134"/>
      <c r="P45" s="134"/>
      <c r="Q45" s="134"/>
      <c r="R45" s="134"/>
      <c r="S45" s="134"/>
      <c r="T45" s="134"/>
      <c r="U45" s="134"/>
      <c r="V45" s="134"/>
      <c r="W45" s="134"/>
      <c r="X45" s="134"/>
      <c r="Y45" s="134"/>
      <c r="Z45" s="134"/>
      <c r="AA45" s="134"/>
      <c r="AB45" s="134"/>
      <c r="AC45" s="134"/>
      <c r="AD45" s="134"/>
      <c r="AE45" s="134"/>
      <c r="AF45" s="26"/>
      <c r="AG45" s="26"/>
      <c r="AH45" s="25"/>
      <c r="AK45" s="13">
        <f>+AK44/AK42</f>
        <v>0.24657534246575344</v>
      </c>
    </row>
    <row r="46" spans="1:38" ht="18" customHeight="1" x14ac:dyDescent="0.25">
      <c r="B46" s="25"/>
      <c r="C46" s="25"/>
      <c r="D46" s="25"/>
      <c r="E46" s="25"/>
      <c r="F46" s="25"/>
      <c r="G46" s="25"/>
      <c r="H46" s="25"/>
      <c r="I46" s="25"/>
      <c r="J46" s="25"/>
      <c r="K46" s="25"/>
      <c r="L46" s="81" t="s">
        <v>35</v>
      </c>
      <c r="M46" s="81"/>
      <c r="N46" s="77"/>
      <c r="O46" s="77"/>
      <c r="P46" s="77"/>
      <c r="Q46" s="77"/>
      <c r="R46" s="77"/>
      <c r="S46" s="77"/>
      <c r="T46" s="77"/>
      <c r="U46" s="77"/>
      <c r="V46" s="77"/>
      <c r="W46" s="77"/>
      <c r="X46" s="77"/>
      <c r="Y46" s="77"/>
      <c r="Z46" s="77"/>
      <c r="AA46" s="77"/>
      <c r="AB46" s="77"/>
      <c r="AC46" s="77"/>
      <c r="AD46" s="77"/>
      <c r="AE46" s="77"/>
      <c r="AF46" s="77"/>
      <c r="AG46" s="77"/>
      <c r="AH46" s="25"/>
    </row>
    <row r="47" spans="1:38" ht="72.75" customHeight="1" x14ac:dyDescent="0.25">
      <c r="B47" s="25"/>
      <c r="C47" s="25"/>
      <c r="D47" s="25"/>
      <c r="E47" s="25"/>
      <c r="F47" s="25"/>
      <c r="G47" s="25"/>
      <c r="H47" s="25"/>
      <c r="I47" s="25"/>
      <c r="J47" s="25"/>
      <c r="K47" s="25"/>
      <c r="L47" s="78" t="s">
        <v>82</v>
      </c>
      <c r="M47" s="78"/>
      <c r="N47" s="79"/>
      <c r="O47" s="79"/>
      <c r="P47" s="79"/>
      <c r="Q47" s="79"/>
      <c r="R47" s="79"/>
      <c r="S47" s="79"/>
      <c r="T47" s="79"/>
      <c r="U47" s="79"/>
      <c r="V47" s="79"/>
      <c r="W47" s="79"/>
      <c r="X47" s="79"/>
      <c r="Y47" s="79"/>
      <c r="Z47" s="79"/>
      <c r="AA47" s="79"/>
      <c r="AB47" s="79"/>
      <c r="AC47" s="79"/>
      <c r="AD47" s="79"/>
      <c r="AE47" s="79"/>
      <c r="AF47" s="79"/>
      <c r="AG47" s="79"/>
      <c r="AH47" s="25"/>
    </row>
    <row r="48" spans="1:38" ht="2.1" customHeight="1" x14ac:dyDescent="0.25">
      <c r="B48" s="25"/>
      <c r="C48" s="25"/>
      <c r="D48" s="25"/>
      <c r="E48" s="25"/>
      <c r="F48" s="25"/>
      <c r="G48" s="25"/>
      <c r="H48" s="25"/>
      <c r="I48" s="25"/>
      <c r="J48" s="25"/>
      <c r="K48" s="25"/>
      <c r="L48" s="25">
        <v>2</v>
      </c>
      <c r="M48" s="25"/>
      <c r="N48" s="25"/>
      <c r="O48" s="25"/>
      <c r="P48" s="25"/>
      <c r="Q48" s="25"/>
      <c r="R48" s="25"/>
      <c r="S48" s="25"/>
      <c r="T48" s="25"/>
      <c r="U48" s="25"/>
      <c r="V48" s="25"/>
      <c r="W48" s="25"/>
      <c r="X48" s="25"/>
      <c r="Y48" s="25"/>
      <c r="Z48" s="25"/>
      <c r="AA48" s="25"/>
      <c r="AB48" s="25"/>
      <c r="AC48" s="25"/>
      <c r="AD48" s="25"/>
      <c r="AE48" s="25"/>
      <c r="AF48" s="25"/>
      <c r="AG48" s="25"/>
      <c r="AH48" s="25"/>
    </row>
    <row r="49" spans="2:37" ht="18" customHeight="1" x14ac:dyDescent="0.25">
      <c r="B49" s="25"/>
      <c r="C49" s="25"/>
      <c r="D49" s="25"/>
      <c r="E49" s="25"/>
      <c r="F49" s="25"/>
      <c r="G49" s="25"/>
      <c r="H49" s="25"/>
      <c r="I49" s="25"/>
      <c r="J49" s="25"/>
      <c r="K49" s="25"/>
      <c r="L49" s="81" t="s">
        <v>22</v>
      </c>
      <c r="M49" s="81"/>
      <c r="N49" s="77"/>
      <c r="O49" s="77"/>
      <c r="P49" s="77"/>
      <c r="Q49" s="77"/>
      <c r="R49" s="77"/>
      <c r="S49" s="77"/>
      <c r="T49" s="77"/>
      <c r="U49" s="77"/>
      <c r="V49" s="77"/>
      <c r="W49" s="77"/>
      <c r="X49" s="77"/>
      <c r="Y49" s="77"/>
      <c r="Z49" s="77"/>
      <c r="AA49" s="77"/>
      <c r="AB49" s="77"/>
      <c r="AC49" s="77"/>
      <c r="AD49" s="77"/>
      <c r="AE49" s="77"/>
      <c r="AF49" s="77"/>
      <c r="AG49" s="77"/>
      <c r="AH49" s="77"/>
    </row>
    <row r="50" spans="2:37" ht="41.25" customHeight="1" x14ac:dyDescent="0.25">
      <c r="B50" s="25"/>
      <c r="C50" s="25"/>
      <c r="D50" s="25"/>
      <c r="E50" s="25"/>
      <c r="F50" s="25"/>
      <c r="G50" s="25"/>
      <c r="H50" s="25"/>
      <c r="I50" s="25"/>
      <c r="J50" s="25"/>
      <c r="K50" s="78"/>
      <c r="L50" s="79"/>
      <c r="M50" s="79"/>
      <c r="N50" s="79"/>
      <c r="O50" s="79"/>
      <c r="P50" s="79"/>
      <c r="Q50" s="79"/>
      <c r="R50" s="79"/>
      <c r="S50" s="79"/>
      <c r="T50" s="79"/>
      <c r="U50" s="79"/>
      <c r="V50" s="79"/>
      <c r="W50" s="79"/>
      <c r="X50" s="79"/>
      <c r="Y50" s="79"/>
      <c r="Z50" s="79"/>
      <c r="AA50" s="79"/>
      <c r="AB50" s="79"/>
      <c r="AC50" s="79"/>
      <c r="AD50" s="79"/>
      <c r="AE50" s="79"/>
      <c r="AF50" s="79"/>
      <c r="AG50" s="79"/>
      <c r="AH50" s="79"/>
    </row>
    <row r="51" spans="2:37" s="22" customFormat="1" ht="41.25" customHeight="1" x14ac:dyDescent="0.25">
      <c r="B51" s="25"/>
      <c r="C51" s="25"/>
      <c r="D51" s="25"/>
      <c r="E51" s="25"/>
      <c r="F51" s="25"/>
      <c r="G51" s="25"/>
      <c r="H51" s="25"/>
      <c r="I51" s="25"/>
      <c r="J51" s="25"/>
      <c r="K51" s="25"/>
      <c r="L51" s="142" t="s">
        <v>83</v>
      </c>
      <c r="M51" s="142"/>
      <c r="N51" s="142"/>
      <c r="O51" s="142"/>
      <c r="P51" s="142"/>
      <c r="Q51" s="142"/>
      <c r="R51" s="142"/>
      <c r="S51" s="142"/>
      <c r="T51" s="142"/>
      <c r="U51" s="142"/>
      <c r="V51" s="142"/>
      <c r="W51" s="142"/>
      <c r="X51" s="142"/>
      <c r="Y51" s="142"/>
      <c r="Z51" s="142"/>
      <c r="AA51" s="142"/>
      <c r="AB51" s="142"/>
      <c r="AC51" s="142"/>
      <c r="AD51" s="142"/>
      <c r="AE51" s="142"/>
      <c r="AF51" s="11"/>
      <c r="AG51" s="25"/>
      <c r="AH51" s="25"/>
    </row>
    <row r="52" spans="2:37" s="22" customFormat="1" ht="2.1" customHeight="1" x14ac:dyDescent="0.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row>
    <row r="53" spans="2:37" s="22" customFormat="1" ht="18" customHeight="1" x14ac:dyDescent="0.25">
      <c r="B53" s="25"/>
      <c r="C53" s="25"/>
      <c r="D53" s="25"/>
      <c r="E53" s="25"/>
      <c r="F53" s="25"/>
      <c r="G53" s="25"/>
      <c r="H53" s="25"/>
      <c r="I53" s="25"/>
      <c r="J53" s="25"/>
      <c r="K53" s="25"/>
      <c r="L53" s="134" t="s">
        <v>54</v>
      </c>
      <c r="M53" s="134"/>
      <c r="N53" s="134"/>
      <c r="O53" s="134"/>
      <c r="P53" s="134"/>
      <c r="Q53" s="134"/>
      <c r="R53" s="134"/>
      <c r="S53" s="134"/>
      <c r="T53" s="134"/>
      <c r="U53" s="134"/>
      <c r="V53" s="134"/>
      <c r="W53" s="134"/>
      <c r="X53" s="134"/>
      <c r="Y53" s="134"/>
      <c r="Z53" s="134"/>
      <c r="AA53" s="134"/>
      <c r="AB53" s="134"/>
      <c r="AC53" s="134"/>
      <c r="AD53" s="134"/>
      <c r="AE53" s="134"/>
      <c r="AF53" s="134"/>
      <c r="AG53" s="134"/>
      <c r="AH53" s="25"/>
    </row>
    <row r="54" spans="2:37" s="22" customFormat="1" ht="24.75" customHeight="1" x14ac:dyDescent="0.25">
      <c r="B54" s="25"/>
      <c r="C54" s="25"/>
      <c r="D54" s="25"/>
      <c r="E54" s="25"/>
      <c r="F54" s="25"/>
      <c r="G54" s="25"/>
      <c r="H54" s="25"/>
      <c r="I54" s="25"/>
      <c r="J54" s="25"/>
      <c r="K54" s="25"/>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25"/>
    </row>
    <row r="55" spans="2:37" s="22" customFormat="1" ht="1.5" customHeight="1" x14ac:dyDescent="0.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row>
    <row r="56" spans="2:37" s="22" customFormat="1" ht="18" customHeight="1" x14ac:dyDescent="0.25">
      <c r="B56" s="25"/>
      <c r="C56" s="25"/>
      <c r="D56" s="25"/>
      <c r="E56" s="25"/>
      <c r="F56" s="25"/>
      <c r="G56" s="25"/>
      <c r="H56" s="25"/>
      <c r="I56" s="25"/>
      <c r="J56" s="25"/>
      <c r="K56" s="25"/>
      <c r="L56" s="134" t="s">
        <v>89</v>
      </c>
      <c r="M56" s="134"/>
      <c r="N56" s="134"/>
      <c r="O56" s="134"/>
      <c r="P56" s="134"/>
      <c r="Q56" s="134"/>
      <c r="R56" s="134"/>
      <c r="S56" s="134"/>
      <c r="T56" s="134"/>
      <c r="U56" s="134"/>
      <c r="V56" s="134"/>
      <c r="W56" s="134"/>
      <c r="X56" s="134"/>
      <c r="Y56" s="134"/>
      <c r="Z56" s="134"/>
      <c r="AA56" s="134"/>
      <c r="AB56" s="134"/>
      <c r="AC56" s="134"/>
      <c r="AD56" s="134"/>
      <c r="AE56" s="134"/>
      <c r="AF56" s="134"/>
      <c r="AG56" s="134"/>
      <c r="AH56" s="25"/>
    </row>
    <row r="57" spans="2:37" s="22" customFormat="1" ht="82.5" customHeight="1" x14ac:dyDescent="0.25">
      <c r="B57" s="25"/>
      <c r="C57" s="25"/>
      <c r="D57" s="25"/>
      <c r="E57" s="25"/>
      <c r="F57" s="25"/>
      <c r="G57" s="25"/>
      <c r="H57" s="25"/>
      <c r="I57" s="25"/>
      <c r="J57" s="25"/>
      <c r="K57" s="25"/>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25"/>
      <c r="AI57" s="22">
        <f>1.2*86400</f>
        <v>103680</v>
      </c>
      <c r="AJ57" s="22">
        <f>+AI57+56313</f>
        <v>159993</v>
      </c>
      <c r="AK57" s="22">
        <f>+AJ57/906091</f>
        <v>0.17657497977576203</v>
      </c>
    </row>
    <row r="58" spans="2:37" s="22" customFormat="1" ht="2.1" customHeight="1" x14ac:dyDescent="0.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row>
    <row r="59" spans="2:37" s="22" customFormat="1" ht="18" customHeight="1" x14ac:dyDescent="0.25">
      <c r="B59" s="25"/>
      <c r="C59" s="25"/>
      <c r="D59" s="25"/>
      <c r="E59" s="25"/>
      <c r="F59" s="25"/>
      <c r="G59" s="25"/>
      <c r="H59" s="25"/>
      <c r="I59" s="25"/>
      <c r="J59" s="25"/>
      <c r="K59" s="134" t="s">
        <v>67</v>
      </c>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row>
    <row r="60" spans="2:37" s="22" customFormat="1" ht="36.75" customHeight="1" x14ac:dyDescent="0.25">
      <c r="B60" s="25"/>
      <c r="C60" s="25"/>
      <c r="D60" s="25"/>
      <c r="E60" s="25"/>
      <c r="F60" s="25"/>
      <c r="G60" s="25"/>
      <c r="H60" s="25"/>
      <c r="I60" s="25"/>
      <c r="J60" s="25"/>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row>
    <row r="61" spans="2:37" s="22" customFormat="1" ht="20.25" customHeight="1" x14ac:dyDescent="0.25">
      <c r="B61" s="25"/>
      <c r="C61" s="25"/>
      <c r="D61" s="25"/>
      <c r="E61" s="25"/>
      <c r="F61" s="25"/>
      <c r="G61" s="25"/>
      <c r="H61" s="25"/>
      <c r="I61" s="25"/>
      <c r="J61" s="25"/>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K61" s="22" t="s">
        <v>43</v>
      </c>
    </row>
    <row r="62" spans="2:37" ht="1.5" hidden="1" customHeight="1" x14ac:dyDescent="0.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row>
    <row r="63" spans="2:37" ht="17.649999999999999" hidden="1" customHeight="1" x14ac:dyDescent="0.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row>
    <row r="64" spans="2:37" ht="18" customHeight="1" x14ac:dyDescent="0.25">
      <c r="B64" s="25"/>
      <c r="C64" s="80" t="s">
        <v>29</v>
      </c>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25"/>
    </row>
    <row r="65" spans="2:34" ht="1.9" customHeight="1" x14ac:dyDescent="0.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row>
    <row r="66" spans="2:34" ht="30.75" customHeight="1" x14ac:dyDescent="0.25">
      <c r="B66" s="25"/>
      <c r="C66" s="25"/>
      <c r="D66" s="25"/>
      <c r="E66" s="78"/>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row>
    <row r="67" spans="2:34" ht="0" hidden="1" customHeight="1" x14ac:dyDescent="0.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row>
    <row r="68" spans="2:34" ht="31.5" customHeight="1" x14ac:dyDescent="0.25">
      <c r="B68" s="25"/>
      <c r="C68" s="25"/>
      <c r="D68" s="25"/>
      <c r="E68" s="25"/>
      <c r="F68" s="25"/>
      <c r="G68" s="25"/>
      <c r="H68" s="25"/>
      <c r="I68" s="25"/>
      <c r="J68" s="25"/>
      <c r="K68" s="25"/>
      <c r="L68" s="158"/>
      <c r="M68" s="158"/>
      <c r="N68" s="158"/>
      <c r="O68" s="158"/>
      <c r="P68" s="158"/>
      <c r="Q68" s="158"/>
      <c r="R68" s="158"/>
      <c r="S68" s="158"/>
      <c r="T68" s="158"/>
      <c r="U68" s="158"/>
      <c r="V68" s="158"/>
      <c r="W68" s="158"/>
      <c r="X68" s="158"/>
      <c r="Y68" s="158"/>
      <c r="Z68" s="158"/>
      <c r="AA68" s="25"/>
      <c r="AB68" s="25"/>
      <c r="AC68" s="25"/>
      <c r="AD68" s="25"/>
      <c r="AE68" s="25"/>
      <c r="AF68" s="25"/>
      <c r="AG68" s="25"/>
      <c r="AH68" s="25"/>
    </row>
    <row r="69" spans="2:34" ht="0.6" customHeight="1" x14ac:dyDescent="0.25"/>
  </sheetData>
  <mergeCells count="63">
    <mergeCell ref="D36:L36"/>
    <mergeCell ref="N36:O36"/>
    <mergeCell ref="P36:R36"/>
    <mergeCell ref="S36:T36"/>
    <mergeCell ref="U36:V36"/>
    <mergeCell ref="L68:Z68"/>
    <mergeCell ref="P38:R38"/>
    <mergeCell ref="U38:V38"/>
    <mergeCell ref="W38:Y38"/>
    <mergeCell ref="C64:AG64"/>
    <mergeCell ref="E66:AH66"/>
    <mergeCell ref="L49:AH49"/>
    <mergeCell ref="K50:AH50"/>
    <mergeCell ref="L53:AG54"/>
    <mergeCell ref="L56:AG57"/>
    <mergeCell ref="K59:AH61"/>
    <mergeCell ref="L47:AG47"/>
    <mergeCell ref="L46:AG46"/>
    <mergeCell ref="A38:L38"/>
    <mergeCell ref="Z38:AE38"/>
    <mergeCell ref="AC31:AE31"/>
    <mergeCell ref="D34:AF34"/>
    <mergeCell ref="E31:M31"/>
    <mergeCell ref="D40:AF40"/>
    <mergeCell ref="D35:L35"/>
    <mergeCell ref="N35:R35"/>
    <mergeCell ref="S35:V35"/>
    <mergeCell ref="M35:M36"/>
    <mergeCell ref="Z36:AF36"/>
    <mergeCell ref="D37:L37"/>
    <mergeCell ref="P37:R37"/>
    <mergeCell ref="S37:T37"/>
    <mergeCell ref="U37:V37"/>
    <mergeCell ref="W37:Y37"/>
    <mergeCell ref="Z37:AF37"/>
    <mergeCell ref="W36:Y36"/>
    <mergeCell ref="L14:AG20"/>
    <mergeCell ref="E21:AD21"/>
    <mergeCell ref="B1:AE1"/>
    <mergeCell ref="C4:AE4"/>
    <mergeCell ref="B3:AE3"/>
    <mergeCell ref="G12:AE13"/>
    <mergeCell ref="B5:AD6"/>
    <mergeCell ref="C7:AD8"/>
    <mergeCell ref="E9:AD9"/>
    <mergeCell ref="I10:AD10"/>
    <mergeCell ref="I11:AC11"/>
    <mergeCell ref="W35:AF35"/>
    <mergeCell ref="L51:AE51"/>
    <mergeCell ref="L42:AE42"/>
    <mergeCell ref="L44:AE45"/>
    <mergeCell ref="J22:AD22"/>
    <mergeCell ref="J23:AD24"/>
    <mergeCell ref="J25:AD26"/>
    <mergeCell ref="F27:AF27"/>
    <mergeCell ref="N30:R30"/>
    <mergeCell ref="T30:V30"/>
    <mergeCell ref="W30:AE30"/>
    <mergeCell ref="A29:AF29"/>
    <mergeCell ref="A30:M30"/>
    <mergeCell ref="N31:R31"/>
    <mergeCell ref="T31:V31"/>
    <mergeCell ref="W31:AB31"/>
  </mergeCells>
  <pageMargins left="0.25" right="0.25" top="0.75" bottom="0.75" header="0.3" footer="0.3"/>
  <pageSetup scale="84" fitToHeight="0" orientation="portrait" r:id="rId1"/>
  <rowBreaks count="2" manualBreakCount="2">
    <brk id="33" max="30" man="1"/>
    <brk id="55" max="30"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C3366-9A25-40B7-91D5-A82E69468939}">
  <dimension ref="A18:J18"/>
  <sheetViews>
    <sheetView view="pageBreakPreview" topLeftCell="A7" zoomScale="60" zoomScaleNormal="100" workbookViewId="0">
      <selection activeCell="I14" sqref="I14"/>
    </sheetView>
  </sheetViews>
  <sheetFormatPr baseColWidth="10" defaultRowHeight="15" x14ac:dyDescent="0.25"/>
  <sheetData>
    <row r="18" spans="1:10" ht="278.25" customHeight="1" x14ac:dyDescent="1.95">
      <c r="A18" s="120" t="s">
        <v>63</v>
      </c>
      <c r="B18" s="120"/>
      <c r="C18" s="120"/>
      <c r="D18" s="120"/>
      <c r="E18" s="120"/>
      <c r="F18" s="120"/>
      <c r="G18" s="120"/>
      <c r="H18" s="120"/>
      <c r="I18" s="120"/>
      <c r="J18" s="120"/>
    </row>
  </sheetData>
  <mergeCells count="1">
    <mergeCell ref="A18:J18"/>
  </mergeCells>
  <pageMargins left="0.7" right="0.7" top="0.75" bottom="0.75" header="0.3" footer="0.3"/>
  <pageSetup scale="7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62"/>
  <sheetViews>
    <sheetView view="pageBreakPreview" zoomScaleNormal="115" zoomScaleSheetLayoutView="100" workbookViewId="0">
      <selection activeCell="U77" sqref="U77"/>
    </sheetView>
  </sheetViews>
  <sheetFormatPr baseColWidth="10" defaultColWidth="11.42578125" defaultRowHeight="15" x14ac:dyDescent="0.25"/>
  <cols>
    <col min="1" max="1" width="0.140625" style="14" customWidth="1"/>
    <col min="2" max="2" width="0" style="14" hidden="1" customWidth="1"/>
    <col min="3" max="3" width="0.140625" style="14" customWidth="1"/>
    <col min="4" max="4" width="0" style="14" hidden="1" customWidth="1"/>
    <col min="5" max="6" width="0.140625" style="14" customWidth="1"/>
    <col min="7" max="7" width="0" style="14" hidden="1" customWidth="1"/>
    <col min="8" max="11" width="0.140625" style="14" customWidth="1"/>
    <col min="12" max="12" width="11.7109375" style="14" customWidth="1"/>
    <col min="13" max="13" width="12.5703125" style="14" customWidth="1"/>
    <col min="14" max="14" width="9.42578125" style="14" customWidth="1"/>
    <col min="15" max="15" width="0" style="14" hidden="1" customWidth="1"/>
    <col min="16" max="16" width="2.140625" style="14" customWidth="1"/>
    <col min="17" max="17" width="7.7109375" style="14" customWidth="1"/>
    <col min="18" max="18" width="5.140625" style="14" customWidth="1"/>
    <col min="19" max="19" width="3.85546875" style="14" hidden="1" customWidth="1"/>
    <col min="20" max="20" width="14" style="14" customWidth="1"/>
    <col min="21" max="21" width="4" style="14" customWidth="1"/>
    <col min="22" max="22" width="6.42578125" style="14" customWidth="1"/>
    <col min="23" max="23" width="6.28515625" style="14" customWidth="1"/>
    <col min="24" max="24" width="0.28515625" style="14" customWidth="1"/>
    <col min="25" max="25" width="4.140625" style="14" customWidth="1"/>
    <col min="26" max="26" width="11.28515625" style="14" customWidth="1"/>
    <col min="27" max="27" width="0.140625" style="14" customWidth="1"/>
    <col min="28" max="30" width="11.42578125" style="14" hidden="1" customWidth="1"/>
    <col min="31" max="31" width="6.85546875" style="14" hidden="1" customWidth="1"/>
    <col min="32" max="32" width="0.140625" style="14" hidden="1" customWidth="1"/>
    <col min="33" max="34" width="0.140625" style="14" customWidth="1"/>
    <col min="35" max="35" width="11.42578125" style="14" customWidth="1"/>
    <col min="36" max="36" width="11.42578125" style="14"/>
    <col min="37" max="37" width="19.28515625" style="14" customWidth="1"/>
    <col min="38" max="16384" width="11.42578125" style="14"/>
  </cols>
  <sheetData>
    <row r="1" spans="2:37" ht="27.95" customHeight="1" x14ac:dyDescent="0.25">
      <c r="B1" s="137" t="s">
        <v>91</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25"/>
      <c r="AC1" s="25"/>
      <c r="AD1" s="25"/>
      <c r="AE1" s="25"/>
      <c r="AF1" s="25"/>
      <c r="AG1" s="25"/>
      <c r="AH1" s="25"/>
    </row>
    <row r="2" spans="2:37" ht="0.6" customHeight="1" x14ac:dyDescent="0.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row>
    <row r="3" spans="2:37" ht="21.75" customHeight="1" x14ac:dyDescent="0.25">
      <c r="B3" s="139" t="s">
        <v>44</v>
      </c>
      <c r="C3" s="139"/>
      <c r="D3" s="139"/>
      <c r="E3" s="139"/>
      <c r="F3" s="139"/>
      <c r="G3" s="139"/>
      <c r="H3" s="139"/>
      <c r="I3" s="139"/>
      <c r="J3" s="139"/>
      <c r="K3" s="139"/>
      <c r="L3" s="139"/>
      <c r="M3" s="139"/>
      <c r="N3" s="139"/>
      <c r="O3" s="139"/>
      <c r="P3" s="139"/>
      <c r="Q3" s="139"/>
      <c r="R3" s="139"/>
      <c r="S3" s="139"/>
      <c r="T3" s="139"/>
      <c r="U3" s="139"/>
      <c r="V3" s="139"/>
      <c r="W3" s="139"/>
      <c r="X3" s="139"/>
      <c r="Y3" s="139"/>
      <c r="Z3" s="139"/>
      <c r="AA3" s="25"/>
      <c r="AB3" s="25"/>
      <c r="AC3" s="25"/>
      <c r="AD3" s="25"/>
      <c r="AE3" s="25"/>
      <c r="AF3" s="25"/>
      <c r="AG3" s="25"/>
      <c r="AH3" s="25"/>
    </row>
    <row r="4" spans="2:37" ht="18" customHeight="1" x14ac:dyDescent="0.25">
      <c r="B4" s="25"/>
      <c r="C4" s="80" t="s">
        <v>1</v>
      </c>
      <c r="D4" s="77"/>
      <c r="E4" s="77"/>
      <c r="F4" s="77"/>
      <c r="G4" s="77"/>
      <c r="H4" s="77"/>
      <c r="I4" s="77"/>
      <c r="J4" s="77"/>
      <c r="K4" s="77"/>
      <c r="L4" s="77"/>
      <c r="M4" s="77"/>
      <c r="N4" s="77"/>
      <c r="O4" s="77"/>
      <c r="P4" s="77"/>
      <c r="Q4" s="77"/>
      <c r="R4" s="77"/>
      <c r="S4" s="77"/>
      <c r="T4" s="77"/>
      <c r="U4" s="77"/>
      <c r="V4" s="77"/>
      <c r="W4" s="77"/>
      <c r="X4" s="77"/>
      <c r="Y4" s="77"/>
      <c r="Z4" s="77"/>
      <c r="AA4" s="77"/>
      <c r="AB4" s="25"/>
      <c r="AC4" s="25"/>
      <c r="AD4" s="25"/>
      <c r="AE4" s="25"/>
      <c r="AF4" s="25"/>
      <c r="AG4" s="25"/>
      <c r="AH4" s="25"/>
    </row>
    <row r="5" spans="2:37" ht="18" customHeight="1" x14ac:dyDescent="0.25">
      <c r="B5" s="134" t="s">
        <v>87</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25"/>
      <c r="AF5" s="25"/>
      <c r="AG5" s="25"/>
      <c r="AH5" s="25"/>
    </row>
    <row r="6" spans="2:37" ht="55.5" customHeight="1" x14ac:dyDescent="0.25">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25"/>
      <c r="AF6" s="25"/>
      <c r="AG6" s="25"/>
      <c r="AH6" s="25"/>
    </row>
    <row r="7" spans="2:37" ht="18" customHeight="1" x14ac:dyDescent="0.25">
      <c r="B7" s="71"/>
      <c r="C7" s="134" t="s">
        <v>88</v>
      </c>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25"/>
      <c r="AF7" s="25"/>
      <c r="AG7" s="25"/>
      <c r="AH7" s="25"/>
    </row>
    <row r="8" spans="2:37" ht="36.75" customHeight="1" x14ac:dyDescent="0.3">
      <c r="B8" s="71"/>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25"/>
      <c r="AF8" s="25"/>
      <c r="AG8" s="25"/>
      <c r="AH8" s="25"/>
      <c r="AJ8" s="16"/>
    </row>
    <row r="9" spans="2:37" ht="18.75" customHeight="1" x14ac:dyDescent="0.25">
      <c r="B9" s="25"/>
      <c r="C9" s="25"/>
      <c r="D9" s="25"/>
      <c r="E9" s="80" t="s">
        <v>32</v>
      </c>
      <c r="F9" s="77"/>
      <c r="G9" s="77"/>
      <c r="H9" s="77"/>
      <c r="I9" s="77"/>
      <c r="J9" s="77"/>
      <c r="K9" s="77"/>
      <c r="L9" s="77"/>
      <c r="M9" s="77"/>
      <c r="N9" s="77"/>
      <c r="O9" s="77"/>
      <c r="P9" s="77"/>
      <c r="Q9" s="77"/>
      <c r="R9" s="77"/>
      <c r="S9" s="77"/>
      <c r="T9" s="77"/>
      <c r="U9" s="77"/>
      <c r="V9" s="77"/>
      <c r="W9" s="77"/>
      <c r="X9" s="77"/>
      <c r="Y9" s="77"/>
      <c r="Z9" s="77"/>
      <c r="AA9" s="77"/>
      <c r="AB9" s="77"/>
      <c r="AC9" s="77"/>
      <c r="AD9" s="77"/>
      <c r="AE9" s="25"/>
      <c r="AF9" s="25"/>
      <c r="AG9" s="25"/>
      <c r="AH9" s="25"/>
    </row>
    <row r="10" spans="2:37" ht="18" customHeight="1" x14ac:dyDescent="0.25">
      <c r="B10" s="25"/>
      <c r="C10" s="25"/>
      <c r="D10" s="25"/>
      <c r="E10" s="25"/>
      <c r="F10" s="25"/>
      <c r="G10" s="25"/>
      <c r="H10" s="25"/>
      <c r="I10" s="134" t="s">
        <v>45</v>
      </c>
      <c r="J10" s="134"/>
      <c r="K10" s="134"/>
      <c r="L10" s="134"/>
      <c r="M10" s="134"/>
      <c r="N10" s="134"/>
      <c r="O10" s="134"/>
      <c r="P10" s="134"/>
      <c r="Q10" s="134"/>
      <c r="R10" s="134"/>
      <c r="S10" s="134"/>
      <c r="T10" s="134"/>
      <c r="U10" s="134"/>
      <c r="V10" s="134"/>
      <c r="W10" s="134"/>
      <c r="X10" s="134"/>
      <c r="Y10" s="134"/>
      <c r="Z10" s="134"/>
      <c r="AA10" s="134"/>
      <c r="AB10" s="134"/>
      <c r="AC10" s="134"/>
      <c r="AD10" s="134"/>
      <c r="AE10" s="25"/>
      <c r="AF10" s="25"/>
      <c r="AG10" s="25"/>
      <c r="AH10" s="25"/>
    </row>
    <row r="11" spans="2:37" ht="21.75" customHeight="1" x14ac:dyDescent="0.25">
      <c r="B11" s="25"/>
      <c r="C11" s="25"/>
      <c r="D11" s="25"/>
      <c r="E11" s="25"/>
      <c r="F11" s="25"/>
      <c r="G11" s="25"/>
      <c r="H11" s="25"/>
      <c r="I11" s="134" t="s">
        <v>46</v>
      </c>
      <c r="J11" s="134"/>
      <c r="K11" s="134"/>
      <c r="L11" s="134"/>
      <c r="M11" s="134"/>
      <c r="N11" s="134"/>
      <c r="O11" s="134"/>
      <c r="P11" s="134"/>
      <c r="Q11" s="134"/>
      <c r="R11" s="134"/>
      <c r="S11" s="134"/>
      <c r="T11" s="134"/>
      <c r="U11" s="134"/>
      <c r="V11" s="134"/>
      <c r="W11" s="134"/>
      <c r="X11" s="134"/>
      <c r="Y11" s="134"/>
      <c r="Z11" s="134"/>
      <c r="AA11" s="134"/>
      <c r="AB11" s="134"/>
      <c r="AC11" s="134"/>
      <c r="AD11" s="25"/>
      <c r="AE11" s="25"/>
      <c r="AF11" s="25"/>
      <c r="AG11" s="25"/>
      <c r="AH11" s="25"/>
      <c r="AK11" s="19"/>
    </row>
    <row r="12" spans="2:37" ht="18" customHeight="1" x14ac:dyDescent="0.25">
      <c r="B12" s="25"/>
      <c r="C12" s="25"/>
      <c r="D12" s="25"/>
      <c r="E12" s="25"/>
      <c r="F12" s="25"/>
      <c r="G12" s="134" t="s">
        <v>47</v>
      </c>
      <c r="H12" s="134"/>
      <c r="I12" s="134"/>
      <c r="J12" s="134"/>
      <c r="K12" s="134"/>
      <c r="L12" s="134"/>
      <c r="M12" s="134"/>
      <c r="N12" s="134"/>
      <c r="O12" s="134"/>
      <c r="P12" s="134"/>
      <c r="Q12" s="134"/>
      <c r="R12" s="134"/>
      <c r="S12" s="134"/>
      <c r="T12" s="134"/>
      <c r="U12" s="134"/>
      <c r="V12" s="134"/>
      <c r="W12" s="134"/>
      <c r="X12" s="134"/>
      <c r="Y12" s="134"/>
      <c r="Z12" s="134"/>
      <c r="AA12" s="134"/>
      <c r="AB12" s="134"/>
      <c r="AC12" s="134"/>
      <c r="AD12" s="25"/>
      <c r="AE12" s="25"/>
      <c r="AF12" s="25"/>
      <c r="AG12" s="25"/>
      <c r="AH12" s="25"/>
      <c r="AK12" s="18"/>
    </row>
    <row r="13" spans="2:37" ht="30" customHeight="1" x14ac:dyDescent="0.25">
      <c r="B13" s="25"/>
      <c r="C13" s="25"/>
      <c r="D13" s="25"/>
      <c r="E13" s="25"/>
      <c r="F13" s="25"/>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25"/>
      <c r="AE13" s="25"/>
      <c r="AF13" s="25"/>
      <c r="AG13" s="25"/>
      <c r="AH13" s="25"/>
      <c r="AK13" s="17"/>
    </row>
    <row r="14" spans="2:37" ht="15" customHeight="1" x14ac:dyDescent="0.25">
      <c r="B14" s="25"/>
      <c r="C14" s="25"/>
      <c r="D14" s="25"/>
      <c r="E14" s="25"/>
      <c r="F14" s="25"/>
      <c r="G14" s="25"/>
      <c r="H14" s="25"/>
      <c r="I14" s="25"/>
      <c r="J14" s="25"/>
      <c r="K14" s="25"/>
      <c r="L14" s="134" t="s">
        <v>52</v>
      </c>
      <c r="M14" s="134"/>
      <c r="N14" s="134"/>
      <c r="O14" s="134"/>
      <c r="P14" s="134"/>
      <c r="Q14" s="134"/>
      <c r="R14" s="134"/>
      <c r="S14" s="134"/>
      <c r="T14" s="134"/>
      <c r="U14" s="134"/>
      <c r="V14" s="134"/>
      <c r="W14" s="134"/>
      <c r="X14" s="134"/>
      <c r="Y14" s="134"/>
      <c r="Z14" s="134"/>
      <c r="AA14" s="134"/>
      <c r="AB14" s="134"/>
      <c r="AC14" s="134"/>
      <c r="AD14" s="134"/>
      <c r="AE14" s="134"/>
      <c r="AF14" s="134"/>
      <c r="AG14" s="134"/>
      <c r="AH14" s="25"/>
    </row>
    <row r="15" spans="2:37" x14ac:dyDescent="0.25">
      <c r="B15" s="25"/>
      <c r="C15" s="25"/>
      <c r="D15" s="25"/>
      <c r="E15" s="25"/>
      <c r="F15" s="25"/>
      <c r="G15" s="25"/>
      <c r="H15" s="25"/>
      <c r="I15" s="25"/>
      <c r="J15" s="25"/>
      <c r="K15" s="25"/>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25"/>
    </row>
    <row r="16" spans="2:37" x14ac:dyDescent="0.25">
      <c r="B16" s="25"/>
      <c r="C16" s="25"/>
      <c r="D16" s="25"/>
      <c r="E16" s="25"/>
      <c r="F16" s="25"/>
      <c r="G16" s="25"/>
      <c r="H16" s="25"/>
      <c r="I16" s="25"/>
      <c r="J16" s="25"/>
      <c r="K16" s="25"/>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25"/>
    </row>
    <row r="17" spans="2:37" x14ac:dyDescent="0.25">
      <c r="B17" s="25"/>
      <c r="C17" s="25"/>
      <c r="D17" s="25"/>
      <c r="E17" s="25"/>
      <c r="F17" s="25"/>
      <c r="G17" s="25"/>
      <c r="H17" s="25"/>
      <c r="I17" s="25"/>
      <c r="J17" s="25"/>
      <c r="K17" s="25"/>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25"/>
    </row>
    <row r="18" spans="2:37" x14ac:dyDescent="0.25">
      <c r="B18" s="25"/>
      <c r="C18" s="25"/>
      <c r="D18" s="25"/>
      <c r="E18" s="25"/>
      <c r="F18" s="25"/>
      <c r="G18" s="25"/>
      <c r="H18" s="25"/>
      <c r="I18" s="25"/>
      <c r="J18" s="25"/>
      <c r="K18" s="25"/>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25"/>
    </row>
    <row r="19" spans="2:37" ht="11.25" customHeight="1" x14ac:dyDescent="0.25">
      <c r="B19" s="25"/>
      <c r="C19" s="25"/>
      <c r="D19" s="25"/>
      <c r="E19" s="25"/>
      <c r="F19" s="25"/>
      <c r="G19" s="25"/>
      <c r="H19" s="25"/>
      <c r="I19" s="25"/>
      <c r="J19" s="25"/>
      <c r="K19" s="25"/>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25"/>
    </row>
    <row r="20" spans="2:37" ht="0.75" customHeight="1" x14ac:dyDescent="0.25">
      <c r="B20" s="25"/>
      <c r="C20" s="25"/>
      <c r="D20" s="25"/>
      <c r="E20" s="25"/>
      <c r="F20" s="25"/>
      <c r="G20" s="25"/>
      <c r="H20" s="25"/>
      <c r="I20" s="25"/>
      <c r="J20" s="25"/>
      <c r="K20" s="25"/>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25"/>
    </row>
    <row r="21" spans="2:37" ht="15.75" customHeight="1" x14ac:dyDescent="0.25">
      <c r="B21" s="25"/>
      <c r="C21" s="25"/>
      <c r="D21" s="25"/>
      <c r="E21" s="80" t="s">
        <v>34</v>
      </c>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25"/>
      <c r="AF21" s="25"/>
      <c r="AG21" s="25"/>
      <c r="AH21" s="25"/>
    </row>
    <row r="22" spans="2:37" ht="20.25" customHeight="1" x14ac:dyDescent="0.25">
      <c r="B22" s="25"/>
      <c r="C22" s="25"/>
      <c r="D22" s="25"/>
      <c r="E22" s="25"/>
      <c r="F22" s="25"/>
      <c r="G22" s="25"/>
      <c r="H22" s="25"/>
      <c r="I22" s="25"/>
      <c r="J22" s="139" t="s">
        <v>53</v>
      </c>
      <c r="K22" s="139"/>
      <c r="L22" s="139"/>
      <c r="M22" s="139"/>
      <c r="N22" s="139"/>
      <c r="O22" s="139"/>
      <c r="P22" s="139"/>
      <c r="Q22" s="139"/>
      <c r="R22" s="139"/>
      <c r="S22" s="139"/>
      <c r="T22" s="139"/>
      <c r="U22" s="139"/>
      <c r="V22" s="139"/>
      <c r="W22" s="139"/>
      <c r="X22" s="139"/>
      <c r="Y22" s="139"/>
      <c r="Z22" s="139"/>
      <c r="AA22" s="139"/>
      <c r="AB22" s="139"/>
      <c r="AC22" s="139"/>
      <c r="AD22" s="139"/>
      <c r="AE22" s="25"/>
      <c r="AF22" s="25"/>
      <c r="AG22" s="25"/>
      <c r="AH22" s="25"/>
    </row>
    <row r="23" spans="2:37" ht="18" customHeight="1" x14ac:dyDescent="0.25">
      <c r="B23" s="25"/>
      <c r="C23" s="25"/>
      <c r="D23" s="25"/>
      <c r="E23" s="25"/>
      <c r="F23" s="25"/>
      <c r="G23" s="25"/>
      <c r="H23" s="25"/>
      <c r="I23" s="25"/>
      <c r="J23" s="139" t="s">
        <v>66</v>
      </c>
      <c r="K23" s="139"/>
      <c r="L23" s="139"/>
      <c r="M23" s="139"/>
      <c r="N23" s="139"/>
      <c r="O23" s="139"/>
      <c r="P23" s="139"/>
      <c r="Q23" s="139"/>
      <c r="R23" s="139"/>
      <c r="S23" s="139"/>
      <c r="T23" s="139"/>
      <c r="U23" s="139"/>
      <c r="V23" s="139"/>
      <c r="W23" s="139"/>
      <c r="X23" s="139"/>
      <c r="Y23" s="139"/>
      <c r="Z23" s="139"/>
      <c r="AA23" s="139"/>
      <c r="AB23" s="139"/>
      <c r="AC23" s="139"/>
      <c r="AD23" s="139"/>
      <c r="AE23" s="25"/>
      <c r="AF23" s="25"/>
      <c r="AG23" s="25"/>
      <c r="AH23" s="25"/>
    </row>
    <row r="24" spans="2:37" ht="33.75" customHeight="1" x14ac:dyDescent="0.25">
      <c r="B24" s="25"/>
      <c r="C24" s="25"/>
      <c r="D24" s="25"/>
      <c r="E24" s="25"/>
      <c r="F24" s="25"/>
      <c r="G24" s="25"/>
      <c r="H24" s="25"/>
      <c r="I24" s="25"/>
      <c r="J24" s="139"/>
      <c r="K24" s="139"/>
      <c r="L24" s="139"/>
      <c r="M24" s="139"/>
      <c r="N24" s="139"/>
      <c r="O24" s="139"/>
      <c r="P24" s="139"/>
      <c r="Q24" s="139"/>
      <c r="R24" s="139"/>
      <c r="S24" s="139"/>
      <c r="T24" s="139"/>
      <c r="U24" s="139"/>
      <c r="V24" s="139"/>
      <c r="W24" s="139"/>
      <c r="X24" s="139"/>
      <c r="Y24" s="139"/>
      <c r="Z24" s="139"/>
      <c r="AA24" s="139"/>
      <c r="AB24" s="139"/>
      <c r="AC24" s="139"/>
      <c r="AD24" s="139"/>
      <c r="AE24" s="25"/>
      <c r="AF24" s="25"/>
      <c r="AG24" s="25"/>
      <c r="AH24" s="25"/>
      <c r="AK24" s="15"/>
    </row>
    <row r="25" spans="2:37" ht="18" customHeight="1" x14ac:dyDescent="0.25">
      <c r="B25" s="25"/>
      <c r="C25" s="25"/>
      <c r="D25" s="25"/>
      <c r="E25" s="25"/>
      <c r="F25" s="25"/>
      <c r="G25" s="25"/>
      <c r="H25" s="25"/>
      <c r="I25" s="25"/>
      <c r="J25" s="139" t="s">
        <v>50</v>
      </c>
      <c r="K25" s="139"/>
      <c r="L25" s="139"/>
      <c r="M25" s="139"/>
      <c r="N25" s="139"/>
      <c r="O25" s="139"/>
      <c r="P25" s="139"/>
      <c r="Q25" s="139"/>
      <c r="R25" s="139"/>
      <c r="S25" s="139"/>
      <c r="T25" s="139"/>
      <c r="U25" s="139"/>
      <c r="V25" s="139"/>
      <c r="W25" s="139"/>
      <c r="X25" s="139"/>
      <c r="Y25" s="139"/>
      <c r="Z25" s="139"/>
      <c r="AA25" s="139"/>
      <c r="AB25" s="139"/>
      <c r="AC25" s="139"/>
      <c r="AD25" s="139"/>
      <c r="AE25" s="25"/>
      <c r="AF25" s="25"/>
      <c r="AG25" s="25"/>
      <c r="AH25" s="25"/>
    </row>
    <row r="26" spans="2:37" ht="10.5" customHeight="1" x14ac:dyDescent="0.25">
      <c r="B26" s="25"/>
      <c r="C26" s="25"/>
      <c r="D26" s="25"/>
      <c r="E26" s="25"/>
      <c r="F26" s="25"/>
      <c r="G26" s="25"/>
      <c r="H26" s="25"/>
      <c r="I26" s="25"/>
      <c r="J26" s="139"/>
      <c r="K26" s="139"/>
      <c r="L26" s="139"/>
      <c r="M26" s="139"/>
      <c r="N26" s="139"/>
      <c r="O26" s="139"/>
      <c r="P26" s="139"/>
      <c r="Q26" s="139"/>
      <c r="R26" s="139"/>
      <c r="S26" s="139"/>
      <c r="T26" s="139"/>
      <c r="U26" s="139"/>
      <c r="V26" s="139"/>
      <c r="W26" s="139"/>
      <c r="X26" s="139"/>
      <c r="Y26" s="139"/>
      <c r="Z26" s="139"/>
      <c r="AA26" s="139"/>
      <c r="AB26" s="139"/>
      <c r="AC26" s="139"/>
      <c r="AD26" s="139"/>
      <c r="AE26" s="25"/>
      <c r="AF26" s="25"/>
      <c r="AG26" s="25"/>
      <c r="AH26" s="25"/>
    </row>
    <row r="27" spans="2:37" ht="19.149999999999999" customHeight="1" x14ac:dyDescent="0.25">
      <c r="B27" s="25"/>
      <c r="C27" s="25"/>
      <c r="D27" s="25"/>
      <c r="E27" s="25"/>
      <c r="F27" s="135" t="s">
        <v>33</v>
      </c>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25"/>
      <c r="AH27" s="25"/>
    </row>
    <row r="28" spans="2:37" ht="0.95" customHeight="1" x14ac:dyDescent="0.25">
      <c r="B28" s="25"/>
      <c r="C28" s="25"/>
      <c r="D28" s="25"/>
      <c r="E28" s="25"/>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5"/>
      <c r="AH28" s="25"/>
    </row>
    <row r="29" spans="2:37" ht="17.45" customHeight="1" x14ac:dyDescent="0.25">
      <c r="B29" s="25"/>
      <c r="C29" s="25"/>
      <c r="D29" s="25"/>
      <c r="E29" s="25"/>
      <c r="F29" s="27"/>
      <c r="G29" s="27"/>
      <c r="H29" s="125" t="s">
        <v>8</v>
      </c>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25"/>
      <c r="AH29" s="25"/>
    </row>
    <row r="30" spans="2:37" ht="30.75" customHeight="1" x14ac:dyDescent="0.25">
      <c r="B30" s="25"/>
      <c r="C30" s="25"/>
      <c r="D30" s="25"/>
      <c r="E30" s="25"/>
      <c r="F30" s="27"/>
      <c r="G30" s="27"/>
      <c r="H30" s="41"/>
      <c r="I30" s="34"/>
      <c r="J30" s="34"/>
      <c r="K30" s="34"/>
      <c r="L30" s="130" t="s">
        <v>9</v>
      </c>
      <c r="M30" s="130"/>
      <c r="N30" s="130" t="s">
        <v>40</v>
      </c>
      <c r="O30" s="130"/>
      <c r="P30" s="130"/>
      <c r="Q30" s="130"/>
      <c r="R30" s="130"/>
      <c r="S30" s="39"/>
      <c r="T30" s="130" t="s">
        <v>11</v>
      </c>
      <c r="U30" s="130"/>
      <c r="V30" s="130"/>
      <c r="W30" s="130" t="s">
        <v>42</v>
      </c>
      <c r="X30" s="130"/>
      <c r="Y30" s="130"/>
      <c r="Z30" s="130"/>
      <c r="AA30" s="130"/>
      <c r="AB30" s="130"/>
      <c r="AC30" s="130"/>
      <c r="AD30" s="130"/>
      <c r="AE30" s="130"/>
      <c r="AF30" s="34"/>
      <c r="AG30" s="25"/>
      <c r="AH30" s="25"/>
    </row>
    <row r="31" spans="2:37" ht="20.85" customHeight="1" x14ac:dyDescent="0.25">
      <c r="B31" s="25"/>
      <c r="C31" s="25"/>
      <c r="D31" s="25"/>
      <c r="E31" s="25"/>
      <c r="F31" s="27"/>
      <c r="G31" s="27"/>
      <c r="H31" s="42"/>
      <c r="I31" s="34"/>
      <c r="J31" s="34"/>
      <c r="K31" s="34"/>
      <c r="L31" s="132">
        <f>+P37</f>
        <v>437314321</v>
      </c>
      <c r="M31" s="133"/>
      <c r="N31" s="131">
        <f>+L31</f>
        <v>437314321</v>
      </c>
      <c r="O31" s="131"/>
      <c r="P31" s="131"/>
      <c r="Q31" s="131"/>
      <c r="R31" s="131"/>
      <c r="S31" s="40"/>
      <c r="T31" s="131">
        <f>SUM(U37:V37)</f>
        <v>116226922</v>
      </c>
      <c r="U31" s="126"/>
      <c r="V31" s="126"/>
      <c r="W31" s="122">
        <f>IF(T31=0," ", T31/N31)</f>
        <v>0.26577433305688608</v>
      </c>
      <c r="X31" s="122"/>
      <c r="Y31" s="122"/>
      <c r="Z31" s="122"/>
      <c r="AA31" s="122"/>
      <c r="AB31" s="122"/>
      <c r="AC31" s="162"/>
      <c r="AD31" s="163"/>
      <c r="AE31" s="163"/>
      <c r="AF31" s="34"/>
      <c r="AG31" s="25"/>
      <c r="AH31" s="25"/>
    </row>
    <row r="32" spans="2:37" ht="0" hidden="1" customHeight="1" x14ac:dyDescent="0.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row>
    <row r="33" spans="2:37" ht="6" customHeight="1" x14ac:dyDescent="0.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K33" s="15"/>
    </row>
    <row r="34" spans="2:37" ht="14.65" customHeight="1" x14ac:dyDescent="0.25">
      <c r="B34" s="25"/>
      <c r="C34" s="25"/>
      <c r="D34" s="127" t="s">
        <v>75</v>
      </c>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25"/>
      <c r="AH34" s="25"/>
    </row>
    <row r="35" spans="2:37" ht="15.6" customHeight="1" x14ac:dyDescent="0.25">
      <c r="B35" s="25"/>
      <c r="C35" s="25"/>
      <c r="D35" s="128" t="s">
        <v>13</v>
      </c>
      <c r="E35" s="129"/>
      <c r="F35" s="129"/>
      <c r="G35" s="129"/>
      <c r="H35" s="129"/>
      <c r="I35" s="129"/>
      <c r="J35" s="129"/>
      <c r="K35" s="129"/>
      <c r="L35" s="129"/>
      <c r="M35" s="46"/>
      <c r="N35" s="121" t="s">
        <v>14</v>
      </c>
      <c r="O35" s="129"/>
      <c r="P35" s="129"/>
      <c r="Q35" s="129"/>
      <c r="R35" s="129"/>
      <c r="S35" s="121" t="s">
        <v>24</v>
      </c>
      <c r="T35" s="129"/>
      <c r="U35" s="129"/>
      <c r="V35" s="129"/>
      <c r="W35" s="121" t="s">
        <v>37</v>
      </c>
      <c r="X35" s="129"/>
      <c r="Y35" s="129"/>
      <c r="Z35" s="129"/>
      <c r="AA35" s="121"/>
      <c r="AB35" s="129"/>
      <c r="AC35" s="129"/>
      <c r="AD35" s="129"/>
      <c r="AE35" s="121"/>
      <c r="AF35" s="129"/>
      <c r="AG35" s="25"/>
      <c r="AH35" s="25"/>
    </row>
    <row r="36" spans="2:37" ht="48.95" customHeight="1" x14ac:dyDescent="0.25">
      <c r="B36" s="25"/>
      <c r="C36" s="25"/>
      <c r="D36" s="145" t="s">
        <v>15</v>
      </c>
      <c r="E36" s="146"/>
      <c r="F36" s="146"/>
      <c r="G36" s="146"/>
      <c r="H36" s="146"/>
      <c r="I36" s="146"/>
      <c r="J36" s="146"/>
      <c r="K36" s="146"/>
      <c r="L36" s="146"/>
      <c r="M36" s="47" t="s">
        <v>16</v>
      </c>
      <c r="N36" s="145" t="s">
        <v>38</v>
      </c>
      <c r="O36" s="146"/>
      <c r="P36" s="145" t="s">
        <v>39</v>
      </c>
      <c r="Q36" s="145"/>
      <c r="R36" s="145"/>
      <c r="S36" s="145" t="s">
        <v>73</v>
      </c>
      <c r="T36" s="146"/>
      <c r="U36" s="145" t="s">
        <v>74</v>
      </c>
      <c r="V36" s="145"/>
      <c r="W36" s="145" t="s">
        <v>41</v>
      </c>
      <c r="X36" s="146"/>
      <c r="Y36" s="146"/>
      <c r="Z36" s="145" t="s">
        <v>36</v>
      </c>
      <c r="AA36" s="146"/>
      <c r="AB36" s="146"/>
      <c r="AC36" s="146"/>
      <c r="AD36" s="146"/>
      <c r="AE36" s="146"/>
      <c r="AF36" s="146"/>
      <c r="AG36" s="25"/>
      <c r="AH36" s="25"/>
    </row>
    <row r="37" spans="2:37" ht="158.25" customHeight="1" x14ac:dyDescent="0.25">
      <c r="B37" s="25"/>
      <c r="C37" s="25"/>
      <c r="D37" s="154" t="s">
        <v>84</v>
      </c>
      <c r="E37" s="164"/>
      <c r="F37" s="164"/>
      <c r="G37" s="164"/>
      <c r="H37" s="164"/>
      <c r="I37" s="164"/>
      <c r="J37" s="164"/>
      <c r="K37" s="164"/>
      <c r="L37" s="164"/>
      <c r="M37" s="32" t="s">
        <v>85</v>
      </c>
      <c r="N37" s="155">
        <v>435000</v>
      </c>
      <c r="O37" s="165"/>
      <c r="P37" s="156">
        <v>437314321</v>
      </c>
      <c r="Q37" s="156"/>
      <c r="R37" s="156"/>
      <c r="S37" s="166">
        <v>400993</v>
      </c>
      <c r="T37" s="167"/>
      <c r="U37" s="156">
        <v>116226922</v>
      </c>
      <c r="V37" s="156"/>
      <c r="W37" s="123">
        <f>IF(S37=""," ",IF(S37=0,0,IF(ISERROR(IF(S37/N37&gt;1,"&gt;100%",S37/N37)),"",(IF(S37/N37&gt;1,"&gt;100%",S37/N37)))))</f>
        <v>0.92182298850574718</v>
      </c>
      <c r="X37" s="124"/>
      <c r="Y37" s="124"/>
      <c r="Z37" s="157">
        <f>IF(U37=" "," ",IF(U37=0," ", U37/P37))</f>
        <v>0.26577433305688608</v>
      </c>
      <c r="AA37" s="168"/>
      <c r="AB37" s="168"/>
      <c r="AC37" s="168"/>
      <c r="AD37" s="168"/>
      <c r="AE37" s="168"/>
      <c r="AF37" s="168"/>
      <c r="AG37" s="25"/>
      <c r="AH37" s="25"/>
      <c r="AI37" s="51"/>
      <c r="AJ37" s="24"/>
    </row>
    <row r="38" spans="2:37" ht="0.95" customHeight="1" x14ac:dyDescent="0.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row>
    <row r="39" spans="2:37" ht="17.100000000000001" customHeight="1" x14ac:dyDescent="0.25">
      <c r="B39" s="25"/>
      <c r="C39" s="25"/>
      <c r="D39" s="80" t="s">
        <v>28</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25"/>
      <c r="AH39" s="25"/>
    </row>
    <row r="40" spans="2:37" ht="4.3499999999999996" customHeight="1" x14ac:dyDescent="0.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row>
    <row r="41" spans="2:37" ht="48.75" customHeight="1" x14ac:dyDescent="0.25">
      <c r="B41" s="25"/>
      <c r="C41" s="25"/>
      <c r="D41" s="25"/>
      <c r="E41" s="25"/>
      <c r="F41" s="25"/>
      <c r="G41" s="25"/>
      <c r="H41" s="25"/>
      <c r="I41" s="25"/>
      <c r="J41" s="25"/>
      <c r="K41" s="25"/>
      <c r="L41" s="142" t="s">
        <v>55</v>
      </c>
      <c r="M41" s="142"/>
      <c r="N41" s="142"/>
      <c r="O41" s="142"/>
      <c r="P41" s="142"/>
      <c r="Q41" s="142"/>
      <c r="R41" s="142"/>
      <c r="S41" s="142"/>
      <c r="T41" s="142"/>
      <c r="U41" s="142"/>
      <c r="V41" s="142"/>
      <c r="W41" s="142"/>
      <c r="X41" s="142"/>
      <c r="Y41" s="142"/>
      <c r="Z41" s="142"/>
      <c r="AA41" s="11"/>
      <c r="AB41" s="11"/>
      <c r="AC41" s="11"/>
      <c r="AD41" s="11"/>
      <c r="AE41" s="11"/>
      <c r="AF41" s="11"/>
      <c r="AG41" s="25"/>
      <c r="AH41" s="25"/>
    </row>
    <row r="42" spans="2:37" ht="2.1" customHeight="1" x14ac:dyDescent="0.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row>
    <row r="43" spans="2:37" ht="18" customHeight="1" x14ac:dyDescent="0.25">
      <c r="B43" s="25"/>
      <c r="C43" s="25"/>
      <c r="D43" s="25"/>
      <c r="E43" s="25"/>
      <c r="F43" s="25"/>
      <c r="G43" s="25"/>
      <c r="H43" s="25"/>
      <c r="I43" s="25"/>
      <c r="J43" s="25"/>
      <c r="K43" s="25"/>
      <c r="L43" s="134" t="s">
        <v>57</v>
      </c>
      <c r="M43" s="134"/>
      <c r="N43" s="134"/>
      <c r="O43" s="134"/>
      <c r="P43" s="134"/>
      <c r="Q43" s="134"/>
      <c r="R43" s="134"/>
      <c r="S43" s="134"/>
      <c r="T43" s="134"/>
      <c r="U43" s="134"/>
      <c r="V43" s="134"/>
      <c r="W43" s="134"/>
      <c r="X43" s="134"/>
      <c r="Y43" s="134"/>
      <c r="Z43" s="134"/>
      <c r="AA43" s="26"/>
      <c r="AB43" s="26"/>
      <c r="AC43" s="26"/>
      <c r="AD43" s="26"/>
      <c r="AE43" s="26"/>
      <c r="AF43" s="26"/>
      <c r="AG43" s="26"/>
      <c r="AH43" s="25"/>
    </row>
    <row r="44" spans="2:37" ht="32.25" customHeight="1" x14ac:dyDescent="0.25">
      <c r="B44" s="25"/>
      <c r="C44" s="25"/>
      <c r="D44" s="25"/>
      <c r="E44" s="25"/>
      <c r="F44" s="25"/>
      <c r="G44" s="25"/>
      <c r="H44" s="25"/>
      <c r="I44" s="25"/>
      <c r="J44" s="25"/>
      <c r="K44" s="25"/>
      <c r="L44" s="134"/>
      <c r="M44" s="134"/>
      <c r="N44" s="134"/>
      <c r="O44" s="134"/>
      <c r="P44" s="134"/>
      <c r="Q44" s="134"/>
      <c r="R44" s="134"/>
      <c r="S44" s="134"/>
      <c r="T44" s="134"/>
      <c r="U44" s="134"/>
      <c r="V44" s="134"/>
      <c r="W44" s="134"/>
      <c r="X44" s="134"/>
      <c r="Y44" s="134"/>
      <c r="Z44" s="134"/>
      <c r="AA44" s="26"/>
      <c r="AB44" s="26"/>
      <c r="AC44" s="26"/>
      <c r="AD44" s="26"/>
      <c r="AE44" s="26"/>
      <c r="AF44" s="26"/>
      <c r="AG44" s="26"/>
      <c r="AH44" s="25"/>
    </row>
    <row r="45" spans="2:37" ht="9" customHeight="1" x14ac:dyDescent="0.25">
      <c r="B45" s="25"/>
      <c r="C45" s="25"/>
      <c r="D45" s="25"/>
      <c r="E45" s="25"/>
      <c r="F45" s="25"/>
      <c r="G45" s="25"/>
      <c r="H45" s="25"/>
      <c r="I45" s="25"/>
      <c r="J45" s="25"/>
      <c r="K45" s="25"/>
      <c r="L45" s="26"/>
      <c r="M45" s="26"/>
      <c r="N45" s="26"/>
      <c r="O45" s="26"/>
      <c r="P45" s="26"/>
      <c r="Q45" s="26"/>
      <c r="R45" s="26"/>
      <c r="S45" s="26"/>
      <c r="T45" s="26"/>
      <c r="U45" s="26"/>
      <c r="V45" s="26"/>
      <c r="W45" s="26"/>
      <c r="X45" s="26"/>
      <c r="Y45" s="26"/>
      <c r="Z45" s="26"/>
      <c r="AA45" s="26"/>
      <c r="AB45" s="26"/>
      <c r="AC45" s="26"/>
      <c r="AD45" s="26"/>
      <c r="AE45" s="26"/>
      <c r="AF45" s="26"/>
      <c r="AG45" s="26"/>
      <c r="AH45" s="25"/>
    </row>
    <row r="46" spans="2:37" ht="18" customHeight="1" x14ac:dyDescent="0.25">
      <c r="B46" s="25"/>
      <c r="C46" s="25"/>
      <c r="D46" s="25"/>
      <c r="E46" s="25"/>
      <c r="F46" s="25"/>
      <c r="G46" s="25"/>
      <c r="H46" s="25"/>
      <c r="I46" s="25"/>
      <c r="J46" s="25"/>
      <c r="K46" s="25"/>
      <c r="L46" s="81" t="s">
        <v>35</v>
      </c>
      <c r="M46" s="81"/>
      <c r="N46" s="77"/>
      <c r="O46" s="77"/>
      <c r="P46" s="77"/>
      <c r="Q46" s="77"/>
      <c r="R46" s="77"/>
      <c r="S46" s="77"/>
      <c r="T46" s="77"/>
      <c r="U46" s="77"/>
      <c r="V46" s="77"/>
      <c r="W46" s="77"/>
      <c r="X46" s="77"/>
      <c r="Y46" s="77"/>
      <c r="Z46" s="77"/>
      <c r="AA46" s="77"/>
      <c r="AB46" s="77"/>
      <c r="AC46" s="77"/>
      <c r="AD46" s="77"/>
      <c r="AE46" s="77"/>
      <c r="AF46" s="77"/>
      <c r="AG46" s="77"/>
      <c r="AH46" s="25"/>
    </row>
    <row r="47" spans="2:37" s="23" customFormat="1" ht="111" customHeight="1" x14ac:dyDescent="0.25">
      <c r="B47" s="25"/>
      <c r="C47" s="25"/>
      <c r="D47" s="25"/>
      <c r="E47" s="25"/>
      <c r="F47" s="25"/>
      <c r="G47" s="25"/>
      <c r="H47" s="25"/>
      <c r="I47" s="25"/>
      <c r="J47" s="25"/>
      <c r="K47" s="25"/>
      <c r="L47" s="78" t="s">
        <v>86</v>
      </c>
      <c r="M47" s="78"/>
      <c r="N47" s="79"/>
      <c r="O47" s="79"/>
      <c r="P47" s="79"/>
      <c r="Q47" s="79"/>
      <c r="R47" s="79"/>
      <c r="S47" s="79"/>
      <c r="T47" s="79"/>
      <c r="U47" s="79"/>
      <c r="V47" s="79"/>
      <c r="W47" s="79"/>
      <c r="X47" s="79"/>
      <c r="Y47" s="79"/>
      <c r="Z47" s="79"/>
      <c r="AA47" s="79"/>
      <c r="AB47" s="79"/>
      <c r="AC47" s="79"/>
      <c r="AD47" s="79"/>
      <c r="AE47" s="79"/>
      <c r="AF47" s="79"/>
      <c r="AG47" s="79"/>
      <c r="AH47" s="25"/>
    </row>
    <row r="48" spans="2:37" ht="1.5" customHeight="1" x14ac:dyDescent="0.25">
      <c r="B48" s="25"/>
      <c r="C48" s="25"/>
      <c r="D48" s="25"/>
      <c r="E48" s="25"/>
      <c r="F48" s="25"/>
      <c r="G48" s="25"/>
      <c r="H48" s="25"/>
      <c r="I48" s="25"/>
      <c r="J48" s="25"/>
      <c r="K48" s="25"/>
      <c r="L48" s="25">
        <v>2</v>
      </c>
      <c r="M48" s="25"/>
      <c r="N48" s="25"/>
      <c r="O48" s="25"/>
      <c r="P48" s="25"/>
      <c r="Q48" s="25"/>
      <c r="R48" s="25"/>
      <c r="S48" s="25"/>
      <c r="T48" s="25"/>
      <c r="U48" s="25"/>
      <c r="V48" s="25"/>
      <c r="W48" s="25"/>
      <c r="X48" s="25"/>
      <c r="Y48" s="25"/>
      <c r="Z48" s="25"/>
      <c r="AA48" s="25"/>
      <c r="AB48" s="25"/>
      <c r="AC48" s="25"/>
      <c r="AD48" s="25"/>
      <c r="AE48" s="25"/>
      <c r="AF48" s="25"/>
      <c r="AG48" s="25"/>
      <c r="AH48" s="25"/>
    </row>
    <row r="49" spans="2:37" ht="18" customHeight="1" x14ac:dyDescent="0.25">
      <c r="B49" s="25"/>
      <c r="C49" s="25"/>
      <c r="D49" s="25"/>
      <c r="E49" s="25"/>
      <c r="F49" s="25"/>
      <c r="G49" s="25"/>
      <c r="H49" s="25"/>
      <c r="I49" s="25"/>
      <c r="J49" s="25"/>
      <c r="K49" s="25"/>
      <c r="L49" s="81" t="s">
        <v>22</v>
      </c>
      <c r="M49" s="81"/>
      <c r="N49" s="77"/>
      <c r="O49" s="77"/>
      <c r="P49" s="77"/>
      <c r="Q49" s="77"/>
      <c r="R49" s="77"/>
      <c r="S49" s="77"/>
      <c r="T49" s="77"/>
      <c r="U49" s="77"/>
      <c r="V49" s="77"/>
      <c r="W49" s="77"/>
      <c r="X49" s="77"/>
      <c r="Y49" s="77"/>
      <c r="Z49" s="77"/>
      <c r="AA49" s="77"/>
      <c r="AB49" s="77"/>
      <c r="AC49" s="77"/>
      <c r="AD49" s="77"/>
      <c r="AE49" s="77"/>
      <c r="AF49" s="77"/>
      <c r="AG49" s="77"/>
      <c r="AH49" s="77"/>
    </row>
    <row r="50" spans="2:37" ht="6" customHeight="1" x14ac:dyDescent="0.25">
      <c r="B50" s="25"/>
      <c r="C50" s="25"/>
      <c r="D50" s="25"/>
      <c r="E50" s="25"/>
      <c r="F50" s="25"/>
      <c r="G50" s="25"/>
      <c r="H50" s="25"/>
      <c r="I50" s="25"/>
      <c r="J50" s="25"/>
      <c r="K50" s="78"/>
      <c r="L50" s="79"/>
      <c r="M50" s="79"/>
      <c r="N50" s="79"/>
      <c r="O50" s="79"/>
      <c r="P50" s="79"/>
      <c r="Q50" s="79"/>
      <c r="R50" s="79"/>
      <c r="S50" s="79"/>
      <c r="T50" s="79"/>
      <c r="U50" s="79"/>
      <c r="V50" s="79"/>
      <c r="W50" s="79"/>
      <c r="X50" s="79"/>
      <c r="Y50" s="79"/>
      <c r="Z50" s="79"/>
      <c r="AA50" s="79"/>
      <c r="AB50" s="79"/>
      <c r="AC50" s="79"/>
      <c r="AD50" s="79"/>
      <c r="AE50" s="79"/>
      <c r="AF50" s="79"/>
      <c r="AG50" s="79"/>
      <c r="AH50" s="79"/>
    </row>
    <row r="51" spans="2:37" ht="9.75" customHeight="1" x14ac:dyDescent="0.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row>
    <row r="52" spans="2:37" ht="6.2" customHeight="1" x14ac:dyDescent="0.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row>
    <row r="53" spans="2:37" s="22" customFormat="1" ht="2.25" customHeight="1" x14ac:dyDescent="0.25">
      <c r="B53" s="25"/>
      <c r="C53" s="25"/>
      <c r="D53" s="25"/>
      <c r="E53" s="25"/>
      <c r="F53" s="25"/>
      <c r="G53" s="25"/>
      <c r="H53" s="25"/>
      <c r="I53" s="25"/>
      <c r="J53" s="25"/>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row>
    <row r="54" spans="2:37" s="22" customFormat="1" ht="8.25" customHeight="1" x14ac:dyDescent="0.25">
      <c r="B54" s="25"/>
      <c r="C54" s="25"/>
      <c r="D54" s="25"/>
      <c r="E54" s="25"/>
      <c r="F54" s="25"/>
      <c r="G54" s="25"/>
      <c r="H54" s="25"/>
      <c r="I54" s="25"/>
      <c r="J54" s="25"/>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K54" s="22" t="s">
        <v>43</v>
      </c>
    </row>
    <row r="55" spans="2:37" ht="1.5" hidden="1" customHeight="1" x14ac:dyDescent="0.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row>
    <row r="56" spans="2:37" ht="17.649999999999999" hidden="1" customHeight="1" x14ac:dyDescent="0.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row>
    <row r="57" spans="2:37" ht="18" customHeight="1" x14ac:dyDescent="0.25">
      <c r="B57" s="25"/>
      <c r="C57" s="80" t="s">
        <v>29</v>
      </c>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25"/>
    </row>
    <row r="58" spans="2:37" ht="1.9" customHeight="1" x14ac:dyDescent="0.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row>
    <row r="59" spans="2:37" ht="24" customHeight="1" x14ac:dyDescent="0.25">
      <c r="B59" s="25"/>
      <c r="C59" s="25"/>
      <c r="D59" s="25"/>
      <c r="E59" s="78"/>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row>
    <row r="60" spans="2:37" ht="0" hidden="1" customHeight="1" x14ac:dyDescent="0.25"/>
    <row r="61" spans="2:37" ht="31.5" customHeight="1" x14ac:dyDescent="0.25"/>
    <row r="62" spans="2:37" ht="0.6" customHeight="1" x14ac:dyDescent="0.25"/>
  </sheetData>
  <mergeCells count="56">
    <mergeCell ref="E59:AH59"/>
    <mergeCell ref="L49:AH49"/>
    <mergeCell ref="K50:AH50"/>
    <mergeCell ref="L47:AG47"/>
    <mergeCell ref="D39:AF39"/>
    <mergeCell ref="L41:Z41"/>
    <mergeCell ref="C57:AG57"/>
    <mergeCell ref="L43:Z44"/>
    <mergeCell ref="L46:AG46"/>
    <mergeCell ref="K53:AH54"/>
    <mergeCell ref="Z36:AF36"/>
    <mergeCell ref="D37:L37"/>
    <mergeCell ref="N37:O37"/>
    <mergeCell ref="P37:R37"/>
    <mergeCell ref="S37:T37"/>
    <mergeCell ref="U37:V37"/>
    <mergeCell ref="W37:Y37"/>
    <mergeCell ref="Z37:AF37"/>
    <mergeCell ref="D36:L36"/>
    <mergeCell ref="N36:O36"/>
    <mergeCell ref="P36:R36"/>
    <mergeCell ref="S36:T36"/>
    <mergeCell ref="U36:V36"/>
    <mergeCell ref="W36:Y36"/>
    <mergeCell ref="E21:AD21"/>
    <mergeCell ref="J23:AD24"/>
    <mergeCell ref="J25:AD26"/>
    <mergeCell ref="F27:AF27"/>
    <mergeCell ref="H29:AF29"/>
    <mergeCell ref="J22:AD22"/>
    <mergeCell ref="E9:AD9"/>
    <mergeCell ref="I10:AD10"/>
    <mergeCell ref="I11:AC11"/>
    <mergeCell ref="G12:AC13"/>
    <mergeCell ref="L14:AG20"/>
    <mergeCell ref="B1:AA1"/>
    <mergeCell ref="B3:Z3"/>
    <mergeCell ref="C4:AA4"/>
    <mergeCell ref="B5:AD6"/>
    <mergeCell ref="C7:AD8"/>
    <mergeCell ref="L30:M30"/>
    <mergeCell ref="N30:R30"/>
    <mergeCell ref="T30:V30"/>
    <mergeCell ref="W30:AE30"/>
    <mergeCell ref="AE35:AF35"/>
    <mergeCell ref="L31:M31"/>
    <mergeCell ref="N31:R31"/>
    <mergeCell ref="T31:V31"/>
    <mergeCell ref="W31:AB31"/>
    <mergeCell ref="AC31:AE31"/>
    <mergeCell ref="D34:AF34"/>
    <mergeCell ref="D35:L35"/>
    <mergeCell ref="N35:R35"/>
    <mergeCell ref="S35:V35"/>
    <mergeCell ref="W35:Z35"/>
    <mergeCell ref="AA35:AD35"/>
  </mergeCells>
  <dataValidations count="1">
    <dataValidation allowBlank="1" showInputMessage="1" showErrorMessage="1" promptTitle="Producto" prompt="Digite los Productos relacionados al programa" sqref="AI37:AJ37" xr:uid="{2CC1F4EC-A392-43DF-923B-77B8DA1CFB86}"/>
  </dataValidations>
  <pageMargins left="0.25" right="0.25" top="0.75" bottom="0.75" header="0.3" footer="0.3"/>
  <pageSetup fitToHeight="0" orientation="portrait" r:id="rId1"/>
  <rowBreaks count="1" manualBreakCount="1">
    <brk id="33" max="3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D 1 C W T q + a N B + n A A A A + A A A A B I A H A B D b 2 5 m a W c v U G F j a 2 F n Z S 5 4 b W w g o h g A K K A U A A A A A A A A A A A A A A A A A A A A A A A A A A A A h Y 8 x D o I w G E a v Q r r T l o p o y E 8 Z d J R o Y m J c m 1 K h E Y q h R b i b g 0 f y C p I o 6 u b 4 v b z h f Y / b H d K h r r y r a q 1 u T I I C T J G n j G x y b Y o E d e 7 k L 1 H K Y S f k W R T K G 2 V j 4 8 H m C S q d u 8 S E 9 H 2 P + x l u 2 o I w S g N y z D Z 7 W a p a o I + s / 8 u + N t Y J I x X i c H j F c I a j B Z 6 H N M Q s C o B M G D J t v g o b i z E F 8 g N h 1 V W u a x V X 1 l 9 v g U w T y P s F f w J Q S w M E F A A C A A g A D 1 C W 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9 Q l k 4 o i k e 4 D g A A A B E A A A A T A B w A R m 9 y b X V s Y X M v U 2 V j d G l v b j E u b S C i G A A o o B Q A A A A A A A A A A A A A A A A A A A A A A A A A A A A r T k 0 u y c z P U w i G 0 I b W A F B L A Q I t A B Q A A g A I A A 9 Q l k 6 v m j Q f p w A A A P g A A A A S A A A A A A A A A A A A A A A A A A A A A A B D b 2 5 m a W c v U G F j a 2 F n Z S 5 4 b W x Q S w E C L Q A U A A I A C A A P U J Z O D 8 r p q 6 Q A A A D p A A A A E w A A A A A A A A A A A A A A A A D z A A A A W 0 N v b n R l b n R f V H l w Z X N d L n h t b F B L A Q I t A B Q A A g A I A A 9 Q l k 4 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8 w N d S N k T T R o S r b V T k z 5 g E A A A A A A I A A A A A A A N m A A D A A A A A E A A A A D a I b r 0 H p v y p M Y Q j W 1 F U D 6 E A A A A A B I A A A K A A A A A Q A A A A K 4 s z D 2 S P 7 q R T p e F g 1 i F u 5 V A A A A D q O c C M 5 E l i u K 3 v P S q h O P Q O G v S t r S l a c S b 6 I y c O o X m d C X R l n J K N 4 O 4 E s z D C T R l 3 + H Y W U 7 U b t B A 0 i Q 3 h h N g k F m w O N L M I M d y i z B g v 0 V l Y i 5 q 9 L x Q A A A C U L z E j s U h k Z n X e G d i R Z + P q p K z j p Q = = < / D a t a M a s h u p > 
</file>

<file path=customXml/itemProps1.xml><?xml version="1.0" encoding="utf-8"?>
<ds:datastoreItem xmlns:ds="http://schemas.openxmlformats.org/officeDocument/2006/customXml" ds:itemID="{56C7872D-5C73-47C9-8001-FD792883E4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5175</vt:lpstr>
      <vt:lpstr>Portafa</vt:lpstr>
      <vt:lpstr>Sub-port 1</vt:lpstr>
      <vt:lpstr>Programa 11</vt:lpstr>
      <vt:lpstr>Sub-port 2</vt:lpstr>
      <vt:lpstr>Programa 12</vt:lpstr>
      <vt:lpstr>Sub-port 3</vt:lpstr>
      <vt:lpstr>Programa 13</vt:lpstr>
      <vt:lpstr>Portafa!Área_de_impresión</vt:lpstr>
      <vt:lpstr>'Programa 11'!Área_de_impresión</vt:lpstr>
      <vt:lpstr>'Programa 12'!Área_de_impresión</vt:lpstr>
      <vt:lpstr>'Programa 13'!Área_de_impresión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Sergio M. Polanco Albuerme</cp:lastModifiedBy>
  <cp:lastPrinted>2022-04-12T18:09:00Z</cp:lastPrinted>
  <dcterms:created xsi:type="dcterms:W3CDTF">2018-02-28T12:31:13Z</dcterms:created>
  <dcterms:modified xsi:type="dcterms:W3CDTF">2022-04-25T21:10:50Z</dcterms:modified>
</cp:coreProperties>
</file>