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C/Desktop/NOVIEMBRE 23-11-20/MEJORAMIENTO RED DISTRIBUCION SECTOR BRISAS DEL ESTE/"/>
    </mc:Choice>
  </mc:AlternateContent>
  <xr:revisionPtr revIDLastSave="0" documentId="13_ncr:1_{B079FCFC-9BF8-5F4B-A0ED-D07960663DE0}" xr6:coauthVersionLast="45" xr6:coauthVersionMax="45" xr10:uidLastSave="{00000000-0000-0000-0000-000000000000}"/>
  <bookViews>
    <workbookView xWindow="0" yWindow="0" windowWidth="25600" windowHeight="16000" xr2:uid="{BE2724D3-1185-48CC-A1B8-83DBBCD0F3BB}"/>
  </bookViews>
  <sheets>
    <sheet name="2019-11" sheetId="1" r:id="rId1"/>
  </sheets>
  <externalReferences>
    <externalReference r:id="rId2"/>
    <externalReference r:id="rId3"/>
  </externalReferences>
  <definedNames>
    <definedName name="DES">'[1]Analisis de PU'!#REF!</definedName>
    <definedName name="DESPLU3">'[1]Analisis de PU'!#REF!</definedName>
    <definedName name="GASOLINA">[2]Ins!$E$582</definedName>
    <definedName name="H">#N/A</definedName>
    <definedName name="PLIGADORA2">[2]Ins!$E$584</definedName>
    <definedName name="PWINCHE2000K">[2]Ins!$E$592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2" i="1" s="1"/>
  <c r="F12" i="1"/>
  <c r="G202" i="1" s="1"/>
  <c r="F16" i="1"/>
  <c r="G23" i="1" s="1"/>
  <c r="F17" i="1"/>
  <c r="F18" i="1"/>
  <c r="F19" i="1"/>
  <c r="F20" i="1"/>
  <c r="F21" i="1"/>
  <c r="F22" i="1"/>
  <c r="C23" i="1"/>
  <c r="F23" i="1"/>
  <c r="F27" i="1"/>
  <c r="G97" i="1" s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3" i="1"/>
  <c r="F84" i="1"/>
  <c r="F86" i="1"/>
  <c r="F87" i="1"/>
  <c r="F88" i="1"/>
  <c r="F89" i="1"/>
  <c r="F90" i="1"/>
  <c r="F91" i="1"/>
  <c r="F93" i="1"/>
  <c r="F94" i="1"/>
  <c r="F95" i="1"/>
  <c r="F96" i="1"/>
  <c r="F97" i="1"/>
  <c r="F101" i="1"/>
  <c r="G164" i="1" s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5" i="1"/>
  <c r="F156" i="1"/>
  <c r="F157" i="1"/>
  <c r="F158" i="1"/>
  <c r="F160" i="1"/>
  <c r="F161" i="1"/>
  <c r="F162" i="1"/>
  <c r="F163" i="1"/>
  <c r="F164" i="1"/>
  <c r="F166" i="1"/>
  <c r="G166" i="1" s="1"/>
  <c r="F169" i="1"/>
  <c r="G170" i="1" s="1"/>
  <c r="F170" i="1"/>
  <c r="F172" i="1"/>
  <c r="G172" i="1"/>
  <c r="F174" i="1"/>
  <c r="G174" i="1"/>
  <c r="F176" i="1"/>
  <c r="G176" i="1"/>
  <c r="F179" i="1"/>
  <c r="F180" i="1"/>
  <c r="G184" i="1" s="1"/>
  <c r="F181" i="1"/>
  <c r="F182" i="1"/>
  <c r="F183" i="1"/>
  <c r="F184" i="1"/>
  <c r="F187" i="1"/>
  <c r="G192" i="1" s="1"/>
  <c r="F188" i="1"/>
  <c r="F189" i="1"/>
  <c r="F190" i="1"/>
  <c r="F191" i="1"/>
  <c r="F192" i="1"/>
  <c r="F194" i="1"/>
  <c r="G194" i="1"/>
  <c r="C197" i="1"/>
  <c r="F197" i="1"/>
  <c r="G197" i="1" s="1"/>
  <c r="F199" i="1"/>
  <c r="G199" i="1" s="1"/>
  <c r="G219" i="1"/>
  <c r="G220" i="1"/>
  <c r="G201" i="1" l="1"/>
  <c r="F207" i="1" l="1"/>
  <c r="F205" i="1"/>
  <c r="F209" i="1"/>
  <c r="G215" i="1"/>
  <c r="F208" i="1"/>
  <c r="G218" i="1"/>
  <c r="F206" i="1"/>
  <c r="F204" i="1"/>
  <c r="G217" i="1" l="1"/>
  <c r="G211" i="1"/>
  <c r="G212" i="1" l="1"/>
  <c r="G214" i="1"/>
  <c r="G222" i="1" l="1"/>
  <c r="G216" i="1"/>
</calcChain>
</file>

<file path=xl/sharedStrings.xml><?xml version="1.0" encoding="utf-8"?>
<sst xmlns="http://schemas.openxmlformats.org/spreadsheetml/2006/main" count="532" uniqueCount="303">
  <si>
    <t>TOTAL GENERAL A CONTRATAR</t>
  </si>
  <si>
    <t>PA</t>
  </si>
  <si>
    <t>TRANSPORTE DE EQUIPOS PESADOS (ida y vuelta)</t>
  </si>
  <si>
    <t>PRUEBA DE COMPACTACION                                                                                       (Presentar Facturas)</t>
  </si>
  <si>
    <t>CODIA</t>
  </si>
  <si>
    <t>ITBIS DE LA DIRECCION TECNICA</t>
  </si>
  <si>
    <t>IMPREVISTOS</t>
  </si>
  <si>
    <t>EQUIPAMIENTO CAASD</t>
  </si>
  <si>
    <t>PRESERVACION, MANTENIMIENTO Y CONSERVACION DE CUENCAS</t>
  </si>
  <si>
    <t>SUB-TOTAL GENERAL</t>
  </si>
  <si>
    <t>TOTAL DE GASTOS INDIRECTOS</t>
  </si>
  <si>
    <t xml:space="preserve"> </t>
  </si>
  <si>
    <t>SUPERVISION C.A.A.S.D.</t>
  </si>
  <si>
    <t>LEY # 6/86</t>
  </si>
  <si>
    <t>SEGUROS Y FIANZA</t>
  </si>
  <si>
    <t>TRANSPORTE</t>
  </si>
  <si>
    <t>GASTOS ADMINISTRATIVOS</t>
  </si>
  <si>
    <t>DIRECCION TECNICA</t>
  </si>
  <si>
    <t>SUB-TOTAL COSTOS DIRECTOS</t>
  </si>
  <si>
    <t>SEÑALIZACION Y MANEJO DE TRANSITO (Incluye: Personal, Luces, Cinta aviso de peligro, Cinta reflectiva, pago de horas en horarios nocturno, etc.)</t>
  </si>
  <si>
    <t>14.-</t>
  </si>
  <si>
    <t>M2</t>
  </si>
  <si>
    <t xml:space="preserve">REPOSICION DE ASFALTO, e = 3" </t>
  </si>
  <si>
    <t>13.-</t>
  </si>
  <si>
    <t>UD</t>
  </si>
  <si>
    <t>ACOMETIDAS DOMICILIARIAS PROMEDIO DE  Ø3/4" (Con Clamps de Acero y Caja plastica)</t>
  </si>
  <si>
    <t>12.-</t>
  </si>
  <si>
    <t>ML</t>
  </si>
  <si>
    <t>Ø16" PVC SDR-26 Con Junta de Goma</t>
  </si>
  <si>
    <t>11.6.-</t>
  </si>
  <si>
    <t>Ø12" PVC SDR-26 Con Junta de Goma</t>
  </si>
  <si>
    <t>11.5.-</t>
  </si>
  <si>
    <t>Ø8" PVC SDR-26 Con Junta de Goma</t>
  </si>
  <si>
    <t>11.4.-</t>
  </si>
  <si>
    <t>Ø6" PVC SDR-26 Con Junta de Goma</t>
  </si>
  <si>
    <t>11.3.-</t>
  </si>
  <si>
    <t>Ø4" PVC SDR-21 Con Junta de Goma</t>
  </si>
  <si>
    <t>11.2.-</t>
  </si>
  <si>
    <t>Ø3" PVC SDR-21 Con Junta de Goma</t>
  </si>
  <si>
    <t>11.1.-</t>
  </si>
  <si>
    <t>PRUEBA HIDROSTATICA TUBERIAS DE:</t>
  </si>
  <si>
    <t>11.-</t>
  </si>
  <si>
    <t>10.6.-</t>
  </si>
  <si>
    <t>10.5.-</t>
  </si>
  <si>
    <t>10.4.-</t>
  </si>
  <si>
    <t>10.3.-</t>
  </si>
  <si>
    <t>10.2.-</t>
  </si>
  <si>
    <t>10.1.-</t>
  </si>
  <si>
    <t>TRANSPORTE INTERNO TUBERIAS DE:</t>
  </si>
  <si>
    <t>10.-</t>
  </si>
  <si>
    <t>REPARACION DE SERVICIOS EXISTENTES (Cubicar esta partida detallando las actividades realizadas)</t>
  </si>
  <si>
    <t>9.-</t>
  </si>
  <si>
    <t>M3</t>
  </si>
  <si>
    <t>ANCLAJE DE PIEZAS EN H. S.</t>
  </si>
  <si>
    <t>8.-</t>
  </si>
  <si>
    <t>GALON</t>
  </si>
  <si>
    <t>CEMENTO SOLVENTE</t>
  </si>
  <si>
    <t>7.-</t>
  </si>
  <si>
    <t xml:space="preserve"> Ø8" x Ø4"</t>
  </si>
  <si>
    <t>6.2.-</t>
  </si>
  <si>
    <t>Ø6" x Ø4"</t>
  </si>
  <si>
    <t>6.1.-</t>
  </si>
  <si>
    <t>SUMINISTRO Y COLOCACION DE HIDRANTE DE:</t>
  </si>
  <si>
    <t>6.-</t>
  </si>
  <si>
    <t>CONSTRUCCION DE REGISTRO EN H. A. PARA VALVULA DE 12"</t>
  </si>
  <si>
    <t>5.-</t>
  </si>
  <si>
    <t>Caja Telescópica</t>
  </si>
  <si>
    <t>4.9.5.-</t>
  </si>
  <si>
    <t>Ø3" H. F. Platillada, Completa (Marca Mueller, AVK, o Similar)</t>
  </si>
  <si>
    <t>4.9.4.-</t>
  </si>
  <si>
    <t>Ø6" H. F. Platillada, Completa (Marca Mueller, AVK, o Similar)</t>
  </si>
  <si>
    <t>4.9.3.-</t>
  </si>
  <si>
    <t>Ø8" H. F. Platillada, Completa (Marca Mueller, AVK, o Similar)</t>
  </si>
  <si>
    <t>4.9.2.-</t>
  </si>
  <si>
    <t>Ø12" H. F. Platillada, Completa (Marca Mueller, AVK, o Similar)</t>
  </si>
  <si>
    <t>4.9.1.-</t>
  </si>
  <si>
    <t>Valvulas de compuertas de:</t>
  </si>
  <si>
    <t>4.9.-</t>
  </si>
  <si>
    <t>Yee Ø3"xØ3" PVC</t>
  </si>
  <si>
    <t>4.8.-</t>
  </si>
  <si>
    <t>Adaptador de Ø24" Acero</t>
  </si>
  <si>
    <t>4.7.-</t>
  </si>
  <si>
    <t>Ø6" Acero</t>
  </si>
  <si>
    <t>4.6.2.-</t>
  </si>
  <si>
    <t>Ø3" PVC</t>
  </si>
  <si>
    <t>4.6.1.-</t>
  </si>
  <si>
    <t>Tapon de:</t>
  </si>
  <si>
    <t>4.6.-</t>
  </si>
  <si>
    <t xml:space="preserve"> Ø4" @ Ø3" PVC</t>
  </si>
  <si>
    <t>4.5.7.-</t>
  </si>
  <si>
    <t xml:space="preserve"> Ø6" @ Ø3" Acero</t>
  </si>
  <si>
    <t>4.5.6.-</t>
  </si>
  <si>
    <t xml:space="preserve"> Ø6" @ Ø4" Acero</t>
  </si>
  <si>
    <t>4.5.5.-</t>
  </si>
  <si>
    <t xml:space="preserve"> Ø8" @ Ø3" Acero</t>
  </si>
  <si>
    <t>4.5.4.-</t>
  </si>
  <si>
    <t>Ø12" x Ø6" Acero</t>
  </si>
  <si>
    <t>4.5.3.-</t>
  </si>
  <si>
    <t xml:space="preserve"> Ø16" @ Ø8" Acero</t>
  </si>
  <si>
    <t>4.5.2.-</t>
  </si>
  <si>
    <t xml:space="preserve"> Ø16" @ Ø12" Acero</t>
  </si>
  <si>
    <t>4.5.1.-</t>
  </si>
  <si>
    <t>Reducción de:</t>
  </si>
  <si>
    <t>4.5.-</t>
  </si>
  <si>
    <t xml:space="preserve"> Ø8" x Ø8" Acero</t>
  </si>
  <si>
    <t>4.4.7.-</t>
  </si>
  <si>
    <t xml:space="preserve"> Ø8" x Ø6" Acero</t>
  </si>
  <si>
    <t>4.4.6.-</t>
  </si>
  <si>
    <t xml:space="preserve"> Ø8" x Ø3" Acero</t>
  </si>
  <si>
    <t>4.4.4.-</t>
  </si>
  <si>
    <t xml:space="preserve"> Ø6" x Ø3" Acero</t>
  </si>
  <si>
    <t>4.4.3.-</t>
  </si>
  <si>
    <t xml:space="preserve"> Ø6" x Ø6" Acero</t>
  </si>
  <si>
    <t>4.4.5.-</t>
  </si>
  <si>
    <t xml:space="preserve"> Ø4" x Ø4" PVC</t>
  </si>
  <si>
    <t>4.4.2.-</t>
  </si>
  <si>
    <t xml:space="preserve"> Ø3" x Ø3" PVC</t>
  </si>
  <si>
    <t>4.4.1.-</t>
  </si>
  <si>
    <t>Cruz de:</t>
  </si>
  <si>
    <t>4.4.-</t>
  </si>
  <si>
    <t>Ø3" x 22.5º PVC</t>
  </si>
  <si>
    <t>4.3.14.-</t>
  </si>
  <si>
    <t>Ø3" x 45º PVC</t>
  </si>
  <si>
    <t>4.3.13.-</t>
  </si>
  <si>
    <t>Ø3" x 90º PVC</t>
  </si>
  <si>
    <t>4.3.12.-</t>
  </si>
  <si>
    <t>Ø4" x 45º PVC</t>
  </si>
  <si>
    <t>4.3.11.-</t>
  </si>
  <si>
    <t>Ø6" x 22.5º Acero</t>
  </si>
  <si>
    <t>4.3.10.-</t>
  </si>
  <si>
    <t>Ø6" x 45º Acero</t>
  </si>
  <si>
    <t>4.3.9.-</t>
  </si>
  <si>
    <t>Ø8" x 45º Acero</t>
  </si>
  <si>
    <t>4.3.8.-</t>
  </si>
  <si>
    <t>Ø8" x 22.5º Acero</t>
  </si>
  <si>
    <t>4.3.7.-</t>
  </si>
  <si>
    <t>Ø8" x 90º Acero</t>
  </si>
  <si>
    <t>4.3.6.-</t>
  </si>
  <si>
    <t>Ø12" x 22.5º Acero</t>
  </si>
  <si>
    <t>4.3.5.-</t>
  </si>
  <si>
    <t>Ø12" x 45º Acero</t>
  </si>
  <si>
    <t>4.3.4.-</t>
  </si>
  <si>
    <t>Ø16" x 22.5º Acero</t>
  </si>
  <si>
    <t>4.3.3.-</t>
  </si>
  <si>
    <t>Ø16" x 45º Acero</t>
  </si>
  <si>
    <t>4.3.2.-</t>
  </si>
  <si>
    <t>Ø16" x 90º Acero</t>
  </si>
  <si>
    <t>4.3.1.-</t>
  </si>
  <si>
    <t>Codos de:</t>
  </si>
  <si>
    <t>4.3.-</t>
  </si>
  <si>
    <t>4.2.14.-</t>
  </si>
  <si>
    <t xml:space="preserve"> Ø4" x Ø3" PVC</t>
  </si>
  <si>
    <t>4.2.13.-</t>
  </si>
  <si>
    <t>4.2.12.-</t>
  </si>
  <si>
    <t>4.2.11.-</t>
  </si>
  <si>
    <t>4.2.10.-</t>
  </si>
  <si>
    <t xml:space="preserve"> Ø6" x Ø8" Acero</t>
  </si>
  <si>
    <t>4.2.9.-</t>
  </si>
  <si>
    <t>4.2.8.-</t>
  </si>
  <si>
    <t xml:space="preserve"> Ø8" x Ø4" Acero</t>
  </si>
  <si>
    <t>4.2.7.-</t>
  </si>
  <si>
    <t>4.2.6.-</t>
  </si>
  <si>
    <t xml:space="preserve"> Ø8" x Ø8"  Acero</t>
  </si>
  <si>
    <t>4.2.5.-</t>
  </si>
  <si>
    <t xml:space="preserve"> Ø12" x Ø3" Acero</t>
  </si>
  <si>
    <t>4.2.4.-</t>
  </si>
  <si>
    <t xml:space="preserve"> Ø12" x Ø12" Acero</t>
  </si>
  <si>
    <t>4.2.3.-</t>
  </si>
  <si>
    <t xml:space="preserve"> Ø16" x Ø16" Acero</t>
  </si>
  <si>
    <t>4.2.2.-</t>
  </si>
  <si>
    <t xml:space="preserve"> Ø24" x Ø16" Acero</t>
  </si>
  <si>
    <t>4.2.1.-</t>
  </si>
  <si>
    <t>Tee de:</t>
  </si>
  <si>
    <t>4.2.-</t>
  </si>
  <si>
    <t>4.1.6.-</t>
  </si>
  <si>
    <t>4.1.5.-</t>
  </si>
  <si>
    <t>4.1.4.-</t>
  </si>
  <si>
    <t>4.1.3.-</t>
  </si>
  <si>
    <t>4.1.2.-</t>
  </si>
  <si>
    <t>4.1.1.-</t>
  </si>
  <si>
    <t>Tuberías de:</t>
  </si>
  <si>
    <t>4.1.-</t>
  </si>
  <si>
    <t>COLOCACIÓN DE TUBERIAS Y PIEZAS:</t>
  </si>
  <si>
    <t>4.-</t>
  </si>
  <si>
    <t>3.10.5.-</t>
  </si>
  <si>
    <t>3.10.4.-</t>
  </si>
  <si>
    <t>3.10.3.-</t>
  </si>
  <si>
    <t>3.10.2.-</t>
  </si>
  <si>
    <t>3.10. 1.-</t>
  </si>
  <si>
    <t>3.10.-</t>
  </si>
  <si>
    <t>Ø3"</t>
  </si>
  <si>
    <t>3.9.6.-</t>
  </si>
  <si>
    <t>Ø4"</t>
  </si>
  <si>
    <t>3.9.5.-</t>
  </si>
  <si>
    <t>Ø6"</t>
  </si>
  <si>
    <t>3.9.4.-</t>
  </si>
  <si>
    <t>Ø8"</t>
  </si>
  <si>
    <t>3.9.3.-</t>
  </si>
  <si>
    <t>Ø12"</t>
  </si>
  <si>
    <t>3.9.2.-</t>
  </si>
  <si>
    <t>Ø16"</t>
  </si>
  <si>
    <t>3.9.1.-</t>
  </si>
  <si>
    <t>Junta Dresser de:</t>
  </si>
  <si>
    <t>3.9.-</t>
  </si>
  <si>
    <t>3.8.2.-</t>
  </si>
  <si>
    <t>3.8.1.-</t>
  </si>
  <si>
    <t>3.8.-</t>
  </si>
  <si>
    <t>Yee de Ø3"xØ3" PVC</t>
  </si>
  <si>
    <t>3.7.-</t>
  </si>
  <si>
    <t>3.6.-</t>
  </si>
  <si>
    <t>3.5.7.-</t>
  </si>
  <si>
    <t>3.5.6.-</t>
  </si>
  <si>
    <t>3.5.5.-</t>
  </si>
  <si>
    <t>3.5.4.-</t>
  </si>
  <si>
    <t>3.5.3.-</t>
  </si>
  <si>
    <t>3.5.2.-</t>
  </si>
  <si>
    <t>3.5.1.-</t>
  </si>
  <si>
    <t>3.5.-</t>
  </si>
  <si>
    <t>3.4.7.-</t>
  </si>
  <si>
    <t>3.4.6.-</t>
  </si>
  <si>
    <t>3.4.5.-</t>
  </si>
  <si>
    <t>3.4.4.-</t>
  </si>
  <si>
    <t>3.4.3.-</t>
  </si>
  <si>
    <t>3.4.2.-</t>
  </si>
  <si>
    <t>3.4.1.-</t>
  </si>
  <si>
    <t>3.4.-</t>
  </si>
  <si>
    <t>3.3.14.-</t>
  </si>
  <si>
    <t>3.3.13.-</t>
  </si>
  <si>
    <t>3.3.12.-</t>
  </si>
  <si>
    <t>3.3.11.-</t>
  </si>
  <si>
    <t>3.3.10.-</t>
  </si>
  <si>
    <t>3.3.9.-</t>
  </si>
  <si>
    <t>3.3.8.-</t>
  </si>
  <si>
    <t>3.3.7.-</t>
  </si>
  <si>
    <t>3.3.6.-</t>
  </si>
  <si>
    <t>3.3.5.-</t>
  </si>
  <si>
    <t>3.3.4.-</t>
  </si>
  <si>
    <t>3.3.3.-</t>
  </si>
  <si>
    <t>3.3.2.-</t>
  </si>
  <si>
    <t>3.3.1.-</t>
  </si>
  <si>
    <t>3.3.-</t>
  </si>
  <si>
    <t>3.2.14.-</t>
  </si>
  <si>
    <t>3.2.13.-</t>
  </si>
  <si>
    <t>3.2.12.-</t>
  </si>
  <si>
    <t>3.2.11.-</t>
  </si>
  <si>
    <t>3.2.10.-</t>
  </si>
  <si>
    <t>3.2.9.-</t>
  </si>
  <si>
    <t>3.2.8.-</t>
  </si>
  <si>
    <t>3.2.7.-</t>
  </si>
  <si>
    <t>3.2.6.-</t>
  </si>
  <si>
    <t>3.2.5.-</t>
  </si>
  <si>
    <t>3.2.4.-</t>
  </si>
  <si>
    <t>3.2.3.-</t>
  </si>
  <si>
    <t>3.2.2.-</t>
  </si>
  <si>
    <t>3.2.1.-</t>
  </si>
  <si>
    <t>3.2.-</t>
  </si>
  <si>
    <t>3.1.6.-</t>
  </si>
  <si>
    <t>3.1.5.-</t>
  </si>
  <si>
    <t>3.1.4.-</t>
  </si>
  <si>
    <t>3.1.3.-</t>
  </si>
  <si>
    <t>3.1.2.-</t>
  </si>
  <si>
    <t>3.1.1.-</t>
  </si>
  <si>
    <t>3.1.-</t>
  </si>
  <si>
    <t>SUMINISTRO DE TUBERIAS Y PIEZAS :</t>
  </si>
  <si>
    <t>3.-</t>
  </si>
  <si>
    <t>Corte de asfalto con máquina</t>
  </si>
  <si>
    <t>2.6.-</t>
  </si>
  <si>
    <t>Bote de Material Sobrante</t>
  </si>
  <si>
    <t>2.5.-</t>
  </si>
  <si>
    <t>Suministro de Material Para Relleno (Caliche)</t>
  </si>
  <si>
    <t>2.4.-</t>
  </si>
  <si>
    <t xml:space="preserve">Relleno Compactado con Maquito  </t>
  </si>
  <si>
    <t>2.3.-</t>
  </si>
  <si>
    <t>Suministro y Colocación Asiento de Arena</t>
  </si>
  <si>
    <t>2.2.-</t>
  </si>
  <si>
    <t>Retro Excavadora en Material no Clasificado (10%)</t>
  </si>
  <si>
    <t>2.1.3.-</t>
  </si>
  <si>
    <t>Compresor en Roca  Dura (20%)</t>
  </si>
  <si>
    <t>2.1.2.-</t>
  </si>
  <si>
    <t>Trencher (70%)</t>
  </si>
  <si>
    <t>2.1.1.-</t>
  </si>
  <si>
    <t>Excavación con:</t>
  </si>
  <si>
    <t>2.1.-</t>
  </si>
  <si>
    <t>MOVIMIENTO DE TIERRA:</t>
  </si>
  <si>
    <t>2.-</t>
  </si>
  <si>
    <t>Caseta de Materiales</t>
  </si>
  <si>
    <t>1.2.-</t>
  </si>
  <si>
    <t>Replanteo</t>
  </si>
  <si>
    <t>1.1.-</t>
  </si>
  <si>
    <t>TRABAJOS PRELIMINARES:</t>
  </si>
  <si>
    <t>1.-</t>
  </si>
  <si>
    <t>Sub-Total</t>
  </si>
  <si>
    <t>Costo RD$</t>
  </si>
  <si>
    <t>Precio RD$</t>
  </si>
  <si>
    <t>Unidad</t>
  </si>
  <si>
    <t>Cantidad</t>
  </si>
  <si>
    <t>Descripción</t>
  </si>
  <si>
    <t>No.</t>
  </si>
  <si>
    <t>PRESUPUESTO: REDISEÑO RED DE DISTRIBUCIÓN DE AGUA POTABLE DEL SECTOR CATASTRAL 49, (BRISAS DEL ESTE, VILLA ELOISA, LOTIFICACIÓN DEL ESTE, BARRIO LAS FLORES).   SANTO DOMINGO ESTE 
(Departamento Este)</t>
  </si>
  <si>
    <t>CODIGO: 2019-11</t>
  </si>
  <si>
    <t>UNIDAD EJECUTORA DE PROYECTOS</t>
  </si>
  <si>
    <t>*** C.A.A.S.D. ***</t>
  </si>
  <si>
    <t>CORPORACION DEL ACUEDUCTO Y ALCANTARILLADO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</si>
</sst>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0&quot; &quot;"/>
    <numFmt numFmtId="166" formatCode="0.0"/>
    <numFmt numFmtId="167" formatCode="#,##0.0&quot; &quot;;&quot;(&quot;#,##0.0&quot;)&quot;"/>
    <numFmt numFmtId="168" formatCode="[$-C0A]0%"/>
    <numFmt numFmtId="169" formatCode="#,##0.00&quot; &quot;;&quot; (&quot;#,##0.00&quot;)&quot;;&quot;-&quot;#&quot; &quot;;@&quot; &quot;"/>
    <numFmt numFmtId="170" formatCode="0.0&quot; &quot;%"/>
    <numFmt numFmtId="171" formatCode="[$-C0A]0.00%"/>
    <numFmt numFmtId="172" formatCode="0.0%"/>
    <numFmt numFmtId="173" formatCode="0&quot;,-&quot;"/>
    <numFmt numFmtId="174" formatCode="[$-C0A]General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Times New Roman"/>
      <family val="1"/>
    </font>
    <font>
      <sz val="14"/>
      <color rgb="FF00B0F0"/>
      <name val="Arial"/>
      <family val="2"/>
    </font>
    <font>
      <sz val="14"/>
      <color rgb="FF366092"/>
      <name val="Arial"/>
      <family val="2"/>
    </font>
    <font>
      <sz val="14"/>
      <color rgb="FF92D05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1"/>
    </font>
    <font>
      <sz val="14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4"/>
      <color rgb="FF0070C0"/>
      <name val="Arial"/>
      <family val="2"/>
    </font>
    <font>
      <b/>
      <sz val="14"/>
      <color rgb="FFFFD320"/>
      <name val="Arial"/>
      <family val="2"/>
    </font>
    <font>
      <sz val="14"/>
      <color rgb="FFFFD320"/>
      <name val="Arial"/>
      <family val="2"/>
    </font>
    <font>
      <sz val="10"/>
      <color rgb="FF000000"/>
      <name val="Arial1"/>
    </font>
    <font>
      <b/>
      <sz val="14"/>
      <color rgb="FFC5000B"/>
      <name val="Arial"/>
      <family val="2"/>
    </font>
    <font>
      <sz val="14"/>
      <color rgb="FFFF3333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8" fontId="12" fillId="0" borderId="0" applyFont="0" applyBorder="0" applyProtection="0"/>
    <xf numFmtId="169" fontId="12" fillId="0" borderId="0" applyFont="0" applyBorder="0" applyProtection="0"/>
    <xf numFmtId="0" fontId="2" fillId="0" borderId="0"/>
    <xf numFmtId="9" fontId="14" fillId="0" borderId="0" applyBorder="0" applyProtection="0"/>
    <xf numFmtId="0" fontId="15" fillId="0" borderId="0"/>
    <xf numFmtId="0" fontId="1" fillId="0" borderId="0"/>
    <xf numFmtId="174" fontId="19" fillId="0" borderId="0" applyBorder="0" applyProtection="0"/>
  </cellStyleXfs>
  <cellXfs count="128">
    <xf numFmtId="0" fontId="0" fillId="0" borderId="0" xfId="0"/>
    <xf numFmtId="43" fontId="3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3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165" fontId="3" fillId="0" borderId="0" xfId="3" applyNumberFormat="1" applyFont="1" applyAlignment="1">
      <alignment vertical="center"/>
    </xf>
    <xf numFmtId="166" fontId="3" fillId="0" borderId="0" xfId="3" applyNumberFormat="1" applyFont="1" applyAlignment="1">
      <alignment horizontal="right" vertical="center"/>
    </xf>
    <xf numFmtId="43" fontId="5" fillId="0" borderId="0" xfId="1" applyFont="1" applyFill="1" applyAlignment="1">
      <alignment vertical="center"/>
    </xf>
    <xf numFmtId="165" fontId="5" fillId="0" borderId="0" xfId="3" applyNumberFormat="1" applyFont="1" applyAlignment="1">
      <alignment vertical="center"/>
    </xf>
    <xf numFmtId="167" fontId="6" fillId="0" borderId="0" xfId="3" applyNumberFormat="1" applyFont="1" applyAlignment="1">
      <alignment horizontal="right" vertical="center"/>
    </xf>
    <xf numFmtId="43" fontId="7" fillId="0" borderId="0" xfId="1" applyFont="1" applyFill="1" applyAlignment="1">
      <alignment vertical="center"/>
    </xf>
    <xf numFmtId="165" fontId="7" fillId="0" borderId="0" xfId="3" applyNumberFormat="1" applyFont="1" applyAlignment="1">
      <alignment vertical="center"/>
    </xf>
    <xf numFmtId="165" fontId="3" fillId="0" borderId="0" xfId="3" applyNumberFormat="1" applyFont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165" fontId="8" fillId="0" borderId="0" xfId="3" applyNumberFormat="1" applyFont="1" applyAlignment="1">
      <alignment horizontal="right" vertical="center"/>
    </xf>
    <xf numFmtId="43" fontId="10" fillId="0" borderId="0" xfId="1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3" fontId="5" fillId="0" borderId="1" xfId="1" applyFont="1" applyFill="1" applyBorder="1" applyAlignment="1">
      <alignment vertical="center"/>
    </xf>
    <xf numFmtId="43" fontId="3" fillId="0" borderId="2" xfId="1" applyFont="1" applyFill="1" applyBorder="1" applyAlignment="1">
      <alignment vertical="center"/>
    </xf>
    <xf numFmtId="168" fontId="3" fillId="0" borderId="2" xfId="4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3" fontId="5" fillId="0" borderId="4" xfId="1" applyFont="1" applyFill="1" applyBorder="1" applyAlignment="1">
      <alignment vertical="center"/>
    </xf>
    <xf numFmtId="43" fontId="3" fillId="0" borderId="5" xfId="1" applyFont="1" applyFill="1" applyBorder="1" applyAlignment="1">
      <alignment vertical="center"/>
    </xf>
    <xf numFmtId="168" fontId="3" fillId="0" borderId="5" xfId="4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43" fontId="5" fillId="0" borderId="7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169" fontId="3" fillId="0" borderId="9" xfId="5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43" fontId="13" fillId="0" borderId="9" xfId="1" applyFont="1" applyFill="1" applyBorder="1" applyAlignment="1">
      <alignment vertical="center"/>
    </xf>
    <xf numFmtId="0" fontId="3" fillId="0" borderId="9" xfId="6" applyFont="1" applyBorder="1" applyAlignment="1">
      <alignment vertical="center" wrapText="1"/>
    </xf>
    <xf numFmtId="0" fontId="13" fillId="0" borderId="11" xfId="6" applyFont="1" applyBorder="1" applyAlignment="1">
      <alignment vertical="center"/>
    </xf>
    <xf numFmtId="170" fontId="3" fillId="0" borderId="9" xfId="7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/>
    </xf>
    <xf numFmtId="0" fontId="3" fillId="0" borderId="11" xfId="8" applyFont="1" applyBorder="1" applyAlignment="1">
      <alignment vertical="center"/>
    </xf>
    <xf numFmtId="168" fontId="3" fillId="0" borderId="9" xfId="4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5" fillId="0" borderId="12" xfId="1" applyFont="1" applyFill="1" applyBorder="1" applyAlignment="1">
      <alignment vertical="center"/>
    </xf>
    <xf numFmtId="43" fontId="3" fillId="0" borderId="13" xfId="1" applyFont="1" applyFill="1" applyBorder="1" applyAlignment="1">
      <alignment vertical="center"/>
    </xf>
    <xf numFmtId="168" fontId="3" fillId="0" borderId="13" xfId="4" applyFont="1" applyBorder="1" applyAlignment="1">
      <alignment horizontal="center" vertical="center"/>
    </xf>
    <xf numFmtId="43" fontId="5" fillId="0" borderId="14" xfId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43" fontId="3" fillId="0" borderId="17" xfId="1" applyFont="1" applyFill="1" applyBorder="1" applyAlignment="1">
      <alignment vertical="center"/>
    </xf>
    <xf numFmtId="168" fontId="3" fillId="0" borderId="17" xfId="4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1" fontId="3" fillId="0" borderId="13" xfId="0" applyNumberFormat="1" applyFont="1" applyBorder="1" applyAlignment="1">
      <alignment horizontal="center" vertical="center"/>
    </xf>
    <xf numFmtId="172" fontId="3" fillId="0" borderId="13" xfId="4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168" fontId="3" fillId="0" borderId="1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3" fillId="0" borderId="13" xfId="9" applyFont="1" applyBorder="1" applyAlignment="1">
      <alignment horizontal="center" vertical="center" wrapText="1"/>
    </xf>
    <xf numFmtId="0" fontId="3" fillId="0" borderId="13" xfId="9" applyFont="1" applyBorder="1" applyAlignment="1">
      <alignment vertical="center" wrapText="1"/>
    </xf>
    <xf numFmtId="0" fontId="3" fillId="0" borderId="15" xfId="9" applyFont="1" applyBorder="1" applyAlignment="1">
      <alignment horizontal="right" vertical="center" wrapText="1"/>
    </xf>
    <xf numFmtId="0" fontId="3" fillId="0" borderId="17" xfId="9" applyFont="1" applyBorder="1" applyAlignment="1">
      <alignment horizontal="center" vertical="center" wrapText="1"/>
    </xf>
    <xf numFmtId="0" fontId="3" fillId="0" borderId="18" xfId="9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3" fontId="3" fillId="0" borderId="13" xfId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43" fontId="16" fillId="0" borderId="13" xfId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justify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3" fillId="2" borderId="13" xfId="9" applyFont="1" applyFill="1" applyBorder="1" applyAlignment="1">
      <alignment vertical="center" wrapText="1"/>
    </xf>
    <xf numFmtId="0" fontId="3" fillId="2" borderId="15" xfId="9" applyFont="1" applyFill="1" applyBorder="1" applyAlignment="1">
      <alignment horizontal="right" vertical="center" wrapText="1"/>
    </xf>
    <xf numFmtId="43" fontId="3" fillId="0" borderId="14" xfId="1" applyFont="1" applyFill="1" applyBorder="1" applyAlignment="1">
      <alignment vertical="center"/>
    </xf>
    <xf numFmtId="0" fontId="5" fillId="0" borderId="13" xfId="9" applyFont="1" applyBorder="1" applyAlignment="1">
      <alignment vertical="center" wrapText="1"/>
    </xf>
    <xf numFmtId="0" fontId="5" fillId="0" borderId="15" xfId="9" applyFont="1" applyBorder="1" applyAlignment="1">
      <alignment horizontal="right" vertical="center" wrapText="1"/>
    </xf>
    <xf numFmtId="0" fontId="3" fillId="0" borderId="17" xfId="9" applyFont="1" applyBorder="1" applyAlignment="1">
      <alignment vertical="center" wrapText="1"/>
    </xf>
    <xf numFmtId="0" fontId="3" fillId="0" borderId="13" xfId="6" applyFont="1" applyBorder="1" applyAlignment="1">
      <alignment horizontal="center" vertical="center" wrapText="1"/>
    </xf>
    <xf numFmtId="0" fontId="5" fillId="0" borderId="13" xfId="6" applyFont="1" applyBorder="1" applyAlignment="1">
      <alignment horizontal="left" vertical="center" wrapText="1"/>
    </xf>
    <xf numFmtId="173" fontId="5" fillId="0" borderId="15" xfId="6" applyNumberFormat="1" applyFont="1" applyBorder="1" applyAlignment="1">
      <alignment horizontal="right" vertical="center" wrapText="1"/>
    </xf>
    <xf numFmtId="43" fontId="17" fillId="0" borderId="14" xfId="1" applyFont="1" applyFill="1" applyBorder="1" applyAlignment="1">
      <alignment vertical="center"/>
    </xf>
    <xf numFmtId="0" fontId="18" fillId="0" borderId="13" xfId="9" applyFont="1" applyBorder="1" applyAlignment="1">
      <alignment horizontal="center" vertical="center" wrapText="1"/>
    </xf>
    <xf numFmtId="0" fontId="17" fillId="0" borderId="13" xfId="9" applyFont="1" applyBorder="1" applyAlignment="1">
      <alignment vertical="center" wrapText="1"/>
    </xf>
    <xf numFmtId="0" fontId="17" fillId="0" borderId="15" xfId="9" applyFont="1" applyBorder="1" applyAlignment="1">
      <alignment horizontal="right" vertical="center" wrapText="1"/>
    </xf>
    <xf numFmtId="0" fontId="3" fillId="0" borderId="13" xfId="9" applyFont="1" applyBorder="1" applyAlignment="1">
      <alignment horizontal="left" vertical="center"/>
    </xf>
    <xf numFmtId="0" fontId="3" fillId="0" borderId="13" xfId="6" applyFont="1" applyBorder="1" applyAlignment="1">
      <alignment horizontal="center" vertical="center"/>
    </xf>
    <xf numFmtId="0" fontId="3" fillId="0" borderId="13" xfId="6" applyFont="1" applyBorder="1" applyAlignment="1">
      <alignment horizontal="left" vertical="center"/>
    </xf>
    <xf numFmtId="0" fontId="3" fillId="0" borderId="13" xfId="8" applyFont="1" applyBorder="1" applyAlignment="1">
      <alignment horizontal="left" vertical="center" wrapText="1"/>
    </xf>
    <xf numFmtId="174" fontId="3" fillId="0" borderId="13" xfId="10" applyFont="1" applyBorder="1" applyAlignment="1">
      <alignment horizontal="left" vertical="center" wrapText="1"/>
    </xf>
    <xf numFmtId="43" fontId="20" fillId="0" borderId="14" xfId="1" applyFont="1" applyFill="1" applyBorder="1" applyAlignment="1">
      <alignment vertical="center"/>
    </xf>
    <xf numFmtId="0" fontId="5" fillId="0" borderId="13" xfId="6" applyFont="1" applyBorder="1" applyAlignment="1">
      <alignment horizontal="left" vertical="center"/>
    </xf>
    <xf numFmtId="0" fontId="3" fillId="0" borderId="17" xfId="9" applyFont="1" applyBorder="1" applyAlignment="1">
      <alignment horizontal="left" vertical="center"/>
    </xf>
    <xf numFmtId="0" fontId="5" fillId="0" borderId="13" xfId="9" applyFont="1" applyBorder="1" applyAlignment="1">
      <alignment horizontal="left" vertical="center" wrapText="1"/>
    </xf>
    <xf numFmtId="43" fontId="21" fillId="0" borderId="14" xfId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164" fontId="0" fillId="0" borderId="0" xfId="2" applyFont="1"/>
    <xf numFmtId="0" fontId="3" fillId="0" borderId="13" xfId="9" applyFont="1" applyBorder="1" applyAlignment="1">
      <alignment horizontal="left" vertical="center" wrapText="1"/>
    </xf>
    <xf numFmtId="0" fontId="3" fillId="2" borderId="13" xfId="9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43" fontId="5" fillId="0" borderId="13" xfId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3" fontId="5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49" fontId="5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19" xfId="0" applyBorder="1"/>
  </cellXfs>
  <cellStyles count="11">
    <cellStyle name="Excel Built-in Percent" xfId="4" xr:uid="{7E474893-AB54-4A7E-8D06-5DEF9D4CA26A}"/>
    <cellStyle name="Millares" xfId="1" builtinId="3"/>
    <cellStyle name="Millares 30" xfId="5" xr:uid="{97BAF1C2-0F26-4266-85EB-EDD02974E621}"/>
    <cellStyle name="Moneda" xfId="2" builtinId="4"/>
    <cellStyle name="Normal" xfId="0" builtinId="0"/>
    <cellStyle name="Normal 10 10" xfId="8" xr:uid="{3EC1B7AC-D78F-4F3E-A1E0-B904D35EBD56}"/>
    <cellStyle name="Normal 11" xfId="10" xr:uid="{A7A417A3-AFE0-4AA9-AB15-E58A16C21B1E}"/>
    <cellStyle name="Normal 15" xfId="6" xr:uid="{20A9DCFA-933C-40DE-91BE-10B06B3B3729}"/>
    <cellStyle name="Normal 2 2" xfId="9" xr:uid="{94B4F4C0-246E-4909-A7A2-CC286A71CD2C}"/>
    <cellStyle name="Normal 3" xfId="3" xr:uid="{FEBC1009-042E-40FB-A385-EDB98AD3417D}"/>
    <cellStyle name="Porcentaje 2" xfId="7" xr:uid="{2CDB1012-DD82-4E6A-99F6-E101F8B78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Backup%20Presupuestos/Analisis%20de%20Costos/PRECIOS%20UNITARIOS%202011/Analisis%20de%20Costos%20UE-%20SDI%20(Enero%2020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asd6-svr/costos/DOCUME~1/AMEJIA~1.COS/CONFIG~1/Temp/Rar$DI00.406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alisis de PU"/>
      <sheetName val="Equipos Pesad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analisis de pu"/>
      <sheetName val="Cargas Sociales"/>
      <sheetName val="Analisis Unit. "/>
      <sheetName val="MOCuadrillas"/>
      <sheetName val="MOJornal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F99A-F4F4-4C27-800B-424ADC261EF6}">
  <dimension ref="A1:I248"/>
  <sheetViews>
    <sheetView tabSelected="1" topLeftCell="A219" workbookViewId="0">
      <selection activeCell="B223" sqref="B223:F240"/>
    </sheetView>
  </sheetViews>
  <sheetFormatPr baseColWidth="10" defaultRowHeight="18"/>
  <cols>
    <col min="1" max="1" width="10" style="2" customWidth="1"/>
    <col min="2" max="2" width="50.5" style="2" customWidth="1"/>
    <col min="3" max="3" width="17.6640625" style="1" customWidth="1"/>
    <col min="4" max="4" width="10.5" style="2" customWidth="1"/>
    <col min="5" max="5" width="18.5" style="1" customWidth="1"/>
    <col min="6" max="6" width="20.5" style="1" customWidth="1"/>
    <col min="7" max="7" width="25.5" style="1" customWidth="1"/>
    <col min="9" max="9" width="15.83203125" bestFit="1" customWidth="1"/>
  </cols>
  <sheetData>
    <row r="1" spans="1:9">
      <c r="A1" s="124" t="s">
        <v>302</v>
      </c>
      <c r="B1" s="124"/>
      <c r="C1" s="124"/>
      <c r="D1" s="124"/>
      <c r="E1" s="124"/>
      <c r="F1" s="124"/>
      <c r="G1" s="124"/>
    </row>
    <row r="2" spans="1:9">
      <c r="A2" s="124" t="s">
        <v>301</v>
      </c>
      <c r="B2" s="124"/>
      <c r="C2" s="124"/>
      <c r="D2" s="124"/>
      <c r="E2" s="124"/>
      <c r="F2" s="124"/>
      <c r="G2" s="124"/>
    </row>
    <row r="3" spans="1:9">
      <c r="A3" s="124" t="s">
        <v>300</v>
      </c>
      <c r="B3" s="124"/>
      <c r="C3" s="124"/>
      <c r="D3" s="124"/>
      <c r="E3" s="124"/>
      <c r="F3" s="124"/>
      <c r="G3" s="124"/>
    </row>
    <row r="4" spans="1:9">
      <c r="A4" s="122"/>
      <c r="B4" s="121"/>
      <c r="D4" s="120"/>
    </row>
    <row r="5" spans="1:9">
      <c r="A5" s="125" t="s">
        <v>299</v>
      </c>
      <c r="B5" s="125"/>
      <c r="F5" s="8"/>
      <c r="G5" s="8"/>
    </row>
    <row r="6" spans="1:9">
      <c r="A6" s="126" t="s">
        <v>298</v>
      </c>
      <c r="B6" s="126"/>
      <c r="C6" s="126"/>
      <c r="D6" s="126"/>
      <c r="E6" s="126"/>
      <c r="F6" s="126"/>
      <c r="G6" s="126"/>
    </row>
    <row r="7" spans="1:9" ht="19" thickBot="1">
      <c r="B7" s="127"/>
      <c r="C7" s="127"/>
      <c r="D7" s="127"/>
      <c r="E7" s="127"/>
      <c r="F7" s="127"/>
      <c r="G7" s="127"/>
    </row>
    <row r="8" spans="1:9" ht="20" thickTop="1" thickBot="1">
      <c r="A8" s="119" t="s">
        <v>297</v>
      </c>
      <c r="B8" s="118" t="s">
        <v>296</v>
      </c>
      <c r="C8" s="117" t="s">
        <v>295</v>
      </c>
      <c r="D8" s="118" t="s">
        <v>294</v>
      </c>
      <c r="E8" s="117" t="s">
        <v>293</v>
      </c>
      <c r="F8" s="117" t="s">
        <v>292</v>
      </c>
      <c r="G8" s="21" t="s">
        <v>291</v>
      </c>
    </row>
    <row r="9" spans="1:9" ht="19" thickTop="1">
      <c r="A9" s="116"/>
      <c r="B9" s="115"/>
      <c r="C9" s="114"/>
      <c r="D9" s="115"/>
      <c r="E9" s="114"/>
      <c r="F9" s="114"/>
      <c r="G9" s="50"/>
    </row>
    <row r="10" spans="1:9" ht="19">
      <c r="A10" s="113" t="s">
        <v>290</v>
      </c>
      <c r="B10" s="75" t="s">
        <v>289</v>
      </c>
      <c r="C10" s="48"/>
      <c r="D10" s="111"/>
      <c r="E10" s="48"/>
      <c r="F10" s="48"/>
      <c r="G10" s="50"/>
    </row>
    <row r="11" spans="1:9" ht="19">
      <c r="A11" s="112" t="s">
        <v>288</v>
      </c>
      <c r="B11" s="111" t="s">
        <v>287</v>
      </c>
      <c r="C11" s="48">
        <v>30994.75</v>
      </c>
      <c r="D11" s="74" t="s">
        <v>27</v>
      </c>
      <c r="E11" s="48"/>
      <c r="F11" s="48">
        <f>C11*E11</f>
        <v>0</v>
      </c>
      <c r="G11" s="50"/>
    </row>
    <row r="12" spans="1:9" ht="19">
      <c r="A12" s="112" t="s">
        <v>286</v>
      </c>
      <c r="B12" s="111" t="s">
        <v>285</v>
      </c>
      <c r="C12" s="48">
        <v>1</v>
      </c>
      <c r="D12" s="74" t="s">
        <v>1</v>
      </c>
      <c r="E12" s="48"/>
      <c r="F12" s="48">
        <f>C12*E12</f>
        <v>0</v>
      </c>
      <c r="G12" s="50">
        <f>SUM(F11:F12)</f>
        <v>0</v>
      </c>
    </row>
    <row r="13" spans="1:9">
      <c r="A13" s="112"/>
      <c r="B13" s="111"/>
      <c r="C13" s="48"/>
      <c r="D13" s="74"/>
      <c r="E13" s="48"/>
      <c r="F13" s="48"/>
      <c r="G13" s="50"/>
      <c r="I13" s="108"/>
    </row>
    <row r="14" spans="1:9" ht="19">
      <c r="A14" s="87" t="s">
        <v>284</v>
      </c>
      <c r="B14" s="86" t="s">
        <v>283</v>
      </c>
      <c r="C14" s="48"/>
      <c r="D14" s="67"/>
      <c r="E14" s="48"/>
      <c r="F14" s="48"/>
      <c r="G14" s="85"/>
      <c r="I14" s="108"/>
    </row>
    <row r="15" spans="1:9" ht="19">
      <c r="A15" s="87" t="s">
        <v>282</v>
      </c>
      <c r="B15" s="86" t="s">
        <v>281</v>
      </c>
      <c r="C15" s="48"/>
      <c r="D15" s="67"/>
      <c r="E15" s="48"/>
      <c r="F15" s="48"/>
      <c r="G15" s="85"/>
      <c r="I15" s="108"/>
    </row>
    <row r="16" spans="1:9" ht="19">
      <c r="A16" s="68" t="s">
        <v>280</v>
      </c>
      <c r="B16" s="110" t="s">
        <v>279</v>
      </c>
      <c r="C16" s="48">
        <v>17007.47</v>
      </c>
      <c r="D16" s="66" t="s">
        <v>52</v>
      </c>
      <c r="E16" s="48"/>
      <c r="F16" s="48">
        <f t="shared" ref="F16:F23" si="0">C16*E16</f>
        <v>0</v>
      </c>
      <c r="G16" s="85"/>
      <c r="I16" s="108"/>
    </row>
    <row r="17" spans="1:9" ht="19">
      <c r="A17" s="68" t="s">
        <v>278</v>
      </c>
      <c r="B17" s="110" t="s">
        <v>277</v>
      </c>
      <c r="C17" s="48">
        <v>4859.2700000000004</v>
      </c>
      <c r="D17" s="66" t="s">
        <v>52</v>
      </c>
      <c r="E17" s="48"/>
      <c r="F17" s="48">
        <f t="shared" si="0"/>
        <v>0</v>
      </c>
      <c r="G17" s="85"/>
      <c r="I17" s="108"/>
    </row>
    <row r="18" spans="1:9" ht="38">
      <c r="A18" s="68" t="s">
        <v>276</v>
      </c>
      <c r="B18" s="109" t="s">
        <v>275</v>
      </c>
      <c r="C18" s="48">
        <v>2429.63</v>
      </c>
      <c r="D18" s="66" t="s">
        <v>52</v>
      </c>
      <c r="E18" s="48"/>
      <c r="F18" s="48">
        <f t="shared" si="0"/>
        <v>0</v>
      </c>
      <c r="G18" s="85"/>
      <c r="I18" s="108"/>
    </row>
    <row r="19" spans="1:9" ht="19">
      <c r="A19" s="84" t="s">
        <v>274</v>
      </c>
      <c r="B19" s="67" t="s">
        <v>273</v>
      </c>
      <c r="C19" s="48">
        <v>2160.0100000000002</v>
      </c>
      <c r="D19" s="66" t="s">
        <v>52</v>
      </c>
      <c r="E19" s="48"/>
      <c r="F19" s="48">
        <f t="shared" si="0"/>
        <v>0</v>
      </c>
      <c r="G19" s="50"/>
      <c r="I19" s="108"/>
    </row>
    <row r="20" spans="1:9" ht="19">
      <c r="A20" s="84" t="s">
        <v>272</v>
      </c>
      <c r="B20" s="67" t="s">
        <v>271</v>
      </c>
      <c r="C20" s="48">
        <v>21521.98</v>
      </c>
      <c r="D20" s="66" t="s">
        <v>52</v>
      </c>
      <c r="E20" s="48"/>
      <c r="F20" s="48">
        <f t="shared" si="0"/>
        <v>0</v>
      </c>
      <c r="G20" s="50"/>
      <c r="I20" s="108"/>
    </row>
    <row r="21" spans="1:9" ht="19">
      <c r="A21" s="84" t="s">
        <v>270</v>
      </c>
      <c r="B21" s="67" t="s">
        <v>269</v>
      </c>
      <c r="C21" s="48">
        <v>7055.23</v>
      </c>
      <c r="D21" s="66" t="s">
        <v>52</v>
      </c>
      <c r="E21" s="48"/>
      <c r="F21" s="48">
        <f t="shared" si="0"/>
        <v>0</v>
      </c>
      <c r="G21" s="50"/>
      <c r="I21" s="108"/>
    </row>
    <row r="22" spans="1:9" ht="19">
      <c r="A22" s="84" t="s">
        <v>268</v>
      </c>
      <c r="B22" s="67" t="s">
        <v>267</v>
      </c>
      <c r="C22" s="48">
        <v>9924.6</v>
      </c>
      <c r="D22" s="66" t="s">
        <v>52</v>
      </c>
      <c r="E22" s="48"/>
      <c r="F22" s="48">
        <f t="shared" si="0"/>
        <v>0</v>
      </c>
      <c r="G22" s="50"/>
      <c r="I22" s="108"/>
    </row>
    <row r="23" spans="1:9" ht="19">
      <c r="A23" s="84" t="s">
        <v>266</v>
      </c>
      <c r="B23" s="67" t="s">
        <v>265</v>
      </c>
      <c r="C23" s="48">
        <f>C11*2</f>
        <v>61989.5</v>
      </c>
      <c r="D23" s="66" t="s">
        <v>52</v>
      </c>
      <c r="E23" s="48"/>
      <c r="F23" s="48">
        <f t="shared" si="0"/>
        <v>0</v>
      </c>
      <c r="G23" s="50">
        <f>SUM(F16:F23)</f>
        <v>0</v>
      </c>
      <c r="I23" s="108"/>
    </row>
    <row r="24" spans="1:9">
      <c r="A24" s="68"/>
      <c r="B24" s="86"/>
      <c r="C24" s="48"/>
      <c r="D24" s="66"/>
      <c r="E24" s="48"/>
      <c r="F24" s="48"/>
      <c r="G24" s="50"/>
      <c r="I24" s="108"/>
    </row>
    <row r="25" spans="1:9" ht="19">
      <c r="A25" s="87" t="s">
        <v>264</v>
      </c>
      <c r="B25" s="104" t="s">
        <v>263</v>
      </c>
      <c r="C25" s="48"/>
      <c r="D25" s="67"/>
      <c r="E25" s="48"/>
      <c r="F25" s="48"/>
      <c r="G25" s="85"/>
      <c r="I25" s="108"/>
    </row>
    <row r="26" spans="1:9" ht="19">
      <c r="A26" s="87" t="s">
        <v>262</v>
      </c>
      <c r="B26" s="86" t="s">
        <v>180</v>
      </c>
      <c r="C26" s="48"/>
      <c r="D26" s="66"/>
      <c r="E26" s="48"/>
      <c r="F26" s="48"/>
      <c r="G26" s="50"/>
    </row>
    <row r="27" spans="1:9" ht="19">
      <c r="A27" s="68" t="s">
        <v>261</v>
      </c>
      <c r="B27" s="67" t="s">
        <v>38</v>
      </c>
      <c r="C27" s="48">
        <v>17697.21</v>
      </c>
      <c r="D27" s="66" t="s">
        <v>27</v>
      </c>
      <c r="E27" s="48"/>
      <c r="F27" s="48">
        <f t="shared" ref="F27:F32" si="1">C27*E27</f>
        <v>0</v>
      </c>
      <c r="G27" s="50"/>
    </row>
    <row r="28" spans="1:9" ht="19">
      <c r="A28" s="68" t="s">
        <v>260</v>
      </c>
      <c r="B28" s="67" t="s">
        <v>36</v>
      </c>
      <c r="C28" s="48">
        <v>2875.05</v>
      </c>
      <c r="D28" s="66" t="s">
        <v>27</v>
      </c>
      <c r="E28" s="48"/>
      <c r="F28" s="48">
        <f t="shared" si="1"/>
        <v>0</v>
      </c>
      <c r="G28" s="50"/>
    </row>
    <row r="29" spans="1:9" ht="19">
      <c r="A29" s="68" t="s">
        <v>259</v>
      </c>
      <c r="B29" s="67" t="s">
        <v>34</v>
      </c>
      <c r="C29" s="48">
        <v>4200.2700000000004</v>
      </c>
      <c r="D29" s="66" t="s">
        <v>27</v>
      </c>
      <c r="E29" s="48"/>
      <c r="F29" s="48">
        <f t="shared" si="1"/>
        <v>0</v>
      </c>
      <c r="G29" s="50"/>
    </row>
    <row r="30" spans="1:9" ht="19">
      <c r="A30" s="68" t="s">
        <v>258</v>
      </c>
      <c r="B30" s="67" t="s">
        <v>32</v>
      </c>
      <c r="C30" s="48">
        <v>4637.22</v>
      </c>
      <c r="D30" s="66" t="s">
        <v>27</v>
      </c>
      <c r="E30" s="48"/>
      <c r="F30" s="48">
        <f t="shared" si="1"/>
        <v>0</v>
      </c>
      <c r="G30" s="50"/>
    </row>
    <row r="31" spans="1:9" ht="19">
      <c r="A31" s="68" t="s">
        <v>257</v>
      </c>
      <c r="B31" s="67" t="s">
        <v>30</v>
      </c>
      <c r="C31" s="48">
        <v>2170.36</v>
      </c>
      <c r="D31" s="66" t="s">
        <v>27</v>
      </c>
      <c r="E31" s="48"/>
      <c r="F31" s="48">
        <f t="shared" si="1"/>
        <v>0</v>
      </c>
      <c r="G31" s="50"/>
    </row>
    <row r="32" spans="1:9" ht="19">
      <c r="A32" s="68" t="s">
        <v>256</v>
      </c>
      <c r="B32" s="67" t="s">
        <v>28</v>
      </c>
      <c r="C32" s="48">
        <v>1110.9000000000001</v>
      </c>
      <c r="D32" s="66" t="s">
        <v>27</v>
      </c>
      <c r="E32" s="48"/>
      <c r="F32" s="48">
        <f t="shared" si="1"/>
        <v>0</v>
      </c>
      <c r="G32" s="50"/>
    </row>
    <row r="33" spans="1:7" ht="19">
      <c r="A33" s="87" t="s">
        <v>255</v>
      </c>
      <c r="B33" s="86" t="s">
        <v>172</v>
      </c>
      <c r="C33" s="48"/>
      <c r="D33" s="66"/>
      <c r="E33" s="48"/>
      <c r="F33" s="48"/>
      <c r="G33" s="50"/>
    </row>
    <row r="34" spans="1:7" ht="19">
      <c r="A34" s="63" t="s">
        <v>254</v>
      </c>
      <c r="B34" s="77" t="s">
        <v>170</v>
      </c>
      <c r="C34" s="48">
        <v>1</v>
      </c>
      <c r="D34" s="66" t="s">
        <v>24</v>
      </c>
      <c r="E34" s="48"/>
      <c r="F34" s="48">
        <f t="shared" ref="F34:F47" si="2">C34*E34</f>
        <v>0</v>
      </c>
      <c r="G34" s="50"/>
    </row>
    <row r="35" spans="1:7" ht="19">
      <c r="A35" s="63" t="s">
        <v>253</v>
      </c>
      <c r="B35" s="77" t="s">
        <v>168</v>
      </c>
      <c r="C35" s="48">
        <v>1</v>
      </c>
      <c r="D35" s="66" t="s">
        <v>24</v>
      </c>
      <c r="E35" s="48"/>
      <c r="F35" s="48">
        <f t="shared" si="2"/>
        <v>0</v>
      </c>
      <c r="G35" s="50"/>
    </row>
    <row r="36" spans="1:7" ht="19">
      <c r="A36" s="63" t="s">
        <v>252</v>
      </c>
      <c r="B36" s="77" t="s">
        <v>166</v>
      </c>
      <c r="C36" s="48">
        <v>4</v>
      </c>
      <c r="D36" s="66" t="s">
        <v>24</v>
      </c>
      <c r="E36" s="48"/>
      <c r="F36" s="48">
        <f t="shared" si="2"/>
        <v>0</v>
      </c>
      <c r="G36" s="50"/>
    </row>
    <row r="37" spans="1:7" ht="19">
      <c r="A37" s="63" t="s">
        <v>251</v>
      </c>
      <c r="B37" s="77" t="s">
        <v>164</v>
      </c>
      <c r="C37" s="48">
        <v>1</v>
      </c>
      <c r="D37" s="66" t="s">
        <v>24</v>
      </c>
      <c r="E37" s="48"/>
      <c r="F37" s="48">
        <f t="shared" si="2"/>
        <v>0</v>
      </c>
      <c r="G37" s="50"/>
    </row>
    <row r="38" spans="1:7" ht="19">
      <c r="A38" s="63" t="s">
        <v>250</v>
      </c>
      <c r="B38" s="77" t="s">
        <v>162</v>
      </c>
      <c r="C38" s="48">
        <v>2</v>
      </c>
      <c r="D38" s="66" t="s">
        <v>24</v>
      </c>
      <c r="E38" s="48"/>
      <c r="F38" s="48">
        <f t="shared" si="2"/>
        <v>0</v>
      </c>
      <c r="G38" s="50"/>
    </row>
    <row r="39" spans="1:7" ht="19">
      <c r="A39" s="63" t="s">
        <v>249</v>
      </c>
      <c r="B39" s="77" t="s">
        <v>106</v>
      </c>
      <c r="C39" s="48">
        <v>1</v>
      </c>
      <c r="D39" s="66" t="s">
        <v>24</v>
      </c>
      <c r="E39" s="48"/>
      <c r="F39" s="48">
        <f t="shared" si="2"/>
        <v>0</v>
      </c>
      <c r="G39" s="50"/>
    </row>
    <row r="40" spans="1:7" ht="19">
      <c r="A40" s="63" t="s">
        <v>248</v>
      </c>
      <c r="B40" s="77" t="s">
        <v>159</v>
      </c>
      <c r="C40" s="48">
        <v>7</v>
      </c>
      <c r="D40" s="66" t="s">
        <v>24</v>
      </c>
      <c r="E40" s="48"/>
      <c r="F40" s="48">
        <f t="shared" si="2"/>
        <v>0</v>
      </c>
      <c r="G40" s="50"/>
    </row>
    <row r="41" spans="1:7" ht="19">
      <c r="A41" s="63" t="s">
        <v>247</v>
      </c>
      <c r="B41" s="77" t="s">
        <v>108</v>
      </c>
      <c r="C41" s="48">
        <v>30</v>
      </c>
      <c r="D41" s="66" t="s">
        <v>24</v>
      </c>
      <c r="E41" s="48"/>
      <c r="F41" s="48">
        <f t="shared" si="2"/>
        <v>0</v>
      </c>
      <c r="G41" s="50"/>
    </row>
    <row r="42" spans="1:7" ht="19">
      <c r="A42" s="63" t="s">
        <v>246</v>
      </c>
      <c r="B42" s="77" t="s">
        <v>156</v>
      </c>
      <c r="C42" s="48">
        <v>2</v>
      </c>
      <c r="D42" s="66" t="s">
        <v>24</v>
      </c>
      <c r="E42" s="48"/>
      <c r="F42" s="48">
        <f t="shared" si="2"/>
        <v>0</v>
      </c>
      <c r="G42" s="50"/>
    </row>
    <row r="43" spans="1:7" ht="19">
      <c r="A43" s="63" t="s">
        <v>245</v>
      </c>
      <c r="B43" s="77" t="s">
        <v>110</v>
      </c>
      <c r="C43" s="48">
        <v>22</v>
      </c>
      <c r="D43" s="66" t="s">
        <v>24</v>
      </c>
      <c r="E43" s="48"/>
      <c r="F43" s="48">
        <f t="shared" si="2"/>
        <v>0</v>
      </c>
      <c r="G43" s="50"/>
    </row>
    <row r="44" spans="1:7" ht="19">
      <c r="A44" s="63" t="s">
        <v>244</v>
      </c>
      <c r="B44" s="77" t="s">
        <v>112</v>
      </c>
      <c r="C44" s="48">
        <v>8</v>
      </c>
      <c r="D44" s="66" t="s">
        <v>24</v>
      </c>
      <c r="E44" s="48"/>
      <c r="F44" s="48">
        <f t="shared" si="2"/>
        <v>0</v>
      </c>
      <c r="G44" s="50"/>
    </row>
    <row r="45" spans="1:7" ht="19">
      <c r="A45" s="63" t="s">
        <v>243</v>
      </c>
      <c r="B45" s="77" t="s">
        <v>114</v>
      </c>
      <c r="C45" s="48">
        <v>25</v>
      </c>
      <c r="D45" s="66" t="s">
        <v>24</v>
      </c>
      <c r="E45" s="48"/>
      <c r="F45" s="48">
        <f t="shared" si="2"/>
        <v>0</v>
      </c>
      <c r="G45" s="50"/>
    </row>
    <row r="46" spans="1:7" ht="19">
      <c r="A46" s="63" t="s">
        <v>242</v>
      </c>
      <c r="B46" s="77" t="s">
        <v>151</v>
      </c>
      <c r="C46" s="48">
        <v>1</v>
      </c>
      <c r="D46" s="66" t="s">
        <v>24</v>
      </c>
      <c r="E46" s="48"/>
      <c r="F46" s="48">
        <f t="shared" si="2"/>
        <v>0</v>
      </c>
      <c r="G46" s="50"/>
    </row>
    <row r="47" spans="1:7" ht="20" thickBot="1">
      <c r="A47" s="107" t="s">
        <v>241</v>
      </c>
      <c r="B47" s="106" t="s">
        <v>116</v>
      </c>
      <c r="C47" s="56">
        <v>56</v>
      </c>
      <c r="D47" s="69" t="s">
        <v>24</v>
      </c>
      <c r="E47" s="56"/>
      <c r="F47" s="56">
        <f t="shared" si="2"/>
        <v>0</v>
      </c>
      <c r="G47" s="55"/>
    </row>
    <row r="48" spans="1:7" ht="19" thickTop="1">
      <c r="A48" s="63"/>
      <c r="B48" s="77"/>
      <c r="C48" s="48"/>
      <c r="D48" s="66"/>
      <c r="E48" s="48"/>
      <c r="F48" s="48"/>
      <c r="G48" s="50"/>
    </row>
    <row r="49" spans="1:7" ht="19">
      <c r="A49" s="87" t="s">
        <v>240</v>
      </c>
      <c r="B49" s="86" t="s">
        <v>148</v>
      </c>
      <c r="C49" s="48"/>
      <c r="D49" s="66"/>
      <c r="E49" s="48"/>
      <c r="F49" s="48"/>
      <c r="G49" s="50"/>
    </row>
    <row r="50" spans="1:7" ht="19">
      <c r="A50" s="68" t="s">
        <v>239</v>
      </c>
      <c r="B50" s="96" t="s">
        <v>146</v>
      </c>
      <c r="C50" s="48">
        <v>4</v>
      </c>
      <c r="D50" s="66" t="s">
        <v>24</v>
      </c>
      <c r="E50" s="48"/>
      <c r="F50" s="48">
        <f t="shared" ref="F50:F63" si="3">C50*E50</f>
        <v>0</v>
      </c>
      <c r="G50" s="50"/>
    </row>
    <row r="51" spans="1:7" ht="19">
      <c r="A51" s="68" t="s">
        <v>238</v>
      </c>
      <c r="B51" s="96" t="s">
        <v>144</v>
      </c>
      <c r="C51" s="48">
        <v>5</v>
      </c>
      <c r="D51" s="66" t="s">
        <v>24</v>
      </c>
      <c r="E51" s="48"/>
      <c r="F51" s="48">
        <f t="shared" si="3"/>
        <v>0</v>
      </c>
      <c r="G51" s="50"/>
    </row>
    <row r="52" spans="1:7" ht="19">
      <c r="A52" s="68" t="s">
        <v>237</v>
      </c>
      <c r="B52" s="96" t="s">
        <v>142</v>
      </c>
      <c r="C52" s="48">
        <v>6</v>
      </c>
      <c r="D52" s="66" t="s">
        <v>24</v>
      </c>
      <c r="E52" s="48"/>
      <c r="F52" s="48">
        <f t="shared" si="3"/>
        <v>0</v>
      </c>
      <c r="G52" s="50"/>
    </row>
    <row r="53" spans="1:7" ht="19">
      <c r="A53" s="68" t="s">
        <v>236</v>
      </c>
      <c r="B53" s="96" t="s">
        <v>140</v>
      </c>
      <c r="C53" s="48">
        <v>5</v>
      </c>
      <c r="D53" s="66" t="s">
        <v>24</v>
      </c>
      <c r="E53" s="48"/>
      <c r="F53" s="48">
        <f t="shared" si="3"/>
        <v>0</v>
      </c>
      <c r="G53" s="50"/>
    </row>
    <row r="54" spans="1:7" ht="19">
      <c r="A54" s="68" t="s">
        <v>235</v>
      </c>
      <c r="B54" s="96" t="s">
        <v>138</v>
      </c>
      <c r="C54" s="48">
        <v>3</v>
      </c>
      <c r="D54" s="66" t="s">
        <v>24</v>
      </c>
      <c r="E54" s="48"/>
      <c r="F54" s="48">
        <f t="shared" si="3"/>
        <v>0</v>
      </c>
      <c r="G54" s="50"/>
    </row>
    <row r="55" spans="1:7" ht="19">
      <c r="A55" s="68" t="s">
        <v>234</v>
      </c>
      <c r="B55" s="96" t="s">
        <v>136</v>
      </c>
      <c r="C55" s="48">
        <v>2</v>
      </c>
      <c r="D55" s="66" t="s">
        <v>24</v>
      </c>
      <c r="E55" s="48"/>
      <c r="F55" s="48">
        <f t="shared" si="3"/>
        <v>0</v>
      </c>
      <c r="G55" s="50"/>
    </row>
    <row r="56" spans="1:7" ht="19">
      <c r="A56" s="68" t="s">
        <v>233</v>
      </c>
      <c r="B56" s="96" t="s">
        <v>134</v>
      </c>
      <c r="C56" s="48">
        <v>2</v>
      </c>
      <c r="D56" s="66" t="s">
        <v>24</v>
      </c>
      <c r="E56" s="48"/>
      <c r="F56" s="48">
        <f t="shared" si="3"/>
        <v>0</v>
      </c>
      <c r="G56" s="50"/>
    </row>
    <row r="57" spans="1:7" ht="19">
      <c r="A57" s="68" t="s">
        <v>232</v>
      </c>
      <c r="B57" s="96" t="s">
        <v>132</v>
      </c>
      <c r="C57" s="48">
        <v>7</v>
      </c>
      <c r="D57" s="66" t="s">
        <v>24</v>
      </c>
      <c r="E57" s="48"/>
      <c r="F57" s="48">
        <f t="shared" si="3"/>
        <v>0</v>
      </c>
      <c r="G57" s="50"/>
    </row>
    <row r="58" spans="1:7" ht="19">
      <c r="A58" s="68" t="s">
        <v>231</v>
      </c>
      <c r="B58" s="96" t="s">
        <v>130</v>
      </c>
      <c r="C58" s="48">
        <v>4</v>
      </c>
      <c r="D58" s="66" t="s">
        <v>24</v>
      </c>
      <c r="E58" s="48"/>
      <c r="F58" s="48">
        <f t="shared" si="3"/>
        <v>0</v>
      </c>
      <c r="G58" s="50"/>
    </row>
    <row r="59" spans="1:7" ht="19">
      <c r="A59" s="68" t="s">
        <v>230</v>
      </c>
      <c r="B59" s="96" t="s">
        <v>128</v>
      </c>
      <c r="C59" s="48">
        <v>1</v>
      </c>
      <c r="D59" s="66" t="s">
        <v>24</v>
      </c>
      <c r="E59" s="48"/>
      <c r="F59" s="48">
        <f t="shared" si="3"/>
        <v>0</v>
      </c>
      <c r="G59" s="50"/>
    </row>
    <row r="60" spans="1:7" ht="19">
      <c r="A60" s="68" t="s">
        <v>229</v>
      </c>
      <c r="B60" s="96" t="s">
        <v>126</v>
      </c>
      <c r="C60" s="48">
        <v>4</v>
      </c>
      <c r="D60" s="66" t="s">
        <v>24</v>
      </c>
      <c r="E60" s="48"/>
      <c r="F60" s="48">
        <f t="shared" si="3"/>
        <v>0</v>
      </c>
      <c r="G60" s="50"/>
    </row>
    <row r="61" spans="1:7" ht="19">
      <c r="A61" s="68" t="s">
        <v>228</v>
      </c>
      <c r="B61" s="96" t="s">
        <v>124</v>
      </c>
      <c r="C61" s="48">
        <v>9</v>
      </c>
      <c r="D61" s="66" t="s">
        <v>24</v>
      </c>
      <c r="E61" s="48"/>
      <c r="F61" s="48">
        <f t="shared" si="3"/>
        <v>0</v>
      </c>
      <c r="G61" s="50"/>
    </row>
    <row r="62" spans="1:7" ht="19">
      <c r="A62" s="68" t="s">
        <v>227</v>
      </c>
      <c r="B62" s="96" t="s">
        <v>122</v>
      </c>
      <c r="C62" s="48">
        <v>28</v>
      </c>
      <c r="D62" s="66" t="s">
        <v>24</v>
      </c>
      <c r="E62" s="48"/>
      <c r="F62" s="48">
        <f t="shared" si="3"/>
        <v>0</v>
      </c>
      <c r="G62" s="50"/>
    </row>
    <row r="63" spans="1:7" ht="19">
      <c r="A63" s="68" t="s">
        <v>226</v>
      </c>
      <c r="B63" s="96" t="s">
        <v>120</v>
      </c>
      <c r="C63" s="48">
        <v>14</v>
      </c>
      <c r="D63" s="66" t="s">
        <v>24</v>
      </c>
      <c r="E63" s="48"/>
      <c r="F63" s="48">
        <f t="shared" si="3"/>
        <v>0</v>
      </c>
      <c r="G63" s="50"/>
    </row>
    <row r="64" spans="1:7" ht="19">
      <c r="A64" s="87" t="s">
        <v>225</v>
      </c>
      <c r="B64" s="86" t="s">
        <v>118</v>
      </c>
      <c r="C64" s="48"/>
      <c r="D64" s="66"/>
      <c r="E64" s="48"/>
      <c r="F64" s="48"/>
      <c r="G64" s="50"/>
    </row>
    <row r="65" spans="1:7" ht="19">
      <c r="A65" s="68" t="s">
        <v>224</v>
      </c>
      <c r="B65" s="96" t="s">
        <v>116</v>
      </c>
      <c r="C65" s="48">
        <v>18</v>
      </c>
      <c r="D65" s="66" t="s">
        <v>24</v>
      </c>
      <c r="E65" s="48"/>
      <c r="F65" s="48">
        <f t="shared" ref="F65:F71" si="4">C65*E65</f>
        <v>0</v>
      </c>
      <c r="G65" s="50"/>
    </row>
    <row r="66" spans="1:7" ht="19">
      <c r="A66" s="68" t="s">
        <v>223</v>
      </c>
      <c r="B66" s="96" t="s">
        <v>114</v>
      </c>
      <c r="C66" s="48">
        <v>8</v>
      </c>
      <c r="D66" s="66" t="s">
        <v>24</v>
      </c>
      <c r="E66" s="48"/>
      <c r="F66" s="48">
        <f t="shared" si="4"/>
        <v>0</v>
      </c>
      <c r="G66" s="50"/>
    </row>
    <row r="67" spans="1:7" ht="19">
      <c r="A67" s="68" t="s">
        <v>222</v>
      </c>
      <c r="B67" s="96" t="s">
        <v>110</v>
      </c>
      <c r="C67" s="48">
        <v>2</v>
      </c>
      <c r="D67" s="66" t="s">
        <v>24</v>
      </c>
      <c r="E67" s="48"/>
      <c r="F67" s="48">
        <f t="shared" si="4"/>
        <v>0</v>
      </c>
      <c r="G67" s="50"/>
    </row>
    <row r="68" spans="1:7" ht="19">
      <c r="A68" s="68" t="s">
        <v>221</v>
      </c>
      <c r="B68" s="96" t="s">
        <v>108</v>
      </c>
      <c r="C68" s="48">
        <v>7</v>
      </c>
      <c r="D68" s="66" t="s">
        <v>24</v>
      </c>
      <c r="E68" s="48"/>
      <c r="F68" s="48">
        <f t="shared" si="4"/>
        <v>0</v>
      </c>
      <c r="G68" s="50"/>
    </row>
    <row r="69" spans="1:7" ht="19">
      <c r="A69" s="68" t="s">
        <v>220</v>
      </c>
      <c r="B69" s="96" t="s">
        <v>112</v>
      </c>
      <c r="C69" s="48">
        <v>4</v>
      </c>
      <c r="D69" s="66" t="s">
        <v>24</v>
      </c>
      <c r="E69" s="48"/>
      <c r="F69" s="48">
        <f t="shared" si="4"/>
        <v>0</v>
      </c>
      <c r="G69" s="50"/>
    </row>
    <row r="70" spans="1:7" ht="19">
      <c r="A70" s="68" t="s">
        <v>219</v>
      </c>
      <c r="B70" s="96" t="s">
        <v>106</v>
      </c>
      <c r="C70" s="48">
        <v>1</v>
      </c>
      <c r="D70" s="66" t="s">
        <v>24</v>
      </c>
      <c r="E70" s="48"/>
      <c r="F70" s="48">
        <f t="shared" si="4"/>
        <v>0</v>
      </c>
      <c r="G70" s="50"/>
    </row>
    <row r="71" spans="1:7" ht="19">
      <c r="A71" s="68" t="s">
        <v>218</v>
      </c>
      <c r="B71" s="96" t="s">
        <v>104</v>
      </c>
      <c r="C71" s="48">
        <v>4</v>
      </c>
      <c r="D71" s="66" t="s">
        <v>24</v>
      </c>
      <c r="E71" s="48"/>
      <c r="F71" s="48">
        <f t="shared" si="4"/>
        <v>0</v>
      </c>
      <c r="G71" s="50"/>
    </row>
    <row r="72" spans="1:7" ht="19">
      <c r="A72" s="87" t="s">
        <v>217</v>
      </c>
      <c r="B72" s="86" t="s">
        <v>102</v>
      </c>
      <c r="C72" s="48"/>
      <c r="D72" s="66"/>
      <c r="E72" s="48"/>
      <c r="F72" s="48"/>
      <c r="G72" s="50"/>
    </row>
    <row r="73" spans="1:7" ht="19">
      <c r="A73" s="68" t="s">
        <v>216</v>
      </c>
      <c r="B73" s="96" t="s">
        <v>100</v>
      </c>
      <c r="C73" s="48">
        <v>1</v>
      </c>
      <c r="D73" s="66" t="s">
        <v>24</v>
      </c>
      <c r="E73" s="48"/>
      <c r="F73" s="48">
        <f t="shared" ref="F73:F81" si="5">C73*E73</f>
        <v>0</v>
      </c>
      <c r="G73" s="50"/>
    </row>
    <row r="74" spans="1:7" ht="19">
      <c r="A74" s="68" t="s">
        <v>215</v>
      </c>
      <c r="B74" s="96" t="s">
        <v>98</v>
      </c>
      <c r="C74" s="48">
        <v>1</v>
      </c>
      <c r="D74" s="66" t="s">
        <v>24</v>
      </c>
      <c r="E74" s="48"/>
      <c r="F74" s="48">
        <f t="shared" si="5"/>
        <v>0</v>
      </c>
      <c r="G74" s="50"/>
    </row>
    <row r="75" spans="1:7" ht="19">
      <c r="A75" s="68" t="s">
        <v>214</v>
      </c>
      <c r="B75" s="98" t="s">
        <v>96</v>
      </c>
      <c r="C75" s="48">
        <v>4</v>
      </c>
      <c r="D75" s="97" t="s">
        <v>24</v>
      </c>
      <c r="E75" s="48"/>
      <c r="F75" s="48">
        <f t="shared" si="5"/>
        <v>0</v>
      </c>
      <c r="G75" s="50"/>
    </row>
    <row r="76" spans="1:7" ht="19">
      <c r="A76" s="68" t="s">
        <v>213</v>
      </c>
      <c r="B76" s="96" t="s">
        <v>94</v>
      </c>
      <c r="C76" s="48">
        <v>8</v>
      </c>
      <c r="D76" s="66" t="s">
        <v>24</v>
      </c>
      <c r="E76" s="48"/>
      <c r="F76" s="48">
        <f t="shared" si="5"/>
        <v>0</v>
      </c>
      <c r="G76" s="50"/>
    </row>
    <row r="77" spans="1:7" ht="19">
      <c r="A77" s="68" t="s">
        <v>212</v>
      </c>
      <c r="B77" s="96" t="s">
        <v>92</v>
      </c>
      <c r="C77" s="48">
        <v>2</v>
      </c>
      <c r="D77" s="66" t="s">
        <v>24</v>
      </c>
      <c r="E77" s="48"/>
      <c r="F77" s="48">
        <f t="shared" si="5"/>
        <v>0</v>
      </c>
      <c r="G77" s="50"/>
    </row>
    <row r="78" spans="1:7" ht="19">
      <c r="A78" s="68" t="s">
        <v>211</v>
      </c>
      <c r="B78" s="96" t="s">
        <v>90</v>
      </c>
      <c r="C78" s="48">
        <v>6</v>
      </c>
      <c r="D78" s="66" t="s">
        <v>24</v>
      </c>
      <c r="E78" s="48"/>
      <c r="F78" s="48">
        <f t="shared" si="5"/>
        <v>0</v>
      </c>
      <c r="G78" s="50"/>
    </row>
    <row r="79" spans="1:7" ht="19">
      <c r="A79" s="68" t="s">
        <v>210</v>
      </c>
      <c r="B79" s="96" t="s">
        <v>88</v>
      </c>
      <c r="C79" s="48">
        <v>40</v>
      </c>
      <c r="D79" s="66" t="s">
        <v>24</v>
      </c>
      <c r="E79" s="48"/>
      <c r="F79" s="48">
        <f t="shared" si="5"/>
        <v>0</v>
      </c>
      <c r="G79" s="50"/>
    </row>
    <row r="80" spans="1:7" ht="19">
      <c r="A80" s="87" t="s">
        <v>209</v>
      </c>
      <c r="B80" s="102" t="s">
        <v>80</v>
      </c>
      <c r="C80" s="48">
        <v>2</v>
      </c>
      <c r="D80" s="97" t="s">
        <v>24</v>
      </c>
      <c r="E80" s="48"/>
      <c r="F80" s="48">
        <f t="shared" si="5"/>
        <v>0</v>
      </c>
      <c r="G80" s="105"/>
    </row>
    <row r="81" spans="1:7" ht="19">
      <c r="A81" s="87" t="s">
        <v>208</v>
      </c>
      <c r="B81" s="102" t="s">
        <v>207</v>
      </c>
      <c r="C81" s="48">
        <v>5</v>
      </c>
      <c r="D81" s="97" t="s">
        <v>24</v>
      </c>
      <c r="E81" s="48"/>
      <c r="F81" s="48">
        <f t="shared" si="5"/>
        <v>0</v>
      </c>
      <c r="G81" s="50"/>
    </row>
    <row r="82" spans="1:7" ht="19">
      <c r="A82" s="87" t="s">
        <v>206</v>
      </c>
      <c r="B82" s="86" t="s">
        <v>86</v>
      </c>
      <c r="C82" s="48"/>
      <c r="D82" s="66"/>
      <c r="E82" s="48"/>
      <c r="F82" s="48"/>
      <c r="G82" s="85"/>
    </row>
    <row r="83" spans="1:7" ht="19">
      <c r="A83" s="68" t="s">
        <v>205</v>
      </c>
      <c r="B83" s="96" t="s">
        <v>84</v>
      </c>
      <c r="C83" s="48">
        <v>3</v>
      </c>
      <c r="D83" s="66" t="s">
        <v>24</v>
      </c>
      <c r="E83" s="48"/>
      <c r="F83" s="48">
        <f>C83*E83</f>
        <v>0</v>
      </c>
      <c r="G83" s="85"/>
    </row>
    <row r="84" spans="1:7" ht="19">
      <c r="A84" s="68" t="s">
        <v>204</v>
      </c>
      <c r="B84" s="96" t="s">
        <v>82</v>
      </c>
      <c r="C84" s="48">
        <v>1</v>
      </c>
      <c r="D84" s="66" t="s">
        <v>24</v>
      </c>
      <c r="E84" s="48"/>
      <c r="F84" s="48">
        <f>C84*E84</f>
        <v>0</v>
      </c>
      <c r="G84" s="85"/>
    </row>
    <row r="85" spans="1:7" ht="19">
      <c r="A85" s="87" t="s">
        <v>203</v>
      </c>
      <c r="B85" s="86" t="s">
        <v>202</v>
      </c>
      <c r="C85" s="48"/>
      <c r="D85" s="66"/>
      <c r="E85" s="48"/>
      <c r="F85" s="48"/>
      <c r="G85" s="50"/>
    </row>
    <row r="86" spans="1:7" ht="19">
      <c r="A86" s="68" t="s">
        <v>201</v>
      </c>
      <c r="B86" s="96" t="s">
        <v>200</v>
      </c>
      <c r="C86" s="48">
        <v>32</v>
      </c>
      <c r="D86" s="66" t="s">
        <v>24</v>
      </c>
      <c r="E86" s="48"/>
      <c r="F86" s="48">
        <f t="shared" ref="F86:F91" si="6">C86*E86</f>
        <v>0</v>
      </c>
      <c r="G86" s="50"/>
    </row>
    <row r="87" spans="1:7" ht="19">
      <c r="A87" s="68" t="s">
        <v>199</v>
      </c>
      <c r="B87" s="96" t="s">
        <v>198</v>
      </c>
      <c r="C87" s="48">
        <v>32</v>
      </c>
      <c r="D87" s="66" t="s">
        <v>24</v>
      </c>
      <c r="E87" s="48"/>
      <c r="F87" s="48">
        <f t="shared" si="6"/>
        <v>0</v>
      </c>
      <c r="G87" s="50"/>
    </row>
    <row r="88" spans="1:7" ht="19">
      <c r="A88" s="68" t="s">
        <v>197</v>
      </c>
      <c r="B88" s="96" t="s">
        <v>196</v>
      </c>
      <c r="C88" s="48">
        <v>124</v>
      </c>
      <c r="D88" s="66" t="s">
        <v>24</v>
      </c>
      <c r="E88" s="48"/>
      <c r="F88" s="48">
        <f t="shared" si="6"/>
        <v>0</v>
      </c>
      <c r="G88" s="50"/>
    </row>
    <row r="89" spans="1:7" ht="19">
      <c r="A89" s="68" t="s">
        <v>195</v>
      </c>
      <c r="B89" s="96" t="s">
        <v>194</v>
      </c>
      <c r="C89" s="48">
        <v>89</v>
      </c>
      <c r="D89" s="66" t="s">
        <v>24</v>
      </c>
      <c r="E89" s="48"/>
      <c r="F89" s="48">
        <f t="shared" si="6"/>
        <v>0</v>
      </c>
      <c r="G89" s="50"/>
    </row>
    <row r="90" spans="1:7" ht="19">
      <c r="A90" s="68" t="s">
        <v>193</v>
      </c>
      <c r="B90" s="96" t="s">
        <v>192</v>
      </c>
      <c r="C90" s="48">
        <v>7</v>
      </c>
      <c r="D90" s="66" t="s">
        <v>24</v>
      </c>
      <c r="E90" s="48"/>
      <c r="F90" s="48">
        <f t="shared" si="6"/>
        <v>0</v>
      </c>
      <c r="G90" s="50"/>
    </row>
    <row r="91" spans="1:7" ht="20" thickBot="1">
      <c r="A91" s="70" t="s">
        <v>191</v>
      </c>
      <c r="B91" s="103" t="s">
        <v>190</v>
      </c>
      <c r="C91" s="56">
        <v>71</v>
      </c>
      <c r="D91" s="69" t="s">
        <v>24</v>
      </c>
      <c r="E91" s="56"/>
      <c r="F91" s="56">
        <f t="shared" si="6"/>
        <v>0</v>
      </c>
      <c r="G91" s="55"/>
    </row>
    <row r="92" spans="1:7" ht="20" thickTop="1">
      <c r="A92" s="87" t="s">
        <v>189</v>
      </c>
      <c r="B92" s="86" t="s">
        <v>76</v>
      </c>
      <c r="C92" s="48"/>
      <c r="D92" s="66"/>
      <c r="E92" s="48"/>
      <c r="F92" s="48"/>
      <c r="G92" s="50"/>
    </row>
    <row r="93" spans="1:7" ht="38">
      <c r="A93" s="68" t="s">
        <v>188</v>
      </c>
      <c r="B93" s="100" t="s">
        <v>74</v>
      </c>
      <c r="C93" s="48">
        <v>2</v>
      </c>
      <c r="D93" s="97" t="s">
        <v>24</v>
      </c>
      <c r="E93" s="48"/>
      <c r="F93" s="48">
        <f>C93*E93</f>
        <v>0</v>
      </c>
      <c r="G93" s="50"/>
    </row>
    <row r="94" spans="1:7" ht="38">
      <c r="A94" s="68" t="s">
        <v>187</v>
      </c>
      <c r="B94" s="100" t="s">
        <v>72</v>
      </c>
      <c r="C94" s="48">
        <v>12</v>
      </c>
      <c r="D94" s="97" t="s">
        <v>24</v>
      </c>
      <c r="E94" s="48"/>
      <c r="F94" s="48">
        <f>C94*E94</f>
        <v>0</v>
      </c>
      <c r="G94" s="50"/>
    </row>
    <row r="95" spans="1:7" ht="38">
      <c r="A95" s="68" t="s">
        <v>186</v>
      </c>
      <c r="B95" s="100" t="s">
        <v>70</v>
      </c>
      <c r="C95" s="48">
        <v>12</v>
      </c>
      <c r="D95" s="97" t="s">
        <v>24</v>
      </c>
      <c r="E95" s="48"/>
      <c r="F95" s="48">
        <f>C95*E95</f>
        <v>0</v>
      </c>
      <c r="G95" s="50"/>
    </row>
    <row r="96" spans="1:7" ht="38">
      <c r="A96" s="68" t="s">
        <v>185</v>
      </c>
      <c r="B96" s="99" t="s">
        <v>68</v>
      </c>
      <c r="C96" s="48">
        <v>7</v>
      </c>
      <c r="D96" s="66" t="s">
        <v>24</v>
      </c>
      <c r="E96" s="48"/>
      <c r="F96" s="48">
        <f>C96*E96</f>
        <v>0</v>
      </c>
      <c r="G96" s="50"/>
    </row>
    <row r="97" spans="1:7" ht="19">
      <c r="A97" s="68" t="s">
        <v>184</v>
      </c>
      <c r="B97" s="98" t="s">
        <v>66</v>
      </c>
      <c r="C97" s="48">
        <v>31</v>
      </c>
      <c r="D97" s="97" t="s">
        <v>24</v>
      </c>
      <c r="E97" s="48"/>
      <c r="F97" s="48">
        <f>C97*E97</f>
        <v>0</v>
      </c>
      <c r="G97" s="50">
        <f>SUM(F27:F97)</f>
        <v>0</v>
      </c>
    </row>
    <row r="98" spans="1:7">
      <c r="A98" s="68"/>
      <c r="B98" s="98"/>
      <c r="C98" s="48"/>
      <c r="D98" s="97"/>
      <c r="E98" s="48"/>
      <c r="F98" s="48"/>
      <c r="G98" s="50"/>
    </row>
    <row r="99" spans="1:7" ht="19">
      <c r="A99" s="87" t="s">
        <v>183</v>
      </c>
      <c r="B99" s="104" t="s">
        <v>182</v>
      </c>
      <c r="C99" s="48"/>
      <c r="D99" s="66"/>
      <c r="E99" s="48"/>
      <c r="F99" s="48"/>
      <c r="G99" s="50"/>
    </row>
    <row r="100" spans="1:7" ht="19">
      <c r="A100" s="87" t="s">
        <v>181</v>
      </c>
      <c r="B100" s="86" t="s">
        <v>180</v>
      </c>
      <c r="C100" s="48"/>
      <c r="D100" s="66"/>
      <c r="E100" s="48"/>
      <c r="F100" s="48"/>
      <c r="G100" s="50"/>
    </row>
    <row r="101" spans="1:7" ht="19">
      <c r="A101" s="68" t="s">
        <v>179</v>
      </c>
      <c r="B101" s="67" t="s">
        <v>38</v>
      </c>
      <c r="C101" s="48">
        <v>17697.21</v>
      </c>
      <c r="D101" s="66" t="s">
        <v>27</v>
      </c>
      <c r="E101" s="48"/>
      <c r="F101" s="48">
        <f t="shared" ref="F101:F106" si="7">C101*E101</f>
        <v>0</v>
      </c>
      <c r="G101" s="50"/>
    </row>
    <row r="102" spans="1:7" ht="19">
      <c r="A102" s="68" t="s">
        <v>178</v>
      </c>
      <c r="B102" s="67" t="s">
        <v>36</v>
      </c>
      <c r="C102" s="48">
        <v>2875.05</v>
      </c>
      <c r="D102" s="66" t="s">
        <v>27</v>
      </c>
      <c r="E102" s="48"/>
      <c r="F102" s="48">
        <f t="shared" si="7"/>
        <v>0</v>
      </c>
      <c r="G102" s="50"/>
    </row>
    <row r="103" spans="1:7" ht="19">
      <c r="A103" s="68" t="s">
        <v>177</v>
      </c>
      <c r="B103" s="67" t="s">
        <v>34</v>
      </c>
      <c r="C103" s="48">
        <v>4200.2700000000004</v>
      </c>
      <c r="D103" s="66" t="s">
        <v>27</v>
      </c>
      <c r="E103" s="48"/>
      <c r="F103" s="48">
        <f t="shared" si="7"/>
        <v>0</v>
      </c>
      <c r="G103" s="50"/>
    </row>
    <row r="104" spans="1:7" ht="19">
      <c r="A104" s="68" t="s">
        <v>176</v>
      </c>
      <c r="B104" s="67" t="s">
        <v>32</v>
      </c>
      <c r="C104" s="48">
        <v>4637.22</v>
      </c>
      <c r="D104" s="66" t="s">
        <v>27</v>
      </c>
      <c r="E104" s="48"/>
      <c r="F104" s="48">
        <f t="shared" si="7"/>
        <v>0</v>
      </c>
      <c r="G104" s="50"/>
    </row>
    <row r="105" spans="1:7" ht="19">
      <c r="A105" s="68" t="s">
        <v>175</v>
      </c>
      <c r="B105" s="67" t="s">
        <v>30</v>
      </c>
      <c r="C105" s="48">
        <v>2170.36</v>
      </c>
      <c r="D105" s="66" t="s">
        <v>27</v>
      </c>
      <c r="E105" s="48"/>
      <c r="F105" s="48">
        <f t="shared" si="7"/>
        <v>0</v>
      </c>
      <c r="G105" s="50"/>
    </row>
    <row r="106" spans="1:7" ht="19">
      <c r="A106" s="68" t="s">
        <v>174</v>
      </c>
      <c r="B106" s="67" t="s">
        <v>28</v>
      </c>
      <c r="C106" s="48">
        <v>1110.9000000000001</v>
      </c>
      <c r="D106" s="66" t="s">
        <v>27</v>
      </c>
      <c r="E106" s="48"/>
      <c r="F106" s="48">
        <f t="shared" si="7"/>
        <v>0</v>
      </c>
      <c r="G106" s="50"/>
    </row>
    <row r="107" spans="1:7" ht="19">
      <c r="A107" s="87" t="s">
        <v>173</v>
      </c>
      <c r="B107" s="86" t="s">
        <v>172</v>
      </c>
      <c r="C107" s="48"/>
      <c r="D107" s="66"/>
      <c r="E107" s="48"/>
      <c r="F107" s="48"/>
      <c r="G107" s="50"/>
    </row>
    <row r="108" spans="1:7" ht="19">
      <c r="A108" s="63" t="s">
        <v>171</v>
      </c>
      <c r="B108" s="77" t="s">
        <v>170</v>
      </c>
      <c r="C108" s="48">
        <v>1</v>
      </c>
      <c r="D108" s="66" t="s">
        <v>24</v>
      </c>
      <c r="E108" s="48"/>
      <c r="F108" s="48">
        <f t="shared" ref="F108:F121" si="8">C108*E108</f>
        <v>0</v>
      </c>
      <c r="G108" s="50"/>
    </row>
    <row r="109" spans="1:7" ht="19">
      <c r="A109" s="63" t="s">
        <v>169</v>
      </c>
      <c r="B109" s="77" t="s">
        <v>168</v>
      </c>
      <c r="C109" s="48">
        <v>1</v>
      </c>
      <c r="D109" s="66" t="s">
        <v>24</v>
      </c>
      <c r="E109" s="48"/>
      <c r="F109" s="48">
        <f t="shared" si="8"/>
        <v>0</v>
      </c>
      <c r="G109" s="50"/>
    </row>
    <row r="110" spans="1:7" ht="19">
      <c r="A110" s="63" t="s">
        <v>167</v>
      </c>
      <c r="B110" s="77" t="s">
        <v>166</v>
      </c>
      <c r="C110" s="48">
        <v>4</v>
      </c>
      <c r="D110" s="66" t="s">
        <v>24</v>
      </c>
      <c r="E110" s="48"/>
      <c r="F110" s="48">
        <f t="shared" si="8"/>
        <v>0</v>
      </c>
      <c r="G110" s="50"/>
    </row>
    <row r="111" spans="1:7" ht="19">
      <c r="A111" s="63" t="s">
        <v>165</v>
      </c>
      <c r="B111" s="77" t="s">
        <v>164</v>
      </c>
      <c r="C111" s="48">
        <v>1</v>
      </c>
      <c r="D111" s="66" t="s">
        <v>24</v>
      </c>
      <c r="E111" s="48"/>
      <c r="F111" s="48">
        <f t="shared" si="8"/>
        <v>0</v>
      </c>
      <c r="G111" s="50"/>
    </row>
    <row r="112" spans="1:7" ht="19">
      <c r="A112" s="63" t="s">
        <v>163</v>
      </c>
      <c r="B112" s="77" t="s">
        <v>162</v>
      </c>
      <c r="C112" s="48">
        <v>2</v>
      </c>
      <c r="D112" s="66" t="s">
        <v>24</v>
      </c>
      <c r="E112" s="48"/>
      <c r="F112" s="48">
        <f t="shared" si="8"/>
        <v>0</v>
      </c>
      <c r="G112" s="50"/>
    </row>
    <row r="113" spans="1:7" ht="19">
      <c r="A113" s="63" t="s">
        <v>161</v>
      </c>
      <c r="B113" s="77" t="s">
        <v>106</v>
      </c>
      <c r="C113" s="48">
        <v>1</v>
      </c>
      <c r="D113" s="66" t="s">
        <v>24</v>
      </c>
      <c r="E113" s="48"/>
      <c r="F113" s="48">
        <f t="shared" si="8"/>
        <v>0</v>
      </c>
      <c r="G113" s="50"/>
    </row>
    <row r="114" spans="1:7" ht="19">
      <c r="A114" s="63" t="s">
        <v>160</v>
      </c>
      <c r="B114" s="77" t="s">
        <v>159</v>
      </c>
      <c r="C114" s="48">
        <v>7</v>
      </c>
      <c r="D114" s="66" t="s">
        <v>24</v>
      </c>
      <c r="E114" s="48"/>
      <c r="F114" s="48">
        <f t="shared" si="8"/>
        <v>0</v>
      </c>
      <c r="G114" s="50"/>
    </row>
    <row r="115" spans="1:7" ht="19">
      <c r="A115" s="63" t="s">
        <v>158</v>
      </c>
      <c r="B115" s="77" t="s">
        <v>108</v>
      </c>
      <c r="C115" s="48">
        <v>30</v>
      </c>
      <c r="D115" s="66" t="s">
        <v>24</v>
      </c>
      <c r="E115" s="48"/>
      <c r="F115" s="48">
        <f t="shared" si="8"/>
        <v>0</v>
      </c>
      <c r="G115" s="50"/>
    </row>
    <row r="116" spans="1:7" ht="19">
      <c r="A116" s="63" t="s">
        <v>157</v>
      </c>
      <c r="B116" s="77" t="s">
        <v>156</v>
      </c>
      <c r="C116" s="48">
        <v>2</v>
      </c>
      <c r="D116" s="66" t="s">
        <v>24</v>
      </c>
      <c r="E116" s="48"/>
      <c r="F116" s="48">
        <f t="shared" si="8"/>
        <v>0</v>
      </c>
      <c r="G116" s="50"/>
    </row>
    <row r="117" spans="1:7" ht="19">
      <c r="A117" s="63" t="s">
        <v>155</v>
      </c>
      <c r="B117" s="77" t="s">
        <v>110</v>
      </c>
      <c r="C117" s="48">
        <v>22</v>
      </c>
      <c r="D117" s="66" t="s">
        <v>24</v>
      </c>
      <c r="E117" s="48"/>
      <c r="F117" s="48">
        <f t="shared" si="8"/>
        <v>0</v>
      </c>
      <c r="G117" s="50"/>
    </row>
    <row r="118" spans="1:7" ht="19">
      <c r="A118" s="63" t="s">
        <v>154</v>
      </c>
      <c r="B118" s="77" t="s">
        <v>112</v>
      </c>
      <c r="C118" s="48">
        <v>8</v>
      </c>
      <c r="D118" s="66" t="s">
        <v>24</v>
      </c>
      <c r="E118" s="48"/>
      <c r="F118" s="48">
        <f t="shared" si="8"/>
        <v>0</v>
      </c>
      <c r="G118" s="50"/>
    </row>
    <row r="119" spans="1:7" ht="19">
      <c r="A119" s="63" t="s">
        <v>153</v>
      </c>
      <c r="B119" s="77" t="s">
        <v>114</v>
      </c>
      <c r="C119" s="48">
        <v>25</v>
      </c>
      <c r="D119" s="66" t="s">
        <v>24</v>
      </c>
      <c r="E119" s="48"/>
      <c r="F119" s="48">
        <f t="shared" si="8"/>
        <v>0</v>
      </c>
      <c r="G119" s="50"/>
    </row>
    <row r="120" spans="1:7" ht="19">
      <c r="A120" s="63" t="s">
        <v>152</v>
      </c>
      <c r="B120" s="77" t="s">
        <v>151</v>
      </c>
      <c r="C120" s="48">
        <v>1</v>
      </c>
      <c r="D120" s="66" t="s">
        <v>24</v>
      </c>
      <c r="E120" s="48"/>
      <c r="F120" s="48">
        <f t="shared" si="8"/>
        <v>0</v>
      </c>
      <c r="G120" s="50"/>
    </row>
    <row r="121" spans="1:7" ht="19">
      <c r="A121" s="63" t="s">
        <v>150</v>
      </c>
      <c r="B121" s="77" t="s">
        <v>116</v>
      </c>
      <c r="C121" s="48">
        <v>56</v>
      </c>
      <c r="D121" s="66" t="s">
        <v>24</v>
      </c>
      <c r="E121" s="48"/>
      <c r="F121" s="48">
        <f t="shared" si="8"/>
        <v>0</v>
      </c>
      <c r="G121" s="50"/>
    </row>
    <row r="122" spans="1:7" ht="19">
      <c r="A122" s="87" t="s">
        <v>149</v>
      </c>
      <c r="B122" s="86" t="s">
        <v>148</v>
      </c>
      <c r="C122" s="48"/>
      <c r="D122" s="66"/>
      <c r="E122" s="48"/>
      <c r="F122" s="48"/>
      <c r="G122" s="50"/>
    </row>
    <row r="123" spans="1:7" ht="19">
      <c r="A123" s="68" t="s">
        <v>147</v>
      </c>
      <c r="B123" s="96" t="s">
        <v>146</v>
      </c>
      <c r="C123" s="48">
        <v>4</v>
      </c>
      <c r="D123" s="66" t="s">
        <v>24</v>
      </c>
      <c r="E123" s="48"/>
      <c r="F123" s="48">
        <f t="shared" ref="F123:F136" si="9">C123*E123</f>
        <v>0</v>
      </c>
      <c r="G123" s="50"/>
    </row>
    <row r="124" spans="1:7" ht="19">
      <c r="A124" s="68" t="s">
        <v>145</v>
      </c>
      <c r="B124" s="96" t="s">
        <v>144</v>
      </c>
      <c r="C124" s="48">
        <v>5</v>
      </c>
      <c r="D124" s="66" t="s">
        <v>24</v>
      </c>
      <c r="E124" s="48"/>
      <c r="F124" s="48">
        <f t="shared" si="9"/>
        <v>0</v>
      </c>
      <c r="G124" s="50"/>
    </row>
    <row r="125" spans="1:7" ht="19">
      <c r="A125" s="68" t="s">
        <v>143</v>
      </c>
      <c r="B125" s="96" t="s">
        <v>142</v>
      </c>
      <c r="C125" s="48">
        <v>6</v>
      </c>
      <c r="D125" s="66" t="s">
        <v>24</v>
      </c>
      <c r="E125" s="48"/>
      <c r="F125" s="48">
        <f t="shared" si="9"/>
        <v>0</v>
      </c>
      <c r="G125" s="50"/>
    </row>
    <row r="126" spans="1:7" ht="19">
      <c r="A126" s="68" t="s">
        <v>141</v>
      </c>
      <c r="B126" s="96" t="s">
        <v>140</v>
      </c>
      <c r="C126" s="48">
        <v>5</v>
      </c>
      <c r="D126" s="66" t="s">
        <v>24</v>
      </c>
      <c r="E126" s="48"/>
      <c r="F126" s="48">
        <f t="shared" si="9"/>
        <v>0</v>
      </c>
      <c r="G126" s="50"/>
    </row>
    <row r="127" spans="1:7" ht="19">
      <c r="A127" s="68" t="s">
        <v>139</v>
      </c>
      <c r="B127" s="96" t="s">
        <v>138</v>
      </c>
      <c r="C127" s="48">
        <v>3</v>
      </c>
      <c r="D127" s="66" t="s">
        <v>24</v>
      </c>
      <c r="E127" s="48"/>
      <c r="F127" s="48">
        <f t="shared" si="9"/>
        <v>0</v>
      </c>
      <c r="G127" s="50"/>
    </row>
    <row r="128" spans="1:7" ht="19">
      <c r="A128" s="68" t="s">
        <v>137</v>
      </c>
      <c r="B128" s="96" t="s">
        <v>136</v>
      </c>
      <c r="C128" s="48">
        <v>2</v>
      </c>
      <c r="D128" s="66" t="s">
        <v>24</v>
      </c>
      <c r="E128" s="48"/>
      <c r="F128" s="48">
        <f t="shared" si="9"/>
        <v>0</v>
      </c>
      <c r="G128" s="50"/>
    </row>
    <row r="129" spans="1:7" ht="19">
      <c r="A129" s="68" t="s">
        <v>135</v>
      </c>
      <c r="B129" s="96" t="s">
        <v>134</v>
      </c>
      <c r="C129" s="48">
        <v>2</v>
      </c>
      <c r="D129" s="66" t="s">
        <v>24</v>
      </c>
      <c r="E129" s="48"/>
      <c r="F129" s="48">
        <f t="shared" si="9"/>
        <v>0</v>
      </c>
      <c r="G129" s="50"/>
    </row>
    <row r="130" spans="1:7" ht="19">
      <c r="A130" s="68" t="s">
        <v>133</v>
      </c>
      <c r="B130" s="96" t="s">
        <v>132</v>
      </c>
      <c r="C130" s="48">
        <v>7</v>
      </c>
      <c r="D130" s="66" t="s">
        <v>24</v>
      </c>
      <c r="E130" s="48"/>
      <c r="F130" s="48">
        <f t="shared" si="9"/>
        <v>0</v>
      </c>
      <c r="G130" s="50"/>
    </row>
    <row r="131" spans="1:7" ht="19">
      <c r="A131" s="68" t="s">
        <v>131</v>
      </c>
      <c r="B131" s="96" t="s">
        <v>130</v>
      </c>
      <c r="C131" s="48">
        <v>4</v>
      </c>
      <c r="D131" s="66" t="s">
        <v>24</v>
      </c>
      <c r="E131" s="48"/>
      <c r="F131" s="48">
        <f t="shared" si="9"/>
        <v>0</v>
      </c>
      <c r="G131" s="50"/>
    </row>
    <row r="132" spans="1:7" ht="19">
      <c r="A132" s="68" t="s">
        <v>129</v>
      </c>
      <c r="B132" s="96" t="s">
        <v>128</v>
      </c>
      <c r="C132" s="48">
        <v>1</v>
      </c>
      <c r="D132" s="66" t="s">
        <v>24</v>
      </c>
      <c r="E132" s="48"/>
      <c r="F132" s="48">
        <f t="shared" si="9"/>
        <v>0</v>
      </c>
      <c r="G132" s="50"/>
    </row>
    <row r="133" spans="1:7" ht="19">
      <c r="A133" s="68" t="s">
        <v>127</v>
      </c>
      <c r="B133" s="96" t="s">
        <v>126</v>
      </c>
      <c r="C133" s="48">
        <v>4</v>
      </c>
      <c r="D133" s="66" t="s">
        <v>24</v>
      </c>
      <c r="E133" s="48"/>
      <c r="F133" s="48">
        <f t="shared" si="9"/>
        <v>0</v>
      </c>
      <c r="G133" s="50"/>
    </row>
    <row r="134" spans="1:7" ht="20" thickBot="1">
      <c r="A134" s="70" t="s">
        <v>125</v>
      </c>
      <c r="B134" s="103" t="s">
        <v>124</v>
      </c>
      <c r="C134" s="56">
        <v>9</v>
      </c>
      <c r="D134" s="69" t="s">
        <v>24</v>
      </c>
      <c r="E134" s="56"/>
      <c r="F134" s="56">
        <f t="shared" si="9"/>
        <v>0</v>
      </c>
      <c r="G134" s="55"/>
    </row>
    <row r="135" spans="1:7" ht="20" thickTop="1">
      <c r="A135" s="68" t="s">
        <v>123</v>
      </c>
      <c r="B135" s="96" t="s">
        <v>122</v>
      </c>
      <c r="C135" s="48">
        <v>28</v>
      </c>
      <c r="D135" s="66" t="s">
        <v>24</v>
      </c>
      <c r="E135" s="48"/>
      <c r="F135" s="48">
        <f t="shared" si="9"/>
        <v>0</v>
      </c>
      <c r="G135" s="50"/>
    </row>
    <row r="136" spans="1:7" ht="19">
      <c r="A136" s="68" t="s">
        <v>121</v>
      </c>
      <c r="B136" s="96" t="s">
        <v>120</v>
      </c>
      <c r="C136" s="48">
        <v>14</v>
      </c>
      <c r="D136" s="66" t="s">
        <v>24</v>
      </c>
      <c r="E136" s="48"/>
      <c r="F136" s="48">
        <f t="shared" si="9"/>
        <v>0</v>
      </c>
      <c r="G136" s="50"/>
    </row>
    <row r="137" spans="1:7" ht="19">
      <c r="A137" s="87" t="s">
        <v>119</v>
      </c>
      <c r="B137" s="86" t="s">
        <v>118</v>
      </c>
      <c r="C137" s="48"/>
      <c r="D137" s="66"/>
      <c r="E137" s="48"/>
      <c r="F137" s="48"/>
      <c r="G137" s="50"/>
    </row>
    <row r="138" spans="1:7" ht="19">
      <c r="A138" s="68" t="s">
        <v>117</v>
      </c>
      <c r="B138" s="96" t="s">
        <v>116</v>
      </c>
      <c r="C138" s="48">
        <v>18</v>
      </c>
      <c r="D138" s="66" t="s">
        <v>24</v>
      </c>
      <c r="E138" s="48"/>
      <c r="F138" s="48">
        <f t="shared" ref="F138:F144" si="10">C138*E138</f>
        <v>0</v>
      </c>
      <c r="G138" s="50"/>
    </row>
    <row r="139" spans="1:7" ht="19">
      <c r="A139" s="68" t="s">
        <v>115</v>
      </c>
      <c r="B139" s="96" t="s">
        <v>114</v>
      </c>
      <c r="C139" s="48">
        <v>8</v>
      </c>
      <c r="D139" s="66" t="s">
        <v>24</v>
      </c>
      <c r="E139" s="48"/>
      <c r="F139" s="48">
        <f t="shared" si="10"/>
        <v>0</v>
      </c>
      <c r="G139" s="50"/>
    </row>
    <row r="140" spans="1:7" ht="19">
      <c r="A140" s="68" t="s">
        <v>113</v>
      </c>
      <c r="B140" s="96" t="s">
        <v>112</v>
      </c>
      <c r="C140" s="48">
        <v>4</v>
      </c>
      <c r="D140" s="66" t="s">
        <v>24</v>
      </c>
      <c r="E140" s="48"/>
      <c r="F140" s="48">
        <f t="shared" si="10"/>
        <v>0</v>
      </c>
      <c r="G140" s="50"/>
    </row>
    <row r="141" spans="1:7" ht="19">
      <c r="A141" s="68" t="s">
        <v>111</v>
      </c>
      <c r="B141" s="96" t="s">
        <v>110</v>
      </c>
      <c r="C141" s="48">
        <v>2</v>
      </c>
      <c r="D141" s="66" t="s">
        <v>24</v>
      </c>
      <c r="E141" s="48"/>
      <c r="F141" s="48">
        <f t="shared" si="10"/>
        <v>0</v>
      </c>
      <c r="G141" s="50"/>
    </row>
    <row r="142" spans="1:7" ht="19">
      <c r="A142" s="68" t="s">
        <v>109</v>
      </c>
      <c r="B142" s="96" t="s">
        <v>108</v>
      </c>
      <c r="C142" s="48">
        <v>7</v>
      </c>
      <c r="D142" s="66" t="s">
        <v>24</v>
      </c>
      <c r="E142" s="48"/>
      <c r="F142" s="48">
        <f t="shared" si="10"/>
        <v>0</v>
      </c>
      <c r="G142" s="50"/>
    </row>
    <row r="143" spans="1:7" ht="19">
      <c r="A143" s="68" t="s">
        <v>107</v>
      </c>
      <c r="B143" s="96" t="s">
        <v>106</v>
      </c>
      <c r="C143" s="48">
        <v>1</v>
      </c>
      <c r="D143" s="66" t="s">
        <v>24</v>
      </c>
      <c r="E143" s="48"/>
      <c r="F143" s="48">
        <f t="shared" si="10"/>
        <v>0</v>
      </c>
      <c r="G143" s="50"/>
    </row>
    <row r="144" spans="1:7" ht="19">
      <c r="A144" s="68" t="s">
        <v>105</v>
      </c>
      <c r="B144" s="96" t="s">
        <v>104</v>
      </c>
      <c r="C144" s="48">
        <v>4</v>
      </c>
      <c r="D144" s="66" t="s">
        <v>24</v>
      </c>
      <c r="E144" s="48"/>
      <c r="F144" s="48">
        <f t="shared" si="10"/>
        <v>0</v>
      </c>
      <c r="G144" s="50"/>
    </row>
    <row r="145" spans="1:7" ht="19">
      <c r="A145" s="87" t="s">
        <v>103</v>
      </c>
      <c r="B145" s="86" t="s">
        <v>102</v>
      </c>
      <c r="C145" s="48"/>
      <c r="D145" s="66"/>
      <c r="E145" s="48"/>
      <c r="F145" s="48"/>
      <c r="G145" s="50"/>
    </row>
    <row r="146" spans="1:7" ht="19">
      <c r="A146" s="68" t="s">
        <v>101</v>
      </c>
      <c r="B146" s="96" t="s">
        <v>100</v>
      </c>
      <c r="C146" s="48">
        <v>1</v>
      </c>
      <c r="D146" s="66" t="s">
        <v>24</v>
      </c>
      <c r="E146" s="48"/>
      <c r="F146" s="48">
        <f t="shared" ref="F146:F152" si="11">C146*E146</f>
        <v>0</v>
      </c>
      <c r="G146" s="50"/>
    </row>
    <row r="147" spans="1:7" ht="19">
      <c r="A147" s="68" t="s">
        <v>99</v>
      </c>
      <c r="B147" s="96" t="s">
        <v>98</v>
      </c>
      <c r="C147" s="48">
        <v>1</v>
      </c>
      <c r="D147" s="66" t="s">
        <v>24</v>
      </c>
      <c r="E147" s="48"/>
      <c r="F147" s="48">
        <f t="shared" si="11"/>
        <v>0</v>
      </c>
      <c r="G147" s="50"/>
    </row>
    <row r="148" spans="1:7" ht="19">
      <c r="A148" s="68" t="s">
        <v>97</v>
      </c>
      <c r="B148" s="98" t="s">
        <v>96</v>
      </c>
      <c r="C148" s="48">
        <v>4</v>
      </c>
      <c r="D148" s="97" t="s">
        <v>24</v>
      </c>
      <c r="E148" s="48"/>
      <c r="F148" s="48">
        <f t="shared" si="11"/>
        <v>0</v>
      </c>
      <c r="G148" s="50"/>
    </row>
    <row r="149" spans="1:7" ht="19">
      <c r="A149" s="68" t="s">
        <v>95</v>
      </c>
      <c r="B149" s="96" t="s">
        <v>94</v>
      </c>
      <c r="C149" s="48">
        <v>8</v>
      </c>
      <c r="D149" s="66" t="s">
        <v>24</v>
      </c>
      <c r="E149" s="48"/>
      <c r="F149" s="48">
        <f t="shared" si="11"/>
        <v>0</v>
      </c>
      <c r="G149" s="50"/>
    </row>
    <row r="150" spans="1:7" ht="19">
      <c r="A150" s="68" t="s">
        <v>93</v>
      </c>
      <c r="B150" s="96" t="s">
        <v>92</v>
      </c>
      <c r="C150" s="48">
        <v>2</v>
      </c>
      <c r="D150" s="66" t="s">
        <v>24</v>
      </c>
      <c r="E150" s="48"/>
      <c r="F150" s="48">
        <f t="shared" si="11"/>
        <v>0</v>
      </c>
      <c r="G150" s="50"/>
    </row>
    <row r="151" spans="1:7" ht="19">
      <c r="A151" s="68" t="s">
        <v>91</v>
      </c>
      <c r="B151" s="96" t="s">
        <v>90</v>
      </c>
      <c r="C151" s="48">
        <v>6</v>
      </c>
      <c r="D151" s="66" t="s">
        <v>24</v>
      </c>
      <c r="E151" s="48"/>
      <c r="F151" s="48">
        <f t="shared" si="11"/>
        <v>0</v>
      </c>
      <c r="G151" s="50"/>
    </row>
    <row r="152" spans="1:7" ht="20" thickBot="1">
      <c r="A152" s="70" t="s">
        <v>89</v>
      </c>
      <c r="B152" s="103" t="s">
        <v>88</v>
      </c>
      <c r="C152" s="56">
        <v>40</v>
      </c>
      <c r="D152" s="69" t="s">
        <v>24</v>
      </c>
      <c r="E152" s="56"/>
      <c r="F152" s="56">
        <f t="shared" si="11"/>
        <v>0</v>
      </c>
      <c r="G152" s="55"/>
    </row>
    <row r="153" spans="1:7" ht="19" thickTop="1">
      <c r="A153" s="68"/>
      <c r="B153" s="96"/>
      <c r="C153" s="48"/>
      <c r="D153" s="66"/>
      <c r="E153" s="48"/>
      <c r="F153" s="48"/>
      <c r="G153" s="50"/>
    </row>
    <row r="154" spans="1:7" ht="19">
      <c r="A154" s="87" t="s">
        <v>87</v>
      </c>
      <c r="B154" s="86" t="s">
        <v>86</v>
      </c>
      <c r="C154" s="48"/>
      <c r="D154" s="66"/>
      <c r="E154" s="48"/>
      <c r="F154" s="48"/>
      <c r="G154" s="85"/>
    </row>
    <row r="155" spans="1:7" ht="19">
      <c r="A155" s="68" t="s">
        <v>85</v>
      </c>
      <c r="B155" s="96" t="s">
        <v>84</v>
      </c>
      <c r="C155" s="48">
        <v>3</v>
      </c>
      <c r="D155" s="66" t="s">
        <v>24</v>
      </c>
      <c r="E155" s="48"/>
      <c r="F155" s="48">
        <f>C155*E155</f>
        <v>0</v>
      </c>
      <c r="G155" s="85"/>
    </row>
    <row r="156" spans="1:7" ht="19">
      <c r="A156" s="68" t="s">
        <v>83</v>
      </c>
      <c r="B156" s="96" t="s">
        <v>82</v>
      </c>
      <c r="C156" s="48">
        <v>1</v>
      </c>
      <c r="D156" s="66" t="s">
        <v>24</v>
      </c>
      <c r="E156" s="48"/>
      <c r="F156" s="48">
        <f>C156*E156</f>
        <v>0</v>
      </c>
      <c r="G156" s="85"/>
    </row>
    <row r="157" spans="1:7" ht="19">
      <c r="A157" s="87" t="s">
        <v>81</v>
      </c>
      <c r="B157" s="102" t="s">
        <v>80</v>
      </c>
      <c r="C157" s="48">
        <v>2</v>
      </c>
      <c r="D157" s="97" t="s">
        <v>24</v>
      </c>
      <c r="E157" s="48"/>
      <c r="F157" s="48">
        <f>C157*E157</f>
        <v>0</v>
      </c>
      <c r="G157" s="85"/>
    </row>
    <row r="158" spans="1:7" ht="19">
      <c r="A158" s="87" t="s">
        <v>79</v>
      </c>
      <c r="B158" s="102" t="s">
        <v>78</v>
      </c>
      <c r="C158" s="48">
        <v>5</v>
      </c>
      <c r="D158" s="97" t="s">
        <v>24</v>
      </c>
      <c r="E158" s="48"/>
      <c r="F158" s="48">
        <f>C158*E158</f>
        <v>0</v>
      </c>
      <c r="G158" s="50"/>
    </row>
    <row r="159" spans="1:7" ht="19">
      <c r="A159" s="87" t="s">
        <v>77</v>
      </c>
      <c r="B159" s="86" t="s">
        <v>76</v>
      </c>
      <c r="C159" s="48"/>
      <c r="D159" s="66"/>
      <c r="E159" s="48"/>
      <c r="F159" s="48"/>
      <c r="G159" s="50"/>
    </row>
    <row r="160" spans="1:7" ht="38">
      <c r="A160" s="68" t="s">
        <v>75</v>
      </c>
      <c r="B160" s="100" t="s">
        <v>74</v>
      </c>
      <c r="C160" s="48">
        <v>2</v>
      </c>
      <c r="D160" s="97" t="s">
        <v>24</v>
      </c>
      <c r="E160" s="48"/>
      <c r="F160" s="48">
        <f>C160*E160</f>
        <v>0</v>
      </c>
      <c r="G160" s="101"/>
    </row>
    <row r="161" spans="1:7" ht="38">
      <c r="A161" s="68" t="s">
        <v>73</v>
      </c>
      <c r="B161" s="100" t="s">
        <v>72</v>
      </c>
      <c r="C161" s="48">
        <v>12</v>
      </c>
      <c r="D161" s="97" t="s">
        <v>24</v>
      </c>
      <c r="E161" s="48"/>
      <c r="F161" s="48">
        <f>C161*E161</f>
        <v>0</v>
      </c>
      <c r="G161" s="50"/>
    </row>
    <row r="162" spans="1:7" ht="38">
      <c r="A162" s="68" t="s">
        <v>71</v>
      </c>
      <c r="B162" s="100" t="s">
        <v>70</v>
      </c>
      <c r="C162" s="48">
        <v>12</v>
      </c>
      <c r="D162" s="97" t="s">
        <v>24</v>
      </c>
      <c r="E162" s="48"/>
      <c r="F162" s="48">
        <f>C162*E162</f>
        <v>0</v>
      </c>
      <c r="G162" s="50"/>
    </row>
    <row r="163" spans="1:7" ht="38">
      <c r="A163" s="68" t="s">
        <v>69</v>
      </c>
      <c r="B163" s="99" t="s">
        <v>68</v>
      </c>
      <c r="C163" s="48">
        <v>7</v>
      </c>
      <c r="D163" s="66" t="s">
        <v>24</v>
      </c>
      <c r="E163" s="48"/>
      <c r="F163" s="48">
        <f>C163*E163</f>
        <v>0</v>
      </c>
      <c r="G163" s="50"/>
    </row>
    <row r="164" spans="1:7" ht="19">
      <c r="A164" s="68" t="s">
        <v>67</v>
      </c>
      <c r="B164" s="98" t="s">
        <v>66</v>
      </c>
      <c r="C164" s="48">
        <v>31</v>
      </c>
      <c r="D164" s="97" t="s">
        <v>24</v>
      </c>
      <c r="E164" s="48"/>
      <c r="F164" s="48">
        <f>C164*E164</f>
        <v>0</v>
      </c>
      <c r="G164" s="50">
        <f>SUM(F101:F164)</f>
        <v>0</v>
      </c>
    </row>
    <row r="165" spans="1:7">
      <c r="A165" s="68"/>
      <c r="B165" s="98"/>
      <c r="C165" s="48"/>
      <c r="D165" s="97"/>
      <c r="E165" s="48"/>
      <c r="F165" s="48"/>
      <c r="G165" s="85"/>
    </row>
    <row r="166" spans="1:7" ht="38">
      <c r="A166" s="87" t="s">
        <v>65</v>
      </c>
      <c r="B166" s="90" t="s">
        <v>64</v>
      </c>
      <c r="C166" s="48">
        <v>1</v>
      </c>
      <c r="D166" s="97" t="s">
        <v>24</v>
      </c>
      <c r="E166" s="48"/>
      <c r="F166" s="48">
        <f>C166*E166</f>
        <v>0</v>
      </c>
      <c r="G166" s="50">
        <f>SUM(F166)</f>
        <v>0</v>
      </c>
    </row>
    <row r="167" spans="1:7">
      <c r="A167" s="68"/>
      <c r="B167" s="98"/>
      <c r="C167" s="48"/>
      <c r="D167" s="97"/>
      <c r="E167" s="48"/>
      <c r="F167" s="48"/>
      <c r="G167" s="85"/>
    </row>
    <row r="168" spans="1:7" ht="38">
      <c r="A168" s="87" t="s">
        <v>63</v>
      </c>
      <c r="B168" s="90" t="s">
        <v>62</v>
      </c>
      <c r="C168" s="48"/>
      <c r="D168" s="97"/>
      <c r="E168" s="48"/>
      <c r="F168" s="48"/>
      <c r="G168" s="50"/>
    </row>
    <row r="169" spans="1:7" ht="19">
      <c r="A169" s="68" t="s">
        <v>61</v>
      </c>
      <c r="B169" s="98" t="s">
        <v>60</v>
      </c>
      <c r="C169" s="48">
        <v>3</v>
      </c>
      <c r="D169" s="97" t="s">
        <v>24</v>
      </c>
      <c r="E169" s="48"/>
      <c r="F169" s="48">
        <f>C169*E169</f>
        <v>0</v>
      </c>
      <c r="G169" s="85"/>
    </row>
    <row r="170" spans="1:7" ht="19">
      <c r="A170" s="68" t="s">
        <v>59</v>
      </c>
      <c r="B170" s="98" t="s">
        <v>58</v>
      </c>
      <c r="C170" s="48">
        <v>10</v>
      </c>
      <c r="D170" s="97" t="s">
        <v>24</v>
      </c>
      <c r="E170" s="48"/>
      <c r="F170" s="48">
        <f>C170*E170</f>
        <v>0</v>
      </c>
      <c r="G170" s="50">
        <f>SUM(F169:F170)</f>
        <v>0</v>
      </c>
    </row>
    <row r="171" spans="1:7">
      <c r="A171" s="68"/>
      <c r="B171" s="96"/>
      <c r="C171" s="48"/>
      <c r="D171" s="66"/>
      <c r="E171" s="48"/>
      <c r="F171" s="48"/>
      <c r="G171" s="50"/>
    </row>
    <row r="172" spans="1:7" ht="19">
      <c r="A172" s="87" t="s">
        <v>57</v>
      </c>
      <c r="B172" s="86" t="s">
        <v>56</v>
      </c>
      <c r="C172" s="48">
        <v>20</v>
      </c>
      <c r="D172" s="66" t="s">
        <v>55</v>
      </c>
      <c r="E172" s="48"/>
      <c r="F172" s="48">
        <f>C172*E172</f>
        <v>0</v>
      </c>
      <c r="G172" s="50">
        <f>SUM(F172)</f>
        <v>0</v>
      </c>
    </row>
    <row r="173" spans="1:7">
      <c r="A173" s="95"/>
      <c r="B173" s="94"/>
      <c r="C173" s="48"/>
      <c r="D173" s="93"/>
      <c r="E173" s="48"/>
      <c r="F173" s="48"/>
      <c r="G173" s="92"/>
    </row>
    <row r="174" spans="1:7" ht="19">
      <c r="A174" s="87" t="s">
        <v>54</v>
      </c>
      <c r="B174" s="86" t="s">
        <v>53</v>
      </c>
      <c r="C174" s="48">
        <v>11.38</v>
      </c>
      <c r="D174" s="66" t="s">
        <v>52</v>
      </c>
      <c r="E174" s="48"/>
      <c r="F174" s="48">
        <f>C174*E174</f>
        <v>0</v>
      </c>
      <c r="G174" s="50">
        <f>SUM(F174)</f>
        <v>0</v>
      </c>
    </row>
    <row r="175" spans="1:7">
      <c r="A175" s="87"/>
      <c r="B175" s="86"/>
      <c r="C175" s="48"/>
      <c r="D175" s="66"/>
      <c r="E175" s="48"/>
      <c r="F175" s="48"/>
      <c r="G175" s="50"/>
    </row>
    <row r="176" spans="1:7" ht="57">
      <c r="A176" s="91" t="s">
        <v>51</v>
      </c>
      <c r="B176" s="90" t="s">
        <v>50</v>
      </c>
      <c r="C176" s="48">
        <v>1</v>
      </c>
      <c r="D176" s="89" t="s">
        <v>1</v>
      </c>
      <c r="E176" s="48"/>
      <c r="F176" s="48">
        <f>C176*E176</f>
        <v>0</v>
      </c>
      <c r="G176" s="50">
        <f>SUM(F176)</f>
        <v>0</v>
      </c>
    </row>
    <row r="177" spans="1:7">
      <c r="A177" s="91"/>
      <c r="B177" s="90"/>
      <c r="C177" s="48"/>
      <c r="D177" s="89"/>
      <c r="E177" s="48"/>
      <c r="F177" s="48"/>
      <c r="G177" s="50"/>
    </row>
    <row r="178" spans="1:7" ht="19">
      <c r="A178" s="87" t="s">
        <v>49</v>
      </c>
      <c r="B178" s="86" t="s">
        <v>48</v>
      </c>
      <c r="C178" s="48"/>
      <c r="D178" s="66"/>
      <c r="E178" s="48"/>
      <c r="F178" s="48"/>
      <c r="G178" s="85"/>
    </row>
    <row r="179" spans="1:7" ht="19">
      <c r="A179" s="68" t="s">
        <v>47</v>
      </c>
      <c r="B179" s="67" t="s">
        <v>38</v>
      </c>
      <c r="C179" s="48">
        <v>17697.21</v>
      </c>
      <c r="D179" s="66" t="s">
        <v>27</v>
      </c>
      <c r="E179" s="48"/>
      <c r="F179" s="48">
        <f t="shared" ref="F179:F184" si="12">C179*E179</f>
        <v>0</v>
      </c>
      <c r="G179" s="50"/>
    </row>
    <row r="180" spans="1:7" ht="19">
      <c r="A180" s="68" t="s">
        <v>46</v>
      </c>
      <c r="B180" s="67" t="s">
        <v>36</v>
      </c>
      <c r="C180" s="48">
        <v>2875.05</v>
      </c>
      <c r="D180" s="66" t="s">
        <v>27</v>
      </c>
      <c r="E180" s="48"/>
      <c r="F180" s="48">
        <f t="shared" si="12"/>
        <v>0</v>
      </c>
      <c r="G180" s="50"/>
    </row>
    <row r="181" spans="1:7" ht="19">
      <c r="A181" s="68" t="s">
        <v>45</v>
      </c>
      <c r="B181" s="67" t="s">
        <v>34</v>
      </c>
      <c r="C181" s="48">
        <v>3556.69</v>
      </c>
      <c r="D181" s="66" t="s">
        <v>27</v>
      </c>
      <c r="E181" s="48"/>
      <c r="F181" s="48">
        <f t="shared" si="12"/>
        <v>0</v>
      </c>
      <c r="G181" s="85"/>
    </row>
    <row r="182" spans="1:7" ht="19">
      <c r="A182" s="68" t="s">
        <v>44</v>
      </c>
      <c r="B182" s="67" t="s">
        <v>32</v>
      </c>
      <c r="C182" s="48">
        <v>4637.22</v>
      </c>
      <c r="D182" s="66" t="s">
        <v>27</v>
      </c>
      <c r="E182" s="48"/>
      <c r="F182" s="48">
        <f t="shared" si="12"/>
        <v>0</v>
      </c>
      <c r="G182" s="85"/>
    </row>
    <row r="183" spans="1:7" ht="19">
      <c r="A183" s="68" t="s">
        <v>43</v>
      </c>
      <c r="B183" s="67" t="s">
        <v>30</v>
      </c>
      <c r="C183" s="48">
        <v>2170.36</v>
      </c>
      <c r="D183" s="66" t="s">
        <v>27</v>
      </c>
      <c r="E183" s="48"/>
      <c r="F183" s="48">
        <f t="shared" si="12"/>
        <v>0</v>
      </c>
      <c r="G183" s="85"/>
    </row>
    <row r="184" spans="1:7" ht="19">
      <c r="A184" s="68" t="s">
        <v>42</v>
      </c>
      <c r="B184" s="67" t="s">
        <v>28</v>
      </c>
      <c r="C184" s="48">
        <v>1110.9000000000001</v>
      </c>
      <c r="D184" s="66" t="s">
        <v>27</v>
      </c>
      <c r="E184" s="48"/>
      <c r="F184" s="48">
        <f t="shared" si="12"/>
        <v>0</v>
      </c>
      <c r="G184" s="50">
        <f>SUM(F179:F184)</f>
        <v>0</v>
      </c>
    </row>
    <row r="185" spans="1:7" ht="19" thickBot="1">
      <c r="A185" s="70"/>
      <c r="B185" s="88"/>
      <c r="C185" s="56"/>
      <c r="D185" s="69"/>
      <c r="E185" s="56"/>
      <c r="F185" s="56"/>
      <c r="G185" s="55"/>
    </row>
    <row r="186" spans="1:7" ht="20" thickTop="1">
      <c r="A186" s="87" t="s">
        <v>41</v>
      </c>
      <c r="B186" s="86" t="s">
        <v>40</v>
      </c>
      <c r="C186" s="48"/>
      <c r="D186" s="67"/>
      <c r="E186" s="48"/>
      <c r="F186" s="48"/>
      <c r="G186" s="85"/>
    </row>
    <row r="187" spans="1:7" ht="19">
      <c r="A187" s="68" t="s">
        <v>39</v>
      </c>
      <c r="B187" s="67" t="s">
        <v>38</v>
      </c>
      <c r="C187" s="48">
        <v>17457.57</v>
      </c>
      <c r="D187" s="66" t="s">
        <v>27</v>
      </c>
      <c r="E187" s="48"/>
      <c r="F187" s="48">
        <f t="shared" ref="F187:F192" si="13">C187*E187</f>
        <v>0</v>
      </c>
      <c r="G187" s="50"/>
    </row>
    <row r="188" spans="1:7" ht="19">
      <c r="A188" s="68" t="s">
        <v>37</v>
      </c>
      <c r="B188" s="67" t="s">
        <v>36</v>
      </c>
      <c r="C188" s="48">
        <v>2827.14</v>
      </c>
      <c r="D188" s="66" t="s">
        <v>27</v>
      </c>
      <c r="E188" s="48"/>
      <c r="F188" s="48">
        <f t="shared" si="13"/>
        <v>0</v>
      </c>
      <c r="G188" s="50"/>
    </row>
    <row r="189" spans="1:7" ht="19">
      <c r="A189" s="68" t="s">
        <v>35</v>
      </c>
      <c r="B189" s="67" t="s">
        <v>34</v>
      </c>
      <c r="C189" s="48">
        <v>3467.77</v>
      </c>
      <c r="D189" s="66" t="s">
        <v>27</v>
      </c>
      <c r="E189" s="48"/>
      <c r="F189" s="48">
        <f t="shared" si="13"/>
        <v>0</v>
      </c>
      <c r="G189" s="85"/>
    </row>
    <row r="190" spans="1:7" ht="19">
      <c r="A190" s="68" t="s">
        <v>33</v>
      </c>
      <c r="B190" s="67" t="s">
        <v>32</v>
      </c>
      <c r="C190" s="48">
        <v>4521.29</v>
      </c>
      <c r="D190" s="66" t="s">
        <v>27</v>
      </c>
      <c r="E190" s="48"/>
      <c r="F190" s="48">
        <f t="shared" si="13"/>
        <v>0</v>
      </c>
      <c r="G190" s="85"/>
    </row>
    <row r="191" spans="1:7" ht="19">
      <c r="A191" s="68" t="s">
        <v>31</v>
      </c>
      <c r="B191" s="67" t="s">
        <v>30</v>
      </c>
      <c r="C191" s="48">
        <v>2093.4899999999998</v>
      </c>
      <c r="D191" s="66" t="s">
        <v>27</v>
      </c>
      <c r="E191" s="48"/>
      <c r="F191" s="48">
        <f t="shared" si="13"/>
        <v>0</v>
      </c>
      <c r="G191" s="85"/>
    </row>
    <row r="192" spans="1:7" ht="19">
      <c r="A192" s="68" t="s">
        <v>29</v>
      </c>
      <c r="B192" s="67" t="s">
        <v>28</v>
      </c>
      <c r="C192" s="48">
        <v>1064.6099999999999</v>
      </c>
      <c r="D192" s="66" t="s">
        <v>27</v>
      </c>
      <c r="E192" s="48"/>
      <c r="F192" s="48">
        <f t="shared" si="13"/>
        <v>0</v>
      </c>
      <c r="G192" s="50">
        <f>SUM(F187:F192)</f>
        <v>0</v>
      </c>
    </row>
    <row r="193" spans="1:7">
      <c r="A193" s="84"/>
      <c r="B193" s="83"/>
      <c r="C193" s="48"/>
      <c r="D193" s="66"/>
      <c r="E193" s="48"/>
      <c r="F193" s="48"/>
      <c r="G193" s="50"/>
    </row>
    <row r="194" spans="1:7" ht="57">
      <c r="A194" s="82" t="s">
        <v>26</v>
      </c>
      <c r="B194" s="81" t="s">
        <v>25</v>
      </c>
      <c r="C194" s="48">
        <v>3480</v>
      </c>
      <c r="D194" s="74" t="s">
        <v>24</v>
      </c>
      <c r="E194" s="48"/>
      <c r="F194" s="48">
        <f>C194*E194</f>
        <v>0</v>
      </c>
      <c r="G194" s="50">
        <f>SUM(F194)</f>
        <v>0</v>
      </c>
    </row>
    <row r="195" spans="1:7">
      <c r="A195" s="68"/>
      <c r="B195" s="67"/>
      <c r="C195" s="48"/>
      <c r="D195" s="66"/>
      <c r="E195" s="48"/>
      <c r="F195" s="48"/>
      <c r="G195" s="50"/>
    </row>
    <row r="196" spans="1:7">
      <c r="A196" s="65"/>
      <c r="B196" s="80"/>
      <c r="C196" s="76"/>
      <c r="D196" s="76"/>
      <c r="E196" s="79"/>
      <c r="F196" s="76"/>
      <c r="G196" s="50"/>
    </row>
    <row r="197" spans="1:7" ht="19">
      <c r="A197" s="65" t="s">
        <v>23</v>
      </c>
      <c r="B197" s="78" t="s">
        <v>22</v>
      </c>
      <c r="C197" s="48">
        <f>C187*0.8+C188*0.8+C189*0.8+C190*0.8+C191*1.05+C192*1.2</f>
        <v>26094.712499999998</v>
      </c>
      <c r="D197" s="76" t="s">
        <v>21</v>
      </c>
      <c r="E197" s="48"/>
      <c r="F197" s="48">
        <f>C197*E197</f>
        <v>0</v>
      </c>
      <c r="G197" s="50">
        <f>F197</f>
        <v>0</v>
      </c>
    </row>
    <row r="198" spans="1:7">
      <c r="A198" s="63"/>
      <c r="B198" s="77"/>
      <c r="C198" s="76"/>
      <c r="D198" s="76"/>
      <c r="E198" s="76"/>
      <c r="F198" s="48"/>
      <c r="G198" s="50"/>
    </row>
    <row r="199" spans="1:7" ht="76">
      <c r="A199" s="65" t="s">
        <v>20</v>
      </c>
      <c r="B199" s="75" t="s">
        <v>19</v>
      </c>
      <c r="C199" s="48">
        <v>1</v>
      </c>
      <c r="D199" s="74" t="s">
        <v>1</v>
      </c>
      <c r="E199" s="48"/>
      <c r="F199" s="48">
        <f>C199*E199</f>
        <v>0</v>
      </c>
      <c r="G199" s="50">
        <f>SUM(F199)</f>
        <v>0</v>
      </c>
    </row>
    <row r="200" spans="1:7" ht="19" thickBot="1">
      <c r="A200" s="73"/>
      <c r="B200" s="72"/>
      <c r="C200" s="56"/>
      <c r="D200" s="71"/>
      <c r="E200" s="56"/>
      <c r="F200" s="56"/>
      <c r="G200" s="55"/>
    </row>
    <row r="201" spans="1:7" ht="20" thickTop="1" thickBot="1">
      <c r="A201" s="70"/>
      <c r="B201" s="123" t="s">
        <v>18</v>
      </c>
      <c r="C201" s="123"/>
      <c r="D201" s="69"/>
      <c r="E201" s="56"/>
      <c r="F201" s="56"/>
      <c r="G201" s="55">
        <f>SUM(G11:G199)</f>
        <v>0</v>
      </c>
    </row>
    <row r="202" spans="1:7" ht="20" thickTop="1" thickBot="1">
      <c r="A202" s="70"/>
      <c r="B202" s="123" t="s">
        <v>18</v>
      </c>
      <c r="C202" s="123"/>
      <c r="D202" s="69"/>
      <c r="E202" s="56"/>
      <c r="F202" s="56"/>
      <c r="G202" s="55">
        <f>SUM(F11:F199)</f>
        <v>0</v>
      </c>
    </row>
    <row r="203" spans="1:7" ht="19" thickTop="1">
      <c r="A203" s="68"/>
      <c r="B203" s="67"/>
      <c r="C203" s="48"/>
      <c r="D203" s="66"/>
      <c r="E203" s="48"/>
      <c r="F203" s="48"/>
      <c r="G203" s="50"/>
    </row>
    <row r="204" spans="1:7">
      <c r="A204" s="65"/>
      <c r="B204" s="60" t="s">
        <v>17</v>
      </c>
      <c r="C204" s="48"/>
      <c r="D204" s="64">
        <v>0.1</v>
      </c>
      <c r="E204" s="48"/>
      <c r="F204" s="48">
        <f t="shared" ref="F204:F209" si="14">D204*$G$201</f>
        <v>0</v>
      </c>
      <c r="G204" s="50"/>
    </row>
    <row r="205" spans="1:7">
      <c r="A205" s="63"/>
      <c r="B205" s="60" t="s">
        <v>16</v>
      </c>
      <c r="C205" s="48"/>
      <c r="D205" s="62">
        <v>2.5000000000000001E-2</v>
      </c>
      <c r="E205" s="48"/>
      <c r="F205" s="48">
        <f t="shared" si="14"/>
        <v>0</v>
      </c>
      <c r="G205" s="50"/>
    </row>
    <row r="206" spans="1:7">
      <c r="A206" s="63"/>
      <c r="B206" s="60" t="s">
        <v>15</v>
      </c>
      <c r="C206" s="48"/>
      <c r="D206" s="62">
        <v>0.02</v>
      </c>
      <c r="E206" s="48"/>
      <c r="F206" s="48">
        <f t="shared" si="14"/>
        <v>0</v>
      </c>
      <c r="G206" s="50"/>
    </row>
    <row r="207" spans="1:7">
      <c r="A207" s="53"/>
      <c r="B207" s="60" t="s">
        <v>14</v>
      </c>
      <c r="C207" s="48"/>
      <c r="D207" s="61">
        <v>5.3499999999999999E-2</v>
      </c>
      <c r="E207" s="48"/>
      <c r="F207" s="48">
        <f t="shared" si="14"/>
        <v>0</v>
      </c>
      <c r="G207" s="50"/>
    </row>
    <row r="208" spans="1:7">
      <c r="A208" s="53"/>
      <c r="B208" s="60" t="s">
        <v>13</v>
      </c>
      <c r="C208" s="48"/>
      <c r="D208" s="49">
        <v>0.01</v>
      </c>
      <c r="E208" s="48"/>
      <c r="F208" s="48">
        <f t="shared" si="14"/>
        <v>0</v>
      </c>
      <c r="G208" s="50"/>
    </row>
    <row r="209" spans="1:7">
      <c r="A209" s="53"/>
      <c r="B209" s="60" t="s">
        <v>12</v>
      </c>
      <c r="C209" s="48"/>
      <c r="D209" s="49">
        <v>0.05</v>
      </c>
      <c r="E209" s="48"/>
      <c r="F209" s="48">
        <f t="shared" si="14"/>
        <v>0</v>
      </c>
      <c r="G209" s="50" t="s">
        <v>11</v>
      </c>
    </row>
    <row r="210" spans="1:7" ht="19" thickBot="1">
      <c r="A210" s="59"/>
      <c r="B210" s="58"/>
      <c r="C210" s="56"/>
      <c r="D210" s="57"/>
      <c r="E210" s="56"/>
      <c r="F210" s="56"/>
      <c r="G210" s="55"/>
    </row>
    <row r="211" spans="1:7" ht="20" thickTop="1" thickBot="1">
      <c r="A211" s="25"/>
      <c r="B211" s="24" t="s">
        <v>10</v>
      </c>
      <c r="C211" s="22"/>
      <c r="D211" s="54"/>
      <c r="E211" s="22"/>
      <c r="F211" s="22"/>
      <c r="G211" s="21">
        <f>SUM(F204:F209)</f>
        <v>0</v>
      </c>
    </row>
    <row r="212" spans="1:7" ht="20" thickTop="1" thickBot="1">
      <c r="A212" s="25"/>
      <c r="B212" s="24" t="s">
        <v>9</v>
      </c>
      <c r="C212" s="22"/>
      <c r="D212" s="54"/>
      <c r="E212" s="22"/>
      <c r="F212" s="22"/>
      <c r="G212" s="21">
        <f>G211+G201</f>
        <v>0</v>
      </c>
    </row>
    <row r="213" spans="1:7" ht="19" thickTop="1">
      <c r="A213" s="53"/>
      <c r="B213" s="52"/>
      <c r="C213" s="48"/>
      <c r="D213" s="51"/>
      <c r="E213" s="32"/>
      <c r="F213" s="48"/>
      <c r="G213" s="50"/>
    </row>
    <row r="214" spans="1:7" ht="38">
      <c r="A214" s="45"/>
      <c r="B214" s="35" t="s">
        <v>8</v>
      </c>
      <c r="C214" s="33"/>
      <c r="D214" s="49">
        <v>0.03</v>
      </c>
      <c r="E214" s="48"/>
      <c r="F214" s="33"/>
      <c r="G214" s="47">
        <f>D214*G211</f>
        <v>0</v>
      </c>
    </row>
    <row r="215" spans="1:7">
      <c r="A215" s="45"/>
      <c r="B215" s="46" t="s">
        <v>7</v>
      </c>
      <c r="C215" s="33"/>
      <c r="D215" s="43">
        <v>0.06</v>
      </c>
      <c r="E215" s="33"/>
      <c r="F215" s="33"/>
      <c r="G215" s="31">
        <f>D215*G201</f>
        <v>0</v>
      </c>
    </row>
    <row r="216" spans="1:7">
      <c r="A216" s="45"/>
      <c r="B216" s="46" t="s">
        <v>6</v>
      </c>
      <c r="C216" s="33"/>
      <c r="D216" s="43">
        <v>0.05</v>
      </c>
      <c r="E216" s="33"/>
      <c r="F216" s="33"/>
      <c r="G216" s="31">
        <f>D216*G212</f>
        <v>0</v>
      </c>
    </row>
    <row r="217" spans="1:7" ht="19">
      <c r="A217" s="45"/>
      <c r="B217" s="44" t="s">
        <v>5</v>
      </c>
      <c r="C217" s="33"/>
      <c r="D217" s="43">
        <v>0.18</v>
      </c>
      <c r="E217" s="33"/>
      <c r="F217" s="33"/>
      <c r="G217" s="31">
        <f>D217*F204</f>
        <v>0</v>
      </c>
    </row>
    <row r="218" spans="1:7">
      <c r="A218" s="42"/>
      <c r="B218" s="41" t="s">
        <v>4</v>
      </c>
      <c r="C218" s="33"/>
      <c r="D218" s="40">
        <v>1E-3</v>
      </c>
      <c r="E218" s="33"/>
      <c r="F218" s="33"/>
      <c r="G218" s="31">
        <f>D218*G201</f>
        <v>0</v>
      </c>
    </row>
    <row r="219" spans="1:7" ht="38">
      <c r="A219" s="39"/>
      <c r="B219" s="38" t="s">
        <v>3</v>
      </c>
      <c r="C219" s="37"/>
      <c r="D219" s="34">
        <v>1</v>
      </c>
      <c r="E219" s="33" t="s">
        <v>1</v>
      </c>
      <c r="F219" s="33"/>
      <c r="G219" s="31">
        <f>D219*F219</f>
        <v>0</v>
      </c>
    </row>
    <row r="220" spans="1:7" ht="38">
      <c r="A220" s="36"/>
      <c r="B220" s="35" t="s">
        <v>2</v>
      </c>
      <c r="C220" s="32"/>
      <c r="D220" s="34">
        <v>1</v>
      </c>
      <c r="E220" s="33" t="s">
        <v>1</v>
      </c>
      <c r="F220" s="32"/>
      <c r="G220" s="31">
        <f>D220*F220</f>
        <v>0</v>
      </c>
    </row>
    <row r="221" spans="1:7" ht="19" thickBot="1">
      <c r="A221" s="30"/>
      <c r="B221" s="29"/>
      <c r="C221" s="27"/>
      <c r="D221" s="28"/>
      <c r="E221" s="27"/>
      <c r="F221" s="27"/>
      <c r="G221" s="26"/>
    </row>
    <row r="222" spans="1:7" ht="20" thickTop="1" thickBot="1">
      <c r="A222" s="25"/>
      <c r="B222" s="24" t="s">
        <v>0</v>
      </c>
      <c r="C222" s="22"/>
      <c r="D222" s="23"/>
      <c r="E222" s="22"/>
      <c r="F222" s="22"/>
      <c r="G222" s="21">
        <f>G212+G214+G215+G216+G217+G218+G219+G220</f>
        <v>0</v>
      </c>
    </row>
    <row r="223" spans="1:7" ht="21" thickTop="1">
      <c r="A223" s="20"/>
      <c r="B223" s="19"/>
      <c r="C223" s="18"/>
      <c r="D223" s="18"/>
      <c r="E223" s="18"/>
      <c r="F223" s="18"/>
      <c r="G223" s="17"/>
    </row>
    <row r="224" spans="1:7">
      <c r="A224" s="16"/>
      <c r="B224" s="6"/>
      <c r="D224" s="15"/>
      <c r="F224" s="14"/>
      <c r="G224" s="14"/>
    </row>
    <row r="225" spans="1:7">
      <c r="A225" s="16"/>
      <c r="B225" s="6"/>
      <c r="D225" s="15"/>
      <c r="F225" s="14"/>
      <c r="G225" s="14"/>
    </row>
    <row r="226" spans="1:7">
      <c r="A226" s="13"/>
      <c r="B226" s="6"/>
      <c r="D226" s="1"/>
    </row>
    <row r="227" spans="1:7">
      <c r="A227" s="13"/>
      <c r="B227" s="6"/>
      <c r="D227" s="1"/>
    </row>
    <row r="228" spans="1:7">
      <c r="A228" s="13"/>
      <c r="B228" s="9"/>
      <c r="C228" s="8"/>
      <c r="D228" s="1"/>
      <c r="E228" s="8"/>
    </row>
    <row r="229" spans="1:7">
      <c r="A229" s="13"/>
      <c r="B229" s="6"/>
      <c r="D229" s="1"/>
    </row>
    <row r="230" spans="1:7">
      <c r="A230" s="13"/>
      <c r="B230" s="6"/>
      <c r="D230" s="8"/>
    </row>
    <row r="231" spans="1:7">
      <c r="A231" s="7"/>
      <c r="B231" s="12"/>
      <c r="C231" s="11"/>
      <c r="D231" s="11"/>
      <c r="E231" s="11"/>
      <c r="F231" s="11"/>
    </row>
    <row r="232" spans="1:7">
      <c r="A232" s="7"/>
      <c r="B232" s="6"/>
      <c r="D232" s="1"/>
    </row>
    <row r="233" spans="1:7">
      <c r="A233" s="7"/>
      <c r="B233" s="6"/>
      <c r="D233" s="11"/>
      <c r="F233" s="11"/>
    </row>
    <row r="234" spans="1:7">
      <c r="A234" s="7"/>
      <c r="B234" s="6"/>
      <c r="D234" s="11"/>
      <c r="F234" s="11"/>
    </row>
    <row r="235" spans="1:7">
      <c r="A235" s="7"/>
      <c r="B235" s="12"/>
      <c r="C235" s="11"/>
      <c r="D235" s="11"/>
      <c r="E235" s="11"/>
      <c r="F235" s="11"/>
    </row>
    <row r="236" spans="1:7">
      <c r="A236" s="7"/>
      <c r="B236" s="6"/>
      <c r="D236" s="1"/>
    </row>
    <row r="237" spans="1:7">
      <c r="A237" s="10"/>
      <c r="B237" s="9"/>
      <c r="C237" s="8"/>
      <c r="D237" s="8"/>
      <c r="E237" s="8"/>
      <c r="G237" s="8"/>
    </row>
    <row r="238" spans="1:7">
      <c r="A238" s="7"/>
      <c r="B238" s="6"/>
      <c r="D238" s="1"/>
    </row>
    <row r="239" spans="1:7" ht="16">
      <c r="A239" s="5"/>
      <c r="B239" s="5"/>
      <c r="C239" s="4"/>
      <c r="D239" s="4"/>
      <c r="E239" s="4"/>
      <c r="F239" s="4"/>
      <c r="G239" s="4"/>
    </row>
    <row r="240" spans="1:7">
      <c r="A240" s="3"/>
    </row>
    <row r="241" spans="1:2">
      <c r="A241" s="3"/>
    </row>
    <row r="242" spans="1:2">
      <c r="A242" s="3"/>
    </row>
    <row r="243" spans="1:2">
      <c r="A243" s="3"/>
    </row>
    <row r="244" spans="1:2">
      <c r="A244" s="3"/>
    </row>
    <row r="245" spans="1:2">
      <c r="A245" s="3"/>
      <c r="B245" s="3"/>
    </row>
    <row r="247" spans="1:2">
      <c r="A247" s="3"/>
      <c r="B247" s="3"/>
    </row>
    <row r="248" spans="1:2">
      <c r="A248" s="3"/>
      <c r="B248" s="3"/>
    </row>
  </sheetData>
  <mergeCells count="8">
    <mergeCell ref="B201:C201"/>
    <mergeCell ref="B202:C202"/>
    <mergeCell ref="A1:G1"/>
    <mergeCell ref="A2:G2"/>
    <mergeCell ref="A3:G3"/>
    <mergeCell ref="A5:B5"/>
    <mergeCell ref="A6:G6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Rios</dc:creator>
  <cp:lastModifiedBy>Microsoft Office User</cp:lastModifiedBy>
  <dcterms:created xsi:type="dcterms:W3CDTF">2020-11-23T16:31:48Z</dcterms:created>
  <dcterms:modified xsi:type="dcterms:W3CDTF">2020-11-25T11:54:11Z</dcterms:modified>
</cp:coreProperties>
</file>