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LBC/Desktop/NOVIEMBRE 23-11-20/FORTALECIMIENTO DE LA MICRO RED PARA EL MUNICIPIO SDE/"/>
    </mc:Choice>
  </mc:AlternateContent>
  <xr:revisionPtr revIDLastSave="0" documentId="13_ncr:1_{41294063-04D5-4F46-ABAB-727640F4F8D4}" xr6:coauthVersionLast="45" xr6:coauthVersionMax="45" xr10:uidLastSave="{00000000-0000-0000-0000-000000000000}"/>
  <bookViews>
    <workbookView xWindow="0" yWindow="460" windowWidth="20740" windowHeight="11160" tabRatio="500" xr2:uid="{00000000-000D-0000-FFFF-FFFF00000000}"/>
  </bookViews>
  <sheets>
    <sheet name="2019-57" sheetId="3" r:id="rId1"/>
  </sheets>
  <definedNames>
    <definedName name="_xlnm.Print_Area" localSheetId="0">'2019-57'!$A$1:$G$163</definedName>
    <definedName name="H">#N/A</definedName>
    <definedName name="_xlnm.Print_Titles" localSheetId="0">'2019-57'!$1:$9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22" i="3" l="1"/>
  <c r="C23" i="3"/>
  <c r="G145" i="3" l="1"/>
  <c r="G144" i="3"/>
  <c r="F124" i="3"/>
  <c r="G124" i="3" s="1"/>
  <c r="F122" i="3"/>
  <c r="G122" i="3" s="1"/>
  <c r="F120" i="3"/>
  <c r="G120" i="3" s="1"/>
  <c r="F118" i="3"/>
  <c r="G118" i="3" s="1"/>
  <c r="F116" i="3"/>
  <c r="F115" i="3"/>
  <c r="F114" i="3"/>
  <c r="F111" i="3"/>
  <c r="F110" i="3"/>
  <c r="F109" i="3"/>
  <c r="F106" i="3"/>
  <c r="G106" i="3" s="1"/>
  <c r="F104" i="3"/>
  <c r="G104" i="3" s="1"/>
  <c r="F102" i="3"/>
  <c r="G102" i="3" s="1"/>
  <c r="C100" i="3"/>
  <c r="F100" i="3" s="1"/>
  <c r="F99" i="3"/>
  <c r="F98" i="3"/>
  <c r="F96" i="3"/>
  <c r="F94" i="3"/>
  <c r="F93" i="3"/>
  <c r="F92" i="3"/>
  <c r="F90" i="3"/>
  <c r="F89" i="3"/>
  <c r="F88" i="3"/>
  <c r="F86" i="3"/>
  <c r="F85" i="3"/>
  <c r="F84" i="3"/>
  <c r="F82" i="3"/>
  <c r="F81" i="3"/>
  <c r="F80" i="3"/>
  <c r="F79" i="3"/>
  <c r="F77" i="3"/>
  <c r="F76" i="3"/>
  <c r="F75" i="3"/>
  <c r="F74" i="3"/>
  <c r="F73" i="3"/>
  <c r="F72" i="3"/>
  <c r="F70" i="3"/>
  <c r="F69" i="3"/>
  <c r="F68" i="3"/>
  <c r="C64" i="3"/>
  <c r="F64" i="3" s="1"/>
  <c r="F63" i="3"/>
  <c r="F62" i="3"/>
  <c r="F60" i="3"/>
  <c r="F59" i="3"/>
  <c r="F58" i="3"/>
  <c r="F57" i="3"/>
  <c r="F55" i="3"/>
  <c r="F53" i="3"/>
  <c r="F52" i="3"/>
  <c r="F51" i="3"/>
  <c r="F48" i="3"/>
  <c r="F47" i="3"/>
  <c r="F46" i="3"/>
  <c r="F44" i="3"/>
  <c r="F43" i="3"/>
  <c r="F42" i="3"/>
  <c r="F41" i="3"/>
  <c r="F40" i="3"/>
  <c r="F39" i="3"/>
  <c r="F38" i="3"/>
  <c r="F36" i="3"/>
  <c r="F35" i="3"/>
  <c r="F34" i="3"/>
  <c r="F33" i="3"/>
  <c r="F32" i="3"/>
  <c r="F31" i="3"/>
  <c r="F29" i="3"/>
  <c r="F28" i="3"/>
  <c r="F27" i="3"/>
  <c r="F23" i="3"/>
  <c r="F22" i="3"/>
  <c r="F21" i="3"/>
  <c r="F20" i="3"/>
  <c r="F19" i="3"/>
  <c r="F18" i="3"/>
  <c r="F17" i="3"/>
  <c r="F13" i="3"/>
  <c r="F12" i="3"/>
  <c r="G116" i="3" l="1"/>
  <c r="G13" i="3"/>
  <c r="G100" i="3"/>
  <c r="G111" i="3"/>
  <c r="G23" i="3"/>
  <c r="G64" i="3"/>
  <c r="G126" i="3" l="1"/>
  <c r="F132" i="3" l="1"/>
  <c r="F131" i="3"/>
  <c r="F130" i="3"/>
  <c r="G143" i="3"/>
  <c r="G127" i="3"/>
  <c r="F134" i="3"/>
  <c r="F133" i="3"/>
  <c r="G140" i="3"/>
  <c r="F129" i="3"/>
  <c r="G142" i="3" l="1"/>
  <c r="G136" i="3"/>
  <c r="G139" i="3" l="1"/>
  <c r="G137" i="3"/>
  <c r="G141" i="3" s="1"/>
  <c r="G147" i="3" l="1"/>
</calcChain>
</file>

<file path=xl/sharedStrings.xml><?xml version="1.0" encoding="utf-8"?>
<sst xmlns="http://schemas.openxmlformats.org/spreadsheetml/2006/main" count="311" uniqueCount="193">
  <si>
    <t>CORPORACION DEL ACUEDUCTO Y ALCANTARILLADO DE SANTO DOMINGO</t>
  </si>
  <si>
    <t>* * * C. A. A. S. D. * * *</t>
  </si>
  <si>
    <t xml:space="preserve">CODIGO: 2019-57 </t>
  </si>
  <si>
    <t>No.</t>
  </si>
  <si>
    <t>Descripción</t>
  </si>
  <si>
    <t>Cantidad</t>
  </si>
  <si>
    <t>Unidad</t>
  </si>
  <si>
    <t>Precio RD$</t>
  </si>
  <si>
    <t>Costo RD$</t>
  </si>
  <si>
    <t>Sub-Total</t>
  </si>
  <si>
    <t>1.-</t>
  </si>
  <si>
    <t>TRABAJOS PRELIMINARES:</t>
  </si>
  <si>
    <t>1.1.-</t>
  </si>
  <si>
    <t>Replanteo</t>
  </si>
  <si>
    <t>ML</t>
  </si>
  <si>
    <t>1.2.-</t>
  </si>
  <si>
    <t>Caseta de Materiales (Cubicar Desglosado)</t>
  </si>
  <si>
    <t>PA</t>
  </si>
  <si>
    <t>2.-</t>
  </si>
  <si>
    <t>MOVIMIENTO DE TIERRA:</t>
  </si>
  <si>
    <t>2.1.-</t>
  </si>
  <si>
    <t xml:space="preserve">Excavación con: </t>
  </si>
  <si>
    <t>2.1.1.-</t>
  </si>
  <si>
    <t>Trencher (80%)</t>
  </si>
  <si>
    <t>M3</t>
  </si>
  <si>
    <t>2.1.2.-</t>
  </si>
  <si>
    <t>Retromartillo (20%)</t>
  </si>
  <si>
    <t>2.2.-</t>
  </si>
  <si>
    <t>Suministro y Colocación Asiento de Arena</t>
  </si>
  <si>
    <t>2.3.-</t>
  </si>
  <si>
    <t xml:space="preserve">Relleno Compactado con Maquito  </t>
  </si>
  <si>
    <t>2.4.-</t>
  </si>
  <si>
    <t>Suministro de Material Para Relleno (Caliche)</t>
  </si>
  <si>
    <t>2.5.-</t>
  </si>
  <si>
    <t xml:space="preserve">Bote de Material Sobrante </t>
  </si>
  <si>
    <t>3.-</t>
  </si>
  <si>
    <t>SUMINISTRO DE TUBERIAS Y PIEZAS :</t>
  </si>
  <si>
    <t>3.1.-</t>
  </si>
  <si>
    <t>Tuberias de:</t>
  </si>
  <si>
    <t>3.1.1.-</t>
  </si>
  <si>
    <t>Ø3" PVC SDR-21 Con Junta de Goma</t>
  </si>
  <si>
    <t>3.1.2.-</t>
  </si>
  <si>
    <t>3.1.3.-</t>
  </si>
  <si>
    <t>Ø6" PVC SDR-26 Con Junta de Goma</t>
  </si>
  <si>
    <t>3.2.-</t>
  </si>
  <si>
    <t>Tee de:</t>
  </si>
  <si>
    <t>3.2.1.-</t>
  </si>
  <si>
    <t>Ø6" x Ø6" Acero</t>
  </si>
  <si>
    <t>UD</t>
  </si>
  <si>
    <t>3.2.2.-</t>
  </si>
  <si>
    <t>Ø6" x Ø4" Acero</t>
  </si>
  <si>
    <t>3.2.3.-</t>
  </si>
  <si>
    <t>Ø6" x Ø3" Acero</t>
  </si>
  <si>
    <t>3.2.4.-</t>
  </si>
  <si>
    <t>Ø4" x Ø4" Pvc</t>
  </si>
  <si>
    <t>3.2.5.-</t>
  </si>
  <si>
    <t>Ø4" x Ø3" Pvc</t>
  </si>
  <si>
    <t>3.2.6.-</t>
  </si>
  <si>
    <t>Ø3" x Ø3" Pvc</t>
  </si>
  <si>
    <t>3.3.-</t>
  </si>
  <si>
    <t>Codos de:</t>
  </si>
  <si>
    <t>3.3.1.-</t>
  </si>
  <si>
    <t>Ø6" x 90º Acero</t>
  </si>
  <si>
    <t>3.3.2.-</t>
  </si>
  <si>
    <t>Ø4" x 90º PVC</t>
  </si>
  <si>
    <t>3.3.3.-</t>
  </si>
  <si>
    <t>Ø4" x 45º PVC</t>
  </si>
  <si>
    <t>3.3.4.-</t>
  </si>
  <si>
    <t>Ø4" x 22.5º PVC</t>
  </si>
  <si>
    <t>3.3.5.-</t>
  </si>
  <si>
    <t>Ø3" x90º PVC</t>
  </si>
  <si>
    <t>3.3.6.-</t>
  </si>
  <si>
    <t>Ø3" x45º PVC</t>
  </si>
  <si>
    <t>3.3.7.-</t>
  </si>
  <si>
    <t>Ø3" x22.5º PVC</t>
  </si>
  <si>
    <t>3.4.-</t>
  </si>
  <si>
    <t>Cruz de:</t>
  </si>
  <si>
    <t>3.4.1.-</t>
  </si>
  <si>
    <t>3.4.2.-</t>
  </si>
  <si>
    <t>3.4.3.-</t>
  </si>
  <si>
    <t>3.5.-</t>
  </si>
  <si>
    <t>Reducción de:</t>
  </si>
  <si>
    <t>3.5.1.-</t>
  </si>
  <si>
    <t>Ø8" x Ø6" Acero</t>
  </si>
  <si>
    <t>3.5.2.-</t>
  </si>
  <si>
    <t>3.5.3.-</t>
  </si>
  <si>
    <t>3.6.-</t>
  </si>
  <si>
    <t>Tapon de:</t>
  </si>
  <si>
    <t>3.6.1.-</t>
  </si>
  <si>
    <t>Ø3" Pvc</t>
  </si>
  <si>
    <t>3.7.-</t>
  </si>
  <si>
    <t>Junta Dresser de:</t>
  </si>
  <si>
    <t>3.7.1.-</t>
  </si>
  <si>
    <t>Ø8"</t>
  </si>
  <si>
    <t>3.7.2.-</t>
  </si>
  <si>
    <t>Ø6"</t>
  </si>
  <si>
    <t>3.7.3.-</t>
  </si>
  <si>
    <t>Ø4"</t>
  </si>
  <si>
    <t>3.7.4.-</t>
  </si>
  <si>
    <t>Ø3"</t>
  </si>
  <si>
    <t>3.8.-</t>
  </si>
  <si>
    <t>Valvulas de compuerta de:</t>
  </si>
  <si>
    <t>3.8.1.-</t>
  </si>
  <si>
    <t>Ø6" H. F. Platillada, Completa de Vastago Fijo (Marca Mueller, AVK, o Similar)</t>
  </si>
  <si>
    <t>3.8.2.-</t>
  </si>
  <si>
    <t>Ø4" H.F. Platillada (Completa) de Vastago Fijo (Marca Mueller, AVK, o Similar)</t>
  </si>
  <si>
    <t>3.8.3.-</t>
  </si>
  <si>
    <t>Caja Telescopica</t>
  </si>
  <si>
    <t>4.-</t>
  </si>
  <si>
    <t>COLOCACIÓN DE TUBERIAS Y PIEZAS:</t>
  </si>
  <si>
    <t>4.1.-</t>
  </si>
  <si>
    <t>4.1.1.-</t>
  </si>
  <si>
    <t>4.1.2.-</t>
  </si>
  <si>
    <t>4.1.3.-</t>
  </si>
  <si>
    <t>4.2.-</t>
  </si>
  <si>
    <t>4.2.1.-</t>
  </si>
  <si>
    <t>4.2.2.-</t>
  </si>
  <si>
    <t>4.2.3.-</t>
  </si>
  <si>
    <t>4.2.4.-</t>
  </si>
  <si>
    <t>4.2.5.-</t>
  </si>
  <si>
    <t>4.2.6.-</t>
  </si>
  <si>
    <t>4.3.-</t>
  </si>
  <si>
    <t>4.3.1.-</t>
  </si>
  <si>
    <t>4.3.2.-</t>
  </si>
  <si>
    <t>4.3.3.-</t>
  </si>
  <si>
    <t>4.3.4.-</t>
  </si>
  <si>
    <t>4.3.5.-</t>
  </si>
  <si>
    <t>4.3.6.-</t>
  </si>
  <si>
    <t>4.3.7.-</t>
  </si>
  <si>
    <t>4.4.-</t>
  </si>
  <si>
    <t>4.4.1.-</t>
  </si>
  <si>
    <t>4.4.2.-</t>
  </si>
  <si>
    <t>4.4.3.-</t>
  </si>
  <si>
    <t>4.5.-</t>
  </si>
  <si>
    <t>4.5.1.-</t>
  </si>
  <si>
    <t>4.5.2.-</t>
  </si>
  <si>
    <t>4.5.3.-</t>
  </si>
  <si>
    <t>4.6.-</t>
  </si>
  <si>
    <t>5.6.1.-</t>
  </si>
  <si>
    <t>4.7.-</t>
  </si>
  <si>
    <t>4.7.1.-</t>
  </si>
  <si>
    <t>4.7.2.-</t>
  </si>
  <si>
    <t>4.7.3.-</t>
  </si>
  <si>
    <t>5.-</t>
  </si>
  <si>
    <t xml:space="preserve">ANCLAJE DE PIEZAS EN H. S. </t>
  </si>
  <si>
    <t>6.-</t>
  </si>
  <si>
    <t>CEMENTO SOLVENTE</t>
  </si>
  <si>
    <t>GALON</t>
  </si>
  <si>
    <t>7.-</t>
  </si>
  <si>
    <t>8.-</t>
  </si>
  <si>
    <t>TRANSPORTE INTERNO TUBERIAS DE:</t>
  </si>
  <si>
    <t>8.1.-</t>
  </si>
  <si>
    <t>8.2.-</t>
  </si>
  <si>
    <t>Ø4" PVC SDR-21 Con Junta de Goma</t>
  </si>
  <si>
    <t>8.3.-</t>
  </si>
  <si>
    <t>9.-</t>
  </si>
  <si>
    <t>PRUEBA HIDROSTATICA TUBERIAS DE:</t>
  </si>
  <si>
    <t>9.1.-</t>
  </si>
  <si>
    <t>9.2.-</t>
  </si>
  <si>
    <t>9.3.-</t>
  </si>
  <si>
    <t>10.-</t>
  </si>
  <si>
    <t>ACOMETIDAS DOMICILIARIAS PROMEDIO DE  Ø3/4" (Con Clamps de Acero y Caja plastica)</t>
  </si>
  <si>
    <t>11.-</t>
  </si>
  <si>
    <t>SUMINISTRO E INSTALACION HIDRANTE Ø4"</t>
  </si>
  <si>
    <t>12.-</t>
  </si>
  <si>
    <t xml:space="preserve">SEÑALIZACION Y MANEJO DE TRANSITO (Incluye: Personal, Luces, Cinta aviso de peligro, Cinta reflectiva, pago de horas en horarios nocturno, etc.) (Cubicar desglosado) </t>
  </si>
  <si>
    <t>DIRECCION TECNICA</t>
  </si>
  <si>
    <t>GASTOS ADMINISTRATIVOS</t>
  </si>
  <si>
    <t>TRANSPORTE</t>
  </si>
  <si>
    <t>SEGUROS Y FIANZA</t>
  </si>
  <si>
    <t>LEY # 6/86</t>
  </si>
  <si>
    <t>SUPERVISION C.A.A.S.D.</t>
  </si>
  <si>
    <t xml:space="preserve"> </t>
  </si>
  <si>
    <t>TOTAL DE GASTOS INDIRECTOS</t>
  </si>
  <si>
    <t>SUB-TOTAL GENERAL</t>
  </si>
  <si>
    <t>PRESERVACION, MANTENIMIENTO Y CONSERVACION DE CUENCAS</t>
  </si>
  <si>
    <t>EQUIPAMIENTO CAASD</t>
  </si>
  <si>
    <t>IMPREVISTOS</t>
  </si>
  <si>
    <t>ITBIS DE LA DIRECCION TECNICA</t>
  </si>
  <si>
    <t>CODIA</t>
  </si>
  <si>
    <t xml:space="preserve">TOTAL GENERAL </t>
  </si>
  <si>
    <t>PRESUPUESTO: EXTENSION DE LA RED DE DISTRIBUCION DE AGUA POTABLE EN TUBERIAS  Ø6", Ø4" Y Ø3" PVC SDR-26 Y 21, PARA EL SECTOR LAS ORQUIDEAS, URBANIZACION VILLA JERUSALEN. SANTO DOMINGO ESTE (Departamento Este)</t>
  </si>
  <si>
    <t>Valvula de Compuerta de:</t>
  </si>
  <si>
    <t xml:space="preserve">REPARACION DE SERVICIOS EXISTENTES (Cubicar esta partida detallando las actividades realizadas) </t>
  </si>
  <si>
    <t>SUB-TOTAL COSTOS DIRECTOS</t>
  </si>
  <si>
    <t>TRANSPORTE DE EQUIPOS                                  (Presentar Factura)</t>
  </si>
  <si>
    <t>PRUEBA DE COMPACTACIÓN    (Presentar Factura)</t>
  </si>
  <si>
    <t>Unidad Ejecutora de Proyectos.</t>
  </si>
  <si>
    <t>2.6.-</t>
  </si>
  <si>
    <t>Corte de asfalto (e=3") con maquina</t>
  </si>
  <si>
    <t>13.-</t>
  </si>
  <si>
    <t>REPOSICION DE CARPETA ASFALTICA e= 3"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</si>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</sst>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(* #,##0.00_);_(* \(#,##0.00\);_(* \-??_);_(@_)"/>
    <numFmt numFmtId="165" formatCode="_-* #,##0.00_-;\-* #,##0.00_-;_-* \-??_-;_-@_-"/>
    <numFmt numFmtId="166" formatCode="_(\$* #,##0.00_);_(\$* \(#,##0.00\);_(\$* \-??_);_(@_)"/>
    <numFmt numFmtId="167" formatCode="_([$€]* #,##0.00_);_([$€]* \(#,##0.00\);_([$€]* \-??_);_(@_)"/>
    <numFmt numFmtId="168" formatCode="_-* #,##0.00\ _€_-;\-* #,##0.00\ _€_-;_-* \-??\ _€_-;_-@_-"/>
    <numFmt numFmtId="169" formatCode="_-* #,##0\ _€_-;\-* #,##0\ _€_-;_-* &quot;- &quot;_€_-;_-@_-"/>
    <numFmt numFmtId="170" formatCode="_(* #,##0_);_(* \(#,##0\);_(* \-_);_(@_)"/>
    <numFmt numFmtId="171" formatCode="_(&quot;RD$&quot;* #,##0.00_);_(&quot;RD$&quot;* \(#,##0.00\);_(&quot;RD$&quot;* \-??_);_(@_)"/>
    <numFmt numFmtId="172" formatCode="[$-1C0A]#,##0.00_);\(#,##0.00\)"/>
    <numFmt numFmtId="173" formatCode="[$-1C0A]#,##0.00_);[Red]\(#,##0.00\)"/>
    <numFmt numFmtId="174" formatCode="#,##0.\-"/>
    <numFmt numFmtId="175" formatCode="0.0%"/>
    <numFmt numFmtId="176" formatCode="0.00_);\(0.00\)"/>
    <numFmt numFmtId="177" formatCode="0.0\ %"/>
    <numFmt numFmtId="178" formatCode="0.00_)"/>
    <numFmt numFmtId="179" formatCode="0.0"/>
    <numFmt numFmtId="180" formatCode="#,##0.0_);\(#,##0.0\)"/>
  </numFmts>
  <fonts count="47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996633"/>
      <name val="Calibri"/>
      <family val="2"/>
      <charset val="1"/>
    </font>
    <font>
      <b/>
      <sz val="11"/>
      <color rgb="FF996633"/>
      <name val="Calibri"/>
      <family val="2"/>
      <charset val="1"/>
    </font>
    <font>
      <b/>
      <sz val="11"/>
      <color rgb="FF3333CC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663300"/>
      <name val="Calibri"/>
      <family val="2"/>
      <charset val="1"/>
    </font>
    <font>
      <sz val="10"/>
      <name val="Arial"/>
      <family val="2"/>
      <charset val="1"/>
    </font>
    <font>
      <sz val="10"/>
      <name val="Courier New"/>
      <family val="3"/>
      <charset val="1"/>
    </font>
    <font>
      <sz val="10"/>
      <name val="Times New Roman"/>
      <family val="1"/>
      <charset val="1"/>
    </font>
    <font>
      <b/>
      <sz val="11"/>
      <color rgb="FF424242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5"/>
      <color rgb="FF3333CC"/>
      <name val="Calibri"/>
      <family val="2"/>
      <charset val="1"/>
    </font>
    <font>
      <b/>
      <sz val="13"/>
      <color rgb="FF3333CC"/>
      <name val="Calibri"/>
      <family val="2"/>
      <charset val="1"/>
    </font>
    <font>
      <b/>
      <sz val="18"/>
      <color rgb="FF3333CC"/>
      <name val="Cambria"/>
      <family val="2"/>
      <charset val="1"/>
    </font>
    <font>
      <sz val="12"/>
      <name val="Arial"/>
      <family val="2"/>
      <charset val="1"/>
    </font>
    <font>
      <b/>
      <sz val="16"/>
      <name val="Arial"/>
      <family val="2"/>
      <charset val="1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sz val="16"/>
      <name val="Arial"/>
      <family val="2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1"/>
    </font>
    <font>
      <sz val="14"/>
      <name val="Verdana"/>
      <family val="2"/>
      <charset val="1"/>
    </font>
    <font>
      <b/>
      <sz val="12"/>
      <name val="Arial"/>
      <family val="2"/>
      <charset val="1"/>
    </font>
    <font>
      <sz val="14"/>
      <name val="Times New Roman"/>
      <family val="1"/>
      <charset val="1"/>
    </font>
    <font>
      <sz val="16"/>
      <name val="Times New Roman"/>
      <family val="1"/>
      <charset val="1"/>
    </font>
    <font>
      <b/>
      <sz val="10"/>
      <name val="Arial"/>
      <family val="2"/>
      <charset val="1"/>
    </font>
    <font>
      <b/>
      <sz val="16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6"/>
      <color rgb="FF000000"/>
      <name val="Times New Roman"/>
      <family val="1"/>
      <charset val="1"/>
    </font>
    <font>
      <sz val="10"/>
      <color rgb="FF000000"/>
      <name val="Arial"/>
      <family val="2"/>
      <charset val="1"/>
    </font>
    <font>
      <b/>
      <sz val="18"/>
      <name val="Times New Roman"/>
      <family val="1"/>
      <charset val="1"/>
    </font>
    <font>
      <sz val="10"/>
      <name val="Arial"/>
      <family val="2"/>
    </font>
    <font>
      <sz val="16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rgb="FFC0C0FF"/>
        <bgColor rgb="FFA6CAF0"/>
      </patternFill>
    </fill>
    <fill>
      <patternFill patternType="solid">
        <fgColor rgb="FFCC9CCC"/>
        <bgColor rgb="FFCC99FF"/>
      </patternFill>
    </fill>
    <fill>
      <patternFill patternType="solid">
        <fgColor rgb="FFCCFFCC"/>
        <bgColor rgb="FFDBEEF4"/>
      </patternFill>
    </fill>
    <fill>
      <patternFill patternType="solid">
        <fgColor rgb="FFCC99FF"/>
        <bgColor rgb="FFCC9CCC"/>
      </patternFill>
    </fill>
    <fill>
      <patternFill patternType="solid">
        <fgColor rgb="FFA0E0E0"/>
        <bgColor rgb="FFB7DEE8"/>
      </patternFill>
    </fill>
    <fill>
      <patternFill patternType="solid">
        <fgColor rgb="FFE3E3E3"/>
        <bgColor rgb="FFDCE6F2"/>
      </patternFill>
    </fill>
    <fill>
      <patternFill patternType="solid">
        <fgColor rgb="FFA6CAF0"/>
        <bgColor rgb="FFC0C0FF"/>
      </patternFill>
    </fill>
    <fill>
      <patternFill patternType="solid">
        <fgColor rgb="FFFF8080"/>
        <bgColor rgb="FFCC9CCC"/>
      </patternFill>
    </fill>
    <fill>
      <patternFill patternType="solid">
        <fgColor rgb="FF00FF00"/>
        <bgColor rgb="FF33CCCC"/>
      </patternFill>
    </fill>
    <fill>
      <patternFill patternType="solid">
        <fgColor rgb="FF999933"/>
        <bgColor rgb="FF969696"/>
      </patternFill>
    </fill>
    <fill>
      <patternFill patternType="solid">
        <fgColor rgb="FF0080C0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B0F0"/>
      </patternFill>
    </fill>
    <fill>
      <patternFill patternType="solid">
        <fgColor rgb="FF996633"/>
        <bgColor rgb="FF996666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0C0FF"/>
      </patternFill>
    </fill>
    <fill>
      <patternFill patternType="solid">
        <fgColor rgb="FFFFFF99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333399"/>
        <bgColor rgb="FF3333CC"/>
      </patternFill>
    </fill>
    <fill>
      <patternFill patternType="solid">
        <fgColor rgb="FFFF0000"/>
        <bgColor rgb="FF800000"/>
      </patternFill>
    </fill>
    <fill>
      <patternFill patternType="solid">
        <fgColor rgb="FF336666"/>
        <bgColor rgb="FF215968"/>
      </patternFill>
    </fill>
    <fill>
      <patternFill patternType="solid">
        <fgColor rgb="FF996666"/>
        <bgColor rgb="FF996633"/>
      </patternFill>
    </fill>
    <fill>
      <patternFill patternType="solid">
        <fgColor rgb="FFFFFFFF"/>
        <bgColor rgb="FFFFFFC0"/>
      </patternFill>
    </fill>
  </fills>
  <borders count="37">
    <border>
      <left/>
      <right/>
      <top/>
      <bottom/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/>
      <right/>
      <top/>
      <bottom style="double">
        <color rgb="FF9966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80C0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615">
    <xf numFmtId="0" fontId="0" fillId="0" borderId="0"/>
    <xf numFmtId="164" fontId="43" fillId="0" borderId="0" applyBorder="0" applyProtection="0"/>
    <xf numFmtId="9" fontId="43" fillId="0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4" fillId="16" borderId="1" applyProtection="0"/>
    <xf numFmtId="0" fontId="4" fillId="16" borderId="1" applyProtection="0"/>
    <xf numFmtId="0" fontId="4" fillId="16" borderId="1" applyProtection="0"/>
    <xf numFmtId="0" fontId="4" fillId="16" borderId="1" applyProtection="0"/>
    <xf numFmtId="0" fontId="5" fillId="0" borderId="2" applyProtection="0"/>
    <xf numFmtId="0" fontId="5" fillId="0" borderId="2" applyProtection="0"/>
    <xf numFmtId="0" fontId="5" fillId="0" borderId="2" applyProtection="0"/>
    <xf numFmtId="0" fontId="5" fillId="0" borderId="2" applyProtection="0"/>
    <xf numFmtId="164" fontId="43" fillId="0" borderId="0" applyBorder="0" applyProtection="0"/>
    <xf numFmtId="165" fontId="43" fillId="0" borderId="0" applyBorder="0" applyProtection="0"/>
    <xf numFmtId="166" fontId="43" fillId="0" borderId="0" applyBorder="0" applyProtection="0"/>
    <xf numFmtId="0" fontId="6" fillId="17" borderId="3" applyProtection="0"/>
    <xf numFmtId="0" fontId="6" fillId="17" borderId="3" applyProtection="0"/>
    <xf numFmtId="0" fontId="6" fillId="17" borderId="3" applyProtection="0"/>
    <xf numFmtId="0" fontId="6" fillId="17" borderId="3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7" borderId="3" applyProtection="0"/>
    <xf numFmtId="0" fontId="8" fillId="7" borderId="3" applyProtection="0"/>
    <xf numFmtId="0" fontId="8" fillId="7" borderId="3" applyProtection="0"/>
    <xf numFmtId="0" fontId="8" fillId="7" borderId="3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167" fontId="43" fillId="0" borderId="0" applyBorder="0" applyProtection="0"/>
    <xf numFmtId="0" fontId="9" fillId="3" borderId="0" applyBorder="0" applyProtection="0"/>
    <xf numFmtId="0" fontId="9" fillId="3" borderId="0" applyBorder="0" applyProtection="0"/>
    <xf numFmtId="0" fontId="9" fillId="3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4" fontId="43" fillId="0" borderId="0" applyBorder="0" applyProtection="0"/>
    <xf numFmtId="164" fontId="43" fillId="0" borderId="0" applyBorder="0" applyProtection="0"/>
    <xf numFmtId="164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4" fontId="43" fillId="0" borderId="0" applyBorder="0" applyProtection="0"/>
    <xf numFmtId="164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0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4" fontId="43" fillId="0" borderId="0" applyBorder="0" applyProtection="0"/>
    <xf numFmtId="164" fontId="43" fillId="0" borderId="0" applyBorder="0" applyProtection="0"/>
    <xf numFmtId="164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4" fontId="43" fillId="0" borderId="0" applyBorder="0" applyProtection="0"/>
    <xf numFmtId="164" fontId="43" fillId="0" borderId="0" applyBorder="0" applyProtection="0"/>
    <xf numFmtId="168" fontId="43" fillId="0" borderId="0" applyBorder="0" applyProtection="0"/>
    <xf numFmtId="168" fontId="43" fillId="0" borderId="0" applyBorder="0" applyProtection="0"/>
    <xf numFmtId="169" fontId="43" fillId="0" borderId="0" applyBorder="0" applyProtection="0"/>
    <xf numFmtId="169" fontId="43" fillId="0" borderId="0" applyBorder="0" applyProtection="0"/>
    <xf numFmtId="169" fontId="43" fillId="0" borderId="0" applyBorder="0" applyProtection="0"/>
    <xf numFmtId="170" fontId="43" fillId="0" borderId="0" applyBorder="0" applyProtection="0"/>
    <xf numFmtId="169" fontId="43" fillId="0" borderId="0" applyBorder="0" applyProtection="0"/>
    <xf numFmtId="169" fontId="43" fillId="0" borderId="0" applyBorder="0" applyProtection="0"/>
    <xf numFmtId="169" fontId="43" fillId="0" borderId="0" applyBorder="0" applyProtection="0"/>
    <xf numFmtId="170" fontId="43" fillId="0" borderId="0" applyBorder="0" applyProtection="0"/>
    <xf numFmtId="169" fontId="43" fillId="0" borderId="0" applyBorder="0" applyProtection="0"/>
    <xf numFmtId="169" fontId="43" fillId="0" borderId="0" applyBorder="0" applyProtection="0"/>
    <xf numFmtId="169" fontId="43" fillId="0" borderId="0" applyBorder="0" applyProtection="0"/>
    <xf numFmtId="170" fontId="43" fillId="0" borderId="0" applyBorder="0" applyProtection="0"/>
    <xf numFmtId="169" fontId="43" fillId="0" borderId="0" applyBorder="0" applyProtection="0"/>
    <xf numFmtId="169" fontId="43" fillId="0" borderId="0" applyBorder="0" applyProtection="0"/>
    <xf numFmtId="169" fontId="43" fillId="0" borderId="0" applyBorder="0" applyProtection="0"/>
    <xf numFmtId="170" fontId="43" fillId="0" borderId="0" applyBorder="0" applyProtection="0"/>
    <xf numFmtId="169" fontId="43" fillId="0" borderId="0" applyBorder="0" applyProtection="0"/>
    <xf numFmtId="169" fontId="43" fillId="0" borderId="0" applyBorder="0" applyProtection="0"/>
    <xf numFmtId="169" fontId="43" fillId="0" borderId="0" applyBorder="0" applyProtection="0"/>
    <xf numFmtId="170" fontId="43" fillId="0" borderId="0" applyBorder="0" applyProtection="0"/>
    <xf numFmtId="166" fontId="43" fillId="0" borderId="0" applyBorder="0" applyProtection="0"/>
    <xf numFmtId="166" fontId="43" fillId="0" borderId="0" applyBorder="0" applyProtection="0"/>
    <xf numFmtId="166" fontId="43" fillId="0" borderId="0" applyBorder="0" applyProtection="0"/>
    <xf numFmtId="166" fontId="43" fillId="0" borderId="0" applyBorder="0" applyProtection="0"/>
    <xf numFmtId="166" fontId="43" fillId="0" borderId="0" applyBorder="0" applyProtection="0"/>
    <xf numFmtId="166" fontId="43" fillId="0" borderId="0" applyBorder="0" applyProtection="0"/>
    <xf numFmtId="0" fontId="43" fillId="0" borderId="0" applyBorder="0" applyProtection="0"/>
    <xf numFmtId="0" fontId="43" fillId="0" borderId="0" applyBorder="0" applyProtection="0"/>
    <xf numFmtId="171" fontId="43" fillId="0" borderId="0" applyBorder="0" applyProtection="0"/>
    <xf numFmtId="0" fontId="10" fillId="18" borderId="0" applyBorder="0" applyProtection="0"/>
    <xf numFmtId="0" fontId="10" fillId="18" borderId="0" applyBorder="0" applyProtection="0"/>
    <xf numFmtId="0" fontId="10" fillId="18" borderId="0" applyBorder="0" applyProtection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172" fontId="12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43" fillId="19" borderId="4" applyProtection="0"/>
    <xf numFmtId="0" fontId="43" fillId="19" borderId="4" applyProtection="0"/>
    <xf numFmtId="0" fontId="43" fillId="19" borderId="4" applyProtection="0"/>
    <xf numFmtId="0" fontId="43" fillId="19" borderId="4" applyProtection="0"/>
    <xf numFmtId="0" fontId="14" fillId="17" borderId="5" applyProtection="0"/>
    <xf numFmtId="0" fontId="14" fillId="17" borderId="5" applyProtection="0"/>
    <xf numFmtId="0" fontId="14" fillId="17" borderId="5" applyProtection="0"/>
    <xf numFmtId="0" fontId="14" fillId="17" borderId="5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7" fillId="0" borderId="6" applyProtection="0"/>
    <xf numFmtId="0" fontId="17" fillId="0" borderId="6" applyProtection="0"/>
    <xf numFmtId="0" fontId="17" fillId="0" borderId="6" applyProtection="0"/>
    <xf numFmtId="0" fontId="17" fillId="0" borderId="6" applyProtection="0"/>
    <xf numFmtId="0" fontId="18" fillId="0" borderId="7" applyProtection="0"/>
    <xf numFmtId="0" fontId="18" fillId="0" borderId="7" applyProtection="0"/>
    <xf numFmtId="0" fontId="18" fillId="0" borderId="7" applyProtection="0"/>
    <xf numFmtId="0" fontId="18" fillId="0" borderId="7" applyProtection="0"/>
    <xf numFmtId="0" fontId="19" fillId="0" borderId="8" applyProtection="0"/>
    <xf numFmtId="0" fontId="19" fillId="0" borderId="8" applyProtection="0"/>
    <xf numFmtId="0" fontId="19" fillId="0" borderId="8" applyProtection="0"/>
    <xf numFmtId="0" fontId="19" fillId="0" borderId="8" applyProtection="0"/>
    <xf numFmtId="0" fontId="7" fillId="0" borderId="9" applyProtection="0"/>
    <xf numFmtId="0" fontId="7" fillId="0" borderId="9" applyProtection="0"/>
    <xf numFmtId="0" fontId="7" fillId="0" borderId="9" applyProtection="0"/>
    <xf numFmtId="0" fontId="7" fillId="0" borderId="9" applyProtection="0"/>
    <xf numFmtId="0" fontId="20" fillId="0" borderId="0" applyBorder="0" applyProtection="0"/>
    <xf numFmtId="0" fontId="20" fillId="0" borderId="0" applyBorder="0" applyProtection="0"/>
    <xf numFmtId="0" fontId="20" fillId="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23" borderId="0" applyBorder="0" applyProtection="0"/>
    <xf numFmtId="0" fontId="2" fillId="23" borderId="0" applyBorder="0" applyProtection="0"/>
    <xf numFmtId="0" fontId="2" fillId="23" borderId="0" applyBorder="0" applyProtection="0"/>
  </cellStyleXfs>
  <cellXfs count="222">
    <xf numFmtId="0" fontId="0" fillId="0" borderId="0" xfId="0"/>
    <xf numFmtId="0" fontId="21" fillId="0" borderId="0" xfId="0" applyFont="1"/>
    <xf numFmtId="4" fontId="21" fillId="0" borderId="0" xfId="0" applyNumberFormat="1" applyFont="1"/>
    <xf numFmtId="0" fontId="23" fillId="0" borderId="0" xfId="0" applyFont="1"/>
    <xf numFmtId="0" fontId="24" fillId="0" borderId="0" xfId="0" applyFont="1"/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4" fontId="25" fillId="0" borderId="0" xfId="0" applyNumberFormat="1" applyFont="1" applyAlignment="1">
      <alignment horizontal="center"/>
    </xf>
    <xf numFmtId="0" fontId="13" fillId="0" borderId="0" xfId="0" applyFont="1"/>
    <xf numFmtId="0" fontId="28" fillId="0" borderId="0" xfId="0" applyFont="1"/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4" fontId="27" fillId="0" borderId="12" xfId="0" applyNumberFormat="1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27" fillId="0" borderId="14" xfId="0" applyFont="1" applyBorder="1" applyAlignment="1">
      <alignment horizontal="right" vertical="center" wrapText="1"/>
    </xf>
    <xf numFmtId="0" fontId="27" fillId="0" borderId="15" xfId="0" applyFont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4" fontId="30" fillId="0" borderId="15" xfId="0" applyNumberFormat="1" applyFont="1" applyBorder="1" applyAlignment="1">
      <alignment vertical="center" wrapText="1"/>
    </xf>
    <xf numFmtId="0" fontId="29" fillId="0" borderId="16" xfId="0" applyFont="1" applyBorder="1" applyAlignment="1">
      <alignment horizontal="center" vertical="center"/>
    </xf>
    <xf numFmtId="0" fontId="30" fillId="0" borderId="14" xfId="0" applyFont="1" applyBorder="1" applyAlignment="1">
      <alignment horizontal="right" vertical="center" wrapText="1"/>
    </xf>
    <xf numFmtId="164" fontId="30" fillId="0" borderId="15" xfId="1" applyFont="1" applyBorder="1" applyAlignment="1" applyProtection="1">
      <alignment vertical="center" wrapText="1"/>
    </xf>
    <xf numFmtId="0" fontId="30" fillId="0" borderId="15" xfId="0" applyFont="1" applyBorder="1" applyAlignment="1">
      <alignment horizontal="center" vertical="center" wrapText="1"/>
    </xf>
    <xf numFmtId="164" fontId="30" fillId="0" borderId="15" xfId="1" applyFont="1" applyBorder="1" applyAlignment="1" applyProtection="1">
      <alignment horizontal="center" vertical="center" wrapText="1"/>
    </xf>
    <xf numFmtId="4" fontId="29" fillId="0" borderId="0" xfId="0" applyNumberFormat="1" applyFont="1"/>
    <xf numFmtId="0" fontId="30" fillId="0" borderId="15" xfId="0" applyFont="1" applyBorder="1" applyAlignment="1">
      <alignment wrapText="1"/>
    </xf>
    <xf numFmtId="164" fontId="30" fillId="0" borderId="15" xfId="1" applyFont="1" applyBorder="1" applyAlignment="1" applyProtection="1">
      <alignment wrapText="1"/>
    </xf>
    <xf numFmtId="0" fontId="30" fillId="0" borderId="15" xfId="0" applyFont="1" applyBorder="1" applyAlignment="1">
      <alignment horizontal="center" wrapText="1"/>
    </xf>
    <xf numFmtId="164" fontId="30" fillId="0" borderId="15" xfId="1" applyFont="1" applyBorder="1" applyAlignment="1" applyProtection="1">
      <alignment horizontal="center" wrapText="1"/>
    </xf>
    <xf numFmtId="164" fontId="26" fillId="0" borderId="16" xfId="498" applyNumberFormat="1" applyFont="1" applyBorder="1" applyAlignment="1">
      <alignment vertical="center" wrapText="1"/>
    </xf>
    <xf numFmtId="0" fontId="27" fillId="0" borderId="14" xfId="498" applyFont="1" applyBorder="1" applyAlignment="1">
      <alignment horizontal="right" vertical="center" wrapText="1"/>
    </xf>
    <xf numFmtId="0" fontId="27" fillId="0" borderId="15" xfId="498" applyFont="1" applyBorder="1" applyAlignment="1">
      <alignment vertical="center" wrapText="1"/>
    </xf>
    <xf numFmtId="4" fontId="30" fillId="0" borderId="15" xfId="1" applyNumberFormat="1" applyFont="1" applyBorder="1" applyAlignment="1" applyProtection="1">
      <alignment horizontal="right" vertical="center" wrapText="1"/>
    </xf>
    <xf numFmtId="0" fontId="30" fillId="0" borderId="15" xfId="498" applyFont="1" applyBorder="1" applyAlignment="1">
      <alignment vertical="center" wrapText="1"/>
    </xf>
    <xf numFmtId="0" fontId="31" fillId="0" borderId="16" xfId="498" applyFont="1" applyBorder="1" applyAlignment="1">
      <alignment vertical="center" wrapText="1"/>
    </xf>
    <xf numFmtId="164" fontId="29" fillId="0" borderId="0" xfId="1" applyFont="1" applyBorder="1" applyAlignment="1" applyProtection="1">
      <alignment vertical="center" wrapText="1"/>
    </xf>
    <xf numFmtId="164" fontId="27" fillId="0" borderId="0" xfId="1" applyFont="1" applyBorder="1" applyAlignment="1" applyProtection="1">
      <alignment vertical="center" wrapText="1"/>
    </xf>
    <xf numFmtId="0" fontId="11" fillId="0" borderId="0" xfId="0" applyFont="1"/>
    <xf numFmtId="0" fontId="11" fillId="0" borderId="0" xfId="498" applyAlignment="1">
      <alignment vertical="center" wrapText="1"/>
    </xf>
    <xf numFmtId="0" fontId="30" fillId="0" borderId="14" xfId="498" applyFont="1" applyBorder="1" applyAlignment="1">
      <alignment horizontal="right" vertical="center" wrapText="1"/>
    </xf>
    <xf numFmtId="0" fontId="30" fillId="0" borderId="15" xfId="498" applyFont="1" applyBorder="1" applyAlignment="1">
      <alignment horizontal="center" vertical="center" wrapText="1"/>
    </xf>
    <xf numFmtId="164" fontId="32" fillId="0" borderId="0" xfId="1" applyFont="1" applyBorder="1" applyAlignment="1" applyProtection="1"/>
    <xf numFmtId="0" fontId="30" fillId="24" borderId="14" xfId="498" applyFont="1" applyFill="1" applyBorder="1" applyAlignment="1">
      <alignment horizontal="right" vertical="center" wrapText="1"/>
    </xf>
    <xf numFmtId="4" fontId="30" fillId="0" borderId="15" xfId="0" applyNumberFormat="1" applyFont="1" applyBorder="1" applyAlignment="1">
      <alignment horizontal="right"/>
    </xf>
    <xf numFmtId="164" fontId="29" fillId="0" borderId="0" xfId="1" applyFont="1" applyBorder="1" applyAlignment="1" applyProtection="1">
      <alignment horizontal="center" vertical="center" wrapText="1"/>
    </xf>
    <xf numFmtId="164" fontId="11" fillId="0" borderId="0" xfId="1" applyFont="1" applyBorder="1" applyAlignment="1" applyProtection="1"/>
    <xf numFmtId="164" fontId="33" fillId="0" borderId="16" xfId="496" applyNumberFormat="1" applyFont="1" applyBorder="1" applyAlignment="1">
      <alignment vertical="center" wrapText="1"/>
    </xf>
    <xf numFmtId="0" fontId="27" fillId="0" borderId="15" xfId="498" applyFont="1" applyBorder="1" applyAlignment="1">
      <alignment horizontal="left" vertical="center" wrapText="1"/>
    </xf>
    <xf numFmtId="0" fontId="21" fillId="0" borderId="15" xfId="498" applyFont="1" applyBorder="1" applyAlignment="1">
      <alignment vertical="center" wrapText="1"/>
    </xf>
    <xf numFmtId="4" fontId="30" fillId="0" borderId="15" xfId="1" applyNumberFormat="1" applyFont="1" applyBorder="1" applyAlignment="1" applyProtection="1">
      <alignment vertical="center" wrapText="1"/>
    </xf>
    <xf numFmtId="164" fontId="34" fillId="0" borderId="0" xfId="1" applyFont="1" applyBorder="1" applyAlignment="1" applyProtection="1">
      <alignment horizontal="center"/>
    </xf>
    <xf numFmtId="0" fontId="11" fillId="0" borderId="15" xfId="498" applyBorder="1" applyAlignment="1">
      <alignment vertical="center" wrapText="1"/>
    </xf>
    <xf numFmtId="164" fontId="30" fillId="0" borderId="15" xfId="1" applyFont="1" applyBorder="1" applyAlignment="1" applyProtection="1">
      <alignment vertical="center"/>
    </xf>
    <xf numFmtId="0" fontId="30" fillId="0" borderId="17" xfId="498" applyFont="1" applyBorder="1" applyAlignment="1">
      <alignment horizontal="center" vertical="center" wrapText="1"/>
    </xf>
    <xf numFmtId="0" fontId="30" fillId="0" borderId="18" xfId="498" applyFont="1" applyBorder="1" applyAlignment="1">
      <alignment horizontal="right" vertical="center" wrapText="1"/>
    </xf>
    <xf numFmtId="0" fontId="30" fillId="0" borderId="19" xfId="498" applyFont="1" applyBorder="1" applyAlignment="1">
      <alignment vertical="center" wrapText="1"/>
    </xf>
    <xf numFmtId="164" fontId="30" fillId="0" borderId="19" xfId="1" applyFont="1" applyBorder="1" applyAlignment="1" applyProtection="1">
      <alignment vertical="center" wrapText="1"/>
    </xf>
    <xf numFmtId="0" fontId="30" fillId="0" borderId="19" xfId="498" applyFont="1" applyBorder="1" applyAlignment="1">
      <alignment horizontal="center" vertical="center" wrapText="1"/>
    </xf>
    <xf numFmtId="4" fontId="30" fillId="0" borderId="19" xfId="1" applyNumberFormat="1" applyFont="1" applyBorder="1" applyAlignment="1" applyProtection="1">
      <alignment vertical="center" wrapText="1"/>
    </xf>
    <xf numFmtId="164" fontId="33" fillId="0" borderId="20" xfId="496" applyNumberFormat="1" applyFont="1" applyBorder="1" applyAlignment="1">
      <alignment vertical="center" wrapText="1"/>
    </xf>
    <xf numFmtId="164" fontId="30" fillId="0" borderId="21" xfId="1" applyFont="1" applyBorder="1" applyAlignment="1" applyProtection="1">
      <alignment vertical="center" wrapText="1"/>
    </xf>
    <xf numFmtId="0" fontId="27" fillId="0" borderId="15" xfId="0" applyFont="1" applyBorder="1" applyAlignment="1">
      <alignment horizontal="left" vertical="center"/>
    </xf>
    <xf numFmtId="0" fontId="30" fillId="0" borderId="17" xfId="492" applyFont="1" applyBorder="1" applyAlignment="1">
      <alignment horizontal="left" vertical="center" wrapText="1"/>
    </xf>
    <xf numFmtId="0" fontId="30" fillId="0" borderId="15" xfId="0" applyFont="1" applyBorder="1" applyAlignment="1">
      <alignment horizontal="center" vertical="center"/>
    </xf>
    <xf numFmtId="164" fontId="26" fillId="0" borderId="16" xfId="0" applyNumberFormat="1" applyFont="1" applyBorder="1" applyAlignment="1">
      <alignment vertical="center"/>
    </xf>
    <xf numFmtId="0" fontId="30" fillId="0" borderId="14" xfId="0" applyFont="1" applyBorder="1" applyAlignment="1">
      <alignment horizontal="right" vertical="center"/>
    </xf>
    <xf numFmtId="4" fontId="30" fillId="0" borderId="15" xfId="0" applyNumberFormat="1" applyFont="1" applyBorder="1" applyAlignment="1">
      <alignment vertical="center"/>
    </xf>
    <xf numFmtId="2" fontId="23" fillId="0" borderId="0" xfId="498" applyNumberFormat="1" applyFont="1" applyBorder="1" applyAlignment="1">
      <alignment vertical="center" wrapText="1"/>
    </xf>
    <xf numFmtId="2" fontId="11" fillId="0" borderId="0" xfId="498" applyNumberFormat="1" applyBorder="1" applyAlignment="1">
      <alignment vertical="center" wrapText="1"/>
    </xf>
    <xf numFmtId="0" fontId="11" fillId="0" borderId="0" xfId="498" applyBorder="1" applyAlignment="1">
      <alignment vertical="center" wrapText="1"/>
    </xf>
    <xf numFmtId="4" fontId="30" fillId="0" borderId="19" xfId="0" applyNumberFormat="1" applyFont="1" applyBorder="1" applyAlignment="1">
      <alignment vertical="center"/>
    </xf>
    <xf numFmtId="164" fontId="30" fillId="0" borderId="19" xfId="1" applyFont="1" applyBorder="1" applyAlignment="1" applyProtection="1">
      <alignment vertical="center"/>
    </xf>
    <xf numFmtId="164" fontId="26" fillId="0" borderId="20" xfId="498" applyNumberFormat="1" applyFont="1" applyBorder="1" applyAlignment="1">
      <alignment vertical="center" wrapText="1"/>
    </xf>
    <xf numFmtId="165" fontId="30" fillId="0" borderId="15" xfId="69" applyFont="1" applyBorder="1" applyAlignment="1" applyProtection="1">
      <alignment vertical="center" wrapText="1"/>
    </xf>
    <xf numFmtId="164" fontId="30" fillId="0" borderId="15" xfId="68" applyFont="1" applyBorder="1" applyAlignment="1" applyProtection="1">
      <alignment vertical="center"/>
    </xf>
    <xf numFmtId="0" fontId="30" fillId="0" borderId="15" xfId="496" applyFont="1" applyBorder="1" applyAlignment="1">
      <alignment horizontal="center" vertical="center"/>
    </xf>
    <xf numFmtId="164" fontId="26" fillId="0" borderId="16" xfId="0" applyNumberFormat="1" applyFont="1" applyBorder="1" applyAlignment="1">
      <alignment wrapText="1"/>
    </xf>
    <xf numFmtId="174" fontId="36" fillId="0" borderId="14" xfId="496" applyNumberFormat="1" applyFont="1" applyBorder="1" applyAlignment="1">
      <alignment horizontal="right" vertical="center" wrapText="1"/>
    </xf>
    <xf numFmtId="0" fontId="36" fillId="0" borderId="15" xfId="496" applyFont="1" applyBorder="1" applyAlignment="1">
      <alignment horizontal="left" vertical="center" wrapText="1"/>
    </xf>
    <xf numFmtId="0" fontId="37" fillId="0" borderId="15" xfId="496" applyFont="1" applyBorder="1" applyAlignment="1">
      <alignment horizontal="center" vertical="center" wrapText="1"/>
    </xf>
    <xf numFmtId="164" fontId="37" fillId="0" borderId="15" xfId="68" applyFont="1" applyBorder="1" applyAlignment="1" applyProtection="1">
      <alignment vertical="center"/>
    </xf>
    <xf numFmtId="0" fontId="39" fillId="0" borderId="0" xfId="496" applyFont="1" applyAlignment="1">
      <alignment vertical="center" wrapText="1"/>
    </xf>
    <xf numFmtId="0" fontId="11" fillId="0" borderId="22" xfId="498" applyBorder="1" applyAlignment="1">
      <alignment vertical="center" wrapText="1"/>
    </xf>
    <xf numFmtId="0" fontId="11" fillId="0" borderId="16" xfId="498" applyBorder="1" applyAlignment="1">
      <alignment vertical="center" wrapText="1"/>
    </xf>
    <xf numFmtId="0" fontId="27" fillId="0" borderId="15" xfId="0" applyFont="1" applyBorder="1" applyAlignment="1">
      <alignment horizontal="left" vertical="center" wrapText="1"/>
    </xf>
    <xf numFmtId="164" fontId="30" fillId="0" borderId="15" xfId="215" applyFont="1" applyBorder="1" applyAlignment="1" applyProtection="1">
      <alignment vertical="center"/>
    </xf>
    <xf numFmtId="164" fontId="26" fillId="0" borderId="16" xfId="0" applyNumberFormat="1" applyFont="1" applyBorder="1" applyAlignment="1">
      <alignment vertical="center" wrapText="1"/>
    </xf>
    <xf numFmtId="164" fontId="27" fillId="0" borderId="23" xfId="252" applyFont="1" applyBorder="1" applyAlignment="1" applyProtection="1"/>
    <xf numFmtId="0" fontId="21" fillId="0" borderId="0" xfId="0" applyFont="1" applyAlignment="1">
      <alignment vertical="center" wrapText="1"/>
    </xf>
    <xf numFmtId="0" fontId="27" fillId="0" borderId="14" xfId="508" applyFont="1" applyBorder="1" applyAlignment="1">
      <alignment horizontal="right" vertical="center" wrapText="1"/>
    </xf>
    <xf numFmtId="0" fontId="27" fillId="0" borderId="15" xfId="508" applyFont="1" applyBorder="1" applyAlignment="1">
      <alignment horizontal="left" vertical="center" wrapText="1"/>
    </xf>
    <xf numFmtId="0" fontId="30" fillId="0" borderId="15" xfId="508" applyFont="1" applyBorder="1" applyAlignment="1">
      <alignment horizontal="center" vertical="center" wrapText="1"/>
    </xf>
    <xf numFmtId="164" fontId="37" fillId="0" borderId="15" xfId="273" applyFont="1" applyBorder="1" applyAlignment="1" applyProtection="1">
      <alignment vertical="center" wrapText="1"/>
    </xf>
    <xf numFmtId="164" fontId="33" fillId="0" borderId="16" xfId="492" applyNumberFormat="1" applyFont="1" applyBorder="1" applyAlignment="1">
      <alignment vertical="center" wrapText="1"/>
    </xf>
    <xf numFmtId="0" fontId="39" fillId="0" borderId="10" xfId="496" applyFont="1" applyBorder="1" applyAlignment="1">
      <alignment vertical="center" wrapText="1"/>
    </xf>
    <xf numFmtId="164" fontId="30" fillId="0" borderId="0" xfId="272" applyFont="1" applyBorder="1" applyAlignment="1" applyProtection="1"/>
    <xf numFmtId="0" fontId="27" fillId="0" borderId="14" xfId="0" applyFont="1" applyBorder="1" applyAlignment="1">
      <alignment horizontal="right" vertical="center"/>
    </xf>
    <xf numFmtId="168" fontId="30" fillId="0" borderId="15" xfId="446" applyFont="1" applyBorder="1" applyAlignment="1" applyProtection="1">
      <alignment vertical="center" wrapText="1"/>
    </xf>
    <xf numFmtId="0" fontId="30" fillId="0" borderId="24" xfId="498" applyFont="1" applyBorder="1" applyAlignment="1">
      <alignment horizontal="right" vertical="center" wrapText="1"/>
    </xf>
    <xf numFmtId="0" fontId="30" fillId="0" borderId="25" xfId="498" applyFont="1" applyBorder="1" applyAlignment="1">
      <alignment horizontal="center" vertical="center" wrapText="1"/>
    </xf>
    <xf numFmtId="4" fontId="30" fillId="0" borderId="25" xfId="1" applyNumberFormat="1" applyFont="1" applyBorder="1" applyAlignment="1" applyProtection="1">
      <alignment vertical="center" wrapText="1"/>
    </xf>
    <xf numFmtId="164" fontId="30" fillId="0" borderId="25" xfId="1" applyFont="1" applyBorder="1" applyAlignment="1" applyProtection="1">
      <alignment vertical="center" wrapText="1"/>
    </xf>
    <xf numFmtId="164" fontId="26" fillId="0" borderId="26" xfId="498" applyNumberFormat="1" applyFont="1" applyBorder="1" applyAlignment="1">
      <alignment vertical="center" wrapText="1"/>
    </xf>
    <xf numFmtId="0" fontId="26" fillId="0" borderId="14" xfId="0" applyFont="1" applyBorder="1" applyAlignment="1">
      <alignment horizontal="right"/>
    </xf>
    <xf numFmtId="0" fontId="31" fillId="0" borderId="15" xfId="0" applyFont="1" applyBorder="1" applyAlignment="1">
      <alignment vertical="center"/>
    </xf>
    <xf numFmtId="2" fontId="31" fillId="0" borderId="15" xfId="0" applyNumberFormat="1" applyFont="1" applyBorder="1"/>
    <xf numFmtId="9" fontId="31" fillId="0" borderId="15" xfId="0" applyNumberFormat="1" applyFont="1" applyBorder="1" applyAlignment="1">
      <alignment horizontal="center"/>
    </xf>
    <xf numFmtId="4" fontId="31" fillId="0" borderId="15" xfId="1" applyNumberFormat="1" applyFont="1" applyBorder="1" applyAlignment="1" applyProtection="1"/>
    <xf numFmtId="164" fontId="31" fillId="0" borderId="15" xfId="1" applyFont="1" applyBorder="1" applyAlignment="1" applyProtection="1"/>
    <xf numFmtId="164" fontId="30" fillId="0" borderId="0" xfId="1" applyFont="1" applyBorder="1" applyAlignment="1" applyProtection="1"/>
    <xf numFmtId="0" fontId="31" fillId="0" borderId="14" xfId="0" applyFont="1" applyBorder="1" applyAlignment="1">
      <alignment horizontal="right" vertical="center"/>
    </xf>
    <xf numFmtId="4" fontId="31" fillId="0" borderId="15" xfId="0" applyNumberFormat="1" applyFont="1" applyBorder="1" applyAlignment="1">
      <alignment horizontal="center" vertical="center"/>
    </xf>
    <xf numFmtId="175" fontId="31" fillId="0" borderId="15" xfId="2" applyNumberFormat="1" applyFont="1" applyBorder="1" applyAlignment="1" applyProtection="1">
      <alignment horizontal="center" vertical="center"/>
    </xf>
    <xf numFmtId="164" fontId="26" fillId="0" borderId="16" xfId="1" applyFont="1" applyBorder="1" applyAlignment="1" applyProtection="1">
      <alignment vertical="center"/>
    </xf>
    <xf numFmtId="0" fontId="31" fillId="0" borderId="14" xfId="0" applyFont="1" applyBorder="1" applyAlignment="1">
      <alignment vertical="center"/>
    </xf>
    <xf numFmtId="10" fontId="30" fillId="0" borderId="15" xfId="0" applyNumberFormat="1" applyFont="1" applyBorder="1" applyAlignment="1">
      <alignment horizontal="center" vertical="center"/>
    </xf>
    <xf numFmtId="9" fontId="31" fillId="0" borderId="15" xfId="2" applyFont="1" applyBorder="1" applyAlignment="1" applyProtection="1">
      <alignment horizontal="center" vertical="center"/>
    </xf>
    <xf numFmtId="164" fontId="31" fillId="0" borderId="15" xfId="1" applyFont="1" applyBorder="1" applyAlignment="1" applyProtection="1">
      <alignment vertical="center"/>
    </xf>
    <xf numFmtId="0" fontId="31" fillId="0" borderId="24" xfId="0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4" fontId="31" fillId="0" borderId="25" xfId="0" applyNumberFormat="1" applyFont="1" applyBorder="1" applyAlignment="1">
      <alignment horizontal="center" vertical="center"/>
    </xf>
    <xf numFmtId="0" fontId="31" fillId="0" borderId="25" xfId="0" applyFont="1" applyBorder="1" applyAlignment="1">
      <alignment vertical="center"/>
    </xf>
    <xf numFmtId="164" fontId="26" fillId="0" borderId="26" xfId="1" applyFont="1" applyBorder="1" applyAlignment="1" applyProtection="1">
      <alignment vertical="center"/>
    </xf>
    <xf numFmtId="0" fontId="31" fillId="0" borderId="27" xfId="0" applyFont="1" applyBorder="1" applyAlignment="1">
      <alignment vertical="center"/>
    </xf>
    <xf numFmtId="0" fontId="26" fillId="0" borderId="28" xfId="0" applyFont="1" applyBorder="1" applyAlignment="1">
      <alignment vertical="center"/>
    </xf>
    <xf numFmtId="4" fontId="31" fillId="0" borderId="28" xfId="0" applyNumberFormat="1" applyFont="1" applyBorder="1" applyAlignment="1">
      <alignment horizontal="center" vertical="center"/>
    </xf>
    <xf numFmtId="0" fontId="31" fillId="0" borderId="28" xfId="0" applyFont="1" applyBorder="1" applyAlignment="1">
      <alignment vertical="center"/>
    </xf>
    <xf numFmtId="164" fontId="26" fillId="0" borderId="29" xfId="1" applyFont="1" applyBorder="1" applyAlignment="1" applyProtection="1">
      <alignment vertical="center"/>
    </xf>
    <xf numFmtId="0" fontId="31" fillId="0" borderId="28" xfId="0" applyFont="1" applyBorder="1" applyAlignment="1">
      <alignment vertical="center" wrapText="1"/>
    </xf>
    <xf numFmtId="0" fontId="31" fillId="0" borderId="28" xfId="0" applyFont="1" applyBorder="1" applyAlignment="1">
      <alignment horizontal="center" vertical="center"/>
    </xf>
    <xf numFmtId="0" fontId="31" fillId="0" borderId="30" xfId="0" applyFont="1" applyBorder="1" applyAlignment="1">
      <alignment vertical="center"/>
    </xf>
    <xf numFmtId="0" fontId="31" fillId="0" borderId="31" xfId="0" applyFont="1" applyBorder="1" applyAlignment="1">
      <alignment vertical="center"/>
    </xf>
    <xf numFmtId="4" fontId="31" fillId="0" borderId="31" xfId="0" applyNumberFormat="1" applyFont="1" applyBorder="1" applyAlignment="1">
      <alignment horizontal="center" vertical="center"/>
    </xf>
    <xf numFmtId="9" fontId="31" fillId="0" borderId="31" xfId="2" applyFont="1" applyBorder="1" applyAlignment="1" applyProtection="1">
      <alignment horizontal="center" vertical="center"/>
    </xf>
    <xf numFmtId="164" fontId="26" fillId="0" borderId="32" xfId="1" applyFont="1" applyBorder="1" applyAlignment="1" applyProtection="1">
      <alignment vertical="center"/>
    </xf>
    <xf numFmtId="0" fontId="31" fillId="0" borderId="33" xfId="0" applyFont="1" applyBorder="1" applyAlignment="1">
      <alignment vertical="center"/>
    </xf>
    <xf numFmtId="176" fontId="31" fillId="0" borderId="31" xfId="0" applyNumberFormat="1" applyFont="1" applyBorder="1" applyAlignment="1">
      <alignment vertical="center"/>
    </xf>
    <xf numFmtId="164" fontId="31" fillId="0" borderId="31" xfId="1" applyFont="1" applyBorder="1" applyAlignment="1" applyProtection="1">
      <alignment vertical="center"/>
    </xf>
    <xf numFmtId="0" fontId="31" fillId="0" borderId="33" xfId="0" applyFont="1" applyBorder="1" applyAlignment="1">
      <alignment vertical="center" wrapText="1"/>
    </xf>
    <xf numFmtId="176" fontId="31" fillId="0" borderId="31" xfId="0" applyNumberFormat="1" applyFont="1" applyBorder="1" applyAlignment="1">
      <alignment horizontal="center" vertical="center"/>
    </xf>
    <xf numFmtId="0" fontId="40" fillId="0" borderId="30" xfId="0" applyFont="1" applyBorder="1" applyAlignment="1">
      <alignment vertical="center"/>
    </xf>
    <xf numFmtId="0" fontId="40" fillId="0" borderId="31" xfId="0" applyFont="1" applyBorder="1" applyAlignment="1">
      <alignment horizontal="left" vertical="center" wrapText="1"/>
    </xf>
    <xf numFmtId="4" fontId="40" fillId="0" borderId="31" xfId="0" applyNumberFormat="1" applyFont="1" applyBorder="1" applyAlignment="1">
      <alignment horizontal="center" vertical="center"/>
    </xf>
    <xf numFmtId="164" fontId="40" fillId="0" borderId="31" xfId="1" applyFont="1" applyBorder="1" applyAlignment="1" applyProtection="1">
      <alignment vertical="center"/>
    </xf>
    <xf numFmtId="164" fontId="33" fillId="0" borderId="32" xfId="1" applyFont="1" applyBorder="1" applyAlignment="1" applyProtection="1">
      <alignment vertical="center"/>
    </xf>
    <xf numFmtId="0" fontId="41" fillId="0" borderId="0" xfId="0" applyFont="1"/>
    <xf numFmtId="0" fontId="40" fillId="0" borderId="14" xfId="0" applyFont="1" applyBorder="1" applyAlignment="1">
      <alignment vertical="center"/>
    </xf>
    <xf numFmtId="177" fontId="31" fillId="0" borderId="31" xfId="2" applyNumberFormat="1" applyFont="1" applyBorder="1" applyAlignment="1" applyProtection="1">
      <alignment horizontal="center" vertical="center"/>
    </xf>
    <xf numFmtId="164" fontId="26" fillId="0" borderId="32" xfId="68" applyFont="1" applyBorder="1" applyAlignment="1" applyProtection="1">
      <alignment vertical="center"/>
    </xf>
    <xf numFmtId="0" fontId="31" fillId="0" borderId="18" xfId="0" applyFont="1" applyBorder="1" applyAlignment="1">
      <alignment vertical="center"/>
    </xf>
    <xf numFmtId="0" fontId="31" fillId="0" borderId="21" xfId="0" applyFont="1" applyBorder="1" applyAlignment="1">
      <alignment horizontal="left" vertical="center" wrapText="1"/>
    </xf>
    <xf numFmtId="9" fontId="31" fillId="0" borderId="25" xfId="2" applyFont="1" applyBorder="1" applyAlignment="1" applyProtection="1">
      <alignment horizontal="center" vertical="center"/>
    </xf>
    <xf numFmtId="0" fontId="11" fillId="0" borderId="0" xfId="0" applyFont="1" applyAlignment="1">
      <alignment wrapText="1"/>
    </xf>
    <xf numFmtId="0" fontId="30" fillId="0" borderId="0" xfId="0" applyFont="1"/>
    <xf numFmtId="0" fontId="27" fillId="0" borderId="0" xfId="0" applyFont="1"/>
    <xf numFmtId="4" fontId="30" fillId="0" borderId="0" xfId="0" applyNumberFormat="1" applyFont="1" applyAlignment="1">
      <alignment horizontal="center"/>
    </xf>
    <xf numFmtId="9" fontId="30" fillId="0" borderId="0" xfId="2" applyFont="1" applyBorder="1" applyAlignment="1" applyProtection="1">
      <alignment horizontal="center"/>
    </xf>
    <xf numFmtId="164" fontId="26" fillId="0" borderId="0" xfId="1" applyFont="1" applyBorder="1" applyAlignment="1" applyProtection="1"/>
    <xf numFmtId="0" fontId="31" fillId="0" borderId="0" xfId="0" applyFont="1"/>
    <xf numFmtId="0" fontId="31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0" fillId="0" borderId="23" xfId="0" applyBorder="1"/>
    <xf numFmtId="0" fontId="0" fillId="0" borderId="34" xfId="0" applyBorder="1"/>
    <xf numFmtId="4" fontId="30" fillId="0" borderId="15" xfId="0" applyNumberFormat="1" applyFont="1" applyBorder="1" applyAlignment="1">
      <alignment horizontal="center" vertical="center" wrapText="1"/>
    </xf>
    <xf numFmtId="4" fontId="30" fillId="0" borderId="19" xfId="0" applyNumberFormat="1" applyFont="1" applyBorder="1" applyAlignment="1">
      <alignment horizontal="center" vertical="center" wrapText="1"/>
    </xf>
    <xf numFmtId="4" fontId="30" fillId="0" borderId="0" xfId="0" applyNumberFormat="1" applyFont="1" applyBorder="1" applyAlignment="1">
      <alignment horizontal="right" vertical="center"/>
    </xf>
    <xf numFmtId="0" fontId="11" fillId="0" borderId="0" xfId="0" applyFont="1" applyBorder="1"/>
    <xf numFmtId="4" fontId="11" fillId="0" borderId="0" xfId="0" applyNumberFormat="1" applyFont="1" applyBorder="1"/>
    <xf numFmtId="173" fontId="11" fillId="0" borderId="0" xfId="0" applyNumberFormat="1" applyFont="1" applyBorder="1"/>
    <xf numFmtId="2" fontId="11" fillId="0" borderId="0" xfId="0" applyNumberFormat="1" applyFont="1" applyBorder="1"/>
    <xf numFmtId="0" fontId="21" fillId="0" borderId="0" xfId="0" applyFont="1" applyBorder="1"/>
    <xf numFmtId="4" fontId="29" fillId="0" borderId="0" xfId="498" applyNumberFormat="1" applyFont="1" applyBorder="1" applyAlignment="1">
      <alignment horizontal="center" vertical="center" wrapText="1"/>
    </xf>
    <xf numFmtId="0" fontId="29" fillId="0" borderId="0" xfId="498" applyFont="1" applyBorder="1" applyAlignment="1">
      <alignment horizontal="center" vertical="center" wrapText="1"/>
    </xf>
    <xf numFmtId="2" fontId="23" fillId="0" borderId="0" xfId="498" applyNumberFormat="1" applyFont="1" applyBorder="1" applyAlignment="1">
      <alignment horizontal="center" vertical="center" wrapText="1"/>
    </xf>
    <xf numFmtId="164" fontId="34" fillId="0" borderId="0" xfId="0" applyNumberFormat="1" applyFont="1" applyBorder="1"/>
    <xf numFmtId="164" fontId="11" fillId="0" borderId="0" xfId="498" applyNumberFormat="1" applyBorder="1" applyAlignment="1">
      <alignment vertical="center" wrapText="1"/>
    </xf>
    <xf numFmtId="164" fontId="32" fillId="0" borderId="0" xfId="498" applyNumberFormat="1" applyFont="1" applyBorder="1" applyAlignment="1">
      <alignment vertical="center" wrapText="1"/>
    </xf>
    <xf numFmtId="4" fontId="35" fillId="0" borderId="0" xfId="0" applyNumberFormat="1" applyFont="1" applyBorder="1" applyAlignment="1">
      <alignment vertical="center" wrapText="1"/>
    </xf>
    <xf numFmtId="2" fontId="38" fillId="0" borderId="0" xfId="496" applyNumberFormat="1" applyFont="1" applyBorder="1" applyAlignment="1">
      <alignment vertical="center" wrapText="1"/>
    </xf>
    <xf numFmtId="0" fontId="39" fillId="0" borderId="0" xfId="496" applyFont="1" applyBorder="1" applyAlignment="1">
      <alignment vertical="center" wrapText="1"/>
    </xf>
    <xf numFmtId="2" fontId="23" fillId="0" borderId="0" xfId="0" applyNumberFormat="1" applyFont="1" applyBorder="1" applyAlignment="1">
      <alignment vertical="center" wrapText="1"/>
    </xf>
    <xf numFmtId="4" fontId="21" fillId="0" borderId="0" xfId="0" applyNumberFormat="1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2" fontId="29" fillId="0" borderId="0" xfId="0" applyNumberFormat="1" applyFont="1" applyBorder="1" applyAlignment="1">
      <alignment vertical="center" wrapText="1"/>
    </xf>
    <xf numFmtId="0" fontId="11" fillId="0" borderId="0" xfId="496" applyBorder="1"/>
    <xf numFmtId="172" fontId="32" fillId="0" borderId="0" xfId="498" applyNumberFormat="1" applyFont="1" applyBorder="1" applyAlignment="1">
      <alignment vertical="center" wrapText="1"/>
    </xf>
    <xf numFmtId="2" fontId="23" fillId="0" borderId="0" xfId="0" applyNumberFormat="1" applyFont="1" applyBorder="1"/>
    <xf numFmtId="0" fontId="41" fillId="0" borderId="0" xfId="0" applyFont="1" applyBorder="1"/>
    <xf numFmtId="2" fontId="38" fillId="0" borderId="0" xfId="0" applyNumberFormat="1" applyFont="1" applyBorder="1"/>
    <xf numFmtId="2" fontId="41" fillId="0" borderId="0" xfId="0" applyNumberFormat="1" applyFont="1" applyBorder="1"/>
    <xf numFmtId="2" fontId="23" fillId="0" borderId="0" xfId="0" applyNumberFormat="1" applyFont="1" applyBorder="1" applyAlignment="1">
      <alignment wrapText="1"/>
    </xf>
    <xf numFmtId="2" fontId="11" fillId="0" borderId="0" xfId="0" applyNumberFormat="1" applyFont="1" applyBorder="1" applyAlignment="1">
      <alignment wrapText="1"/>
    </xf>
    <xf numFmtId="2" fontId="0" fillId="0" borderId="0" xfId="0" applyNumberFormat="1" applyBorder="1"/>
    <xf numFmtId="17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42" fillId="0" borderId="0" xfId="0" applyFont="1" applyBorder="1" applyAlignment="1">
      <alignment horizontal="right"/>
    </xf>
    <xf numFmtId="173" fontId="0" fillId="0" borderId="0" xfId="0" applyNumberFormat="1" applyBorder="1"/>
    <xf numFmtId="0" fontId="0" fillId="0" borderId="0" xfId="0" applyBorder="1"/>
    <xf numFmtId="178" fontId="45" fillId="0" borderId="0" xfId="551" applyNumberFormat="1" applyFont="1" applyBorder="1" applyAlignment="1" applyProtection="1">
      <alignment horizontal="right" vertical="center"/>
    </xf>
    <xf numFmtId="178" fontId="45" fillId="0" borderId="0" xfId="551" applyNumberFormat="1" applyFont="1" applyBorder="1" applyAlignment="1" applyProtection="1">
      <alignment vertical="center"/>
    </xf>
    <xf numFmtId="168" fontId="45" fillId="0" borderId="0" xfId="206" applyFont="1" applyBorder="1" applyAlignment="1" applyProtection="1">
      <alignment vertical="center"/>
    </xf>
    <xf numFmtId="164" fontId="45" fillId="0" borderId="0" xfId="1" applyFont="1" applyBorder="1" applyAlignment="1" applyProtection="1">
      <alignment vertical="center"/>
    </xf>
    <xf numFmtId="164" fontId="45" fillId="0" borderId="0" xfId="1" applyFont="1" applyAlignment="1">
      <alignment vertical="center"/>
    </xf>
    <xf numFmtId="178" fontId="46" fillId="0" borderId="0" xfId="551" applyNumberFormat="1" applyFont="1" applyBorder="1" applyAlignment="1" applyProtection="1">
      <alignment vertical="center"/>
    </xf>
    <xf numFmtId="168" fontId="46" fillId="0" borderId="0" xfId="206" applyFont="1" applyBorder="1" applyAlignment="1" applyProtection="1">
      <alignment vertical="center"/>
    </xf>
    <xf numFmtId="164" fontId="46" fillId="0" borderId="0" xfId="1" applyFont="1" applyBorder="1" applyAlignment="1" applyProtection="1">
      <alignment vertical="center"/>
    </xf>
    <xf numFmtId="179" fontId="45" fillId="0" borderId="0" xfId="551" applyNumberFormat="1" applyFont="1" applyAlignment="1">
      <alignment horizontal="right" vertical="center"/>
    </xf>
    <xf numFmtId="180" fontId="45" fillId="0" borderId="0" xfId="551" applyNumberFormat="1" applyFont="1" applyFill="1" applyAlignment="1">
      <alignment horizontal="right" vertical="center"/>
    </xf>
    <xf numFmtId="0" fontId="45" fillId="0" borderId="35" xfId="0" applyFont="1" applyBorder="1" applyAlignment="1">
      <alignment horizontal="left" vertical="center" wrapText="1"/>
    </xf>
    <xf numFmtId="0" fontId="46" fillId="0" borderId="36" xfId="0" applyFont="1" applyBorder="1" applyAlignment="1">
      <alignment vertical="center" wrapText="1"/>
    </xf>
    <xf numFmtId="168" fontId="45" fillId="0" borderId="35" xfId="206" applyFont="1" applyBorder="1" applyAlignment="1">
      <alignment horizontal="center" vertical="center" wrapText="1"/>
    </xf>
    <xf numFmtId="49" fontId="45" fillId="0" borderId="35" xfId="0" applyNumberFormat="1" applyFont="1" applyBorder="1" applyAlignment="1">
      <alignment horizontal="center" vertical="center" wrapText="1"/>
    </xf>
    <xf numFmtId="40" fontId="45" fillId="0" borderId="35" xfId="0" applyNumberFormat="1" applyFont="1" applyBorder="1" applyAlignment="1">
      <alignment vertical="center" wrapText="1"/>
    </xf>
    <xf numFmtId="168" fontId="45" fillId="0" borderId="35" xfId="206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/>
    </xf>
    <xf numFmtId="0" fontId="26" fillId="0" borderId="2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27" fillId="0" borderId="0" xfId="0" applyFont="1" applyBorder="1" applyAlignment="1">
      <alignment horizontal="right"/>
    </xf>
  </cellXfs>
  <cellStyles count="615">
    <cellStyle name="20% - Énfasis1 2" xfId="3" xr:uid="{00000000-0005-0000-0000-000000000000}"/>
    <cellStyle name="20% - Énfasis1 2 2" xfId="4" xr:uid="{00000000-0005-0000-0000-000001000000}"/>
    <cellStyle name="20% - Énfasis1 3" xfId="5" xr:uid="{00000000-0005-0000-0000-000002000000}"/>
    <cellStyle name="20% - Énfasis2 2" xfId="6" xr:uid="{00000000-0005-0000-0000-000003000000}"/>
    <cellStyle name="20% - Énfasis2 2 2" xfId="7" xr:uid="{00000000-0005-0000-0000-000004000000}"/>
    <cellStyle name="20% - Énfasis2 3" xfId="8" xr:uid="{00000000-0005-0000-0000-000005000000}"/>
    <cellStyle name="20% - Énfasis3 2" xfId="9" xr:uid="{00000000-0005-0000-0000-000006000000}"/>
    <cellStyle name="20% - Énfasis3 2 2" xfId="10" xr:uid="{00000000-0005-0000-0000-000007000000}"/>
    <cellStyle name="20% - Énfasis3 3" xfId="11" xr:uid="{00000000-0005-0000-0000-000008000000}"/>
    <cellStyle name="20% - Énfasis4 2" xfId="12" xr:uid="{00000000-0005-0000-0000-000009000000}"/>
    <cellStyle name="20% - Énfasis4 2 2" xfId="13" xr:uid="{00000000-0005-0000-0000-00000A000000}"/>
    <cellStyle name="20% - Énfasis4 3" xfId="14" xr:uid="{00000000-0005-0000-0000-00000B000000}"/>
    <cellStyle name="20% - Énfasis5 2" xfId="15" xr:uid="{00000000-0005-0000-0000-00000C000000}"/>
    <cellStyle name="20% - Énfasis5 2 2" xfId="16" xr:uid="{00000000-0005-0000-0000-00000D000000}"/>
    <cellStyle name="20% - Énfasis5 3" xfId="17" xr:uid="{00000000-0005-0000-0000-00000E000000}"/>
    <cellStyle name="20% - Énfasis6 2" xfId="18" xr:uid="{00000000-0005-0000-0000-00000F000000}"/>
    <cellStyle name="20% - Énfasis6 2 2" xfId="19" xr:uid="{00000000-0005-0000-0000-000010000000}"/>
    <cellStyle name="20% - Énfasis6 3" xfId="20" xr:uid="{00000000-0005-0000-0000-000011000000}"/>
    <cellStyle name="40% - Énfasis1 2" xfId="21" xr:uid="{00000000-0005-0000-0000-000012000000}"/>
    <cellStyle name="40% - Énfasis1 2 2" xfId="22" xr:uid="{00000000-0005-0000-0000-000013000000}"/>
    <cellStyle name="40% - Énfasis1 3" xfId="23" xr:uid="{00000000-0005-0000-0000-000014000000}"/>
    <cellStyle name="40% - Énfasis2 2" xfId="24" xr:uid="{00000000-0005-0000-0000-000015000000}"/>
    <cellStyle name="40% - Énfasis2 2 2" xfId="25" xr:uid="{00000000-0005-0000-0000-000016000000}"/>
    <cellStyle name="40% - Énfasis2 3" xfId="26" xr:uid="{00000000-0005-0000-0000-000017000000}"/>
    <cellStyle name="40% - Énfasis3 2" xfId="27" xr:uid="{00000000-0005-0000-0000-000018000000}"/>
    <cellStyle name="40% - Énfasis3 2 2" xfId="28" xr:uid="{00000000-0005-0000-0000-000019000000}"/>
    <cellStyle name="40% - Énfasis3 3" xfId="29" xr:uid="{00000000-0005-0000-0000-00001A000000}"/>
    <cellStyle name="40% - Énfasis4 2" xfId="30" xr:uid="{00000000-0005-0000-0000-00001B000000}"/>
    <cellStyle name="40% - Énfasis4 2 2" xfId="31" xr:uid="{00000000-0005-0000-0000-00001C000000}"/>
    <cellStyle name="40% - Énfasis4 3" xfId="32" xr:uid="{00000000-0005-0000-0000-00001D000000}"/>
    <cellStyle name="40% - Énfasis5 2" xfId="33" xr:uid="{00000000-0005-0000-0000-00001E000000}"/>
    <cellStyle name="40% - Énfasis5 2 2" xfId="34" xr:uid="{00000000-0005-0000-0000-00001F000000}"/>
    <cellStyle name="40% - Énfasis5 3" xfId="35" xr:uid="{00000000-0005-0000-0000-000020000000}"/>
    <cellStyle name="40% - Énfasis6 2" xfId="36" xr:uid="{00000000-0005-0000-0000-000021000000}"/>
    <cellStyle name="40% - Énfasis6 2 2" xfId="37" xr:uid="{00000000-0005-0000-0000-000022000000}"/>
    <cellStyle name="40% - Énfasis6 3" xfId="38" xr:uid="{00000000-0005-0000-0000-000023000000}"/>
    <cellStyle name="60% - Énfasis1 2" xfId="39" xr:uid="{00000000-0005-0000-0000-000024000000}"/>
    <cellStyle name="60% - Énfasis1 2 2" xfId="40" xr:uid="{00000000-0005-0000-0000-000025000000}"/>
    <cellStyle name="60% - Énfasis1 3" xfId="41" xr:uid="{00000000-0005-0000-0000-000026000000}"/>
    <cellStyle name="60% - Énfasis2 2" xfId="42" xr:uid="{00000000-0005-0000-0000-000027000000}"/>
    <cellStyle name="60% - Énfasis2 2 2" xfId="43" xr:uid="{00000000-0005-0000-0000-000028000000}"/>
    <cellStyle name="60% - Énfasis2 3" xfId="44" xr:uid="{00000000-0005-0000-0000-000029000000}"/>
    <cellStyle name="60% - Énfasis3 2" xfId="45" xr:uid="{00000000-0005-0000-0000-00002A000000}"/>
    <cellStyle name="60% - Énfasis3 2 2" xfId="46" xr:uid="{00000000-0005-0000-0000-00002B000000}"/>
    <cellStyle name="60% - Énfasis3 3" xfId="47" xr:uid="{00000000-0005-0000-0000-00002C000000}"/>
    <cellStyle name="60% - Énfasis4 2" xfId="48" xr:uid="{00000000-0005-0000-0000-00002D000000}"/>
    <cellStyle name="60% - Énfasis4 2 2" xfId="49" xr:uid="{00000000-0005-0000-0000-00002E000000}"/>
    <cellStyle name="60% - Énfasis4 3" xfId="50" xr:uid="{00000000-0005-0000-0000-00002F000000}"/>
    <cellStyle name="60% - Énfasis5 2" xfId="51" xr:uid="{00000000-0005-0000-0000-000030000000}"/>
    <cellStyle name="60% - Énfasis5 2 2" xfId="52" xr:uid="{00000000-0005-0000-0000-000031000000}"/>
    <cellStyle name="60% - Énfasis5 3" xfId="53" xr:uid="{00000000-0005-0000-0000-000032000000}"/>
    <cellStyle name="60% - Énfasis6 2" xfId="54" xr:uid="{00000000-0005-0000-0000-000033000000}"/>
    <cellStyle name="60% - Énfasis6 2 2" xfId="55" xr:uid="{00000000-0005-0000-0000-000034000000}"/>
    <cellStyle name="60% - Énfasis6 3" xfId="56" xr:uid="{00000000-0005-0000-0000-000035000000}"/>
    <cellStyle name="Buena 2" xfId="57" xr:uid="{00000000-0005-0000-0000-000036000000}"/>
    <cellStyle name="Buena 2 2" xfId="58" xr:uid="{00000000-0005-0000-0000-000037000000}"/>
    <cellStyle name="Buena 3" xfId="59" xr:uid="{00000000-0005-0000-0000-000038000000}"/>
    <cellStyle name="Cálculo 2" xfId="71" xr:uid="{00000000-0005-0000-0000-000039000000}"/>
    <cellStyle name="Cálculo 2 2" xfId="72" xr:uid="{00000000-0005-0000-0000-00003A000000}"/>
    <cellStyle name="Cálculo 2_Copia de Xl0000021.xls INGRID" xfId="73" xr:uid="{00000000-0005-0000-0000-00003B000000}"/>
    <cellStyle name="Cálculo 3" xfId="74" xr:uid="{00000000-0005-0000-0000-00003C000000}"/>
    <cellStyle name="Celda de comprobación 2" xfId="60" xr:uid="{00000000-0005-0000-0000-00003D000000}"/>
    <cellStyle name="Celda de comprobación 2 2" xfId="61" xr:uid="{00000000-0005-0000-0000-00003E000000}"/>
    <cellStyle name="Celda de comprobación 2_Copia de Xl0000021.xls INGRID" xfId="62" xr:uid="{00000000-0005-0000-0000-00003F000000}"/>
    <cellStyle name="Celda de comprobación 3" xfId="63" xr:uid="{00000000-0005-0000-0000-000040000000}"/>
    <cellStyle name="Celda vinculada 2" xfId="64" xr:uid="{00000000-0005-0000-0000-000041000000}"/>
    <cellStyle name="Celda vinculada 2 2" xfId="65" xr:uid="{00000000-0005-0000-0000-000042000000}"/>
    <cellStyle name="Celda vinculada 2_2013-68" xfId="66" xr:uid="{00000000-0005-0000-0000-000043000000}"/>
    <cellStyle name="Celda vinculada 3" xfId="67" xr:uid="{00000000-0005-0000-0000-000044000000}"/>
    <cellStyle name="Comma 2" xfId="68" xr:uid="{00000000-0005-0000-0000-000045000000}"/>
    <cellStyle name="Comma 3" xfId="69" xr:uid="{00000000-0005-0000-0000-000046000000}"/>
    <cellStyle name="Currency 2" xfId="70" xr:uid="{00000000-0005-0000-0000-000047000000}"/>
    <cellStyle name="Encabezado 4 2" xfId="75" xr:uid="{00000000-0005-0000-0000-000048000000}"/>
    <cellStyle name="Encabezado 4 2 2" xfId="76" xr:uid="{00000000-0005-0000-0000-000049000000}"/>
    <cellStyle name="Encabezado 4 3" xfId="77" xr:uid="{00000000-0005-0000-0000-00004A000000}"/>
    <cellStyle name="Énfasis1 2" xfId="597" xr:uid="{00000000-0005-0000-0000-00004B000000}"/>
    <cellStyle name="Énfasis1 2 2" xfId="598" xr:uid="{00000000-0005-0000-0000-00004C000000}"/>
    <cellStyle name="Énfasis1 3" xfId="599" xr:uid="{00000000-0005-0000-0000-00004D000000}"/>
    <cellStyle name="Énfasis2 2" xfId="600" xr:uid="{00000000-0005-0000-0000-00004E000000}"/>
    <cellStyle name="Énfasis2 2 2" xfId="601" xr:uid="{00000000-0005-0000-0000-00004F000000}"/>
    <cellStyle name="Énfasis2 3" xfId="602" xr:uid="{00000000-0005-0000-0000-000050000000}"/>
    <cellStyle name="Énfasis3 2" xfId="603" xr:uid="{00000000-0005-0000-0000-000051000000}"/>
    <cellStyle name="Énfasis3 2 2" xfId="604" xr:uid="{00000000-0005-0000-0000-000052000000}"/>
    <cellStyle name="Énfasis3 3" xfId="605" xr:uid="{00000000-0005-0000-0000-000053000000}"/>
    <cellStyle name="Énfasis4 2" xfId="606" xr:uid="{00000000-0005-0000-0000-000054000000}"/>
    <cellStyle name="Énfasis4 2 2" xfId="607" xr:uid="{00000000-0005-0000-0000-000055000000}"/>
    <cellStyle name="Énfasis4 3" xfId="608" xr:uid="{00000000-0005-0000-0000-000056000000}"/>
    <cellStyle name="Énfasis5 2" xfId="609" xr:uid="{00000000-0005-0000-0000-000057000000}"/>
    <cellStyle name="Énfasis5 2 2" xfId="610" xr:uid="{00000000-0005-0000-0000-000058000000}"/>
    <cellStyle name="Énfasis5 3" xfId="611" xr:uid="{00000000-0005-0000-0000-000059000000}"/>
    <cellStyle name="Énfasis6 2" xfId="612" xr:uid="{00000000-0005-0000-0000-00005A000000}"/>
    <cellStyle name="Énfasis6 2 2" xfId="613" xr:uid="{00000000-0005-0000-0000-00005B000000}"/>
    <cellStyle name="Énfasis6 3" xfId="614" xr:uid="{00000000-0005-0000-0000-00005C000000}"/>
    <cellStyle name="Entrada 2" xfId="78" xr:uid="{00000000-0005-0000-0000-00005D000000}"/>
    <cellStyle name="Entrada 2 2" xfId="79" xr:uid="{00000000-0005-0000-0000-00005E000000}"/>
    <cellStyle name="Entrada 2_Copia de Xl0000021.xls INGRID" xfId="80" xr:uid="{00000000-0005-0000-0000-00005F000000}"/>
    <cellStyle name="Entrada 3" xfId="81" xr:uid="{00000000-0005-0000-0000-000060000000}"/>
    <cellStyle name="Euro" xfId="82" xr:uid="{00000000-0005-0000-0000-000061000000}"/>
    <cellStyle name="Euro 10" xfId="83" xr:uid="{00000000-0005-0000-0000-000062000000}"/>
    <cellStyle name="Euro 10 2" xfId="84" xr:uid="{00000000-0005-0000-0000-000063000000}"/>
    <cellStyle name="Euro 10 3" xfId="85" xr:uid="{00000000-0005-0000-0000-000064000000}"/>
    <cellStyle name="Euro 10 4" xfId="86" xr:uid="{00000000-0005-0000-0000-000065000000}"/>
    <cellStyle name="Euro 11" xfId="87" xr:uid="{00000000-0005-0000-0000-000066000000}"/>
    <cellStyle name="Euro 11 2" xfId="88" xr:uid="{00000000-0005-0000-0000-000067000000}"/>
    <cellStyle name="Euro 11 3" xfId="89" xr:uid="{00000000-0005-0000-0000-000068000000}"/>
    <cellStyle name="Euro 11 4" xfId="90" xr:uid="{00000000-0005-0000-0000-000069000000}"/>
    <cellStyle name="Euro 12" xfId="91" xr:uid="{00000000-0005-0000-0000-00006A000000}"/>
    <cellStyle name="Euro 12 2" xfId="92" xr:uid="{00000000-0005-0000-0000-00006B000000}"/>
    <cellStyle name="Euro 12 3" xfId="93" xr:uid="{00000000-0005-0000-0000-00006C000000}"/>
    <cellStyle name="Euro 12 4" xfId="94" xr:uid="{00000000-0005-0000-0000-00006D000000}"/>
    <cellStyle name="Euro 13" xfId="95" xr:uid="{00000000-0005-0000-0000-00006E000000}"/>
    <cellStyle name="Euro 13 2" xfId="96" xr:uid="{00000000-0005-0000-0000-00006F000000}"/>
    <cellStyle name="Euro 13 3" xfId="97" xr:uid="{00000000-0005-0000-0000-000070000000}"/>
    <cellStyle name="Euro 13 4" xfId="98" xr:uid="{00000000-0005-0000-0000-000071000000}"/>
    <cellStyle name="Euro 14" xfId="99" xr:uid="{00000000-0005-0000-0000-000072000000}"/>
    <cellStyle name="Euro 14 2" xfId="100" xr:uid="{00000000-0005-0000-0000-000073000000}"/>
    <cellStyle name="Euro 14 3" xfId="101" xr:uid="{00000000-0005-0000-0000-000074000000}"/>
    <cellStyle name="Euro 14 4" xfId="102" xr:uid="{00000000-0005-0000-0000-000075000000}"/>
    <cellStyle name="Euro 15" xfId="103" xr:uid="{00000000-0005-0000-0000-000076000000}"/>
    <cellStyle name="Euro 15 2" xfId="104" xr:uid="{00000000-0005-0000-0000-000077000000}"/>
    <cellStyle name="Euro 15 3" xfId="105" xr:uid="{00000000-0005-0000-0000-000078000000}"/>
    <cellStyle name="Euro 15 4" xfId="106" xr:uid="{00000000-0005-0000-0000-000079000000}"/>
    <cellStyle name="Euro 16" xfId="107" xr:uid="{00000000-0005-0000-0000-00007A000000}"/>
    <cellStyle name="Euro 16 2" xfId="108" xr:uid="{00000000-0005-0000-0000-00007B000000}"/>
    <cellStyle name="Euro 16 3" xfId="109" xr:uid="{00000000-0005-0000-0000-00007C000000}"/>
    <cellStyle name="Euro 16 4" xfId="110" xr:uid="{00000000-0005-0000-0000-00007D000000}"/>
    <cellStyle name="Euro 17" xfId="111" xr:uid="{00000000-0005-0000-0000-00007E000000}"/>
    <cellStyle name="Euro 17 2" xfId="112" xr:uid="{00000000-0005-0000-0000-00007F000000}"/>
    <cellStyle name="Euro 17 3" xfId="113" xr:uid="{00000000-0005-0000-0000-000080000000}"/>
    <cellStyle name="Euro 17 4" xfId="114" xr:uid="{00000000-0005-0000-0000-000081000000}"/>
    <cellStyle name="Euro 2" xfId="115" xr:uid="{00000000-0005-0000-0000-000082000000}"/>
    <cellStyle name="Euro 2 10" xfId="116" xr:uid="{00000000-0005-0000-0000-000083000000}"/>
    <cellStyle name="Euro 2 11" xfId="117" xr:uid="{00000000-0005-0000-0000-000084000000}"/>
    <cellStyle name="Euro 2 2" xfId="118" xr:uid="{00000000-0005-0000-0000-000085000000}"/>
    <cellStyle name="Euro 2 2 2" xfId="119" xr:uid="{00000000-0005-0000-0000-000086000000}"/>
    <cellStyle name="Euro 2 2 2 2" xfId="120" xr:uid="{00000000-0005-0000-0000-000087000000}"/>
    <cellStyle name="Euro 2 2 2 3" xfId="121" xr:uid="{00000000-0005-0000-0000-000088000000}"/>
    <cellStyle name="Euro 2 2 2 4" xfId="122" xr:uid="{00000000-0005-0000-0000-000089000000}"/>
    <cellStyle name="Euro 2 2 3" xfId="123" xr:uid="{00000000-0005-0000-0000-00008A000000}"/>
    <cellStyle name="Euro 2 2 3 2" xfId="124" xr:uid="{00000000-0005-0000-0000-00008B000000}"/>
    <cellStyle name="Euro 2 2 3 3" xfId="125" xr:uid="{00000000-0005-0000-0000-00008C000000}"/>
    <cellStyle name="Euro 2 2 3 4" xfId="126" xr:uid="{00000000-0005-0000-0000-00008D000000}"/>
    <cellStyle name="Euro 2 2 4" xfId="127" xr:uid="{00000000-0005-0000-0000-00008E000000}"/>
    <cellStyle name="Euro 2 2 4 2" xfId="128" xr:uid="{00000000-0005-0000-0000-00008F000000}"/>
    <cellStyle name="Euro 2 2 4 3" xfId="129" xr:uid="{00000000-0005-0000-0000-000090000000}"/>
    <cellStyle name="Euro 2 2 4 4" xfId="130" xr:uid="{00000000-0005-0000-0000-000091000000}"/>
    <cellStyle name="Euro 2 2 5" xfId="131" xr:uid="{00000000-0005-0000-0000-000092000000}"/>
    <cellStyle name="Euro 2 2 5 2" xfId="132" xr:uid="{00000000-0005-0000-0000-000093000000}"/>
    <cellStyle name="Euro 2 2 5 3" xfId="133" xr:uid="{00000000-0005-0000-0000-000094000000}"/>
    <cellStyle name="Euro 2 2 5 4" xfId="134" xr:uid="{00000000-0005-0000-0000-000095000000}"/>
    <cellStyle name="Euro 2 2 6" xfId="135" xr:uid="{00000000-0005-0000-0000-000096000000}"/>
    <cellStyle name="Euro 2 2 6 2" xfId="136" xr:uid="{00000000-0005-0000-0000-000097000000}"/>
    <cellStyle name="Euro 2 2 6 3" xfId="137" xr:uid="{00000000-0005-0000-0000-000098000000}"/>
    <cellStyle name="Euro 2 2 6 4" xfId="138" xr:uid="{00000000-0005-0000-0000-000099000000}"/>
    <cellStyle name="Euro 2 3" xfId="139" xr:uid="{00000000-0005-0000-0000-00009A000000}"/>
    <cellStyle name="Euro 2 3 2" xfId="140" xr:uid="{00000000-0005-0000-0000-00009B000000}"/>
    <cellStyle name="Euro 2 3 3" xfId="141" xr:uid="{00000000-0005-0000-0000-00009C000000}"/>
    <cellStyle name="Euro 2 3 4" xfId="142" xr:uid="{00000000-0005-0000-0000-00009D000000}"/>
    <cellStyle name="Euro 2 4" xfId="143" xr:uid="{00000000-0005-0000-0000-00009E000000}"/>
    <cellStyle name="Euro 2 5" xfId="144" xr:uid="{00000000-0005-0000-0000-00009F000000}"/>
    <cellStyle name="Euro 2 6" xfId="145" xr:uid="{00000000-0005-0000-0000-0000A0000000}"/>
    <cellStyle name="Euro 2 7" xfId="146" xr:uid="{00000000-0005-0000-0000-0000A1000000}"/>
    <cellStyle name="Euro 2 8" xfId="147" xr:uid="{00000000-0005-0000-0000-0000A2000000}"/>
    <cellStyle name="Euro 2 9" xfId="148" xr:uid="{00000000-0005-0000-0000-0000A3000000}"/>
    <cellStyle name="Euro 3" xfId="149" xr:uid="{00000000-0005-0000-0000-0000A4000000}"/>
    <cellStyle name="Euro 3 2" xfId="150" xr:uid="{00000000-0005-0000-0000-0000A5000000}"/>
    <cellStyle name="Euro 3 3" xfId="151" xr:uid="{00000000-0005-0000-0000-0000A6000000}"/>
    <cellStyle name="Euro 3 4" xfId="152" xr:uid="{00000000-0005-0000-0000-0000A7000000}"/>
    <cellStyle name="Euro 3 5" xfId="153" xr:uid="{00000000-0005-0000-0000-0000A8000000}"/>
    <cellStyle name="Euro 4" xfId="154" xr:uid="{00000000-0005-0000-0000-0000A9000000}"/>
    <cellStyle name="Euro 4 2" xfId="155" xr:uid="{00000000-0005-0000-0000-0000AA000000}"/>
    <cellStyle name="Euro 4 3" xfId="156" xr:uid="{00000000-0005-0000-0000-0000AB000000}"/>
    <cellStyle name="Euro 4 4" xfId="157" xr:uid="{00000000-0005-0000-0000-0000AC000000}"/>
    <cellStyle name="Euro 4 5" xfId="158" xr:uid="{00000000-0005-0000-0000-0000AD000000}"/>
    <cellStyle name="Euro 5" xfId="159" xr:uid="{00000000-0005-0000-0000-0000AE000000}"/>
    <cellStyle name="Euro 5 2" xfId="160" xr:uid="{00000000-0005-0000-0000-0000AF000000}"/>
    <cellStyle name="Euro 5 3" xfId="161" xr:uid="{00000000-0005-0000-0000-0000B0000000}"/>
    <cellStyle name="Euro 5 4" xfId="162" xr:uid="{00000000-0005-0000-0000-0000B1000000}"/>
    <cellStyle name="Euro 6" xfId="163" xr:uid="{00000000-0005-0000-0000-0000B2000000}"/>
    <cellStyle name="Euro 6 2" xfId="164" xr:uid="{00000000-0005-0000-0000-0000B3000000}"/>
    <cellStyle name="Euro 6 3" xfId="165" xr:uid="{00000000-0005-0000-0000-0000B4000000}"/>
    <cellStyle name="Euro 6 4" xfId="166" xr:uid="{00000000-0005-0000-0000-0000B5000000}"/>
    <cellStyle name="Euro 7" xfId="167" xr:uid="{00000000-0005-0000-0000-0000B6000000}"/>
    <cellStyle name="Euro 7 2" xfId="168" xr:uid="{00000000-0005-0000-0000-0000B7000000}"/>
    <cellStyle name="Euro 7 3" xfId="169" xr:uid="{00000000-0005-0000-0000-0000B8000000}"/>
    <cellStyle name="Euro 7 4" xfId="170" xr:uid="{00000000-0005-0000-0000-0000B9000000}"/>
    <cellStyle name="Euro 8" xfId="171" xr:uid="{00000000-0005-0000-0000-0000BA000000}"/>
    <cellStyle name="Euro 8 2" xfId="172" xr:uid="{00000000-0005-0000-0000-0000BB000000}"/>
    <cellStyle name="Euro 8 3" xfId="173" xr:uid="{00000000-0005-0000-0000-0000BC000000}"/>
    <cellStyle name="Euro 8 4" xfId="174" xr:uid="{00000000-0005-0000-0000-0000BD000000}"/>
    <cellStyle name="Euro 9" xfId="175" xr:uid="{00000000-0005-0000-0000-0000BE000000}"/>
    <cellStyle name="Euro 9 2" xfId="176" xr:uid="{00000000-0005-0000-0000-0000BF000000}"/>
    <cellStyle name="Euro 9 3" xfId="177" xr:uid="{00000000-0005-0000-0000-0000C0000000}"/>
    <cellStyle name="Euro 9 4" xfId="178" xr:uid="{00000000-0005-0000-0000-0000C1000000}"/>
    <cellStyle name="Euro 9 5" xfId="179" xr:uid="{00000000-0005-0000-0000-0000C2000000}"/>
    <cellStyle name="Euro 9 6" xfId="180" xr:uid="{00000000-0005-0000-0000-0000C3000000}"/>
    <cellStyle name="Euro 9 7" xfId="181" xr:uid="{00000000-0005-0000-0000-0000C4000000}"/>
    <cellStyle name="Euro 9 8" xfId="182" xr:uid="{00000000-0005-0000-0000-0000C5000000}"/>
    <cellStyle name="Euro 9 9" xfId="183" xr:uid="{00000000-0005-0000-0000-0000C6000000}"/>
    <cellStyle name="Incorrecto 2" xfId="184" xr:uid="{00000000-0005-0000-0000-0000C7000000}"/>
    <cellStyle name="Incorrecto 2 2" xfId="185" xr:uid="{00000000-0005-0000-0000-0000C8000000}"/>
    <cellStyle name="Incorrecto 3" xfId="186" xr:uid="{00000000-0005-0000-0000-0000C9000000}"/>
    <cellStyle name="Millares" xfId="1" builtinId="3"/>
    <cellStyle name="Millares [0] 2" xfId="458" xr:uid="{00000000-0005-0000-0000-0000CB000000}"/>
    <cellStyle name="Millares [0] 2 2" xfId="459" xr:uid="{00000000-0005-0000-0000-0000CC000000}"/>
    <cellStyle name="Millares [0] 2 2 2" xfId="460" xr:uid="{00000000-0005-0000-0000-0000CD000000}"/>
    <cellStyle name="Millares [0] 2 3" xfId="461" xr:uid="{00000000-0005-0000-0000-0000CE000000}"/>
    <cellStyle name="Millares [0] 3" xfId="462" xr:uid="{00000000-0005-0000-0000-0000CF000000}"/>
    <cellStyle name="Millares [0] 3 2" xfId="463" xr:uid="{00000000-0005-0000-0000-0000D0000000}"/>
    <cellStyle name="Millares [0] 3 2 2" xfId="464" xr:uid="{00000000-0005-0000-0000-0000D1000000}"/>
    <cellStyle name="Millares [0] 3 3" xfId="465" xr:uid="{00000000-0005-0000-0000-0000D2000000}"/>
    <cellStyle name="Millares [0] 4" xfId="466" xr:uid="{00000000-0005-0000-0000-0000D3000000}"/>
    <cellStyle name="Millares [0] 4 2" xfId="467" xr:uid="{00000000-0005-0000-0000-0000D4000000}"/>
    <cellStyle name="Millares [0] 4 2 2" xfId="468" xr:uid="{00000000-0005-0000-0000-0000D5000000}"/>
    <cellStyle name="Millares [0] 4 3" xfId="469" xr:uid="{00000000-0005-0000-0000-0000D6000000}"/>
    <cellStyle name="Millares [0] 5" xfId="470" xr:uid="{00000000-0005-0000-0000-0000D7000000}"/>
    <cellStyle name="Millares [0] 5 2" xfId="471" xr:uid="{00000000-0005-0000-0000-0000D8000000}"/>
    <cellStyle name="Millares [0] 5 2 2" xfId="472" xr:uid="{00000000-0005-0000-0000-0000D9000000}"/>
    <cellStyle name="Millares [0] 5 3" xfId="473" xr:uid="{00000000-0005-0000-0000-0000DA000000}"/>
    <cellStyle name="Millares [0] 6" xfId="474" xr:uid="{00000000-0005-0000-0000-0000DB000000}"/>
    <cellStyle name="Millares [0] 6 2" xfId="475" xr:uid="{00000000-0005-0000-0000-0000DC000000}"/>
    <cellStyle name="Millares [0] 6 2 2" xfId="476" xr:uid="{00000000-0005-0000-0000-0000DD000000}"/>
    <cellStyle name="Millares [0] 6 3" xfId="477" xr:uid="{00000000-0005-0000-0000-0000DE000000}"/>
    <cellStyle name="Millares 10" xfId="187" xr:uid="{00000000-0005-0000-0000-0000DF000000}"/>
    <cellStyle name="Millares 10 2" xfId="188" xr:uid="{00000000-0005-0000-0000-0000E0000000}"/>
    <cellStyle name="Millares 10 3 2 2" xfId="189" xr:uid="{00000000-0005-0000-0000-0000E1000000}"/>
    <cellStyle name="Millares 10 3 2 2 2 5" xfId="190" xr:uid="{00000000-0005-0000-0000-0000E2000000}"/>
    <cellStyle name="Millares 11" xfId="191" xr:uid="{00000000-0005-0000-0000-0000E3000000}"/>
    <cellStyle name="Millares 11 2" xfId="192" xr:uid="{00000000-0005-0000-0000-0000E4000000}"/>
    <cellStyle name="Millares 11 3" xfId="193" xr:uid="{00000000-0005-0000-0000-0000E5000000}"/>
    <cellStyle name="Millares 12" xfId="194" xr:uid="{00000000-0005-0000-0000-0000E6000000}"/>
    <cellStyle name="Millares 12 2" xfId="195" xr:uid="{00000000-0005-0000-0000-0000E7000000}"/>
    <cellStyle name="Millares 13" xfId="196" xr:uid="{00000000-0005-0000-0000-0000E8000000}"/>
    <cellStyle name="Millares 13 2" xfId="197" xr:uid="{00000000-0005-0000-0000-0000E9000000}"/>
    <cellStyle name="Millares 14" xfId="198" xr:uid="{00000000-0005-0000-0000-0000EA000000}"/>
    <cellStyle name="Millares 14 2" xfId="199" xr:uid="{00000000-0005-0000-0000-0000EB000000}"/>
    <cellStyle name="Millares 15" xfId="200" xr:uid="{00000000-0005-0000-0000-0000EC000000}"/>
    <cellStyle name="Millares 15 2" xfId="201" xr:uid="{00000000-0005-0000-0000-0000ED000000}"/>
    <cellStyle name="Millares 16" xfId="202" xr:uid="{00000000-0005-0000-0000-0000EE000000}"/>
    <cellStyle name="Millares 17" xfId="203" xr:uid="{00000000-0005-0000-0000-0000EF000000}"/>
    <cellStyle name="Millares 18" xfId="204" xr:uid="{00000000-0005-0000-0000-0000F0000000}"/>
    <cellStyle name="Millares 19" xfId="205" xr:uid="{00000000-0005-0000-0000-0000F1000000}"/>
    <cellStyle name="Millares 2" xfId="206" xr:uid="{00000000-0005-0000-0000-0000F2000000}"/>
    <cellStyle name="Millares 2 2" xfId="207" xr:uid="{00000000-0005-0000-0000-0000F3000000}"/>
    <cellStyle name="Millares 2 2 2" xfId="208" xr:uid="{00000000-0005-0000-0000-0000F4000000}"/>
    <cellStyle name="Millares 2 2 2 2" xfId="209" xr:uid="{00000000-0005-0000-0000-0000F5000000}"/>
    <cellStyle name="Millares 2 2 2 2 2" xfId="210" xr:uid="{00000000-0005-0000-0000-0000F6000000}"/>
    <cellStyle name="Millares 2 2 2 3" xfId="211" xr:uid="{00000000-0005-0000-0000-0000F7000000}"/>
    <cellStyle name="Millares 2 2 3" xfId="212" xr:uid="{00000000-0005-0000-0000-0000F8000000}"/>
    <cellStyle name="Millares 2 2 3 2" xfId="213" xr:uid="{00000000-0005-0000-0000-0000F9000000}"/>
    <cellStyle name="Millares 2 2 3 2 2" xfId="214" xr:uid="{00000000-0005-0000-0000-0000FA000000}"/>
    <cellStyle name="Millares 2 2 3 3" xfId="215" xr:uid="{00000000-0005-0000-0000-0000FB000000}"/>
    <cellStyle name="Millares 2 2 3_Sheet2" xfId="216" xr:uid="{00000000-0005-0000-0000-0000FC000000}"/>
    <cellStyle name="Millares 2 2 4" xfId="217" xr:uid="{00000000-0005-0000-0000-0000FD000000}"/>
    <cellStyle name="Millares 2 2 4 2" xfId="218" xr:uid="{00000000-0005-0000-0000-0000FE000000}"/>
    <cellStyle name="Millares 2 2 4 2 2" xfId="219" xr:uid="{00000000-0005-0000-0000-0000FF000000}"/>
    <cellStyle name="Millares 2 2 4 3" xfId="220" xr:uid="{00000000-0005-0000-0000-000000010000}"/>
    <cellStyle name="Millares 2 2 5" xfId="221" xr:uid="{00000000-0005-0000-0000-000001010000}"/>
    <cellStyle name="Millares 2 2 5 2" xfId="222" xr:uid="{00000000-0005-0000-0000-000002010000}"/>
    <cellStyle name="Millares 2 2 5 2 2" xfId="223" xr:uid="{00000000-0005-0000-0000-000003010000}"/>
    <cellStyle name="Millares 2 2 5 3" xfId="224" xr:uid="{00000000-0005-0000-0000-000004010000}"/>
    <cellStyle name="Millares 2 2 6" xfId="225" xr:uid="{00000000-0005-0000-0000-000005010000}"/>
    <cellStyle name="Millares 2 2 6 2" xfId="226" xr:uid="{00000000-0005-0000-0000-000006010000}"/>
    <cellStyle name="Millares 2 2 7" xfId="227" xr:uid="{00000000-0005-0000-0000-000007010000}"/>
    <cellStyle name="Millares 2 3" xfId="228" xr:uid="{00000000-0005-0000-0000-000008010000}"/>
    <cellStyle name="Millares 2 3 2" xfId="229" xr:uid="{00000000-0005-0000-0000-000009010000}"/>
    <cellStyle name="Millares 2 3 2 2" xfId="230" xr:uid="{00000000-0005-0000-0000-00000A010000}"/>
    <cellStyle name="Millares 2 3 2 2 2" xfId="231" xr:uid="{00000000-0005-0000-0000-00000B010000}"/>
    <cellStyle name="Millares 2 3 2 3" xfId="232" xr:uid="{00000000-0005-0000-0000-00000C010000}"/>
    <cellStyle name="Millares 2 3 3" xfId="233" xr:uid="{00000000-0005-0000-0000-00000D010000}"/>
    <cellStyle name="Millares 2 3 3 2" xfId="234" xr:uid="{00000000-0005-0000-0000-00000E010000}"/>
    <cellStyle name="Millares 2 3 3 2 2" xfId="235" xr:uid="{00000000-0005-0000-0000-00000F010000}"/>
    <cellStyle name="Millares 2 3 3 3" xfId="236" xr:uid="{00000000-0005-0000-0000-000010010000}"/>
    <cellStyle name="Millares 2 3 4" xfId="237" xr:uid="{00000000-0005-0000-0000-000011010000}"/>
    <cellStyle name="Millares 2 3 4 2" xfId="238" xr:uid="{00000000-0005-0000-0000-000012010000}"/>
    <cellStyle name="Millares 2 3 4 2 2" xfId="239" xr:uid="{00000000-0005-0000-0000-000013010000}"/>
    <cellStyle name="Millares 2 3 4 3" xfId="240" xr:uid="{00000000-0005-0000-0000-000014010000}"/>
    <cellStyle name="Millares 2 3 5" xfId="241" xr:uid="{00000000-0005-0000-0000-000015010000}"/>
    <cellStyle name="Millares 2 3 5 2" xfId="242" xr:uid="{00000000-0005-0000-0000-000016010000}"/>
    <cellStyle name="Millares 2 3 5 2 2" xfId="243" xr:uid="{00000000-0005-0000-0000-000017010000}"/>
    <cellStyle name="Millares 2 3 5 3" xfId="244" xr:uid="{00000000-0005-0000-0000-000018010000}"/>
    <cellStyle name="Millares 2 3 6" xfId="245" xr:uid="{00000000-0005-0000-0000-000019010000}"/>
    <cellStyle name="Millares 2 3 6 2" xfId="246" xr:uid="{00000000-0005-0000-0000-00001A010000}"/>
    <cellStyle name="Millares 2 3 7" xfId="247" xr:uid="{00000000-0005-0000-0000-00001B010000}"/>
    <cellStyle name="Millares 2 4" xfId="248" xr:uid="{00000000-0005-0000-0000-00001C010000}"/>
    <cellStyle name="Millares 2 4 2" xfId="249" xr:uid="{00000000-0005-0000-0000-00001D010000}"/>
    <cellStyle name="Millares 2 4 2 2" xfId="250" xr:uid="{00000000-0005-0000-0000-00001E010000}"/>
    <cellStyle name="Millares 2 4 2 3" xfId="251" xr:uid="{00000000-0005-0000-0000-00001F010000}"/>
    <cellStyle name="Millares 2 4 3" xfId="252" xr:uid="{00000000-0005-0000-0000-000020010000}"/>
    <cellStyle name="Millares 2 5" xfId="253" xr:uid="{00000000-0005-0000-0000-000021010000}"/>
    <cellStyle name="Millares 2 5 2" xfId="254" xr:uid="{00000000-0005-0000-0000-000022010000}"/>
    <cellStyle name="Millares 2 5 2 2" xfId="255" xr:uid="{00000000-0005-0000-0000-000023010000}"/>
    <cellStyle name="Millares 2 5 2 3" xfId="256" xr:uid="{00000000-0005-0000-0000-000024010000}"/>
    <cellStyle name="Millares 2 5 2_Sheet2" xfId="257" xr:uid="{00000000-0005-0000-0000-000025010000}"/>
    <cellStyle name="Millares 2 5 3" xfId="258" xr:uid="{00000000-0005-0000-0000-000026010000}"/>
    <cellStyle name="Millares 2 5 4" xfId="259" xr:uid="{00000000-0005-0000-0000-000027010000}"/>
    <cellStyle name="Millares 2 5_Sheet2" xfId="260" xr:uid="{00000000-0005-0000-0000-000028010000}"/>
    <cellStyle name="Millares 2 6" xfId="261" xr:uid="{00000000-0005-0000-0000-000029010000}"/>
    <cellStyle name="Millares 2 6 2" xfId="262" xr:uid="{00000000-0005-0000-0000-00002A010000}"/>
    <cellStyle name="Millares 2 6 2 2" xfId="263" xr:uid="{00000000-0005-0000-0000-00002B010000}"/>
    <cellStyle name="Millares 2 6 3" xfId="264" xr:uid="{00000000-0005-0000-0000-00002C010000}"/>
    <cellStyle name="Millares 2 6 3 2" xfId="265" xr:uid="{00000000-0005-0000-0000-00002D010000}"/>
    <cellStyle name="Millares 2 6 4" xfId="266" xr:uid="{00000000-0005-0000-0000-00002E010000}"/>
    <cellStyle name="Millares 2_Sheet2" xfId="275" xr:uid="{00000000-0005-0000-0000-00002F010000}"/>
    <cellStyle name="Millares 20" xfId="267" xr:uid="{00000000-0005-0000-0000-000030010000}"/>
    <cellStyle name="Millares 21" xfId="268" xr:uid="{00000000-0005-0000-0000-000031010000}"/>
    <cellStyle name="Millares 22" xfId="269" xr:uid="{00000000-0005-0000-0000-000032010000}"/>
    <cellStyle name="Millares 23" xfId="270" xr:uid="{00000000-0005-0000-0000-000033010000}"/>
    <cellStyle name="Millares 24" xfId="271" xr:uid="{00000000-0005-0000-0000-000034010000}"/>
    <cellStyle name="Millares 25" xfId="272" xr:uid="{00000000-0005-0000-0000-000035010000}"/>
    <cellStyle name="Millares 26" xfId="273" xr:uid="{00000000-0005-0000-0000-000036010000}"/>
    <cellStyle name="Millares 27" xfId="274" xr:uid="{00000000-0005-0000-0000-000037010000}"/>
    <cellStyle name="Millares 3" xfId="276" xr:uid="{00000000-0005-0000-0000-000038010000}"/>
    <cellStyle name="Millares 3 2" xfId="277" xr:uid="{00000000-0005-0000-0000-000039010000}"/>
    <cellStyle name="Millares 3 2 2" xfId="278" xr:uid="{00000000-0005-0000-0000-00003A010000}"/>
    <cellStyle name="Millares 3 2 2 2" xfId="279" xr:uid="{00000000-0005-0000-0000-00003B010000}"/>
    <cellStyle name="Millares 3 2 2 2 2" xfId="280" xr:uid="{00000000-0005-0000-0000-00003C010000}"/>
    <cellStyle name="Millares 3 2 2 3" xfId="281" xr:uid="{00000000-0005-0000-0000-00003D010000}"/>
    <cellStyle name="Millares 3 2 2 4" xfId="282" xr:uid="{00000000-0005-0000-0000-00003E010000}"/>
    <cellStyle name="Millares 3 2 3" xfId="283" xr:uid="{00000000-0005-0000-0000-00003F010000}"/>
    <cellStyle name="Millares 3 2 3 2" xfId="284" xr:uid="{00000000-0005-0000-0000-000040010000}"/>
    <cellStyle name="Millares 3 2 3 2 2" xfId="285" xr:uid="{00000000-0005-0000-0000-000041010000}"/>
    <cellStyle name="Millares 3 2 3 3" xfId="286" xr:uid="{00000000-0005-0000-0000-000042010000}"/>
    <cellStyle name="Millares 3 2 4" xfId="287" xr:uid="{00000000-0005-0000-0000-000043010000}"/>
    <cellStyle name="Millares 3 2 4 2" xfId="288" xr:uid="{00000000-0005-0000-0000-000044010000}"/>
    <cellStyle name="Millares 3 2 4 2 2" xfId="289" xr:uid="{00000000-0005-0000-0000-000045010000}"/>
    <cellStyle name="Millares 3 2 4 3" xfId="290" xr:uid="{00000000-0005-0000-0000-000046010000}"/>
    <cellStyle name="Millares 3 2 5" xfId="291" xr:uid="{00000000-0005-0000-0000-000047010000}"/>
    <cellStyle name="Millares 3 2 5 2" xfId="292" xr:uid="{00000000-0005-0000-0000-000048010000}"/>
    <cellStyle name="Millares 3 2 6" xfId="293" xr:uid="{00000000-0005-0000-0000-000049010000}"/>
    <cellStyle name="Millares 3 3" xfId="294" xr:uid="{00000000-0005-0000-0000-00004A010000}"/>
    <cellStyle name="Millares 3 3 2" xfId="295" xr:uid="{00000000-0005-0000-0000-00004B010000}"/>
    <cellStyle name="Millares 3 3 2 2" xfId="296" xr:uid="{00000000-0005-0000-0000-00004C010000}"/>
    <cellStyle name="Millares 3 3 2 2 2" xfId="297" xr:uid="{00000000-0005-0000-0000-00004D010000}"/>
    <cellStyle name="Millares 3 3 2 3" xfId="298" xr:uid="{00000000-0005-0000-0000-00004E010000}"/>
    <cellStyle name="Millares 3 3 3" xfId="299" xr:uid="{00000000-0005-0000-0000-00004F010000}"/>
    <cellStyle name="Millares 3 3 3 2" xfId="300" xr:uid="{00000000-0005-0000-0000-000050010000}"/>
    <cellStyle name="Millares 3 3 3 2 2" xfId="301" xr:uid="{00000000-0005-0000-0000-000051010000}"/>
    <cellStyle name="Millares 3 3 3 3" xfId="302" xr:uid="{00000000-0005-0000-0000-000052010000}"/>
    <cellStyle name="Millares 3 3 4" xfId="303" xr:uid="{00000000-0005-0000-0000-000053010000}"/>
    <cellStyle name="Millares 3 3 4 2" xfId="304" xr:uid="{00000000-0005-0000-0000-000054010000}"/>
    <cellStyle name="Millares 3 3 4 2 2" xfId="305" xr:uid="{00000000-0005-0000-0000-000055010000}"/>
    <cellStyle name="Millares 3 3 4 3" xfId="306" xr:uid="{00000000-0005-0000-0000-000056010000}"/>
    <cellStyle name="Millares 3 3 5" xfId="307" xr:uid="{00000000-0005-0000-0000-000057010000}"/>
    <cellStyle name="Millares 3 3 5 2" xfId="308" xr:uid="{00000000-0005-0000-0000-000058010000}"/>
    <cellStyle name="Millares 3 3 6" xfId="309" xr:uid="{00000000-0005-0000-0000-000059010000}"/>
    <cellStyle name="Millares 3 4" xfId="310" xr:uid="{00000000-0005-0000-0000-00005A010000}"/>
    <cellStyle name="Millares 3 4 2" xfId="311" xr:uid="{00000000-0005-0000-0000-00005B010000}"/>
    <cellStyle name="Millares 3 4 2 2" xfId="312" xr:uid="{00000000-0005-0000-0000-00005C010000}"/>
    <cellStyle name="Millares 3 4 2 2 2" xfId="313" xr:uid="{00000000-0005-0000-0000-00005D010000}"/>
    <cellStyle name="Millares 3 4 2 3" xfId="314" xr:uid="{00000000-0005-0000-0000-00005E010000}"/>
    <cellStyle name="Millares 3 4 3" xfId="315" xr:uid="{00000000-0005-0000-0000-00005F010000}"/>
    <cellStyle name="Millares 3 4 3 2" xfId="316" xr:uid="{00000000-0005-0000-0000-000060010000}"/>
    <cellStyle name="Millares 3 4 3 2 2" xfId="317" xr:uid="{00000000-0005-0000-0000-000061010000}"/>
    <cellStyle name="Millares 3 4 3 3" xfId="318" xr:uid="{00000000-0005-0000-0000-000062010000}"/>
    <cellStyle name="Millares 3 4 4" xfId="319" xr:uid="{00000000-0005-0000-0000-000063010000}"/>
    <cellStyle name="Millares 3 4 4 2" xfId="320" xr:uid="{00000000-0005-0000-0000-000064010000}"/>
    <cellStyle name="Millares 3 4 4 2 2" xfId="321" xr:uid="{00000000-0005-0000-0000-000065010000}"/>
    <cellStyle name="Millares 3 4 4 3" xfId="322" xr:uid="{00000000-0005-0000-0000-000066010000}"/>
    <cellStyle name="Millares 3 4 5" xfId="323" xr:uid="{00000000-0005-0000-0000-000067010000}"/>
    <cellStyle name="Millares 3 4 5 2" xfId="324" xr:uid="{00000000-0005-0000-0000-000068010000}"/>
    <cellStyle name="Millares 3 4 6" xfId="325" xr:uid="{00000000-0005-0000-0000-000069010000}"/>
    <cellStyle name="Millares 3 5" xfId="326" xr:uid="{00000000-0005-0000-0000-00006A010000}"/>
    <cellStyle name="Millares 3 5 2" xfId="327" xr:uid="{00000000-0005-0000-0000-00006B010000}"/>
    <cellStyle name="Millares 3 5 2 2" xfId="328" xr:uid="{00000000-0005-0000-0000-00006C010000}"/>
    <cellStyle name="Millares 3 5 2 2 2" xfId="329" xr:uid="{00000000-0005-0000-0000-00006D010000}"/>
    <cellStyle name="Millares 3 5 2 3" xfId="330" xr:uid="{00000000-0005-0000-0000-00006E010000}"/>
    <cellStyle name="Millares 3 5 3" xfId="331" xr:uid="{00000000-0005-0000-0000-00006F010000}"/>
    <cellStyle name="Millares 3 5 3 2" xfId="332" xr:uid="{00000000-0005-0000-0000-000070010000}"/>
    <cellStyle name="Millares 3 5 3 2 2" xfId="333" xr:uid="{00000000-0005-0000-0000-000071010000}"/>
    <cellStyle name="Millares 3 5 3 3" xfId="334" xr:uid="{00000000-0005-0000-0000-000072010000}"/>
    <cellStyle name="Millares 3 5 4" xfId="335" xr:uid="{00000000-0005-0000-0000-000073010000}"/>
    <cellStyle name="Millares 3 5 4 2" xfId="336" xr:uid="{00000000-0005-0000-0000-000074010000}"/>
    <cellStyle name="Millares 3 5 4 2 2" xfId="337" xr:uid="{00000000-0005-0000-0000-000075010000}"/>
    <cellStyle name="Millares 3 5 4 3" xfId="338" xr:uid="{00000000-0005-0000-0000-000076010000}"/>
    <cellStyle name="Millares 3 5 5" xfId="339" xr:uid="{00000000-0005-0000-0000-000077010000}"/>
    <cellStyle name="Millares 3 5 5 2" xfId="340" xr:uid="{00000000-0005-0000-0000-000078010000}"/>
    <cellStyle name="Millares 3 5 6" xfId="341" xr:uid="{00000000-0005-0000-0000-000079010000}"/>
    <cellStyle name="Millares 3 6" xfId="342" xr:uid="{00000000-0005-0000-0000-00007A010000}"/>
    <cellStyle name="Millares 3 6 2" xfId="343" xr:uid="{00000000-0005-0000-0000-00007B010000}"/>
    <cellStyle name="Millares 3 6 2 2" xfId="344" xr:uid="{00000000-0005-0000-0000-00007C010000}"/>
    <cellStyle name="Millares 3 6 2 2 2" xfId="345" xr:uid="{00000000-0005-0000-0000-00007D010000}"/>
    <cellStyle name="Millares 3 6 2 3" xfId="346" xr:uid="{00000000-0005-0000-0000-00007E010000}"/>
    <cellStyle name="Millares 3 6 3" xfId="347" xr:uid="{00000000-0005-0000-0000-00007F010000}"/>
    <cellStyle name="Millares 3 6 3 2" xfId="348" xr:uid="{00000000-0005-0000-0000-000080010000}"/>
    <cellStyle name="Millares 3 6 3 2 2" xfId="349" xr:uid="{00000000-0005-0000-0000-000081010000}"/>
    <cellStyle name="Millares 3 6 3 3" xfId="350" xr:uid="{00000000-0005-0000-0000-000082010000}"/>
    <cellStyle name="Millares 3 6 4" xfId="351" xr:uid="{00000000-0005-0000-0000-000083010000}"/>
    <cellStyle name="Millares 3 6 4 2" xfId="352" xr:uid="{00000000-0005-0000-0000-000084010000}"/>
    <cellStyle name="Millares 3 6 4 2 2" xfId="353" xr:uid="{00000000-0005-0000-0000-000085010000}"/>
    <cellStyle name="Millares 3 6 4 3" xfId="354" xr:uid="{00000000-0005-0000-0000-000086010000}"/>
    <cellStyle name="Millares 3 6 5" xfId="355" xr:uid="{00000000-0005-0000-0000-000087010000}"/>
    <cellStyle name="Millares 3 6 5 2" xfId="356" xr:uid="{00000000-0005-0000-0000-000088010000}"/>
    <cellStyle name="Millares 3 6 6" xfId="357" xr:uid="{00000000-0005-0000-0000-000089010000}"/>
    <cellStyle name="Millares 3 7" xfId="358" xr:uid="{00000000-0005-0000-0000-00008A010000}"/>
    <cellStyle name="Millares 3_Sheet2" xfId="361" xr:uid="{00000000-0005-0000-0000-00008B010000}"/>
    <cellStyle name="Millares 30" xfId="359" xr:uid="{00000000-0005-0000-0000-00008C010000}"/>
    <cellStyle name="Millares 31" xfId="360" xr:uid="{00000000-0005-0000-0000-00008D010000}"/>
    <cellStyle name="Millares 4" xfId="362" xr:uid="{00000000-0005-0000-0000-00008E010000}"/>
    <cellStyle name="Millares 4 2" xfId="363" xr:uid="{00000000-0005-0000-0000-00008F010000}"/>
    <cellStyle name="Millares 4 2 2" xfId="364" xr:uid="{00000000-0005-0000-0000-000090010000}"/>
    <cellStyle name="Millares 4 2 2 2" xfId="365" xr:uid="{00000000-0005-0000-0000-000091010000}"/>
    <cellStyle name="Millares 4 2 2 2 2" xfId="366" xr:uid="{00000000-0005-0000-0000-000092010000}"/>
    <cellStyle name="Millares 4 2 2 3" xfId="367" xr:uid="{00000000-0005-0000-0000-000093010000}"/>
    <cellStyle name="Millares 4 2 3" xfId="368" xr:uid="{00000000-0005-0000-0000-000094010000}"/>
    <cellStyle name="Millares 4 2 3 2" xfId="369" xr:uid="{00000000-0005-0000-0000-000095010000}"/>
    <cellStyle name="Millares 4 2 3 2 2" xfId="370" xr:uid="{00000000-0005-0000-0000-000096010000}"/>
    <cellStyle name="Millares 4 2 3 3" xfId="371" xr:uid="{00000000-0005-0000-0000-000097010000}"/>
    <cellStyle name="Millares 4 2 4" xfId="372" xr:uid="{00000000-0005-0000-0000-000098010000}"/>
    <cellStyle name="Millares 4 2 4 2" xfId="373" xr:uid="{00000000-0005-0000-0000-000099010000}"/>
    <cellStyle name="Millares 4 2 4 2 2" xfId="374" xr:uid="{00000000-0005-0000-0000-00009A010000}"/>
    <cellStyle name="Millares 4 2 4 3" xfId="375" xr:uid="{00000000-0005-0000-0000-00009B010000}"/>
    <cellStyle name="Millares 4 2 5" xfId="376" xr:uid="{00000000-0005-0000-0000-00009C010000}"/>
    <cellStyle name="Millares 4 2 5 2" xfId="377" xr:uid="{00000000-0005-0000-0000-00009D010000}"/>
    <cellStyle name="Millares 4 2 6" xfId="378" xr:uid="{00000000-0005-0000-0000-00009E010000}"/>
    <cellStyle name="Millares 4 3" xfId="379" xr:uid="{00000000-0005-0000-0000-00009F010000}"/>
    <cellStyle name="Millares 4 3 2" xfId="380" xr:uid="{00000000-0005-0000-0000-0000A0010000}"/>
    <cellStyle name="Millares 4 3 2 2" xfId="381" xr:uid="{00000000-0005-0000-0000-0000A1010000}"/>
    <cellStyle name="Millares 4 3 2 2 2" xfId="382" xr:uid="{00000000-0005-0000-0000-0000A2010000}"/>
    <cellStyle name="Millares 4 3 2 3" xfId="383" xr:uid="{00000000-0005-0000-0000-0000A3010000}"/>
    <cellStyle name="Millares 4 3 3" xfId="384" xr:uid="{00000000-0005-0000-0000-0000A4010000}"/>
    <cellStyle name="Millares 4 3 3 2" xfId="385" xr:uid="{00000000-0005-0000-0000-0000A5010000}"/>
    <cellStyle name="Millares 4 3 3 2 2" xfId="386" xr:uid="{00000000-0005-0000-0000-0000A6010000}"/>
    <cellStyle name="Millares 4 3 3 3" xfId="387" xr:uid="{00000000-0005-0000-0000-0000A7010000}"/>
    <cellStyle name="Millares 4 3 4" xfId="388" xr:uid="{00000000-0005-0000-0000-0000A8010000}"/>
    <cellStyle name="Millares 4 3 4 2" xfId="389" xr:uid="{00000000-0005-0000-0000-0000A9010000}"/>
    <cellStyle name="Millares 4 3 4 2 2" xfId="390" xr:uid="{00000000-0005-0000-0000-0000AA010000}"/>
    <cellStyle name="Millares 4 3 4 3" xfId="391" xr:uid="{00000000-0005-0000-0000-0000AB010000}"/>
    <cellStyle name="Millares 4 3 5" xfId="392" xr:uid="{00000000-0005-0000-0000-0000AC010000}"/>
    <cellStyle name="Millares 4 3 5 2" xfId="393" xr:uid="{00000000-0005-0000-0000-0000AD010000}"/>
    <cellStyle name="Millares 4 3 6" xfId="394" xr:uid="{00000000-0005-0000-0000-0000AE010000}"/>
    <cellStyle name="Millares 4 4" xfId="395" xr:uid="{00000000-0005-0000-0000-0000AF010000}"/>
    <cellStyle name="Millares 4 4 2" xfId="396" xr:uid="{00000000-0005-0000-0000-0000B0010000}"/>
    <cellStyle name="Millares 4 4 2 2" xfId="397" xr:uid="{00000000-0005-0000-0000-0000B1010000}"/>
    <cellStyle name="Millares 4 4 2 2 2" xfId="398" xr:uid="{00000000-0005-0000-0000-0000B2010000}"/>
    <cellStyle name="Millares 4 4 2 3" xfId="399" xr:uid="{00000000-0005-0000-0000-0000B3010000}"/>
    <cellStyle name="Millares 4 4 3" xfId="400" xr:uid="{00000000-0005-0000-0000-0000B4010000}"/>
    <cellStyle name="Millares 4 4 3 2" xfId="401" xr:uid="{00000000-0005-0000-0000-0000B5010000}"/>
    <cellStyle name="Millares 4 4 3 2 2" xfId="402" xr:uid="{00000000-0005-0000-0000-0000B6010000}"/>
    <cellStyle name="Millares 4 4 3 3" xfId="403" xr:uid="{00000000-0005-0000-0000-0000B7010000}"/>
    <cellStyle name="Millares 4 4 4" xfId="404" xr:uid="{00000000-0005-0000-0000-0000B8010000}"/>
    <cellStyle name="Millares 4 4 4 2" xfId="405" xr:uid="{00000000-0005-0000-0000-0000B9010000}"/>
    <cellStyle name="Millares 4 4 4 2 2" xfId="406" xr:uid="{00000000-0005-0000-0000-0000BA010000}"/>
    <cellStyle name="Millares 4 4 4 3" xfId="407" xr:uid="{00000000-0005-0000-0000-0000BB010000}"/>
    <cellStyle name="Millares 4 4 5" xfId="408" xr:uid="{00000000-0005-0000-0000-0000BC010000}"/>
    <cellStyle name="Millares 4 4 5 2" xfId="409" xr:uid="{00000000-0005-0000-0000-0000BD010000}"/>
    <cellStyle name="Millares 4 4 6" xfId="410" xr:uid="{00000000-0005-0000-0000-0000BE010000}"/>
    <cellStyle name="Millares 4 5" xfId="411" xr:uid="{00000000-0005-0000-0000-0000BF010000}"/>
    <cellStyle name="Millares 4 5 2" xfId="412" xr:uid="{00000000-0005-0000-0000-0000C0010000}"/>
    <cellStyle name="Millares 4 5 2 2" xfId="413" xr:uid="{00000000-0005-0000-0000-0000C1010000}"/>
    <cellStyle name="Millares 4 5 2 2 2" xfId="414" xr:uid="{00000000-0005-0000-0000-0000C2010000}"/>
    <cellStyle name="Millares 4 5 2 3" xfId="415" xr:uid="{00000000-0005-0000-0000-0000C3010000}"/>
    <cellStyle name="Millares 4 5 3" xfId="416" xr:uid="{00000000-0005-0000-0000-0000C4010000}"/>
    <cellStyle name="Millares 4 5 3 2" xfId="417" xr:uid="{00000000-0005-0000-0000-0000C5010000}"/>
    <cellStyle name="Millares 4 5 3 2 2" xfId="418" xr:uid="{00000000-0005-0000-0000-0000C6010000}"/>
    <cellStyle name="Millares 4 5 3 3" xfId="419" xr:uid="{00000000-0005-0000-0000-0000C7010000}"/>
    <cellStyle name="Millares 4 5 4" xfId="420" xr:uid="{00000000-0005-0000-0000-0000C8010000}"/>
    <cellStyle name="Millares 4 5 4 2" xfId="421" xr:uid="{00000000-0005-0000-0000-0000C9010000}"/>
    <cellStyle name="Millares 4 5 4 2 2" xfId="422" xr:uid="{00000000-0005-0000-0000-0000CA010000}"/>
    <cellStyle name="Millares 4 5 4 3" xfId="423" xr:uid="{00000000-0005-0000-0000-0000CB010000}"/>
    <cellStyle name="Millares 4 5 5" xfId="424" xr:uid="{00000000-0005-0000-0000-0000CC010000}"/>
    <cellStyle name="Millares 4 5 5 2" xfId="425" xr:uid="{00000000-0005-0000-0000-0000CD010000}"/>
    <cellStyle name="Millares 4 5 6" xfId="426" xr:uid="{00000000-0005-0000-0000-0000CE010000}"/>
    <cellStyle name="Millares 4 6" xfId="427" xr:uid="{00000000-0005-0000-0000-0000CF010000}"/>
    <cellStyle name="Millares 4 6 2" xfId="428" xr:uid="{00000000-0005-0000-0000-0000D0010000}"/>
    <cellStyle name="Millares 4 6 2 2" xfId="429" xr:uid="{00000000-0005-0000-0000-0000D1010000}"/>
    <cellStyle name="Millares 4 6 2 2 2" xfId="430" xr:uid="{00000000-0005-0000-0000-0000D2010000}"/>
    <cellStyle name="Millares 4 6 2 3" xfId="431" xr:uid="{00000000-0005-0000-0000-0000D3010000}"/>
    <cellStyle name="Millares 4 6 3" xfId="432" xr:uid="{00000000-0005-0000-0000-0000D4010000}"/>
    <cellStyle name="Millares 4 6 3 2" xfId="433" xr:uid="{00000000-0005-0000-0000-0000D5010000}"/>
    <cellStyle name="Millares 4 6 3 2 2" xfId="434" xr:uid="{00000000-0005-0000-0000-0000D6010000}"/>
    <cellStyle name="Millares 4 6 3 3" xfId="435" xr:uid="{00000000-0005-0000-0000-0000D7010000}"/>
    <cellStyle name="Millares 4 6 4" xfId="436" xr:uid="{00000000-0005-0000-0000-0000D8010000}"/>
    <cellStyle name="Millares 4 6 4 2" xfId="437" xr:uid="{00000000-0005-0000-0000-0000D9010000}"/>
    <cellStyle name="Millares 4 6 4 2 2" xfId="438" xr:uid="{00000000-0005-0000-0000-0000DA010000}"/>
    <cellStyle name="Millares 4 6 4 3" xfId="439" xr:uid="{00000000-0005-0000-0000-0000DB010000}"/>
    <cellStyle name="Millares 4 6 5" xfId="440" xr:uid="{00000000-0005-0000-0000-0000DC010000}"/>
    <cellStyle name="Millares 4 6 5 2" xfId="441" xr:uid="{00000000-0005-0000-0000-0000DD010000}"/>
    <cellStyle name="Millares 4 6 6" xfId="442" xr:uid="{00000000-0005-0000-0000-0000DE010000}"/>
    <cellStyle name="Millares 5" xfId="443" xr:uid="{00000000-0005-0000-0000-0000DF010000}"/>
    <cellStyle name="Millares 6" xfId="444" xr:uid="{00000000-0005-0000-0000-0000E0010000}"/>
    <cellStyle name="Millares 7" xfId="445" xr:uid="{00000000-0005-0000-0000-0000E1010000}"/>
    <cellStyle name="Millares 7 2" xfId="446" xr:uid="{00000000-0005-0000-0000-0000E2010000}"/>
    <cellStyle name="Millares 7 2 2" xfId="447" xr:uid="{00000000-0005-0000-0000-0000E3010000}"/>
    <cellStyle name="Millares 7 2 2 2" xfId="448" xr:uid="{00000000-0005-0000-0000-0000E4010000}"/>
    <cellStyle name="Millares 7 2 3" xfId="449" xr:uid="{00000000-0005-0000-0000-0000E5010000}"/>
    <cellStyle name="Millares 7 2_Sheet2" xfId="450" xr:uid="{00000000-0005-0000-0000-0000E6010000}"/>
    <cellStyle name="Millares 8" xfId="451" xr:uid="{00000000-0005-0000-0000-0000E7010000}"/>
    <cellStyle name="Millares 8 2" xfId="452" xr:uid="{00000000-0005-0000-0000-0000E8010000}"/>
    <cellStyle name="Millares 8 2 2" xfId="453" xr:uid="{00000000-0005-0000-0000-0000E9010000}"/>
    <cellStyle name="Millares 8 3" xfId="454" xr:uid="{00000000-0005-0000-0000-0000EA010000}"/>
    <cellStyle name="Millares 8_Sheet2" xfId="455" xr:uid="{00000000-0005-0000-0000-0000EB010000}"/>
    <cellStyle name="Millares 9" xfId="456" xr:uid="{00000000-0005-0000-0000-0000EC010000}"/>
    <cellStyle name="Millares 9 2" xfId="457" xr:uid="{00000000-0005-0000-0000-0000ED010000}"/>
    <cellStyle name="Moneda 10" xfId="478" xr:uid="{00000000-0005-0000-0000-0000EE010000}"/>
    <cellStyle name="Moneda 11" xfId="479" xr:uid="{00000000-0005-0000-0000-0000EF010000}"/>
    <cellStyle name="Moneda 12" xfId="480" xr:uid="{00000000-0005-0000-0000-0000F0010000}"/>
    <cellStyle name="Moneda 13" xfId="481" xr:uid="{00000000-0005-0000-0000-0000F1010000}"/>
    <cellStyle name="Moneda 2" xfId="482" xr:uid="{00000000-0005-0000-0000-0000F2010000}"/>
    <cellStyle name="Moneda 2 2" xfId="483" xr:uid="{00000000-0005-0000-0000-0000F3010000}"/>
    <cellStyle name="Moneda 2 3" xfId="484" xr:uid="{00000000-0005-0000-0000-0000F4010000}"/>
    <cellStyle name="Moneda 2_Sheet2" xfId="485" xr:uid="{00000000-0005-0000-0000-0000F5010000}"/>
    <cellStyle name="Moneda 9" xfId="486" xr:uid="{00000000-0005-0000-0000-0000F6010000}"/>
    <cellStyle name="Neutral 2" xfId="487" xr:uid="{00000000-0005-0000-0000-0000F7010000}"/>
    <cellStyle name="Neutral 2 2" xfId="488" xr:uid="{00000000-0005-0000-0000-0000F8010000}"/>
    <cellStyle name="Neutral 3" xfId="489" xr:uid="{00000000-0005-0000-0000-0000F9010000}"/>
    <cellStyle name="Normal" xfId="0" builtinId="0"/>
    <cellStyle name="Normal 10" xfId="490" xr:uid="{00000000-0005-0000-0000-0000FB010000}"/>
    <cellStyle name="Normal 10 10" xfId="491" xr:uid="{00000000-0005-0000-0000-0000FC010000}"/>
    <cellStyle name="Normal 11" xfId="492" xr:uid="{00000000-0005-0000-0000-0000FD010000}"/>
    <cellStyle name="Normal 14" xfId="493" xr:uid="{00000000-0005-0000-0000-0000FE010000}"/>
    <cellStyle name="Normal 14 2" xfId="494" xr:uid="{00000000-0005-0000-0000-0000FF010000}"/>
    <cellStyle name="Normal 14 3" xfId="495" xr:uid="{00000000-0005-0000-0000-000000020000}"/>
    <cellStyle name="Normal 15" xfId="496" xr:uid="{00000000-0005-0000-0000-000001020000}"/>
    <cellStyle name="Normal 2" xfId="497" xr:uid="{00000000-0005-0000-0000-000002020000}"/>
    <cellStyle name="Normal 2 2" xfId="498" xr:uid="{00000000-0005-0000-0000-000003020000}"/>
    <cellStyle name="Normal 2 2 2" xfId="499" xr:uid="{00000000-0005-0000-0000-000004020000}"/>
    <cellStyle name="Normal 2 2 2 2" xfId="500" xr:uid="{00000000-0005-0000-0000-000005020000}"/>
    <cellStyle name="Normal 2 2 2 3" xfId="501" xr:uid="{00000000-0005-0000-0000-000006020000}"/>
    <cellStyle name="Normal 2 2 2 3 2" xfId="502" xr:uid="{00000000-0005-0000-0000-000007020000}"/>
    <cellStyle name="Normal 2 2 2 3 2 2" xfId="503" xr:uid="{00000000-0005-0000-0000-000008020000}"/>
    <cellStyle name="Normal 2 2 2 3 2 3" xfId="504" xr:uid="{00000000-0005-0000-0000-000009020000}"/>
    <cellStyle name="Normal 2 2 2 3 3" xfId="505" xr:uid="{00000000-0005-0000-0000-00000A020000}"/>
    <cellStyle name="Normal 2 2 2 3 3 2" xfId="506" xr:uid="{00000000-0005-0000-0000-00000B020000}"/>
    <cellStyle name="Normal 2 2 2 3 4" xfId="507" xr:uid="{00000000-0005-0000-0000-00000C020000}"/>
    <cellStyle name="Normal 2 2 2 4" xfId="508" xr:uid="{00000000-0005-0000-0000-00000D020000}"/>
    <cellStyle name="Normal 2 2 3" xfId="509" xr:uid="{00000000-0005-0000-0000-00000E020000}"/>
    <cellStyle name="Normal 2 2 4" xfId="510" xr:uid="{00000000-0005-0000-0000-00000F020000}"/>
    <cellStyle name="Normal 2 2 5" xfId="511" xr:uid="{00000000-0005-0000-0000-000010020000}"/>
    <cellStyle name="Normal 2 2 6" xfId="512" xr:uid="{00000000-0005-0000-0000-000011020000}"/>
    <cellStyle name="Normal 2 2 6 2" xfId="513" xr:uid="{00000000-0005-0000-0000-000012020000}"/>
    <cellStyle name="Normal 2 2 6 3" xfId="514" xr:uid="{00000000-0005-0000-0000-000013020000}"/>
    <cellStyle name="Normal 2 2 7" xfId="515" xr:uid="{00000000-0005-0000-0000-000014020000}"/>
    <cellStyle name="Normal 2 2 7 2" xfId="516" xr:uid="{00000000-0005-0000-0000-000015020000}"/>
    <cellStyle name="Normal 2 2 7 3" xfId="517" xr:uid="{00000000-0005-0000-0000-000016020000}"/>
    <cellStyle name="Normal 2 2 8" xfId="518" xr:uid="{00000000-0005-0000-0000-000017020000}"/>
    <cellStyle name="Normal 2 2 8 2" xfId="519" xr:uid="{00000000-0005-0000-0000-000018020000}"/>
    <cellStyle name="Normal 2 2 8 3" xfId="520" xr:uid="{00000000-0005-0000-0000-000019020000}"/>
    <cellStyle name="Normal 2 2 9" xfId="521" xr:uid="{00000000-0005-0000-0000-00001A020000}"/>
    <cellStyle name="Normal 2 2 9 2" xfId="522" xr:uid="{00000000-0005-0000-0000-00001B020000}"/>
    <cellStyle name="Normal 2 2_2009-123" xfId="523" xr:uid="{00000000-0005-0000-0000-00001C020000}"/>
    <cellStyle name="Normal 2 3" xfId="524" xr:uid="{00000000-0005-0000-0000-00001D020000}"/>
    <cellStyle name="Normal 2 3 10" xfId="525" xr:uid="{00000000-0005-0000-0000-00001E020000}"/>
    <cellStyle name="Normal 2 3 11" xfId="526" xr:uid="{00000000-0005-0000-0000-00001F020000}"/>
    <cellStyle name="Normal 2 3 2" xfId="527" xr:uid="{00000000-0005-0000-0000-000020020000}"/>
    <cellStyle name="Normal 2 3 2 2" xfId="528" xr:uid="{00000000-0005-0000-0000-000021020000}"/>
    <cellStyle name="Normal 2 3 3" xfId="529" xr:uid="{00000000-0005-0000-0000-000022020000}"/>
    <cellStyle name="Normal 2 3 4" xfId="530" xr:uid="{00000000-0005-0000-0000-000023020000}"/>
    <cellStyle name="Normal 2 3 5" xfId="531" xr:uid="{00000000-0005-0000-0000-000024020000}"/>
    <cellStyle name="Normal 2 3 5 2" xfId="532" xr:uid="{00000000-0005-0000-0000-000025020000}"/>
    <cellStyle name="Normal 2 3 5 2 2" xfId="533" xr:uid="{00000000-0005-0000-0000-000026020000}"/>
    <cellStyle name="Normal 2 3 5 2 3" xfId="534" xr:uid="{00000000-0005-0000-0000-000027020000}"/>
    <cellStyle name="Normal 2 3 5 3" xfId="535" xr:uid="{00000000-0005-0000-0000-000028020000}"/>
    <cellStyle name="Normal 2 3 5 3 2" xfId="536" xr:uid="{00000000-0005-0000-0000-000029020000}"/>
    <cellStyle name="Normal 2 3 5 4" xfId="537" xr:uid="{00000000-0005-0000-0000-00002A020000}"/>
    <cellStyle name="Normal 2 3 6" xfId="538" xr:uid="{00000000-0005-0000-0000-00002B020000}"/>
    <cellStyle name="Normal 2 3 6 2" xfId="539" xr:uid="{00000000-0005-0000-0000-00002C020000}"/>
    <cellStyle name="Normal 2 3 6 3" xfId="540" xr:uid="{00000000-0005-0000-0000-00002D020000}"/>
    <cellStyle name="Normal 2 3 7" xfId="541" xr:uid="{00000000-0005-0000-0000-00002E020000}"/>
    <cellStyle name="Normal 2 3 7 2" xfId="542" xr:uid="{00000000-0005-0000-0000-00002F020000}"/>
    <cellStyle name="Normal 2 3 7 3" xfId="543" xr:uid="{00000000-0005-0000-0000-000030020000}"/>
    <cellStyle name="Normal 2 3 8" xfId="544" xr:uid="{00000000-0005-0000-0000-000031020000}"/>
    <cellStyle name="Normal 2 3 8 2" xfId="545" xr:uid="{00000000-0005-0000-0000-000032020000}"/>
    <cellStyle name="Normal 2 3 9" xfId="546" xr:uid="{00000000-0005-0000-0000-000033020000}"/>
    <cellStyle name="Normal 2 3_2009-123" xfId="547" xr:uid="{00000000-0005-0000-0000-000034020000}"/>
    <cellStyle name="Normal 2 4" xfId="548" xr:uid="{00000000-0005-0000-0000-000035020000}"/>
    <cellStyle name="Normal 2_Sheet2" xfId="550" xr:uid="{00000000-0005-0000-0000-000036020000}"/>
    <cellStyle name="Normal 22" xfId="549" xr:uid="{00000000-0005-0000-0000-000037020000}"/>
    <cellStyle name="Normal 3" xfId="551" xr:uid="{00000000-0005-0000-0000-000038020000}"/>
    <cellStyle name="Normal 3 2" xfId="552" xr:uid="{00000000-0005-0000-0000-000039020000}"/>
    <cellStyle name="Normal 3 2 2" xfId="553" xr:uid="{00000000-0005-0000-0000-00003A020000}"/>
    <cellStyle name="Normal 3 3" xfId="554" xr:uid="{00000000-0005-0000-0000-00003B020000}"/>
    <cellStyle name="Normal 4" xfId="555" xr:uid="{00000000-0005-0000-0000-00003C020000}"/>
    <cellStyle name="Normal 4 2" xfId="556" xr:uid="{00000000-0005-0000-0000-00003D020000}"/>
    <cellStyle name="Normal 4 2 2" xfId="557" xr:uid="{00000000-0005-0000-0000-00003E020000}"/>
    <cellStyle name="Normal 43" xfId="558" xr:uid="{00000000-0005-0000-0000-00003F020000}"/>
    <cellStyle name="Normal 5" xfId="559" xr:uid="{00000000-0005-0000-0000-000040020000}"/>
    <cellStyle name="Normal 5 2" xfId="560" xr:uid="{00000000-0005-0000-0000-000041020000}"/>
    <cellStyle name="Normal 6 2" xfId="561" xr:uid="{00000000-0005-0000-0000-000042020000}"/>
    <cellStyle name="Normal 7 2" xfId="562" xr:uid="{00000000-0005-0000-0000-000043020000}"/>
    <cellStyle name="Normal 9 2" xfId="563" xr:uid="{00000000-0005-0000-0000-000044020000}"/>
    <cellStyle name="Notas 2" xfId="564" xr:uid="{00000000-0005-0000-0000-000045020000}"/>
    <cellStyle name="Notas 2 2" xfId="565" xr:uid="{00000000-0005-0000-0000-000046020000}"/>
    <cellStyle name="Notas 2_Copia de Xl0000021.xls INGRID" xfId="566" xr:uid="{00000000-0005-0000-0000-000047020000}"/>
    <cellStyle name="Notas 3" xfId="567" xr:uid="{00000000-0005-0000-0000-000048020000}"/>
    <cellStyle name="Porcentaje" xfId="2" builtinId="5"/>
    <cellStyle name="Salida 2" xfId="568" xr:uid="{00000000-0005-0000-0000-00004A020000}"/>
    <cellStyle name="Salida 2 2" xfId="569" xr:uid="{00000000-0005-0000-0000-00004B020000}"/>
    <cellStyle name="Salida 2_Copia de Xl0000021.xls INGRID" xfId="570" xr:uid="{00000000-0005-0000-0000-00004C020000}"/>
    <cellStyle name="Salida 3" xfId="571" xr:uid="{00000000-0005-0000-0000-00004D020000}"/>
    <cellStyle name="Texto de advertencia 2" xfId="572" xr:uid="{00000000-0005-0000-0000-00004E020000}"/>
    <cellStyle name="Texto de advertencia 2 2" xfId="573" xr:uid="{00000000-0005-0000-0000-00004F020000}"/>
    <cellStyle name="Texto de advertencia 3" xfId="574" xr:uid="{00000000-0005-0000-0000-000050020000}"/>
    <cellStyle name="Texto explicativo 2" xfId="575" xr:uid="{00000000-0005-0000-0000-000051020000}"/>
    <cellStyle name="Texto explicativo 2 2" xfId="576" xr:uid="{00000000-0005-0000-0000-000052020000}"/>
    <cellStyle name="Texto explicativo 3" xfId="577" xr:uid="{00000000-0005-0000-0000-000053020000}"/>
    <cellStyle name="Título 1 2" xfId="582" xr:uid="{00000000-0005-0000-0000-000054020000}"/>
    <cellStyle name="Título 1 2 2" xfId="583" xr:uid="{00000000-0005-0000-0000-000055020000}"/>
    <cellStyle name="Título 1 2_2013-68" xfId="584" xr:uid="{00000000-0005-0000-0000-000056020000}"/>
    <cellStyle name="Título 1 3" xfId="585" xr:uid="{00000000-0005-0000-0000-000057020000}"/>
    <cellStyle name="Título 2 2" xfId="586" xr:uid="{00000000-0005-0000-0000-000058020000}"/>
    <cellStyle name="Título 2 2 2" xfId="587" xr:uid="{00000000-0005-0000-0000-000059020000}"/>
    <cellStyle name="Título 2 2_2013-68" xfId="588" xr:uid="{00000000-0005-0000-0000-00005A020000}"/>
    <cellStyle name="Título 2 3" xfId="589" xr:uid="{00000000-0005-0000-0000-00005B020000}"/>
    <cellStyle name="Título 3 2" xfId="590" xr:uid="{00000000-0005-0000-0000-00005C020000}"/>
    <cellStyle name="Título 3 2 2" xfId="591" xr:uid="{00000000-0005-0000-0000-00005D020000}"/>
    <cellStyle name="Título 3 2_2013-68" xfId="592" xr:uid="{00000000-0005-0000-0000-00005E020000}"/>
    <cellStyle name="Título 3 3" xfId="593" xr:uid="{00000000-0005-0000-0000-00005F020000}"/>
    <cellStyle name="Título 4" xfId="594" xr:uid="{00000000-0005-0000-0000-000060020000}"/>
    <cellStyle name="Título 4 2" xfId="595" xr:uid="{00000000-0005-0000-0000-000061020000}"/>
    <cellStyle name="Título 5" xfId="596" xr:uid="{00000000-0005-0000-0000-000062020000}"/>
    <cellStyle name="Total 2" xfId="578" xr:uid="{00000000-0005-0000-0000-000063020000}"/>
    <cellStyle name="Total 2 2" xfId="579" xr:uid="{00000000-0005-0000-0000-000064020000}"/>
    <cellStyle name="Total 2_2013-68" xfId="580" xr:uid="{00000000-0005-0000-0000-000065020000}"/>
    <cellStyle name="Total 3" xfId="581" xr:uid="{00000000-0005-0000-0000-00006602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3333CC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8EB4E3"/>
      <rgbColor rgb="FF996666"/>
      <rgbColor rgb="FFFFFFC0"/>
      <rgbColor rgb="FFDBEEF4"/>
      <rgbColor rgb="FF660066"/>
      <rgbColor rgb="FFFF8080"/>
      <rgbColor rgb="FF0080C0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DCE6F2"/>
      <rgbColor rgb="FFCCFFCC"/>
      <rgbColor rgb="FFFFFF99"/>
      <rgbColor rgb="FFA6CAF0"/>
      <rgbColor rgb="FFCC9CCC"/>
      <rgbColor rgb="FFCC99FF"/>
      <rgbColor rgb="FFE3E3E3"/>
      <rgbColor rgb="FF558ED5"/>
      <rgbColor rgb="FF33CCCC"/>
      <rgbColor rgb="FFA0E0E0"/>
      <rgbColor rgb="FFB7DEE8"/>
      <rgbColor rgb="FFFF9900"/>
      <rgbColor rgb="FFE46C0A"/>
      <rgbColor rgb="FF336666"/>
      <rgbColor rgb="FF969696"/>
      <rgbColor rgb="FF215968"/>
      <rgbColor rgb="FF339966"/>
      <rgbColor rgb="FF003300"/>
      <rgbColor rgb="FF663300"/>
      <rgbColor rgb="FF996633"/>
      <rgbColor rgb="FF993366"/>
      <rgbColor rgb="FF333399"/>
      <rgbColor rgb="FF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91"/>
  <sheetViews>
    <sheetView tabSelected="1" view="pageBreakPreview" topLeftCell="A144" zoomScale="70" zoomScaleNormal="75" zoomScaleSheetLayoutView="70" zoomScalePageLayoutView="75" workbookViewId="0">
      <selection activeCell="B149" sqref="B149:F149"/>
    </sheetView>
  </sheetViews>
  <sheetFormatPr baseColWidth="10" defaultColWidth="9.1640625" defaultRowHeight="16" x14ac:dyDescent="0.2"/>
  <cols>
    <col min="1" max="1" width="11.1640625" style="1" customWidth="1"/>
    <col min="2" max="2" width="51.5" style="1" customWidth="1"/>
    <col min="3" max="3" width="14.1640625" style="1" customWidth="1"/>
    <col min="4" max="4" width="11.5" style="1" customWidth="1"/>
    <col min="5" max="5" width="18.33203125" style="2" customWidth="1"/>
    <col min="6" max="6" width="20" style="1" customWidth="1"/>
    <col min="7" max="7" width="23.6640625" style="1" customWidth="1"/>
    <col min="8" max="8" width="16.83203125" style="1" customWidth="1"/>
    <col min="9" max="9" width="20.33203125" style="1" customWidth="1"/>
    <col min="10" max="10" width="11.83203125" style="1" customWidth="1"/>
    <col min="11" max="11" width="19.6640625" style="1" customWidth="1"/>
    <col min="12" max="12" width="12.33203125" style="1" customWidth="1"/>
    <col min="13" max="13" width="11.5" style="1" customWidth="1"/>
    <col min="14" max="14" width="28.5" style="1" customWidth="1"/>
    <col min="15" max="1025" width="9.1640625" style="1"/>
  </cols>
  <sheetData>
    <row r="1" spans="1:13" s="4" customFormat="1" ht="20" x14ac:dyDescent="0.2">
      <c r="A1" s="218" t="s">
        <v>0</v>
      </c>
      <c r="B1" s="218"/>
      <c r="C1" s="218"/>
      <c r="D1" s="218"/>
      <c r="E1" s="218"/>
      <c r="F1" s="218"/>
      <c r="G1" s="218"/>
      <c r="H1" s="3"/>
      <c r="I1" s="3"/>
      <c r="J1" s="3"/>
    </row>
    <row r="2" spans="1:13" s="4" customFormat="1" ht="20" x14ac:dyDescent="0.2">
      <c r="A2" s="219" t="s">
        <v>1</v>
      </c>
      <c r="B2" s="219"/>
      <c r="C2" s="219"/>
      <c r="D2" s="219"/>
      <c r="E2" s="219"/>
      <c r="F2" s="219"/>
      <c r="G2" s="219"/>
    </row>
    <row r="3" spans="1:13" s="4" customFormat="1" ht="20" x14ac:dyDescent="0.2">
      <c r="A3" s="219" t="s">
        <v>187</v>
      </c>
      <c r="B3" s="219"/>
      <c r="C3" s="219"/>
      <c r="D3" s="219"/>
      <c r="E3" s="219"/>
      <c r="F3" s="219"/>
      <c r="G3" s="219"/>
    </row>
    <row r="4" spans="1:13" s="4" customFormat="1" ht="20" x14ac:dyDescent="0.2">
      <c r="A4" s="218"/>
      <c r="B4" s="218"/>
      <c r="C4" s="218"/>
      <c r="D4" s="218"/>
      <c r="E4" s="218"/>
      <c r="F4" s="218"/>
      <c r="G4" s="218"/>
    </row>
    <row r="5" spans="1:13" s="4" customFormat="1" ht="20" x14ac:dyDescent="0.2">
      <c r="A5" s="5"/>
      <c r="B5" s="6"/>
      <c r="C5" s="7"/>
      <c r="D5" s="7"/>
      <c r="E5" s="8"/>
      <c r="F5" s="7"/>
      <c r="G5" s="7"/>
    </row>
    <row r="6" spans="1:13" ht="18" x14ac:dyDescent="0.2">
      <c r="A6" s="220" t="s">
        <v>2</v>
      </c>
      <c r="B6" s="220"/>
      <c r="C6" s="9"/>
      <c r="D6" s="9"/>
      <c r="E6" s="9"/>
      <c r="F6" s="221"/>
      <c r="G6" s="221"/>
    </row>
    <row r="7" spans="1:13" s="10" customFormat="1" ht="81.75" customHeight="1" x14ac:dyDescent="0.2">
      <c r="A7" s="215" t="s">
        <v>181</v>
      </c>
      <c r="B7" s="215"/>
      <c r="C7" s="215"/>
      <c r="D7" s="215"/>
      <c r="E7" s="215"/>
      <c r="F7" s="215"/>
      <c r="G7" s="215"/>
    </row>
    <row r="8" spans="1:13" ht="17" thickBot="1" x14ac:dyDescent="0.25">
      <c r="B8" s="216"/>
      <c r="C8" s="216"/>
      <c r="D8" s="216"/>
      <c r="E8" s="216"/>
      <c r="F8" s="216"/>
      <c r="G8" s="216"/>
    </row>
    <row r="9" spans="1:13" ht="27" customHeight="1" thickTop="1" thickBot="1" x14ac:dyDescent="0.25">
      <c r="A9" s="11" t="s">
        <v>3</v>
      </c>
      <c r="B9" s="12" t="s">
        <v>4</v>
      </c>
      <c r="C9" s="12" t="s">
        <v>5</v>
      </c>
      <c r="D9" s="12" t="s">
        <v>6</v>
      </c>
      <c r="E9" s="13" t="s">
        <v>7</v>
      </c>
      <c r="F9" s="12" t="s">
        <v>8</v>
      </c>
      <c r="G9" s="14" t="s">
        <v>9</v>
      </c>
      <c r="I9" s="15"/>
      <c r="K9" s="2"/>
    </row>
    <row r="10" spans="1:13" ht="15" customHeight="1" thickTop="1" x14ac:dyDescent="0.2">
      <c r="A10" s="11"/>
      <c r="B10" s="12"/>
      <c r="C10" s="12"/>
      <c r="D10" s="12"/>
      <c r="E10" s="13"/>
      <c r="F10" s="12"/>
      <c r="G10" s="14"/>
      <c r="I10" s="15"/>
    </row>
    <row r="11" spans="1:13" ht="27" customHeight="1" x14ac:dyDescent="0.2">
      <c r="A11" s="16" t="s">
        <v>10</v>
      </c>
      <c r="B11" s="17" t="s">
        <v>11</v>
      </c>
      <c r="C11" s="18"/>
      <c r="D11" s="18"/>
      <c r="E11" s="19"/>
      <c r="F11" s="18"/>
      <c r="G11" s="20"/>
      <c r="I11" s="15"/>
    </row>
    <row r="12" spans="1:13" ht="22.5" customHeight="1" x14ac:dyDescent="0.2">
      <c r="A12" s="21" t="s">
        <v>12</v>
      </c>
      <c r="B12" s="18" t="s">
        <v>13</v>
      </c>
      <c r="C12" s="164">
        <v>15046.41</v>
      </c>
      <c r="D12" s="23" t="s">
        <v>14</v>
      </c>
      <c r="E12" s="24"/>
      <c r="F12" s="22">
        <f>ROUND(C12*E12,2)</f>
        <v>0</v>
      </c>
      <c r="G12" s="20"/>
      <c r="H12" s="25"/>
    </row>
    <row r="13" spans="1:13" ht="22.5" customHeight="1" x14ac:dyDescent="0.2">
      <c r="A13" s="21" t="s">
        <v>15</v>
      </c>
      <c r="B13" s="26" t="s">
        <v>16</v>
      </c>
      <c r="C13" s="164">
        <v>1</v>
      </c>
      <c r="D13" s="28" t="s">
        <v>17</v>
      </c>
      <c r="E13" s="29"/>
      <c r="F13" s="27">
        <f>ROUND(C13*E13,2)</f>
        <v>0</v>
      </c>
      <c r="G13" s="30">
        <f>SUM(F12:F13)</f>
        <v>0</v>
      </c>
    </row>
    <row r="14" spans="1:13" ht="15" customHeight="1" x14ac:dyDescent="0.2">
      <c r="A14" s="21"/>
      <c r="B14" s="26"/>
      <c r="C14" s="164"/>
      <c r="D14" s="28"/>
      <c r="E14" s="29"/>
      <c r="F14" s="27"/>
      <c r="G14" s="20"/>
    </row>
    <row r="15" spans="1:13" s="39" customFormat="1" ht="19.5" customHeight="1" x14ac:dyDescent="0.15">
      <c r="A15" s="31" t="s">
        <v>18</v>
      </c>
      <c r="B15" s="32" t="s">
        <v>19</v>
      </c>
      <c r="C15" s="164"/>
      <c r="D15" s="34"/>
      <c r="E15" s="33"/>
      <c r="F15" s="34"/>
      <c r="G15" s="35"/>
      <c r="H15" s="36"/>
      <c r="I15" s="37"/>
      <c r="J15" s="38"/>
      <c r="K15" s="38"/>
      <c r="L15" s="38"/>
      <c r="M15" s="38"/>
    </row>
    <row r="16" spans="1:13" s="39" customFormat="1" ht="22.5" customHeight="1" x14ac:dyDescent="0.15">
      <c r="A16" s="31" t="s">
        <v>20</v>
      </c>
      <c r="B16" s="34" t="s">
        <v>21</v>
      </c>
      <c r="C16" s="164"/>
      <c r="D16" s="34"/>
      <c r="E16" s="33"/>
      <c r="F16" s="34"/>
      <c r="G16" s="35"/>
      <c r="H16" s="36"/>
      <c r="I16" s="37"/>
      <c r="J16" s="38"/>
      <c r="K16" s="38"/>
      <c r="L16" s="38"/>
      <c r="M16" s="38"/>
    </row>
    <row r="17" spans="1:13" s="39" customFormat="1" ht="18.75" customHeight="1" x14ac:dyDescent="0.2">
      <c r="A17" s="40" t="s">
        <v>22</v>
      </c>
      <c r="B17" s="34" t="s">
        <v>23</v>
      </c>
      <c r="C17" s="164">
        <v>7879.88</v>
      </c>
      <c r="D17" s="41" t="s">
        <v>24</v>
      </c>
      <c r="E17" s="44"/>
      <c r="F17" s="22">
        <f t="shared" ref="F17:F23" si="0">+C17*E17</f>
        <v>0</v>
      </c>
      <c r="G17" s="35"/>
      <c r="H17" s="36"/>
      <c r="I17" s="37"/>
      <c r="J17" s="167"/>
      <c r="K17" s="167"/>
      <c r="L17" s="167"/>
      <c r="M17" s="38"/>
    </row>
    <row r="18" spans="1:13" s="39" customFormat="1" ht="22.5" customHeight="1" x14ac:dyDescent="0.2">
      <c r="A18" s="40" t="s">
        <v>25</v>
      </c>
      <c r="B18" s="34" t="s">
        <v>26</v>
      </c>
      <c r="C18" s="164">
        <v>1969.97</v>
      </c>
      <c r="D18" s="41" t="s">
        <v>24</v>
      </c>
      <c r="E18" s="44"/>
      <c r="F18" s="22">
        <f t="shared" si="0"/>
        <v>0</v>
      </c>
      <c r="G18" s="35"/>
      <c r="H18" s="36"/>
      <c r="I18" s="37"/>
      <c r="J18" s="168"/>
      <c r="K18" s="42"/>
      <c r="L18" s="167"/>
      <c r="M18" s="38"/>
    </row>
    <row r="19" spans="1:13" s="39" customFormat="1" ht="24" customHeight="1" x14ac:dyDescent="0.2">
      <c r="A19" s="43" t="s">
        <v>27</v>
      </c>
      <c r="B19" s="34" t="s">
        <v>28</v>
      </c>
      <c r="C19" s="164">
        <v>912.4</v>
      </c>
      <c r="D19" s="41" t="s">
        <v>24</v>
      </c>
      <c r="E19" s="44"/>
      <c r="F19" s="22">
        <f t="shared" si="0"/>
        <v>0</v>
      </c>
      <c r="G19" s="30"/>
      <c r="H19" s="36"/>
      <c r="I19" s="45"/>
      <c r="J19" s="169"/>
      <c r="K19" s="46"/>
      <c r="L19" s="166"/>
      <c r="M19" s="46"/>
    </row>
    <row r="20" spans="1:13" s="39" customFormat="1" ht="21" customHeight="1" x14ac:dyDescent="0.2">
      <c r="A20" s="43" t="s">
        <v>29</v>
      </c>
      <c r="B20" s="34" t="s">
        <v>30</v>
      </c>
      <c r="C20" s="164">
        <v>8831.99</v>
      </c>
      <c r="D20" s="28" t="s">
        <v>24</v>
      </c>
      <c r="E20" s="44"/>
      <c r="F20" s="22">
        <f t="shared" si="0"/>
        <v>0</v>
      </c>
      <c r="G20" s="30"/>
      <c r="H20" s="37"/>
      <c r="I20" s="45"/>
      <c r="J20" s="167"/>
      <c r="K20" s="170"/>
      <c r="L20" s="166"/>
      <c r="M20" s="46"/>
    </row>
    <row r="21" spans="1:13" s="39" customFormat="1" ht="23.25" customHeight="1" x14ac:dyDescent="0.2">
      <c r="A21" s="43" t="s">
        <v>31</v>
      </c>
      <c r="B21" s="34" t="s">
        <v>32</v>
      </c>
      <c r="C21" s="164">
        <v>8831.99</v>
      </c>
      <c r="D21" s="28" t="s">
        <v>24</v>
      </c>
      <c r="E21" s="44"/>
      <c r="F21" s="22">
        <f t="shared" si="0"/>
        <v>0</v>
      </c>
      <c r="G21" s="30"/>
      <c r="H21" s="37"/>
      <c r="I21" s="45"/>
      <c r="J21" s="167"/>
      <c r="K21" s="46"/>
      <c r="L21" s="166"/>
      <c r="M21" s="46"/>
    </row>
    <row r="22" spans="1:13" s="39" customFormat="1" ht="23.25" customHeight="1" x14ac:dyDescent="0.2">
      <c r="A22" s="43" t="s">
        <v>33</v>
      </c>
      <c r="B22" s="34" t="s">
        <v>34</v>
      </c>
      <c r="C22" s="164">
        <v>12312.31</v>
      </c>
      <c r="D22" s="28" t="s">
        <v>24</v>
      </c>
      <c r="E22" s="44"/>
      <c r="F22" s="22">
        <f t="shared" si="0"/>
        <v>0</v>
      </c>
      <c r="G22" s="47"/>
      <c r="H22" s="45"/>
      <c r="I22" s="45"/>
      <c r="J22" s="167"/>
      <c r="K22" s="46"/>
      <c r="L22" s="166"/>
      <c r="M22" s="46"/>
    </row>
    <row r="23" spans="1:13" s="39" customFormat="1" ht="23.25" customHeight="1" x14ac:dyDescent="0.15">
      <c r="A23" s="43" t="s">
        <v>188</v>
      </c>
      <c r="B23" s="209" t="s">
        <v>189</v>
      </c>
      <c r="C23" s="33">
        <f>+C12*2</f>
        <v>30092.82</v>
      </c>
      <c r="D23" s="23" t="s">
        <v>14</v>
      </c>
      <c r="E23" s="24"/>
      <c r="F23" s="22">
        <f t="shared" si="0"/>
        <v>0</v>
      </c>
      <c r="G23" s="47">
        <f>SUM(F17:F23)</f>
        <v>0</v>
      </c>
      <c r="H23" s="45"/>
      <c r="I23" s="45"/>
      <c r="J23" s="167"/>
      <c r="K23" s="46"/>
      <c r="L23" s="166"/>
      <c r="M23" s="46"/>
    </row>
    <row r="24" spans="1:13" s="39" customFormat="1" ht="17.25" customHeight="1" x14ac:dyDescent="0.2">
      <c r="A24" s="40"/>
      <c r="B24" s="32"/>
      <c r="C24" s="164"/>
      <c r="D24" s="41"/>
      <c r="E24" s="44"/>
      <c r="F24" s="22"/>
      <c r="G24" s="30"/>
      <c r="H24" s="70"/>
      <c r="I24" s="70"/>
      <c r="J24" s="171"/>
      <c r="K24" s="171"/>
      <c r="L24" s="171"/>
      <c r="M24" s="1"/>
    </row>
    <row r="25" spans="1:13" s="39" customFormat="1" ht="22.5" customHeight="1" x14ac:dyDescent="0.15">
      <c r="A25" s="31" t="s">
        <v>35</v>
      </c>
      <c r="B25" s="48" t="s">
        <v>36</v>
      </c>
      <c r="C25" s="34"/>
      <c r="D25" s="49"/>
      <c r="E25" s="34"/>
      <c r="F25" s="34"/>
      <c r="G25" s="35"/>
      <c r="H25" s="70"/>
      <c r="I25" s="70"/>
      <c r="J25" s="167"/>
      <c r="K25" s="167"/>
      <c r="L25" s="167"/>
      <c r="M25" s="38"/>
    </row>
    <row r="26" spans="1:13" s="39" customFormat="1" ht="22.5" customHeight="1" x14ac:dyDescent="0.15">
      <c r="A26" s="31" t="s">
        <v>37</v>
      </c>
      <c r="B26" s="32" t="s">
        <v>38</v>
      </c>
      <c r="C26" s="22"/>
      <c r="D26" s="41"/>
      <c r="E26" s="50"/>
      <c r="F26" s="22"/>
      <c r="G26" s="30"/>
      <c r="H26" s="172"/>
      <c r="I26" s="173"/>
      <c r="J26" s="173"/>
      <c r="K26" s="174"/>
      <c r="L26" s="69"/>
    </row>
    <row r="27" spans="1:13" s="39" customFormat="1" ht="19.5" customHeight="1" x14ac:dyDescent="0.15">
      <c r="A27" s="40" t="s">
        <v>39</v>
      </c>
      <c r="B27" s="34" t="s">
        <v>40</v>
      </c>
      <c r="C27" s="164">
        <v>10324.200000000001</v>
      </c>
      <c r="D27" s="41" t="s">
        <v>14</v>
      </c>
      <c r="E27" s="22"/>
      <c r="F27" s="22">
        <f>+C27*E27</f>
        <v>0</v>
      </c>
      <c r="G27" s="30"/>
      <c r="H27" s="175"/>
      <c r="I27" s="172"/>
      <c r="J27" s="173"/>
      <c r="K27" s="174"/>
      <c r="L27" s="69"/>
    </row>
    <row r="28" spans="1:13" s="39" customFormat="1" ht="19.5" customHeight="1" x14ac:dyDescent="0.15">
      <c r="A28" s="40" t="s">
        <v>41</v>
      </c>
      <c r="B28" s="34" t="s">
        <v>153</v>
      </c>
      <c r="C28" s="164">
        <v>3086.48</v>
      </c>
      <c r="D28" s="41" t="s">
        <v>14</v>
      </c>
      <c r="E28" s="22"/>
      <c r="F28" s="22">
        <f>+C28*E28</f>
        <v>0</v>
      </c>
      <c r="G28" s="30"/>
      <c r="H28" s="175"/>
      <c r="I28" s="172"/>
      <c r="J28" s="173"/>
      <c r="K28" s="174"/>
      <c r="L28" s="69"/>
    </row>
    <row r="29" spans="1:13" s="39" customFormat="1" ht="19.5" customHeight="1" x14ac:dyDescent="0.15">
      <c r="A29" s="40" t="s">
        <v>42</v>
      </c>
      <c r="B29" s="34" t="s">
        <v>43</v>
      </c>
      <c r="C29" s="164">
        <v>1873.81</v>
      </c>
      <c r="D29" s="41" t="s">
        <v>14</v>
      </c>
      <c r="E29" s="22"/>
      <c r="F29" s="22">
        <f>+C29*E29</f>
        <v>0</v>
      </c>
      <c r="G29" s="47"/>
      <c r="H29" s="175"/>
      <c r="I29" s="172"/>
      <c r="J29" s="173"/>
      <c r="K29" s="174"/>
      <c r="L29" s="69"/>
    </row>
    <row r="30" spans="1:13" s="39" customFormat="1" ht="19.5" customHeight="1" x14ac:dyDescent="0.15">
      <c r="A30" s="31" t="s">
        <v>44</v>
      </c>
      <c r="B30" s="32" t="s">
        <v>45</v>
      </c>
      <c r="C30" s="164"/>
      <c r="D30" s="41"/>
      <c r="E30" s="50"/>
      <c r="F30" s="22"/>
      <c r="G30" s="30"/>
      <c r="H30" s="172"/>
      <c r="I30" s="172"/>
      <c r="J30" s="173"/>
      <c r="K30" s="174"/>
      <c r="L30" s="69"/>
    </row>
    <row r="31" spans="1:13" s="39" customFormat="1" ht="19.5" customHeight="1" x14ac:dyDescent="0.15">
      <c r="A31" s="40" t="s">
        <v>46</v>
      </c>
      <c r="B31" s="34" t="s">
        <v>47</v>
      </c>
      <c r="C31" s="164">
        <v>1</v>
      </c>
      <c r="D31" s="41" t="s">
        <v>48</v>
      </c>
      <c r="E31" s="50"/>
      <c r="F31" s="22">
        <f t="shared" ref="F31:F36" si="1">+E31*C31</f>
        <v>0</v>
      </c>
      <c r="G31" s="30"/>
      <c r="H31" s="51"/>
      <c r="I31" s="172"/>
      <c r="J31" s="173"/>
      <c r="K31" s="174"/>
      <c r="L31" s="69"/>
    </row>
    <row r="32" spans="1:13" s="39" customFormat="1" ht="19.5" customHeight="1" x14ac:dyDescent="0.15">
      <c r="A32" s="40" t="s">
        <v>49</v>
      </c>
      <c r="B32" s="34" t="s">
        <v>50</v>
      </c>
      <c r="C32" s="164">
        <v>3</v>
      </c>
      <c r="D32" s="41" t="s">
        <v>48</v>
      </c>
      <c r="E32" s="50"/>
      <c r="F32" s="22">
        <f t="shared" si="1"/>
        <v>0</v>
      </c>
      <c r="G32" s="30"/>
      <c r="H32" s="172"/>
      <c r="I32" s="172"/>
      <c r="J32" s="173"/>
      <c r="K32" s="174"/>
      <c r="L32" s="69"/>
    </row>
    <row r="33" spans="1:12" s="39" customFormat="1" ht="19.5" customHeight="1" x14ac:dyDescent="0.15">
      <c r="A33" s="40" t="s">
        <v>51</v>
      </c>
      <c r="B33" s="34" t="s">
        <v>52</v>
      </c>
      <c r="C33" s="164">
        <v>22</v>
      </c>
      <c r="D33" s="41" t="s">
        <v>48</v>
      </c>
      <c r="E33" s="50"/>
      <c r="F33" s="22">
        <f t="shared" si="1"/>
        <v>0</v>
      </c>
      <c r="G33" s="30"/>
      <c r="H33" s="172"/>
      <c r="I33" s="172"/>
      <c r="J33" s="173"/>
      <c r="K33" s="174"/>
      <c r="L33" s="69"/>
    </row>
    <row r="34" spans="1:12" s="39" customFormat="1" ht="19.5" customHeight="1" x14ac:dyDescent="0.15">
      <c r="A34" s="40" t="s">
        <v>53</v>
      </c>
      <c r="B34" s="34" t="s">
        <v>54</v>
      </c>
      <c r="C34" s="164">
        <v>9</v>
      </c>
      <c r="D34" s="41" t="s">
        <v>48</v>
      </c>
      <c r="E34" s="50"/>
      <c r="F34" s="22">
        <f t="shared" si="1"/>
        <v>0</v>
      </c>
      <c r="G34" s="30"/>
      <c r="H34" s="172"/>
      <c r="I34" s="172"/>
      <c r="J34" s="173"/>
      <c r="K34" s="174"/>
      <c r="L34" s="69"/>
    </row>
    <row r="35" spans="1:12" s="39" customFormat="1" ht="19.5" customHeight="1" x14ac:dyDescent="0.15">
      <c r="A35" s="40" t="s">
        <v>55</v>
      </c>
      <c r="B35" s="34" t="s">
        <v>56</v>
      </c>
      <c r="C35" s="164">
        <v>12</v>
      </c>
      <c r="D35" s="41" t="s">
        <v>48</v>
      </c>
      <c r="E35" s="50"/>
      <c r="F35" s="22">
        <f t="shared" si="1"/>
        <v>0</v>
      </c>
      <c r="G35" s="30"/>
      <c r="H35" s="172"/>
      <c r="I35" s="172"/>
      <c r="J35" s="173"/>
      <c r="K35" s="174"/>
      <c r="L35" s="69"/>
    </row>
    <row r="36" spans="1:12" s="39" customFormat="1" ht="19.5" customHeight="1" x14ac:dyDescent="0.15">
      <c r="A36" s="40" t="s">
        <v>57</v>
      </c>
      <c r="B36" s="34" t="s">
        <v>58</v>
      </c>
      <c r="C36" s="164">
        <v>28</v>
      </c>
      <c r="D36" s="41" t="s">
        <v>48</v>
      </c>
      <c r="E36" s="50"/>
      <c r="F36" s="22">
        <f t="shared" si="1"/>
        <v>0</v>
      </c>
      <c r="G36" s="47"/>
      <c r="H36" s="172"/>
      <c r="I36" s="172"/>
      <c r="J36" s="173"/>
      <c r="K36" s="174"/>
      <c r="L36" s="69"/>
    </row>
    <row r="37" spans="1:12" s="39" customFormat="1" ht="22.5" customHeight="1" x14ac:dyDescent="0.15">
      <c r="A37" s="31" t="s">
        <v>59</v>
      </c>
      <c r="B37" s="32" t="s">
        <v>60</v>
      </c>
      <c r="C37" s="52"/>
      <c r="D37" s="41"/>
      <c r="E37" s="50"/>
      <c r="F37" s="53"/>
      <c r="G37" s="30"/>
      <c r="H37" s="172"/>
      <c r="I37" s="173"/>
      <c r="J37" s="173"/>
      <c r="K37" s="174"/>
      <c r="L37" s="69"/>
    </row>
    <row r="38" spans="1:12" s="39" customFormat="1" ht="19.5" customHeight="1" x14ac:dyDescent="0.15">
      <c r="A38" s="40" t="s">
        <v>61</v>
      </c>
      <c r="B38" s="34" t="s">
        <v>62</v>
      </c>
      <c r="C38" s="164">
        <v>1</v>
      </c>
      <c r="D38" s="41" t="s">
        <v>48</v>
      </c>
      <c r="E38" s="50"/>
      <c r="F38" s="22">
        <f t="shared" ref="F38:F44" si="2">+E38*C38</f>
        <v>0</v>
      </c>
      <c r="G38" s="30"/>
      <c r="H38" s="172"/>
      <c r="I38" s="172"/>
      <c r="J38" s="173"/>
      <c r="K38" s="174"/>
      <c r="L38" s="69"/>
    </row>
    <row r="39" spans="1:12" s="39" customFormat="1" ht="19.5" customHeight="1" x14ac:dyDescent="0.15">
      <c r="A39" s="40" t="s">
        <v>63</v>
      </c>
      <c r="B39" s="34" t="s">
        <v>64</v>
      </c>
      <c r="C39" s="164">
        <v>1</v>
      </c>
      <c r="D39" s="41" t="s">
        <v>48</v>
      </c>
      <c r="E39" s="50"/>
      <c r="F39" s="22">
        <f t="shared" si="2"/>
        <v>0</v>
      </c>
      <c r="G39" s="30"/>
      <c r="H39" s="172"/>
      <c r="I39" s="172"/>
      <c r="J39" s="173"/>
      <c r="K39" s="174"/>
      <c r="L39" s="69"/>
    </row>
    <row r="40" spans="1:12" s="39" customFormat="1" ht="19.5" customHeight="1" x14ac:dyDescent="0.15">
      <c r="A40" s="40" t="s">
        <v>65</v>
      </c>
      <c r="B40" s="34" t="s">
        <v>66</v>
      </c>
      <c r="C40" s="164">
        <v>2</v>
      </c>
      <c r="D40" s="41" t="s">
        <v>48</v>
      </c>
      <c r="E40" s="50"/>
      <c r="F40" s="22">
        <f t="shared" si="2"/>
        <v>0</v>
      </c>
      <c r="G40" s="30"/>
      <c r="H40" s="172"/>
      <c r="I40" s="172"/>
      <c r="J40" s="173"/>
      <c r="K40" s="174"/>
      <c r="L40" s="69"/>
    </row>
    <row r="41" spans="1:12" s="39" customFormat="1" ht="19.5" customHeight="1" x14ac:dyDescent="0.15">
      <c r="A41" s="40" t="s">
        <v>67</v>
      </c>
      <c r="B41" s="34" t="s">
        <v>68</v>
      </c>
      <c r="C41" s="164">
        <v>2</v>
      </c>
      <c r="D41" s="41" t="s">
        <v>48</v>
      </c>
      <c r="E41" s="50"/>
      <c r="F41" s="22">
        <f t="shared" si="2"/>
        <v>0</v>
      </c>
      <c r="G41" s="30"/>
      <c r="H41" s="172"/>
      <c r="I41" s="172"/>
      <c r="J41" s="173"/>
      <c r="K41" s="174"/>
      <c r="L41" s="69"/>
    </row>
    <row r="42" spans="1:12" s="39" customFormat="1" ht="19.5" customHeight="1" x14ac:dyDescent="0.15">
      <c r="A42" s="40" t="s">
        <v>69</v>
      </c>
      <c r="B42" s="34" t="s">
        <v>70</v>
      </c>
      <c r="C42" s="164">
        <v>1</v>
      </c>
      <c r="D42" s="41" t="s">
        <v>48</v>
      </c>
      <c r="E42" s="50"/>
      <c r="F42" s="22">
        <f t="shared" si="2"/>
        <v>0</v>
      </c>
      <c r="G42" s="30"/>
      <c r="H42" s="172"/>
      <c r="I42" s="172"/>
      <c r="J42" s="173"/>
      <c r="K42" s="174"/>
      <c r="L42" s="69"/>
    </row>
    <row r="43" spans="1:12" s="39" customFormat="1" ht="19.5" customHeight="1" x14ac:dyDescent="0.15">
      <c r="A43" s="40" t="s">
        <v>71</v>
      </c>
      <c r="B43" s="34" t="s">
        <v>72</v>
      </c>
      <c r="C43" s="164">
        <v>8</v>
      </c>
      <c r="D43" s="41" t="s">
        <v>48</v>
      </c>
      <c r="E43" s="50"/>
      <c r="F43" s="22">
        <f t="shared" si="2"/>
        <v>0</v>
      </c>
      <c r="G43" s="47"/>
      <c r="H43" s="172"/>
      <c r="I43" s="172"/>
      <c r="J43" s="173"/>
      <c r="K43" s="174"/>
      <c r="L43" s="69"/>
    </row>
    <row r="44" spans="1:12" s="39" customFormat="1" ht="19.5" customHeight="1" x14ac:dyDescent="0.15">
      <c r="A44" s="40" t="s">
        <v>73</v>
      </c>
      <c r="B44" s="34" t="s">
        <v>74</v>
      </c>
      <c r="C44" s="164">
        <v>8</v>
      </c>
      <c r="D44" s="41" t="s">
        <v>48</v>
      </c>
      <c r="E44" s="50"/>
      <c r="F44" s="22">
        <f t="shared" si="2"/>
        <v>0</v>
      </c>
      <c r="G44" s="47"/>
      <c r="H44" s="172"/>
      <c r="I44" s="172"/>
      <c r="J44" s="173"/>
      <c r="K44" s="174"/>
      <c r="L44" s="69"/>
    </row>
    <row r="45" spans="1:12" s="39" customFormat="1" ht="18.75" customHeight="1" x14ac:dyDescent="0.15">
      <c r="A45" s="31" t="s">
        <v>75</v>
      </c>
      <c r="B45" s="32" t="s">
        <v>76</v>
      </c>
      <c r="C45" s="164"/>
      <c r="D45" s="54"/>
      <c r="E45" s="52"/>
      <c r="G45" s="30"/>
      <c r="H45" s="176"/>
      <c r="I45" s="68"/>
      <c r="J45" s="68"/>
      <c r="K45" s="68"/>
      <c r="L45" s="69"/>
    </row>
    <row r="46" spans="1:12" s="39" customFormat="1" ht="19.5" customHeight="1" x14ac:dyDescent="0.15">
      <c r="A46" s="40" t="s">
        <v>77</v>
      </c>
      <c r="B46" s="34" t="s">
        <v>54</v>
      </c>
      <c r="C46" s="164">
        <v>3</v>
      </c>
      <c r="D46" s="41" t="s">
        <v>48</v>
      </c>
      <c r="E46" s="50"/>
      <c r="F46" s="22">
        <f>+E46*C46</f>
        <v>0</v>
      </c>
      <c r="G46" s="30"/>
      <c r="H46" s="172"/>
      <c r="I46" s="172"/>
      <c r="J46" s="173"/>
      <c r="K46" s="174"/>
      <c r="L46" s="69"/>
    </row>
    <row r="47" spans="1:12" s="39" customFormat="1" ht="19.5" customHeight="1" x14ac:dyDescent="0.15">
      <c r="A47" s="40" t="s">
        <v>78</v>
      </c>
      <c r="B47" s="34" t="s">
        <v>56</v>
      </c>
      <c r="C47" s="164">
        <v>11</v>
      </c>
      <c r="D47" s="41" t="s">
        <v>48</v>
      </c>
      <c r="E47" s="50"/>
      <c r="F47" s="22">
        <f>+E47*C47</f>
        <v>0</v>
      </c>
      <c r="G47" s="30"/>
      <c r="H47" s="172"/>
      <c r="I47" s="172"/>
      <c r="J47" s="173"/>
      <c r="K47" s="174"/>
      <c r="L47" s="69"/>
    </row>
    <row r="48" spans="1:12" s="39" customFormat="1" ht="19.5" customHeight="1" thickBot="1" x14ac:dyDescent="0.2">
      <c r="A48" s="55" t="s">
        <v>79</v>
      </c>
      <c r="B48" s="56" t="s">
        <v>58</v>
      </c>
      <c r="C48" s="165">
        <v>4</v>
      </c>
      <c r="D48" s="58" t="s">
        <v>48</v>
      </c>
      <c r="E48" s="59"/>
      <c r="F48" s="57">
        <f>+E48*C48</f>
        <v>0</v>
      </c>
      <c r="G48" s="60"/>
      <c r="H48" s="172"/>
      <c r="I48" s="172"/>
      <c r="J48" s="173"/>
      <c r="K48" s="174"/>
      <c r="L48" s="69"/>
    </row>
    <row r="49" spans="1:12" s="39" customFormat="1" ht="11.25" customHeight="1" thickTop="1" x14ac:dyDescent="0.15">
      <c r="A49" s="40"/>
      <c r="B49" s="34"/>
      <c r="C49" s="22"/>
      <c r="D49" s="54"/>
      <c r="E49" s="50"/>
      <c r="F49" s="61"/>
      <c r="G49" s="47"/>
      <c r="H49" s="172"/>
      <c r="I49" s="172"/>
      <c r="J49" s="173"/>
      <c r="K49" s="174"/>
      <c r="L49" s="69"/>
    </row>
    <row r="50" spans="1:12" s="39" customFormat="1" ht="24" customHeight="1" x14ac:dyDescent="0.15">
      <c r="A50" s="31" t="s">
        <v>80</v>
      </c>
      <c r="B50" s="32" t="s">
        <v>81</v>
      </c>
      <c r="C50" s="22"/>
      <c r="D50" s="54"/>
      <c r="E50" s="22"/>
      <c r="F50" s="61"/>
      <c r="G50" s="30"/>
      <c r="H50" s="177"/>
      <c r="I50" s="68"/>
      <c r="J50" s="68"/>
      <c r="K50" s="174"/>
      <c r="L50" s="69"/>
    </row>
    <row r="51" spans="1:12" s="39" customFormat="1" ht="19.5" customHeight="1" x14ac:dyDescent="0.15">
      <c r="A51" s="40" t="s">
        <v>82</v>
      </c>
      <c r="B51" s="34" t="s">
        <v>83</v>
      </c>
      <c r="C51" s="164">
        <v>1</v>
      </c>
      <c r="D51" s="41" t="s">
        <v>48</v>
      </c>
      <c r="E51" s="50"/>
      <c r="F51" s="22">
        <f>+E51*C51</f>
        <v>0</v>
      </c>
      <c r="G51" s="30"/>
      <c r="H51" s="172"/>
      <c r="I51" s="172"/>
      <c r="J51" s="173"/>
      <c r="K51" s="174"/>
      <c r="L51" s="69"/>
    </row>
    <row r="52" spans="1:12" s="39" customFormat="1" ht="19.5" customHeight="1" x14ac:dyDescent="0.15">
      <c r="A52" s="40" t="s">
        <v>84</v>
      </c>
      <c r="B52" s="34" t="s">
        <v>50</v>
      </c>
      <c r="C52" s="164">
        <v>2</v>
      </c>
      <c r="D52" s="41" t="s">
        <v>48</v>
      </c>
      <c r="E52" s="50"/>
      <c r="F52" s="22">
        <f>+E52*C52</f>
        <v>0</v>
      </c>
      <c r="G52" s="30"/>
      <c r="H52" s="172"/>
      <c r="I52" s="172"/>
      <c r="J52" s="173"/>
      <c r="K52" s="174"/>
      <c r="L52" s="69"/>
    </row>
    <row r="53" spans="1:12" s="39" customFormat="1" ht="19.5" customHeight="1" x14ac:dyDescent="0.15">
      <c r="A53" s="40" t="s">
        <v>85</v>
      </c>
      <c r="B53" s="34" t="s">
        <v>56</v>
      </c>
      <c r="C53" s="164">
        <v>12</v>
      </c>
      <c r="D53" s="41" t="s">
        <v>48</v>
      </c>
      <c r="E53" s="50"/>
      <c r="F53" s="22">
        <f>+E53*C53</f>
        <v>0</v>
      </c>
      <c r="G53" s="30"/>
      <c r="H53" s="172"/>
      <c r="I53" s="172"/>
      <c r="J53" s="173"/>
      <c r="K53" s="174"/>
      <c r="L53" s="69"/>
    </row>
    <row r="54" spans="1:12" s="39" customFormat="1" ht="24" customHeight="1" x14ac:dyDescent="0.15">
      <c r="A54" s="31" t="s">
        <v>86</v>
      </c>
      <c r="B54" s="62" t="s">
        <v>87</v>
      </c>
      <c r="C54" s="164"/>
      <c r="D54" s="54"/>
      <c r="E54" s="22"/>
      <c r="F54" s="61"/>
      <c r="G54" s="30"/>
      <c r="H54" s="177"/>
      <c r="I54" s="68"/>
      <c r="J54" s="68"/>
      <c r="K54" s="174"/>
      <c r="L54" s="69"/>
    </row>
    <row r="55" spans="1:12" s="39" customFormat="1" ht="19.5" customHeight="1" x14ac:dyDescent="0.15">
      <c r="A55" s="40" t="s">
        <v>88</v>
      </c>
      <c r="B55" s="34" t="s">
        <v>89</v>
      </c>
      <c r="C55" s="164">
        <v>16</v>
      </c>
      <c r="D55" s="41" t="s">
        <v>48</v>
      </c>
      <c r="E55" s="50"/>
      <c r="F55" s="22">
        <f>+E55*C55</f>
        <v>0</v>
      </c>
      <c r="G55" s="47"/>
      <c r="H55" s="172"/>
      <c r="I55" s="172"/>
      <c r="J55" s="173"/>
      <c r="K55" s="174"/>
      <c r="L55" s="69"/>
    </row>
    <row r="56" spans="1:12" s="39" customFormat="1" ht="24.75" customHeight="1" x14ac:dyDescent="0.15">
      <c r="A56" s="31" t="s">
        <v>90</v>
      </c>
      <c r="B56" s="32" t="s">
        <v>91</v>
      </c>
      <c r="C56" s="164"/>
      <c r="D56" s="54"/>
      <c r="E56" s="22"/>
      <c r="F56" s="61"/>
      <c r="G56" s="30"/>
      <c r="H56" s="176"/>
      <c r="I56" s="68"/>
      <c r="J56" s="68"/>
      <c r="K56" s="68"/>
      <c r="L56" s="69"/>
    </row>
    <row r="57" spans="1:12" s="39" customFormat="1" ht="19.5" customHeight="1" x14ac:dyDescent="0.15">
      <c r="A57" s="40" t="s">
        <v>92</v>
      </c>
      <c r="B57" s="34" t="s">
        <v>93</v>
      </c>
      <c r="C57" s="164">
        <v>1</v>
      </c>
      <c r="D57" s="41" t="s">
        <v>48</v>
      </c>
      <c r="E57" s="50"/>
      <c r="F57" s="22">
        <f>+E57*C57</f>
        <v>0</v>
      </c>
      <c r="G57" s="30"/>
      <c r="H57" s="172"/>
      <c r="I57" s="172"/>
      <c r="J57" s="173"/>
      <c r="K57" s="174"/>
      <c r="L57" s="69"/>
    </row>
    <row r="58" spans="1:12" s="39" customFormat="1" ht="19.5" customHeight="1" x14ac:dyDescent="0.15">
      <c r="A58" s="40" t="s">
        <v>94</v>
      </c>
      <c r="B58" s="34" t="s">
        <v>95</v>
      </c>
      <c r="C58" s="164">
        <v>52</v>
      </c>
      <c r="D58" s="41" t="s">
        <v>48</v>
      </c>
      <c r="E58" s="50"/>
      <c r="F58" s="22">
        <f>+E58*C58</f>
        <v>0</v>
      </c>
      <c r="G58" s="30"/>
      <c r="H58" s="172"/>
      <c r="I58" s="172"/>
      <c r="J58" s="173"/>
      <c r="K58" s="174"/>
      <c r="L58" s="69"/>
    </row>
    <row r="59" spans="1:12" s="39" customFormat="1" ht="19.5" customHeight="1" x14ac:dyDescent="0.15">
      <c r="A59" s="40" t="s">
        <v>96</v>
      </c>
      <c r="B59" s="34" t="s">
        <v>97</v>
      </c>
      <c r="C59" s="164">
        <v>6</v>
      </c>
      <c r="D59" s="41" t="s">
        <v>48</v>
      </c>
      <c r="E59" s="50"/>
      <c r="F59" s="22">
        <f>+E59*C59</f>
        <v>0</v>
      </c>
      <c r="G59" s="30"/>
      <c r="H59" s="172"/>
      <c r="I59" s="172"/>
      <c r="J59" s="173"/>
      <c r="K59" s="174"/>
      <c r="L59" s="69"/>
    </row>
    <row r="60" spans="1:12" s="39" customFormat="1" ht="19.5" customHeight="1" x14ac:dyDescent="0.15">
      <c r="A60" s="40" t="s">
        <v>98</v>
      </c>
      <c r="B60" s="34" t="s">
        <v>99</v>
      </c>
      <c r="C60" s="164">
        <v>22</v>
      </c>
      <c r="D60" s="41" t="s">
        <v>48</v>
      </c>
      <c r="E60" s="50"/>
      <c r="F60" s="22">
        <f>+E60*C60</f>
        <v>0</v>
      </c>
      <c r="G60" s="47"/>
      <c r="H60" s="172"/>
      <c r="I60" s="172"/>
      <c r="J60" s="173"/>
      <c r="K60" s="174"/>
      <c r="L60" s="69"/>
    </row>
    <row r="61" spans="1:12" s="39" customFormat="1" ht="20.25" customHeight="1" x14ac:dyDescent="0.15">
      <c r="A61" s="31" t="s">
        <v>100</v>
      </c>
      <c r="B61" s="32" t="s">
        <v>101</v>
      </c>
      <c r="C61" s="164"/>
      <c r="D61" s="41"/>
      <c r="E61" s="22"/>
      <c r="F61" s="22"/>
      <c r="G61" s="30"/>
      <c r="H61" s="177"/>
      <c r="I61" s="68"/>
      <c r="J61" s="68"/>
      <c r="K61" s="174"/>
      <c r="L61" s="69"/>
    </row>
    <row r="62" spans="1:12" s="39" customFormat="1" ht="46.5" customHeight="1" x14ac:dyDescent="0.15">
      <c r="A62" s="40" t="s">
        <v>102</v>
      </c>
      <c r="B62" s="63" t="s">
        <v>103</v>
      </c>
      <c r="C62" s="164">
        <v>2</v>
      </c>
      <c r="D62" s="41" t="s">
        <v>48</v>
      </c>
      <c r="E62" s="50"/>
      <c r="F62" s="22">
        <f>+E62*C62</f>
        <v>0</v>
      </c>
      <c r="G62" s="30"/>
      <c r="H62" s="178"/>
      <c r="I62" s="172"/>
      <c r="J62" s="173"/>
      <c r="K62" s="174"/>
      <c r="L62" s="69"/>
    </row>
    <row r="63" spans="1:12" s="39" customFormat="1" ht="52.5" customHeight="1" x14ac:dyDescent="0.15">
      <c r="A63" s="40" t="s">
        <v>104</v>
      </c>
      <c r="B63" s="34" t="s">
        <v>105</v>
      </c>
      <c r="C63" s="164">
        <v>1</v>
      </c>
      <c r="D63" s="41" t="s">
        <v>48</v>
      </c>
      <c r="E63" s="50"/>
      <c r="F63" s="22">
        <f>+E63*C63</f>
        <v>0</v>
      </c>
      <c r="G63" s="30"/>
      <c r="H63" s="178"/>
      <c r="I63" s="172"/>
      <c r="J63" s="173"/>
      <c r="K63" s="174"/>
      <c r="L63" s="69"/>
    </row>
    <row r="64" spans="1:12" s="39" customFormat="1" ht="19.5" customHeight="1" x14ac:dyDescent="0.15">
      <c r="A64" s="40" t="s">
        <v>106</v>
      </c>
      <c r="B64" s="34" t="s">
        <v>107</v>
      </c>
      <c r="C64" s="164">
        <f>SUM(C61:C63)</f>
        <v>3</v>
      </c>
      <c r="D64" s="41" t="s">
        <v>48</v>
      </c>
      <c r="E64" s="50"/>
      <c r="F64" s="22">
        <f>+E64*C64</f>
        <v>0</v>
      </c>
      <c r="G64" s="30">
        <f>SUM(F26:F64)</f>
        <v>0</v>
      </c>
      <c r="H64" s="172"/>
      <c r="I64" s="172"/>
      <c r="J64" s="173"/>
      <c r="K64" s="174"/>
      <c r="L64" s="69"/>
    </row>
    <row r="65" spans="1:12" s="39" customFormat="1" ht="19.5" customHeight="1" x14ac:dyDescent="0.15">
      <c r="A65" s="40"/>
      <c r="B65" s="34"/>
      <c r="C65" s="164"/>
      <c r="D65" s="41"/>
      <c r="E65" s="50"/>
      <c r="F65" s="22"/>
      <c r="G65" s="30"/>
      <c r="H65" s="172"/>
      <c r="I65" s="172"/>
      <c r="J65" s="173"/>
      <c r="K65" s="174"/>
      <c r="L65" s="69"/>
    </row>
    <row r="66" spans="1:12" s="39" customFormat="1" ht="27" customHeight="1" x14ac:dyDescent="0.15">
      <c r="A66" s="31" t="s">
        <v>108</v>
      </c>
      <c r="B66" s="48" t="s">
        <v>109</v>
      </c>
      <c r="C66" s="164"/>
      <c r="D66" s="41"/>
      <c r="E66" s="50"/>
      <c r="F66" s="22"/>
      <c r="G66" s="30"/>
      <c r="H66" s="177"/>
      <c r="I66" s="68"/>
      <c r="J66" s="68"/>
      <c r="K66" s="174"/>
      <c r="L66" s="69"/>
    </row>
    <row r="67" spans="1:12" s="39" customFormat="1" ht="23.25" customHeight="1" x14ac:dyDescent="0.15">
      <c r="A67" s="31" t="s">
        <v>110</v>
      </c>
      <c r="B67" s="32" t="s">
        <v>38</v>
      </c>
      <c r="C67" s="164"/>
      <c r="D67" s="41"/>
      <c r="E67" s="50"/>
      <c r="F67" s="22"/>
      <c r="G67" s="30"/>
      <c r="H67" s="172"/>
      <c r="I67" s="173"/>
      <c r="J67" s="173"/>
      <c r="K67" s="174"/>
      <c r="L67" s="69"/>
    </row>
    <row r="68" spans="1:12" s="39" customFormat="1" ht="19.5" customHeight="1" x14ac:dyDescent="0.15">
      <c r="A68" s="40" t="s">
        <v>111</v>
      </c>
      <c r="B68" s="34" t="s">
        <v>40</v>
      </c>
      <c r="C68" s="164">
        <v>10324.200000000001</v>
      </c>
      <c r="D68" s="41" t="s">
        <v>14</v>
      </c>
      <c r="E68" s="50"/>
      <c r="F68" s="22">
        <f>+C68*E68</f>
        <v>0</v>
      </c>
      <c r="G68" s="30"/>
      <c r="H68" s="172"/>
      <c r="I68" s="173"/>
      <c r="J68" s="173"/>
      <c r="K68" s="174"/>
      <c r="L68" s="69"/>
    </row>
    <row r="69" spans="1:12" s="39" customFormat="1" ht="19.5" customHeight="1" x14ac:dyDescent="0.15">
      <c r="A69" s="40" t="s">
        <v>112</v>
      </c>
      <c r="B69" s="34" t="s">
        <v>153</v>
      </c>
      <c r="C69" s="164">
        <v>3086.48</v>
      </c>
      <c r="D69" s="41" t="s">
        <v>14</v>
      </c>
      <c r="E69" s="50"/>
      <c r="F69" s="22">
        <f>+C69*E69</f>
        <v>0</v>
      </c>
      <c r="G69" s="30"/>
      <c r="H69" s="172"/>
      <c r="I69" s="173"/>
      <c r="J69" s="173"/>
      <c r="K69" s="174"/>
      <c r="L69" s="69"/>
    </row>
    <row r="70" spans="1:12" s="39" customFormat="1" ht="19.5" customHeight="1" x14ac:dyDescent="0.15">
      <c r="A70" s="40" t="s">
        <v>113</v>
      </c>
      <c r="B70" s="34" t="s">
        <v>43</v>
      </c>
      <c r="C70" s="164">
        <v>1873.81</v>
      </c>
      <c r="D70" s="41" t="s">
        <v>14</v>
      </c>
      <c r="E70" s="50"/>
      <c r="F70" s="22">
        <f>+C70*E70</f>
        <v>0</v>
      </c>
      <c r="G70" s="30"/>
      <c r="H70" s="172"/>
      <c r="I70" s="173"/>
      <c r="J70" s="173"/>
      <c r="K70" s="174"/>
      <c r="L70" s="69"/>
    </row>
    <row r="71" spans="1:12" s="38" customFormat="1" ht="23.25" customHeight="1" x14ac:dyDescent="0.15">
      <c r="A71" s="31" t="s">
        <v>114</v>
      </c>
      <c r="B71" s="32" t="s">
        <v>45</v>
      </c>
      <c r="C71" s="164"/>
      <c r="D71" s="64"/>
      <c r="E71" s="50"/>
      <c r="F71" s="53"/>
      <c r="G71" s="65"/>
      <c r="H71" s="167"/>
      <c r="I71" s="167"/>
      <c r="J71" s="167"/>
      <c r="K71" s="167"/>
      <c r="L71" s="167"/>
    </row>
    <row r="72" spans="1:12" s="38" customFormat="1" ht="23.25" customHeight="1" x14ac:dyDescent="0.15">
      <c r="A72" s="66" t="s">
        <v>115</v>
      </c>
      <c r="B72" s="34" t="s">
        <v>47</v>
      </c>
      <c r="C72" s="164">
        <v>1</v>
      </c>
      <c r="D72" s="41" t="s">
        <v>48</v>
      </c>
      <c r="E72" s="67"/>
      <c r="F72" s="53">
        <f t="shared" ref="F72:F77" si="3">ROUND(C72*E72,2)</f>
        <v>0</v>
      </c>
      <c r="G72" s="65"/>
      <c r="H72" s="42"/>
      <c r="I72" s="167"/>
      <c r="J72" s="167"/>
      <c r="K72" s="167"/>
      <c r="L72" s="167"/>
    </row>
    <row r="73" spans="1:12" s="38" customFormat="1" ht="23.25" customHeight="1" x14ac:dyDescent="0.15">
      <c r="A73" s="66" t="s">
        <v>116</v>
      </c>
      <c r="B73" s="34" t="s">
        <v>50</v>
      </c>
      <c r="C73" s="164">
        <v>3</v>
      </c>
      <c r="D73" s="41" t="s">
        <v>48</v>
      </c>
      <c r="E73" s="67"/>
      <c r="F73" s="53">
        <f t="shared" si="3"/>
        <v>0</v>
      </c>
      <c r="G73" s="65"/>
      <c r="H73" s="167"/>
      <c r="I73" s="167"/>
      <c r="J73" s="167"/>
      <c r="K73" s="167"/>
      <c r="L73" s="167"/>
    </row>
    <row r="74" spans="1:12" s="38" customFormat="1" ht="23.25" customHeight="1" x14ac:dyDescent="0.15">
      <c r="A74" s="66" t="s">
        <v>117</v>
      </c>
      <c r="B74" s="34" t="s">
        <v>52</v>
      </c>
      <c r="C74" s="164">
        <v>22</v>
      </c>
      <c r="D74" s="41" t="s">
        <v>48</v>
      </c>
      <c r="E74" s="67"/>
      <c r="F74" s="53">
        <f t="shared" si="3"/>
        <v>0</v>
      </c>
      <c r="G74" s="65"/>
      <c r="H74" s="167"/>
      <c r="I74" s="167"/>
      <c r="J74" s="167"/>
      <c r="K74" s="167"/>
      <c r="L74" s="167"/>
    </row>
    <row r="75" spans="1:12" s="38" customFormat="1" ht="23.25" customHeight="1" x14ac:dyDescent="0.15">
      <c r="A75" s="66" t="s">
        <v>118</v>
      </c>
      <c r="B75" s="34" t="s">
        <v>54</v>
      </c>
      <c r="C75" s="164">
        <v>9</v>
      </c>
      <c r="D75" s="41" t="s">
        <v>48</v>
      </c>
      <c r="E75" s="67"/>
      <c r="F75" s="53">
        <f t="shared" si="3"/>
        <v>0</v>
      </c>
      <c r="G75" s="65"/>
      <c r="H75" s="42"/>
      <c r="I75" s="167"/>
      <c r="J75" s="167"/>
      <c r="K75" s="167"/>
      <c r="L75" s="167"/>
    </row>
    <row r="76" spans="1:12" s="38" customFormat="1" ht="23.25" customHeight="1" x14ac:dyDescent="0.15">
      <c r="A76" s="66" t="s">
        <v>119</v>
      </c>
      <c r="B76" s="34" t="s">
        <v>56</v>
      </c>
      <c r="C76" s="164">
        <v>12</v>
      </c>
      <c r="D76" s="41" t="s">
        <v>48</v>
      </c>
      <c r="E76" s="67"/>
      <c r="F76" s="53">
        <f t="shared" si="3"/>
        <v>0</v>
      </c>
      <c r="G76" s="65"/>
      <c r="H76" s="167"/>
      <c r="I76" s="167"/>
      <c r="J76" s="167"/>
      <c r="K76" s="167"/>
      <c r="L76" s="167"/>
    </row>
    <row r="77" spans="1:12" s="38" customFormat="1" ht="23.25" customHeight="1" x14ac:dyDescent="0.15">
      <c r="A77" s="66" t="s">
        <v>120</v>
      </c>
      <c r="B77" s="34" t="s">
        <v>58</v>
      </c>
      <c r="C77" s="164">
        <v>28</v>
      </c>
      <c r="D77" s="41" t="s">
        <v>48</v>
      </c>
      <c r="E77" s="67"/>
      <c r="F77" s="53">
        <f t="shared" si="3"/>
        <v>0</v>
      </c>
      <c r="G77" s="30"/>
      <c r="H77" s="42"/>
      <c r="I77" s="167"/>
      <c r="J77" s="167"/>
      <c r="K77" s="167"/>
      <c r="L77" s="167"/>
    </row>
    <row r="78" spans="1:12" s="39" customFormat="1" ht="22.5" customHeight="1" x14ac:dyDescent="0.15">
      <c r="A78" s="31" t="s">
        <v>121</v>
      </c>
      <c r="B78" s="32" t="s">
        <v>60</v>
      </c>
      <c r="C78" s="52"/>
      <c r="D78" s="41"/>
      <c r="E78" s="50"/>
      <c r="F78" s="53"/>
      <c r="G78" s="30"/>
      <c r="H78" s="172"/>
      <c r="I78" s="173"/>
      <c r="J78" s="173"/>
      <c r="K78" s="174"/>
      <c r="L78" s="69"/>
    </row>
    <row r="79" spans="1:12" s="39" customFormat="1" ht="24.75" customHeight="1" x14ac:dyDescent="0.15">
      <c r="A79" s="40" t="s">
        <v>122</v>
      </c>
      <c r="B79" s="34" t="s">
        <v>62</v>
      </c>
      <c r="C79" s="164">
        <v>1</v>
      </c>
      <c r="D79" s="41" t="s">
        <v>48</v>
      </c>
      <c r="E79" s="67"/>
      <c r="F79" s="53">
        <f t="shared" ref="F79:F86" si="4">+C79*E79</f>
        <v>0</v>
      </c>
      <c r="G79" s="30"/>
      <c r="H79" s="172"/>
      <c r="I79" s="173"/>
      <c r="J79" s="173"/>
      <c r="K79" s="174"/>
      <c r="L79" s="69"/>
    </row>
    <row r="80" spans="1:12" s="39" customFormat="1" ht="22.5" customHeight="1" x14ac:dyDescent="0.15">
      <c r="A80" s="40" t="s">
        <v>123</v>
      </c>
      <c r="B80" s="34" t="s">
        <v>64</v>
      </c>
      <c r="C80" s="164">
        <v>1</v>
      </c>
      <c r="D80" s="41" t="s">
        <v>48</v>
      </c>
      <c r="E80" s="67"/>
      <c r="F80" s="53">
        <f t="shared" si="4"/>
        <v>0</v>
      </c>
      <c r="G80" s="30"/>
      <c r="H80" s="172"/>
      <c r="I80" s="173"/>
      <c r="J80" s="173"/>
      <c r="K80" s="174"/>
      <c r="L80" s="69"/>
    </row>
    <row r="81" spans="1:12" s="39" customFormat="1" ht="24" customHeight="1" x14ac:dyDescent="0.15">
      <c r="A81" s="40" t="s">
        <v>124</v>
      </c>
      <c r="B81" s="34" t="s">
        <v>66</v>
      </c>
      <c r="C81" s="164">
        <v>2</v>
      </c>
      <c r="D81" s="41" t="s">
        <v>48</v>
      </c>
      <c r="E81" s="67"/>
      <c r="F81" s="53">
        <f t="shared" si="4"/>
        <v>0</v>
      </c>
      <c r="G81" s="30"/>
      <c r="H81" s="176"/>
      <c r="I81" s="68"/>
      <c r="J81" s="68"/>
      <c r="K81" s="68"/>
      <c r="L81" s="69"/>
    </row>
    <row r="82" spans="1:12" s="70" customFormat="1" ht="22.5" customHeight="1" thickBot="1" x14ac:dyDescent="0.2">
      <c r="A82" s="55" t="s">
        <v>125</v>
      </c>
      <c r="B82" s="56" t="s">
        <v>68</v>
      </c>
      <c r="C82" s="165">
        <v>2</v>
      </c>
      <c r="D82" s="58" t="s">
        <v>48</v>
      </c>
      <c r="E82" s="71"/>
      <c r="F82" s="72">
        <f t="shared" si="4"/>
        <v>0</v>
      </c>
      <c r="G82" s="73"/>
      <c r="H82" s="166"/>
      <c r="I82" s="68"/>
      <c r="J82" s="68"/>
      <c r="K82" s="68"/>
      <c r="L82" s="69"/>
    </row>
    <row r="83" spans="1:12" s="70" customFormat="1" ht="16.5" customHeight="1" thickTop="1" x14ac:dyDescent="0.15">
      <c r="A83" s="40"/>
      <c r="B83" s="34"/>
      <c r="C83" s="164"/>
      <c r="D83" s="41"/>
      <c r="E83" s="67"/>
      <c r="F83" s="53"/>
      <c r="G83" s="30"/>
      <c r="H83" s="166"/>
      <c r="I83" s="68"/>
      <c r="J83" s="68"/>
      <c r="K83" s="68"/>
      <c r="L83" s="69"/>
    </row>
    <row r="84" spans="1:12" s="39" customFormat="1" ht="23.25" customHeight="1" x14ac:dyDescent="0.15">
      <c r="A84" s="40" t="s">
        <v>126</v>
      </c>
      <c r="B84" s="34" t="s">
        <v>70</v>
      </c>
      <c r="C84" s="164">
        <v>1</v>
      </c>
      <c r="D84" s="41" t="s">
        <v>48</v>
      </c>
      <c r="E84" s="67"/>
      <c r="F84" s="53">
        <f t="shared" si="4"/>
        <v>0</v>
      </c>
      <c r="G84" s="30"/>
      <c r="H84" s="176"/>
      <c r="I84" s="68"/>
      <c r="J84" s="68"/>
      <c r="K84" s="68"/>
      <c r="L84" s="69"/>
    </row>
    <row r="85" spans="1:12" s="39" customFormat="1" ht="21.75" customHeight="1" x14ac:dyDescent="0.15">
      <c r="A85" s="40" t="s">
        <v>127</v>
      </c>
      <c r="B85" s="34" t="s">
        <v>72</v>
      </c>
      <c r="C85" s="164">
        <v>8</v>
      </c>
      <c r="D85" s="41" t="s">
        <v>48</v>
      </c>
      <c r="E85" s="67"/>
      <c r="F85" s="53">
        <f t="shared" si="4"/>
        <v>0</v>
      </c>
      <c r="G85" s="30"/>
      <c r="H85" s="176"/>
      <c r="I85" s="68"/>
      <c r="J85" s="68"/>
      <c r="K85" s="68"/>
      <c r="L85" s="69"/>
    </row>
    <row r="86" spans="1:12" s="39" customFormat="1" ht="26.25" customHeight="1" x14ac:dyDescent="0.15">
      <c r="A86" s="40" t="s">
        <v>128</v>
      </c>
      <c r="B86" s="34" t="s">
        <v>74</v>
      </c>
      <c r="C86" s="164">
        <v>8</v>
      </c>
      <c r="D86" s="41" t="s">
        <v>48</v>
      </c>
      <c r="E86" s="67"/>
      <c r="F86" s="53">
        <f t="shared" si="4"/>
        <v>0</v>
      </c>
      <c r="G86" s="30"/>
      <c r="H86" s="176"/>
      <c r="I86" s="68"/>
      <c r="J86" s="68"/>
      <c r="K86" s="68"/>
      <c r="L86" s="69"/>
    </row>
    <row r="87" spans="1:12" s="39" customFormat="1" ht="24.75" customHeight="1" x14ac:dyDescent="0.15">
      <c r="A87" s="31" t="s">
        <v>129</v>
      </c>
      <c r="B87" s="62" t="s">
        <v>76</v>
      </c>
      <c r="C87" s="22"/>
      <c r="D87" s="41"/>
      <c r="E87" s="50"/>
      <c r="F87" s="53"/>
      <c r="G87" s="30"/>
      <c r="H87" s="176"/>
      <c r="I87" s="68"/>
      <c r="J87" s="68"/>
      <c r="K87" s="68"/>
      <c r="L87" s="69"/>
    </row>
    <row r="88" spans="1:12" s="39" customFormat="1" ht="22.5" customHeight="1" x14ac:dyDescent="0.15">
      <c r="A88" s="40" t="s">
        <v>130</v>
      </c>
      <c r="B88" s="34" t="s">
        <v>54</v>
      </c>
      <c r="C88" s="164">
        <v>3</v>
      </c>
      <c r="D88" s="41" t="s">
        <v>48</v>
      </c>
      <c r="E88" s="67"/>
      <c r="F88" s="53">
        <f>+C88*E88</f>
        <v>0</v>
      </c>
      <c r="G88" s="30"/>
      <c r="H88" s="166"/>
      <c r="I88" s="68"/>
      <c r="J88" s="68"/>
      <c r="K88" s="68"/>
      <c r="L88" s="69"/>
    </row>
    <row r="89" spans="1:12" s="39" customFormat="1" ht="22.5" customHeight="1" x14ac:dyDescent="0.15">
      <c r="A89" s="40" t="s">
        <v>131</v>
      </c>
      <c r="B89" s="34" t="s">
        <v>56</v>
      </c>
      <c r="C89" s="164">
        <v>11</v>
      </c>
      <c r="D89" s="41" t="s">
        <v>48</v>
      </c>
      <c r="E89" s="67"/>
      <c r="F89" s="53">
        <f>+C89*E89</f>
        <v>0</v>
      </c>
      <c r="G89" s="30"/>
      <c r="H89" s="166"/>
      <c r="I89" s="68"/>
      <c r="J89" s="68"/>
      <c r="K89" s="68"/>
      <c r="L89" s="69"/>
    </row>
    <row r="90" spans="1:12" s="39" customFormat="1" ht="22.5" customHeight="1" x14ac:dyDescent="0.15">
      <c r="A90" s="40" t="s">
        <v>132</v>
      </c>
      <c r="B90" s="34" t="s">
        <v>58</v>
      </c>
      <c r="C90" s="164">
        <v>4</v>
      </c>
      <c r="D90" s="41" t="s">
        <v>48</v>
      </c>
      <c r="E90" s="67"/>
      <c r="F90" s="53">
        <f>+C90*E90</f>
        <v>0</v>
      </c>
      <c r="G90" s="30"/>
      <c r="H90" s="166"/>
      <c r="I90" s="68"/>
      <c r="J90" s="68"/>
      <c r="K90" s="68"/>
      <c r="L90" s="69"/>
    </row>
    <row r="91" spans="1:12" s="39" customFormat="1" ht="19.5" customHeight="1" x14ac:dyDescent="0.15">
      <c r="A91" s="31" t="s">
        <v>133</v>
      </c>
      <c r="B91" s="32" t="s">
        <v>81</v>
      </c>
      <c r="C91" s="164"/>
      <c r="D91" s="54"/>
      <c r="E91" s="22"/>
      <c r="F91" s="61"/>
      <c r="G91" s="30"/>
      <c r="H91" s="176"/>
      <c r="I91" s="68"/>
      <c r="J91" s="68"/>
      <c r="K91" s="68"/>
      <c r="L91" s="69"/>
    </row>
    <row r="92" spans="1:12" s="39" customFormat="1" ht="22.5" customHeight="1" x14ac:dyDescent="0.15">
      <c r="A92" s="40" t="s">
        <v>134</v>
      </c>
      <c r="B92" s="34" t="s">
        <v>83</v>
      </c>
      <c r="C92" s="164">
        <v>1</v>
      </c>
      <c r="D92" s="41" t="s">
        <v>48</v>
      </c>
      <c r="E92" s="67"/>
      <c r="F92" s="53">
        <f>+C92*E92</f>
        <v>0</v>
      </c>
      <c r="G92" s="30"/>
      <c r="H92" s="176"/>
      <c r="I92" s="68"/>
      <c r="J92" s="68"/>
      <c r="K92" s="68"/>
      <c r="L92" s="69"/>
    </row>
    <row r="93" spans="1:12" s="39" customFormat="1" ht="22.5" customHeight="1" x14ac:dyDescent="0.15">
      <c r="A93" s="40" t="s">
        <v>135</v>
      </c>
      <c r="B93" s="34" t="s">
        <v>50</v>
      </c>
      <c r="C93" s="164">
        <v>2</v>
      </c>
      <c r="D93" s="41" t="s">
        <v>48</v>
      </c>
      <c r="E93" s="67"/>
      <c r="F93" s="53">
        <f>+C93*E93</f>
        <v>0</v>
      </c>
      <c r="G93" s="30"/>
      <c r="H93" s="176"/>
      <c r="I93" s="68"/>
      <c r="J93" s="68"/>
      <c r="K93" s="68"/>
      <c r="L93" s="69"/>
    </row>
    <row r="94" spans="1:12" s="39" customFormat="1" ht="23.25" customHeight="1" x14ac:dyDescent="0.15">
      <c r="A94" s="40" t="s">
        <v>136</v>
      </c>
      <c r="B94" s="34" t="s">
        <v>56</v>
      </c>
      <c r="C94" s="164">
        <v>12</v>
      </c>
      <c r="D94" s="41" t="s">
        <v>48</v>
      </c>
      <c r="E94" s="67"/>
      <c r="F94" s="53">
        <f>+C94*E94</f>
        <v>0</v>
      </c>
      <c r="G94" s="30"/>
      <c r="H94" s="176"/>
      <c r="I94" s="68"/>
      <c r="J94" s="68"/>
      <c r="K94" s="68"/>
      <c r="L94" s="69"/>
    </row>
    <row r="95" spans="1:12" s="39" customFormat="1" ht="22.5" customHeight="1" x14ac:dyDescent="0.15">
      <c r="A95" s="31" t="s">
        <v>137</v>
      </c>
      <c r="B95" s="62" t="s">
        <v>87</v>
      </c>
      <c r="C95" s="164"/>
      <c r="D95" s="54"/>
      <c r="E95" s="22"/>
      <c r="F95" s="22"/>
      <c r="G95" s="30"/>
      <c r="H95" s="176"/>
      <c r="I95" s="68"/>
      <c r="J95" s="68"/>
      <c r="K95" s="68"/>
      <c r="L95" s="69"/>
    </row>
    <row r="96" spans="1:12" s="39" customFormat="1" ht="22.5" customHeight="1" x14ac:dyDescent="0.15">
      <c r="A96" s="40" t="s">
        <v>138</v>
      </c>
      <c r="B96" s="34" t="s">
        <v>89</v>
      </c>
      <c r="C96" s="164">
        <v>22</v>
      </c>
      <c r="D96" s="41" t="s">
        <v>48</v>
      </c>
      <c r="E96" s="22"/>
      <c r="F96" s="22">
        <f>+C96*E96</f>
        <v>0</v>
      </c>
      <c r="G96" s="30"/>
      <c r="H96" s="176"/>
      <c r="I96" s="68"/>
      <c r="J96" s="68"/>
      <c r="K96" s="68"/>
      <c r="L96" s="69"/>
    </row>
    <row r="97" spans="1:12" s="39" customFormat="1" ht="22.5" customHeight="1" x14ac:dyDescent="0.15">
      <c r="A97" s="31" t="s">
        <v>139</v>
      </c>
      <c r="B97" s="32" t="s">
        <v>182</v>
      </c>
      <c r="C97" s="164"/>
      <c r="D97" s="41"/>
      <c r="E97" s="22"/>
      <c r="F97" s="22"/>
      <c r="G97" s="30"/>
      <c r="H97" s="176"/>
      <c r="I97" s="68"/>
      <c r="J97" s="68"/>
      <c r="K97" s="68"/>
      <c r="L97" s="69"/>
    </row>
    <row r="98" spans="1:12" s="39" customFormat="1" ht="49.5" customHeight="1" x14ac:dyDescent="0.15">
      <c r="A98" s="40" t="s">
        <v>140</v>
      </c>
      <c r="B98" s="63" t="s">
        <v>103</v>
      </c>
      <c r="C98" s="164">
        <v>2</v>
      </c>
      <c r="D98" s="41" t="s">
        <v>48</v>
      </c>
      <c r="E98" s="22"/>
      <c r="F98" s="22">
        <f>ROUND(C98*E98,2)</f>
        <v>0</v>
      </c>
      <c r="G98" s="30"/>
      <c r="H98" s="177"/>
      <c r="I98" s="68"/>
      <c r="J98" s="68"/>
      <c r="K98" s="68"/>
      <c r="L98" s="69"/>
    </row>
    <row r="99" spans="1:12" s="39" customFormat="1" ht="44.25" customHeight="1" x14ac:dyDescent="0.15">
      <c r="A99" s="40" t="s">
        <v>141</v>
      </c>
      <c r="B99" s="34" t="s">
        <v>105</v>
      </c>
      <c r="C99" s="164">
        <v>1</v>
      </c>
      <c r="D99" s="41" t="s">
        <v>48</v>
      </c>
      <c r="E99" s="22"/>
      <c r="F99" s="22">
        <f>ROUND(C99*E99,2)</f>
        <v>0</v>
      </c>
      <c r="G99" s="30"/>
      <c r="H99" s="177"/>
      <c r="I99" s="68"/>
      <c r="J99" s="68"/>
      <c r="K99" s="174"/>
      <c r="L99" s="69"/>
    </row>
    <row r="100" spans="1:12" s="39" customFormat="1" ht="22.5" customHeight="1" x14ac:dyDescent="0.15">
      <c r="A100" s="40" t="s">
        <v>142</v>
      </c>
      <c r="B100" s="34" t="s">
        <v>107</v>
      </c>
      <c r="C100" s="164">
        <f>SUM(C97:C99)</f>
        <v>3</v>
      </c>
      <c r="D100" s="41" t="s">
        <v>48</v>
      </c>
      <c r="E100" s="74"/>
      <c r="F100" s="75">
        <f>+C100*E100</f>
        <v>0</v>
      </c>
      <c r="G100" s="30">
        <f>SUM(F67:F100)</f>
        <v>0</v>
      </c>
      <c r="H100" s="177"/>
      <c r="I100" s="68"/>
      <c r="J100" s="68"/>
      <c r="K100" s="174"/>
      <c r="L100" s="69"/>
    </row>
    <row r="101" spans="1:12" s="39" customFormat="1" ht="16.5" customHeight="1" x14ac:dyDescent="0.15">
      <c r="A101" s="40"/>
      <c r="B101" s="63"/>
      <c r="C101" s="75"/>
      <c r="D101" s="76"/>
      <c r="E101" s="74"/>
      <c r="F101" s="75"/>
      <c r="G101" s="30"/>
      <c r="H101" s="177"/>
      <c r="I101" s="68"/>
      <c r="J101" s="68"/>
      <c r="K101" s="174"/>
      <c r="L101" s="69"/>
    </row>
    <row r="102" spans="1:12" s="39" customFormat="1" ht="28.5" customHeight="1" x14ac:dyDescent="0.15">
      <c r="A102" s="16" t="s">
        <v>143</v>
      </c>
      <c r="B102" s="32" t="s">
        <v>144</v>
      </c>
      <c r="C102" s="164">
        <v>1.19</v>
      </c>
      <c r="D102" s="41" t="s">
        <v>24</v>
      </c>
      <c r="E102" s="50"/>
      <c r="F102" s="22">
        <f>C102*E102</f>
        <v>0</v>
      </c>
      <c r="G102" s="30">
        <f>SUM(F102)</f>
        <v>0</v>
      </c>
      <c r="H102" s="177"/>
      <c r="I102" s="68"/>
      <c r="J102" s="68"/>
      <c r="K102" s="174"/>
      <c r="L102" s="69"/>
    </row>
    <row r="103" spans="1:12" s="39" customFormat="1" ht="18.75" customHeight="1" x14ac:dyDescent="0.15">
      <c r="A103" s="16"/>
      <c r="B103" s="32"/>
      <c r="C103" s="164"/>
      <c r="D103" s="41"/>
      <c r="E103" s="50"/>
      <c r="F103" s="22"/>
      <c r="G103" s="30"/>
      <c r="H103" s="177"/>
      <c r="I103" s="68"/>
      <c r="J103" s="68"/>
      <c r="K103" s="174"/>
      <c r="L103" s="69"/>
    </row>
    <row r="104" spans="1:12" s="39" customFormat="1" ht="27.75" customHeight="1" x14ac:dyDescent="0.2">
      <c r="A104" s="16" t="s">
        <v>145</v>
      </c>
      <c r="B104" s="17" t="s">
        <v>146</v>
      </c>
      <c r="C104" s="164">
        <v>7</v>
      </c>
      <c r="D104" s="23" t="s">
        <v>147</v>
      </c>
      <c r="E104" s="33"/>
      <c r="F104" s="22">
        <f>ROUND(C104*E104,2)</f>
        <v>0</v>
      </c>
      <c r="G104" s="77">
        <f>SUM(F104)</f>
        <v>0</v>
      </c>
      <c r="H104" s="177"/>
      <c r="I104" s="68"/>
      <c r="J104" s="68"/>
      <c r="K104" s="174"/>
      <c r="L104" s="69"/>
    </row>
    <row r="105" spans="1:12" s="39" customFormat="1" ht="18" customHeight="1" x14ac:dyDescent="0.2">
      <c r="A105" s="16"/>
      <c r="B105" s="17"/>
      <c r="C105" s="164"/>
      <c r="D105" s="23"/>
      <c r="E105" s="33"/>
      <c r="F105" s="22"/>
      <c r="G105" s="77"/>
      <c r="H105" s="177"/>
      <c r="I105" s="68"/>
      <c r="J105" s="68"/>
      <c r="K105" s="174"/>
      <c r="L105" s="69"/>
    </row>
    <row r="106" spans="1:12" s="82" customFormat="1" ht="73.5" customHeight="1" x14ac:dyDescent="0.15">
      <c r="A106" s="78" t="s">
        <v>148</v>
      </c>
      <c r="B106" s="79" t="s">
        <v>183</v>
      </c>
      <c r="C106" s="164">
        <v>1</v>
      </c>
      <c r="D106" s="80" t="s">
        <v>17</v>
      </c>
      <c r="E106" s="50"/>
      <c r="F106" s="81">
        <f>IF(ISBLANK(C106),"",ROUND(C106*E106,2))</f>
        <v>0</v>
      </c>
      <c r="G106" s="47">
        <f>SUM(F106)</f>
        <v>0</v>
      </c>
      <c r="H106" s="179"/>
      <c r="I106" s="180"/>
      <c r="J106" s="180"/>
      <c r="K106" s="180"/>
      <c r="L106" s="180"/>
    </row>
    <row r="107" spans="1:12" s="39" customFormat="1" ht="14.25" customHeight="1" x14ac:dyDescent="0.15">
      <c r="A107" s="31"/>
      <c r="B107" s="32"/>
      <c r="C107" s="22"/>
      <c r="D107" s="41"/>
      <c r="E107" s="50"/>
      <c r="F107" s="22"/>
      <c r="G107" s="30"/>
      <c r="H107" s="70"/>
      <c r="I107" s="68"/>
      <c r="J107" s="68"/>
      <c r="K107" s="174"/>
      <c r="L107" s="69"/>
    </row>
    <row r="108" spans="1:12" s="39" customFormat="1" ht="24.75" customHeight="1" x14ac:dyDescent="0.15">
      <c r="A108" s="31" t="s">
        <v>149</v>
      </c>
      <c r="B108" s="32" t="s">
        <v>150</v>
      </c>
      <c r="C108" s="22"/>
      <c r="D108" s="41"/>
      <c r="E108" s="50"/>
      <c r="F108" s="22"/>
      <c r="G108" s="83"/>
      <c r="H108" s="172"/>
      <c r="I108" s="173"/>
      <c r="J108" s="173"/>
      <c r="K108" s="174"/>
      <c r="L108" s="69"/>
    </row>
    <row r="109" spans="1:12" s="39" customFormat="1" ht="26.25" customHeight="1" x14ac:dyDescent="0.15">
      <c r="A109" s="40" t="s">
        <v>151</v>
      </c>
      <c r="B109" s="34" t="s">
        <v>40</v>
      </c>
      <c r="C109" s="164">
        <v>10324.200000000001</v>
      </c>
      <c r="D109" s="41" t="s">
        <v>14</v>
      </c>
      <c r="E109" s="50"/>
      <c r="F109" s="22">
        <f>+C109*E109</f>
        <v>0</v>
      </c>
      <c r="G109" s="30"/>
      <c r="H109" s="172"/>
      <c r="I109" s="173"/>
      <c r="J109" s="173"/>
      <c r="K109" s="174"/>
      <c r="L109" s="69"/>
    </row>
    <row r="110" spans="1:12" s="39" customFormat="1" ht="23.25" customHeight="1" x14ac:dyDescent="0.15">
      <c r="A110" s="40" t="s">
        <v>152</v>
      </c>
      <c r="B110" s="34" t="s">
        <v>153</v>
      </c>
      <c r="C110" s="164">
        <v>3086.48</v>
      </c>
      <c r="D110" s="41" t="s">
        <v>14</v>
      </c>
      <c r="E110" s="50"/>
      <c r="F110" s="22">
        <f>+C110*E110</f>
        <v>0</v>
      </c>
      <c r="G110" s="30"/>
      <c r="H110" s="172"/>
      <c r="I110" s="173"/>
      <c r="J110" s="173"/>
      <c r="K110" s="174"/>
      <c r="L110" s="69"/>
    </row>
    <row r="111" spans="1:12" s="39" customFormat="1" ht="26.25" customHeight="1" thickBot="1" x14ac:dyDescent="0.2">
      <c r="A111" s="55" t="s">
        <v>154</v>
      </c>
      <c r="B111" s="56" t="s">
        <v>43</v>
      </c>
      <c r="C111" s="165">
        <v>1873.81</v>
      </c>
      <c r="D111" s="58" t="s">
        <v>14</v>
      </c>
      <c r="E111" s="59"/>
      <c r="F111" s="57">
        <f>+C111*E111</f>
        <v>0</v>
      </c>
      <c r="G111" s="73">
        <f>SUM(F109:F111)</f>
        <v>0</v>
      </c>
      <c r="H111" s="172"/>
      <c r="I111" s="173"/>
      <c r="J111" s="173"/>
      <c r="K111" s="174"/>
      <c r="L111" s="69"/>
    </row>
    <row r="112" spans="1:12" s="39" customFormat="1" ht="12.75" customHeight="1" thickTop="1" x14ac:dyDescent="0.15">
      <c r="A112" s="40"/>
      <c r="B112" s="34"/>
      <c r="C112" s="164"/>
      <c r="D112" s="41"/>
      <c r="E112" s="50"/>
      <c r="F112" s="22"/>
      <c r="G112" s="30"/>
      <c r="H112" s="172"/>
      <c r="I112" s="173"/>
      <c r="J112" s="173"/>
      <c r="K112" s="174"/>
      <c r="L112" s="69"/>
    </row>
    <row r="113" spans="1:111" s="39" customFormat="1" ht="24.75" customHeight="1" x14ac:dyDescent="0.15">
      <c r="A113" s="31" t="s">
        <v>155</v>
      </c>
      <c r="B113" s="32" t="s">
        <v>156</v>
      </c>
      <c r="C113" s="164"/>
      <c r="D113" s="52"/>
      <c r="E113" s="52"/>
      <c r="F113" s="52"/>
      <c r="G113" s="84"/>
      <c r="H113" s="172"/>
      <c r="I113" s="173"/>
      <c r="J113" s="173"/>
      <c r="K113" s="174"/>
      <c r="L113" s="69"/>
    </row>
    <row r="114" spans="1:111" s="39" customFormat="1" ht="21.75" customHeight="1" x14ac:dyDescent="0.15">
      <c r="A114" s="40" t="s">
        <v>157</v>
      </c>
      <c r="B114" s="34" t="s">
        <v>40</v>
      </c>
      <c r="C114" s="164">
        <v>10184.4</v>
      </c>
      <c r="D114" s="41" t="s">
        <v>14</v>
      </c>
      <c r="E114" s="50"/>
      <c r="F114" s="22">
        <f>+C114*E114</f>
        <v>0</v>
      </c>
      <c r="G114" s="30"/>
      <c r="H114" s="172"/>
      <c r="I114" s="173"/>
      <c r="J114" s="173"/>
      <c r="K114" s="174"/>
      <c r="L114" s="69"/>
    </row>
    <row r="115" spans="1:111" s="39" customFormat="1" ht="22.5" customHeight="1" x14ac:dyDescent="0.15">
      <c r="A115" s="40" t="s">
        <v>158</v>
      </c>
      <c r="B115" s="34" t="s">
        <v>153</v>
      </c>
      <c r="C115" s="164">
        <v>3035.05</v>
      </c>
      <c r="D115" s="41" t="s">
        <v>14</v>
      </c>
      <c r="E115" s="50"/>
      <c r="F115" s="22">
        <f>+C115*E115</f>
        <v>0</v>
      </c>
      <c r="G115" s="30"/>
      <c r="H115" s="172"/>
      <c r="I115" s="173"/>
      <c r="J115" s="173"/>
      <c r="K115" s="174"/>
      <c r="L115" s="69"/>
    </row>
    <row r="116" spans="1:111" s="39" customFormat="1" ht="25.5" customHeight="1" x14ac:dyDescent="0.15">
      <c r="A116" s="40" t="s">
        <v>159</v>
      </c>
      <c r="B116" s="34" t="s">
        <v>43</v>
      </c>
      <c r="C116" s="164">
        <v>1826.96</v>
      </c>
      <c r="D116" s="41" t="s">
        <v>14</v>
      </c>
      <c r="E116" s="50"/>
      <c r="F116" s="22">
        <f>+C116*E116</f>
        <v>0</v>
      </c>
      <c r="G116" s="30">
        <f>SUM(F114:F116)</f>
        <v>0</v>
      </c>
      <c r="H116" s="172"/>
      <c r="I116" s="173"/>
      <c r="J116" s="173"/>
      <c r="K116" s="174"/>
      <c r="L116" s="69"/>
    </row>
    <row r="117" spans="1:111" s="39" customFormat="1" ht="17.25" customHeight="1" x14ac:dyDescent="0.15">
      <c r="A117" s="40"/>
      <c r="B117" s="34"/>
      <c r="C117" s="22"/>
      <c r="D117" s="41"/>
      <c r="E117" s="50"/>
      <c r="F117" s="22"/>
      <c r="G117" s="30"/>
      <c r="H117" s="172"/>
      <c r="I117" s="173"/>
      <c r="J117" s="173"/>
      <c r="K117" s="174"/>
      <c r="L117" s="69"/>
    </row>
    <row r="118" spans="1:111" s="89" customFormat="1" ht="58.5" customHeight="1" x14ac:dyDescent="0.2">
      <c r="A118" s="16" t="s">
        <v>160</v>
      </c>
      <c r="B118" s="85" t="s">
        <v>161</v>
      </c>
      <c r="C118" s="164">
        <v>423</v>
      </c>
      <c r="D118" s="23" t="s">
        <v>48</v>
      </c>
      <c r="E118" s="86"/>
      <c r="F118" s="22">
        <f>+C118*E118</f>
        <v>0</v>
      </c>
      <c r="G118" s="87">
        <f>+F118</f>
        <v>0</v>
      </c>
      <c r="H118" s="88"/>
      <c r="I118" s="181"/>
      <c r="J118" s="182"/>
      <c r="K118" s="183"/>
      <c r="L118" s="184"/>
    </row>
    <row r="119" spans="1:111" s="39" customFormat="1" ht="13.5" customHeight="1" x14ac:dyDescent="0.15">
      <c r="A119" s="40"/>
      <c r="B119" s="34"/>
      <c r="C119" s="164"/>
      <c r="D119" s="41"/>
      <c r="E119" s="67"/>
      <c r="F119" s="22"/>
      <c r="G119" s="30"/>
      <c r="H119" s="176"/>
      <c r="I119" s="68"/>
      <c r="J119" s="68"/>
      <c r="K119" s="174"/>
      <c r="L119" s="69"/>
    </row>
    <row r="120" spans="1:111" s="95" customFormat="1" ht="39" customHeight="1" thickBot="1" x14ac:dyDescent="0.2">
      <c r="A120" s="90" t="s">
        <v>162</v>
      </c>
      <c r="B120" s="91" t="s">
        <v>163</v>
      </c>
      <c r="C120" s="164">
        <v>1</v>
      </c>
      <c r="D120" s="92" t="s">
        <v>48</v>
      </c>
      <c r="E120" s="86"/>
      <c r="F120" s="93">
        <f>SUM(C120*E120)</f>
        <v>0</v>
      </c>
      <c r="G120" s="94">
        <f>SUM(F120)</f>
        <v>0</v>
      </c>
      <c r="H120" s="172"/>
      <c r="I120" s="185"/>
      <c r="J120" s="185"/>
      <c r="K120" s="185"/>
      <c r="L120" s="185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  <c r="BY120" s="82"/>
      <c r="BZ120" s="82"/>
      <c r="CA120" s="82"/>
      <c r="CB120" s="82"/>
      <c r="CC120" s="82"/>
      <c r="CD120" s="82"/>
      <c r="CE120" s="82"/>
      <c r="CF120" s="82"/>
      <c r="CG120" s="82"/>
      <c r="CH120" s="82"/>
      <c r="CI120" s="82"/>
      <c r="CJ120" s="82"/>
      <c r="CK120" s="82"/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  <c r="CW120" s="82"/>
      <c r="CX120" s="82"/>
      <c r="CY120" s="82"/>
      <c r="CZ120" s="82"/>
      <c r="DA120" s="82"/>
      <c r="DB120" s="82"/>
      <c r="DC120" s="82"/>
      <c r="DD120" s="82"/>
      <c r="DE120" s="82"/>
      <c r="DF120" s="82"/>
      <c r="DG120" s="82"/>
    </row>
    <row r="121" spans="1:111" s="82" customFormat="1" ht="18" customHeight="1" thickTop="1" x14ac:dyDescent="0.2">
      <c r="A121" s="90"/>
      <c r="B121" s="91"/>
      <c r="C121" s="164"/>
      <c r="D121" s="92"/>
      <c r="E121" s="86"/>
      <c r="F121" s="93"/>
      <c r="G121" s="94"/>
      <c r="H121" s="96"/>
      <c r="I121" s="185"/>
      <c r="J121" s="185"/>
      <c r="K121" s="185"/>
      <c r="L121" s="185"/>
    </row>
    <row r="122" spans="1:111" s="82" customFormat="1" ht="42" customHeight="1" x14ac:dyDescent="0.2">
      <c r="A122" s="90" t="s">
        <v>164</v>
      </c>
      <c r="B122" s="210" t="s">
        <v>191</v>
      </c>
      <c r="C122" s="211">
        <f>SUM(C114:C116)*0.8</f>
        <v>12037.128000000001</v>
      </c>
      <c r="D122" s="212" t="s">
        <v>192</v>
      </c>
      <c r="E122" s="213"/>
      <c r="F122" s="214">
        <f>+C122*E122</f>
        <v>0</v>
      </c>
      <c r="G122" s="94">
        <f>+F122</f>
        <v>0</v>
      </c>
      <c r="H122" s="96"/>
      <c r="I122" s="185"/>
      <c r="J122" s="185"/>
      <c r="K122" s="185"/>
      <c r="L122" s="185"/>
    </row>
    <row r="123" spans="1:111" s="82" customFormat="1" ht="18" customHeight="1" x14ac:dyDescent="0.2">
      <c r="A123" s="90"/>
      <c r="B123" s="91"/>
      <c r="C123" s="164"/>
      <c r="D123" s="92"/>
      <c r="E123" s="86"/>
      <c r="F123" s="93"/>
      <c r="G123" s="94"/>
      <c r="H123" s="96"/>
      <c r="I123" s="185"/>
      <c r="J123" s="185"/>
      <c r="K123" s="185"/>
      <c r="L123" s="185"/>
    </row>
    <row r="124" spans="1:111" s="89" customFormat="1" ht="94.5" customHeight="1" x14ac:dyDescent="0.15">
      <c r="A124" s="97" t="s">
        <v>190</v>
      </c>
      <c r="B124" s="17" t="s">
        <v>165</v>
      </c>
      <c r="C124" s="164">
        <v>1</v>
      </c>
      <c r="D124" s="23" t="s">
        <v>17</v>
      </c>
      <c r="E124" s="33"/>
      <c r="F124" s="22">
        <f>ROUND(C124*E124,2)</f>
        <v>0</v>
      </c>
      <c r="G124" s="87">
        <f>SUM(F124)</f>
        <v>0</v>
      </c>
      <c r="H124" s="186"/>
      <c r="I124" s="68"/>
      <c r="J124" s="68"/>
      <c r="K124" s="174"/>
      <c r="L124" s="69"/>
      <c r="N124" s="22"/>
    </row>
    <row r="125" spans="1:111" s="89" customFormat="1" ht="14.25" customHeight="1" thickBot="1" x14ac:dyDescent="0.2">
      <c r="A125" s="16"/>
      <c r="B125" s="17"/>
      <c r="C125" s="98"/>
      <c r="D125" s="23"/>
      <c r="E125" s="33"/>
      <c r="F125" s="22"/>
      <c r="G125" s="87"/>
      <c r="H125" s="186"/>
      <c r="I125" s="68"/>
      <c r="J125" s="68"/>
      <c r="K125" s="174"/>
      <c r="L125" s="69"/>
      <c r="N125" s="22"/>
    </row>
    <row r="126" spans="1:111" s="39" customFormat="1" ht="33" customHeight="1" thickTop="1" thickBot="1" x14ac:dyDescent="0.25">
      <c r="A126" s="99"/>
      <c r="B126" s="217" t="s">
        <v>184</v>
      </c>
      <c r="C126" s="217"/>
      <c r="D126" s="100"/>
      <c r="E126" s="101"/>
      <c r="F126" s="102"/>
      <c r="G126" s="103">
        <f>SUM(G13:G124)</f>
        <v>0</v>
      </c>
      <c r="H126" s="167"/>
      <c r="I126" s="167"/>
      <c r="J126" s="167"/>
      <c r="K126" s="187"/>
      <c r="L126" s="170"/>
    </row>
    <row r="127" spans="1:111" s="39" customFormat="1" ht="30.75" customHeight="1" thickTop="1" thickBot="1" x14ac:dyDescent="0.25">
      <c r="A127" s="99"/>
      <c r="B127" s="217" t="s">
        <v>184</v>
      </c>
      <c r="C127" s="217"/>
      <c r="D127" s="100"/>
      <c r="E127" s="101"/>
      <c r="F127" s="102"/>
      <c r="G127" s="103">
        <f>+G126</f>
        <v>0</v>
      </c>
      <c r="H127" s="167"/>
      <c r="I127" s="167"/>
      <c r="J127" s="167"/>
      <c r="K127" s="187"/>
      <c r="L127" s="170"/>
    </row>
    <row r="128" spans="1:111" s="39" customFormat="1" ht="13.5" customHeight="1" thickTop="1" x14ac:dyDescent="0.2">
      <c r="A128" s="40"/>
      <c r="B128" s="34"/>
      <c r="C128" s="22"/>
      <c r="D128" s="41"/>
      <c r="E128" s="50"/>
      <c r="F128" s="22"/>
      <c r="G128" s="30"/>
      <c r="H128" s="167"/>
      <c r="I128" s="187"/>
      <c r="J128" s="187"/>
      <c r="K128" s="187"/>
      <c r="L128" s="170"/>
    </row>
    <row r="129" spans="1:256" s="38" customFormat="1" ht="26.25" customHeight="1" x14ac:dyDescent="0.2">
      <c r="A129" s="104"/>
      <c r="B129" s="105" t="s">
        <v>166</v>
      </c>
      <c r="C129" s="106"/>
      <c r="D129" s="107">
        <v>0.1</v>
      </c>
      <c r="E129" s="108"/>
      <c r="F129" s="109">
        <f>SUM(D129*G126)</f>
        <v>0</v>
      </c>
      <c r="G129" s="65"/>
      <c r="H129" s="110"/>
      <c r="I129" s="187"/>
      <c r="J129" s="187"/>
      <c r="K129" s="187"/>
      <c r="L129" s="170"/>
    </row>
    <row r="130" spans="1:256" s="38" customFormat="1" ht="21.75" customHeight="1" x14ac:dyDescent="0.2">
      <c r="A130" s="111"/>
      <c r="B130" s="105" t="s">
        <v>167</v>
      </c>
      <c r="C130" s="112"/>
      <c r="D130" s="113">
        <v>2.5000000000000001E-2</v>
      </c>
      <c r="E130" s="105"/>
      <c r="F130" s="109">
        <f>SUM(D130*G126)</f>
        <v>0</v>
      </c>
      <c r="G130" s="114"/>
      <c r="H130" s="110"/>
      <c r="I130" s="187"/>
      <c r="J130" s="187"/>
      <c r="K130" s="187"/>
      <c r="L130" s="170"/>
    </row>
    <row r="131" spans="1:256" s="38" customFormat="1" ht="23.25" customHeight="1" x14ac:dyDescent="0.2">
      <c r="A131" s="111"/>
      <c r="B131" s="105" t="s">
        <v>168</v>
      </c>
      <c r="C131" s="112"/>
      <c r="D131" s="113">
        <v>0.02</v>
      </c>
      <c r="E131" s="105"/>
      <c r="F131" s="109">
        <f>SUM(D131*G126)</f>
        <v>0</v>
      </c>
      <c r="G131" s="114"/>
      <c r="H131" s="167"/>
      <c r="I131" s="187"/>
      <c r="J131" s="187"/>
      <c r="K131" s="187"/>
      <c r="L131" s="170"/>
    </row>
    <row r="132" spans="1:256" s="38" customFormat="1" ht="23.25" customHeight="1" x14ac:dyDescent="0.2">
      <c r="A132" s="115"/>
      <c r="B132" s="105" t="s">
        <v>169</v>
      </c>
      <c r="C132" s="112"/>
      <c r="D132" s="116">
        <v>5.3499999999999999E-2</v>
      </c>
      <c r="E132" s="105"/>
      <c r="F132" s="109">
        <f>SUM(D132*G126)</f>
        <v>0</v>
      </c>
      <c r="G132" s="114"/>
      <c r="H132" s="167"/>
      <c r="I132" s="187"/>
      <c r="J132" s="187"/>
      <c r="K132" s="187"/>
      <c r="L132" s="170"/>
    </row>
    <row r="133" spans="1:256" s="38" customFormat="1" ht="24" customHeight="1" x14ac:dyDescent="0.2">
      <c r="A133" s="115"/>
      <c r="B133" s="105" t="s">
        <v>170</v>
      </c>
      <c r="C133" s="112"/>
      <c r="D133" s="117">
        <v>0.01</v>
      </c>
      <c r="E133" s="105"/>
      <c r="F133" s="109">
        <f>SUM(D133*G126)</f>
        <v>0</v>
      </c>
      <c r="G133" s="114"/>
      <c r="H133" s="167"/>
      <c r="I133" s="187"/>
      <c r="J133" s="187"/>
      <c r="K133" s="187"/>
      <c r="L133" s="170"/>
    </row>
    <row r="134" spans="1:256" s="38" customFormat="1" ht="24.75" customHeight="1" x14ac:dyDescent="0.2">
      <c r="A134" s="115"/>
      <c r="B134" s="105" t="s">
        <v>171</v>
      </c>
      <c r="C134" s="112"/>
      <c r="D134" s="117">
        <v>0.05</v>
      </c>
      <c r="E134" s="105"/>
      <c r="F134" s="109">
        <f>SUM(D134*G126)</f>
        <v>0</v>
      </c>
      <c r="G134" s="114" t="s">
        <v>172</v>
      </c>
      <c r="H134" s="167"/>
      <c r="I134" s="187"/>
      <c r="J134" s="187"/>
      <c r="K134" s="187"/>
      <c r="L134" s="170"/>
    </row>
    <row r="135" spans="1:256" s="38" customFormat="1" ht="17.25" customHeight="1" thickBot="1" x14ac:dyDescent="0.25">
      <c r="A135" s="115"/>
      <c r="B135" s="105"/>
      <c r="C135" s="112"/>
      <c r="D135" s="117"/>
      <c r="E135" s="105"/>
      <c r="F135" s="118"/>
      <c r="G135" s="114"/>
      <c r="H135" s="167"/>
      <c r="I135" s="187"/>
      <c r="J135" s="187"/>
      <c r="K135" s="187"/>
      <c r="L135" s="170"/>
    </row>
    <row r="136" spans="1:256" s="38" customFormat="1" ht="31.5" customHeight="1" thickTop="1" thickBot="1" x14ac:dyDescent="0.25">
      <c r="A136" s="119"/>
      <c r="B136" s="120" t="s">
        <v>173</v>
      </c>
      <c r="C136" s="121"/>
      <c r="D136" s="122"/>
      <c r="E136" s="122"/>
      <c r="F136" s="122"/>
      <c r="G136" s="123">
        <f>SUM(F129:F134)</f>
        <v>0</v>
      </c>
      <c r="H136" s="167"/>
      <c r="I136" s="187"/>
      <c r="J136" s="187"/>
      <c r="K136" s="187"/>
      <c r="L136" s="170"/>
    </row>
    <row r="137" spans="1:256" s="38" customFormat="1" ht="31.5" customHeight="1" thickTop="1" thickBot="1" x14ac:dyDescent="0.25">
      <c r="A137" s="119"/>
      <c r="B137" s="120" t="s">
        <v>174</v>
      </c>
      <c r="C137" s="121"/>
      <c r="D137" s="122"/>
      <c r="E137" s="122"/>
      <c r="F137" s="122"/>
      <c r="G137" s="123">
        <f>SUM(G126+G136)</f>
        <v>0</v>
      </c>
      <c r="H137" s="167"/>
      <c r="I137" s="187"/>
      <c r="J137" s="187"/>
      <c r="K137" s="187"/>
      <c r="L137" s="170"/>
    </row>
    <row r="138" spans="1:256" s="38" customFormat="1" ht="16.5" customHeight="1" thickTop="1" x14ac:dyDescent="0.2">
      <c r="A138" s="124"/>
      <c r="B138" s="125"/>
      <c r="C138" s="126"/>
      <c r="D138" s="127"/>
      <c r="E138" s="127"/>
      <c r="F138" s="127"/>
      <c r="G138" s="128"/>
      <c r="H138" s="167"/>
      <c r="I138" s="187"/>
      <c r="J138" s="187"/>
      <c r="K138" s="187"/>
      <c r="L138" s="170"/>
    </row>
    <row r="139" spans="1:256" s="38" customFormat="1" ht="62.25" customHeight="1" x14ac:dyDescent="0.2">
      <c r="A139" s="124"/>
      <c r="B139" s="129" t="s">
        <v>175</v>
      </c>
      <c r="C139" s="130"/>
      <c r="D139" s="117">
        <v>0.03</v>
      </c>
      <c r="E139" s="105"/>
      <c r="F139" s="127"/>
      <c r="G139" s="128">
        <f>+D139*G136</f>
        <v>0</v>
      </c>
      <c r="H139" s="110"/>
      <c r="I139" s="187"/>
      <c r="J139" s="187"/>
      <c r="K139" s="187"/>
      <c r="L139" s="170"/>
    </row>
    <row r="140" spans="1:256" s="38" customFormat="1" ht="32.25" customHeight="1" x14ac:dyDescent="0.2">
      <c r="A140" s="131"/>
      <c r="B140" s="132" t="s">
        <v>176</v>
      </c>
      <c r="C140" s="133"/>
      <c r="D140" s="134">
        <v>0.06</v>
      </c>
      <c r="E140" s="132"/>
      <c r="F140" s="132"/>
      <c r="G140" s="135">
        <f>SUM(D140*G126)</f>
        <v>0</v>
      </c>
      <c r="H140" s="167"/>
      <c r="I140" s="187"/>
      <c r="J140" s="187"/>
      <c r="K140" s="167"/>
      <c r="L140" s="167"/>
    </row>
    <row r="141" spans="1:256" s="38" customFormat="1" ht="30" customHeight="1" x14ac:dyDescent="0.2">
      <c r="A141" s="131"/>
      <c r="B141" s="136" t="s">
        <v>177</v>
      </c>
      <c r="C141" s="133"/>
      <c r="D141" s="134">
        <v>0.05</v>
      </c>
      <c r="E141" s="132"/>
      <c r="F141" s="132"/>
      <c r="G141" s="135">
        <f>D141*G137</f>
        <v>0</v>
      </c>
      <c r="H141" s="167"/>
      <c r="I141" s="187"/>
      <c r="J141" s="187"/>
      <c r="K141" s="170"/>
      <c r="L141" s="167"/>
    </row>
    <row r="142" spans="1:256" s="38" customFormat="1" ht="34.5" customHeight="1" x14ac:dyDescent="0.2">
      <c r="A142" s="131"/>
      <c r="B142" s="136" t="s">
        <v>178</v>
      </c>
      <c r="C142" s="133"/>
      <c r="D142" s="134">
        <v>0.18</v>
      </c>
      <c r="E142" s="137"/>
      <c r="F142" s="138"/>
      <c r="G142" s="135">
        <f>+D142*F129</f>
        <v>0</v>
      </c>
      <c r="H142" s="167"/>
      <c r="I142" s="187"/>
      <c r="J142" s="187"/>
      <c r="K142" s="170"/>
      <c r="L142" s="167"/>
    </row>
    <row r="143" spans="1:256" ht="29.25" customHeight="1" x14ac:dyDescent="0.2">
      <c r="A143" s="147"/>
      <c r="B143" s="136" t="s">
        <v>179</v>
      </c>
      <c r="C143" s="133"/>
      <c r="D143" s="148">
        <v>1E-3</v>
      </c>
      <c r="E143" s="137"/>
      <c r="F143" s="138"/>
      <c r="G143" s="149">
        <f>+G126*D143</f>
        <v>0</v>
      </c>
      <c r="H143" s="188"/>
      <c r="I143" s="189"/>
      <c r="J143" s="189"/>
      <c r="K143" s="190"/>
      <c r="L143" s="188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  <c r="W143" s="146"/>
      <c r="X143" s="146"/>
      <c r="Y143" s="146"/>
      <c r="Z143" s="146"/>
      <c r="AA143" s="146"/>
      <c r="AB143" s="146"/>
      <c r="AC143" s="146"/>
      <c r="AD143" s="146"/>
      <c r="AE143" s="146"/>
      <c r="AF143" s="146"/>
      <c r="AG143" s="146"/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  <c r="BP143" s="146"/>
      <c r="BQ143" s="146"/>
      <c r="BR143" s="146"/>
      <c r="BS143" s="146"/>
      <c r="BT143" s="146"/>
      <c r="BU143" s="146"/>
      <c r="BV143" s="146"/>
      <c r="BW143" s="146"/>
      <c r="BX143" s="146"/>
      <c r="BY143" s="146"/>
      <c r="BZ143" s="146"/>
      <c r="CA143" s="146"/>
      <c r="CB143" s="146"/>
      <c r="CC143" s="146"/>
      <c r="CD143" s="146"/>
      <c r="CE143" s="146"/>
      <c r="CF143" s="146"/>
      <c r="CG143" s="146"/>
      <c r="CH143" s="146"/>
      <c r="CI143" s="146"/>
      <c r="CJ143" s="146"/>
      <c r="CK143" s="146"/>
      <c r="CL143" s="146"/>
      <c r="CM143" s="146"/>
      <c r="CN143" s="146"/>
      <c r="CO143" s="146"/>
      <c r="CP143" s="146"/>
      <c r="CQ143" s="146"/>
      <c r="CR143" s="146"/>
      <c r="CS143" s="146"/>
      <c r="CT143" s="146"/>
      <c r="CU143" s="146"/>
      <c r="CV143" s="146"/>
      <c r="CW143" s="146"/>
      <c r="CX143" s="146"/>
      <c r="CY143" s="146"/>
      <c r="CZ143" s="146"/>
      <c r="DA143" s="146"/>
      <c r="DB143" s="146"/>
      <c r="DC143" s="146"/>
      <c r="DD143" s="146"/>
      <c r="DE143" s="146"/>
      <c r="DF143" s="146"/>
      <c r="DG143" s="146"/>
      <c r="DH143" s="146"/>
      <c r="DI143" s="146"/>
      <c r="DJ143" s="146"/>
      <c r="DK143" s="146"/>
      <c r="DL143" s="146"/>
      <c r="DM143" s="146"/>
      <c r="DN143" s="146"/>
      <c r="DO143" s="146"/>
      <c r="DP143" s="146"/>
      <c r="DQ143" s="146"/>
      <c r="DR143" s="146"/>
      <c r="DS143" s="146"/>
      <c r="DT143" s="146"/>
      <c r="DU143" s="146"/>
      <c r="DV143" s="146"/>
      <c r="DW143" s="146"/>
      <c r="DX143" s="146"/>
      <c r="DY143" s="146"/>
      <c r="DZ143" s="146"/>
      <c r="EA143" s="146"/>
      <c r="EB143" s="146"/>
      <c r="EC143" s="146"/>
      <c r="ED143" s="146"/>
      <c r="EE143" s="146"/>
      <c r="EF143" s="146"/>
      <c r="EG143" s="146"/>
      <c r="EH143" s="146"/>
      <c r="EI143" s="146"/>
      <c r="EJ143" s="146"/>
      <c r="EK143" s="146"/>
      <c r="EL143" s="146"/>
      <c r="EM143" s="146"/>
      <c r="EN143" s="146"/>
      <c r="EO143" s="146"/>
      <c r="EP143" s="146"/>
      <c r="EQ143" s="146"/>
      <c r="ER143" s="146"/>
      <c r="ES143" s="146"/>
      <c r="ET143" s="146"/>
      <c r="EU143" s="146"/>
      <c r="EV143" s="146"/>
      <c r="EW143" s="146"/>
      <c r="EX143" s="146"/>
      <c r="EY143" s="146"/>
      <c r="EZ143" s="146"/>
      <c r="FA143" s="146"/>
      <c r="FB143" s="146"/>
      <c r="FC143" s="146"/>
      <c r="FD143" s="146"/>
      <c r="FE143" s="146"/>
      <c r="FF143" s="146"/>
      <c r="FG143" s="146"/>
      <c r="FH143" s="146"/>
      <c r="FI143" s="146"/>
      <c r="FJ143" s="146"/>
      <c r="FK143" s="146"/>
      <c r="FL143" s="146"/>
      <c r="FM143" s="146"/>
      <c r="FN143" s="146"/>
      <c r="FO143" s="146"/>
      <c r="FP143" s="146"/>
      <c r="FQ143" s="146"/>
      <c r="FR143" s="146"/>
      <c r="FS143" s="146"/>
      <c r="FT143" s="146"/>
      <c r="FU143" s="146"/>
      <c r="FV143" s="146"/>
      <c r="FW143" s="146"/>
      <c r="FX143" s="146"/>
      <c r="FY143" s="146"/>
      <c r="FZ143" s="146"/>
      <c r="GA143" s="146"/>
      <c r="GB143" s="146"/>
      <c r="GC143" s="146"/>
      <c r="GD143" s="146"/>
      <c r="GE143" s="146"/>
      <c r="GF143" s="146"/>
      <c r="GG143" s="146"/>
      <c r="GH143" s="146"/>
      <c r="GI143" s="146"/>
      <c r="GJ143" s="146"/>
      <c r="GK143" s="146"/>
      <c r="GL143" s="146"/>
      <c r="GM143" s="146"/>
      <c r="GN143" s="146"/>
      <c r="GO143" s="146"/>
      <c r="GP143" s="146"/>
      <c r="GQ143" s="146"/>
      <c r="GR143" s="146"/>
      <c r="GS143" s="146"/>
      <c r="GT143" s="146"/>
      <c r="GU143" s="146"/>
      <c r="GV143" s="146"/>
      <c r="GW143" s="146"/>
      <c r="GX143" s="146"/>
      <c r="GY143" s="146"/>
      <c r="GZ143" s="146"/>
      <c r="HA143" s="146"/>
      <c r="HB143" s="146"/>
      <c r="HC143" s="146"/>
      <c r="HD143" s="146"/>
      <c r="HE143" s="146"/>
      <c r="HF143" s="146"/>
      <c r="HG143" s="146"/>
      <c r="HH143" s="146"/>
      <c r="HI143" s="146"/>
      <c r="HJ143" s="146"/>
      <c r="HK143" s="146"/>
      <c r="HL143" s="146"/>
      <c r="HM143" s="146"/>
      <c r="HN143" s="146"/>
      <c r="HO143" s="146"/>
      <c r="HP143" s="146"/>
      <c r="HQ143" s="146"/>
      <c r="HR143" s="146"/>
      <c r="HS143" s="146"/>
      <c r="HT143" s="146"/>
      <c r="HU143" s="146"/>
      <c r="HV143" s="146"/>
      <c r="HW143" s="146"/>
      <c r="HX143" s="146"/>
      <c r="HY143" s="146"/>
      <c r="HZ143" s="146"/>
      <c r="IA143" s="146"/>
      <c r="IB143" s="146"/>
      <c r="IC143" s="146"/>
      <c r="ID143" s="146"/>
      <c r="IE143" s="146"/>
      <c r="IF143" s="146"/>
      <c r="IG143" s="146"/>
      <c r="IH143" s="146"/>
      <c r="II143" s="146"/>
      <c r="IJ143" s="146"/>
      <c r="IK143" s="146"/>
      <c r="IL143" s="146"/>
      <c r="IM143" s="146"/>
      <c r="IN143" s="146"/>
      <c r="IO143" s="146"/>
      <c r="IP143" s="146"/>
      <c r="IQ143" s="146"/>
      <c r="IR143" s="146"/>
      <c r="IS143" s="146"/>
      <c r="IT143" s="146"/>
      <c r="IU143" s="146"/>
      <c r="IV143" s="146"/>
    </row>
    <row r="144" spans="1:256" s="38" customFormat="1" ht="45.75" customHeight="1" x14ac:dyDescent="0.2">
      <c r="A144" s="131"/>
      <c r="B144" s="139" t="s">
        <v>185</v>
      </c>
      <c r="C144" s="133"/>
      <c r="D144" s="133">
        <v>1</v>
      </c>
      <c r="E144" s="140" t="s">
        <v>17</v>
      </c>
      <c r="F144" s="138"/>
      <c r="G144" s="135">
        <f>SUM(D144*F144)</f>
        <v>0</v>
      </c>
      <c r="H144" s="167"/>
      <c r="I144" s="187"/>
      <c r="J144" s="187"/>
      <c r="K144" s="170"/>
      <c r="L144" s="167"/>
    </row>
    <row r="145" spans="1:256" ht="48" customHeight="1" x14ac:dyDescent="0.2">
      <c r="A145" s="141"/>
      <c r="B145" s="142" t="s">
        <v>186</v>
      </c>
      <c r="C145" s="143"/>
      <c r="D145" s="143">
        <v>1</v>
      </c>
      <c r="E145" s="140" t="s">
        <v>17</v>
      </c>
      <c r="F145" s="144"/>
      <c r="G145" s="145">
        <f>SUM(D145*F145)</f>
        <v>0</v>
      </c>
      <c r="H145" s="188"/>
      <c r="I145" s="189"/>
      <c r="J145" s="189"/>
      <c r="K145" s="190"/>
      <c r="L145" s="188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146"/>
      <c r="X145" s="146"/>
      <c r="Y145" s="146"/>
      <c r="Z145" s="146"/>
      <c r="AA145" s="146"/>
      <c r="AB145" s="146"/>
      <c r="AC145" s="146"/>
      <c r="AD145" s="146"/>
      <c r="AE145" s="146"/>
      <c r="AF145" s="146"/>
      <c r="AG145" s="146"/>
      <c r="AH145" s="146"/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  <c r="BI145" s="146"/>
      <c r="BJ145" s="146"/>
      <c r="BK145" s="146"/>
      <c r="BL145" s="146"/>
      <c r="BM145" s="146"/>
      <c r="BN145" s="146"/>
      <c r="BO145" s="146"/>
      <c r="BP145" s="146"/>
      <c r="BQ145" s="146"/>
      <c r="BR145" s="146"/>
      <c r="BS145" s="146"/>
      <c r="BT145" s="146"/>
      <c r="BU145" s="146"/>
      <c r="BV145" s="146"/>
      <c r="BW145" s="146"/>
      <c r="BX145" s="146"/>
      <c r="BY145" s="146"/>
      <c r="BZ145" s="146"/>
      <c r="CA145" s="146"/>
      <c r="CB145" s="146"/>
      <c r="CC145" s="146"/>
      <c r="CD145" s="146"/>
      <c r="CE145" s="146"/>
      <c r="CF145" s="146"/>
      <c r="CG145" s="146"/>
      <c r="CH145" s="146"/>
      <c r="CI145" s="146"/>
      <c r="CJ145" s="146"/>
      <c r="CK145" s="146"/>
      <c r="CL145" s="146"/>
      <c r="CM145" s="146"/>
      <c r="CN145" s="146"/>
      <c r="CO145" s="146"/>
      <c r="CP145" s="146"/>
      <c r="CQ145" s="146"/>
      <c r="CR145" s="146"/>
      <c r="CS145" s="146"/>
      <c r="CT145" s="146"/>
      <c r="CU145" s="146"/>
      <c r="CV145" s="146"/>
      <c r="CW145" s="146"/>
      <c r="CX145" s="146"/>
      <c r="CY145" s="146"/>
      <c r="CZ145" s="146"/>
      <c r="DA145" s="146"/>
      <c r="DB145" s="146"/>
      <c r="DC145" s="146"/>
      <c r="DD145" s="146"/>
      <c r="DE145" s="146"/>
      <c r="DF145" s="146"/>
      <c r="DG145" s="146"/>
      <c r="DH145" s="146"/>
      <c r="DI145" s="146"/>
      <c r="DJ145" s="146"/>
      <c r="DK145" s="146"/>
      <c r="DL145" s="146"/>
      <c r="DM145" s="146"/>
      <c r="DN145" s="146"/>
      <c r="DO145" s="146"/>
      <c r="DP145" s="146"/>
      <c r="DQ145" s="146"/>
      <c r="DR145" s="146"/>
      <c r="DS145" s="146"/>
      <c r="DT145" s="146"/>
      <c r="DU145" s="146"/>
      <c r="DV145" s="146"/>
      <c r="DW145" s="146"/>
      <c r="DX145" s="146"/>
      <c r="DY145" s="146"/>
      <c r="DZ145" s="146"/>
      <c r="EA145" s="146"/>
      <c r="EB145" s="146"/>
      <c r="EC145" s="146"/>
      <c r="ED145" s="146"/>
      <c r="EE145" s="146"/>
      <c r="EF145" s="146"/>
      <c r="EG145" s="146"/>
      <c r="EH145" s="146"/>
      <c r="EI145" s="146"/>
      <c r="EJ145" s="146"/>
      <c r="EK145" s="146"/>
      <c r="EL145" s="146"/>
      <c r="EM145" s="146"/>
      <c r="EN145" s="146"/>
      <c r="EO145" s="146"/>
      <c r="EP145" s="146"/>
      <c r="EQ145" s="146"/>
      <c r="ER145" s="146"/>
      <c r="ES145" s="146"/>
      <c r="ET145" s="146"/>
      <c r="EU145" s="146"/>
      <c r="EV145" s="146"/>
      <c r="EW145" s="146"/>
      <c r="EX145" s="146"/>
      <c r="EY145" s="146"/>
      <c r="EZ145" s="146"/>
      <c r="FA145" s="146"/>
      <c r="FB145" s="146"/>
      <c r="FC145" s="146"/>
      <c r="FD145" s="146"/>
      <c r="FE145" s="146"/>
      <c r="FF145" s="146"/>
      <c r="FG145" s="146"/>
      <c r="FH145" s="146"/>
      <c r="FI145" s="146"/>
      <c r="FJ145" s="146"/>
      <c r="FK145" s="146"/>
      <c r="FL145" s="146"/>
      <c r="FM145" s="146"/>
      <c r="FN145" s="146"/>
      <c r="FO145" s="146"/>
      <c r="FP145" s="146"/>
      <c r="FQ145" s="146"/>
      <c r="FR145" s="146"/>
      <c r="FS145" s="146"/>
      <c r="FT145" s="146"/>
      <c r="FU145" s="146"/>
      <c r="FV145" s="146"/>
      <c r="FW145" s="146"/>
      <c r="FX145" s="146"/>
      <c r="FY145" s="146"/>
      <c r="FZ145" s="146"/>
      <c r="GA145" s="146"/>
      <c r="GB145" s="146"/>
      <c r="GC145" s="146"/>
      <c r="GD145" s="146"/>
      <c r="GE145" s="146"/>
      <c r="GF145" s="146"/>
      <c r="GG145" s="146"/>
      <c r="GH145" s="146"/>
      <c r="GI145" s="146"/>
      <c r="GJ145" s="146"/>
      <c r="GK145" s="146"/>
      <c r="GL145" s="146"/>
      <c r="GM145" s="146"/>
      <c r="GN145" s="146"/>
      <c r="GO145" s="146"/>
      <c r="GP145" s="146"/>
      <c r="GQ145" s="146"/>
      <c r="GR145" s="146"/>
      <c r="GS145" s="146"/>
      <c r="GT145" s="146"/>
      <c r="GU145" s="146"/>
      <c r="GV145" s="146"/>
      <c r="GW145" s="146"/>
      <c r="GX145" s="146"/>
      <c r="GY145" s="146"/>
      <c r="GZ145" s="146"/>
      <c r="HA145" s="146"/>
      <c r="HB145" s="146"/>
      <c r="HC145" s="146"/>
      <c r="HD145" s="146"/>
      <c r="HE145" s="146"/>
      <c r="HF145" s="146"/>
      <c r="HG145" s="146"/>
      <c r="HH145" s="146"/>
      <c r="HI145" s="146"/>
      <c r="HJ145" s="146"/>
      <c r="HK145" s="146"/>
      <c r="HL145" s="146"/>
      <c r="HM145" s="146"/>
      <c r="HN145" s="146"/>
      <c r="HO145" s="146"/>
      <c r="HP145" s="146"/>
      <c r="HQ145" s="146"/>
      <c r="HR145" s="146"/>
      <c r="HS145" s="146"/>
      <c r="HT145" s="146"/>
      <c r="HU145" s="146"/>
      <c r="HV145" s="146"/>
      <c r="HW145" s="146"/>
      <c r="HX145" s="146"/>
      <c r="HY145" s="146"/>
      <c r="HZ145" s="146"/>
      <c r="IA145" s="146"/>
      <c r="IB145" s="146"/>
      <c r="IC145" s="146"/>
      <c r="ID145" s="146"/>
      <c r="IE145" s="146"/>
      <c r="IF145" s="146"/>
      <c r="IG145" s="146"/>
      <c r="IH145" s="146"/>
      <c r="II145" s="146"/>
      <c r="IJ145" s="146"/>
      <c r="IK145" s="146"/>
      <c r="IL145" s="146"/>
      <c r="IM145" s="146"/>
      <c r="IN145" s="146"/>
      <c r="IO145" s="146"/>
      <c r="IP145" s="146"/>
      <c r="IQ145" s="146"/>
      <c r="IR145" s="146"/>
      <c r="IS145" s="146"/>
      <c r="IT145" s="146"/>
      <c r="IU145" s="146"/>
      <c r="IV145" s="146"/>
    </row>
    <row r="146" spans="1:256" s="38" customFormat="1" ht="17.25" customHeight="1" thickBot="1" x14ac:dyDescent="0.25">
      <c r="A146" s="150"/>
      <c r="B146" s="151"/>
      <c r="C146" s="112"/>
      <c r="D146" s="117"/>
      <c r="E146" s="105"/>
      <c r="F146" s="118"/>
      <c r="G146" s="114"/>
      <c r="H146" s="167"/>
      <c r="I146" s="187"/>
      <c r="J146" s="187"/>
      <c r="K146" s="191"/>
      <c r="L146" s="192"/>
    </row>
    <row r="147" spans="1:256" s="153" customFormat="1" ht="27" customHeight="1" thickTop="1" thickBot="1" x14ac:dyDescent="0.25">
      <c r="A147" s="119"/>
      <c r="B147" s="120" t="s">
        <v>180</v>
      </c>
      <c r="C147" s="121"/>
      <c r="D147" s="152"/>
      <c r="E147" s="122"/>
      <c r="F147" s="122"/>
      <c r="G147" s="123">
        <f>SUM(G137:G146)</f>
        <v>0</v>
      </c>
      <c r="H147" s="167"/>
      <c r="I147" s="187"/>
      <c r="J147" s="187"/>
      <c r="K147" s="187"/>
      <c r="L147" s="170"/>
    </row>
    <row r="148" spans="1:256" ht="21" customHeight="1" thickTop="1" x14ac:dyDescent="0.2">
      <c r="A148" s="154"/>
      <c r="B148" s="155"/>
      <c r="C148" s="156"/>
      <c r="D148" s="157"/>
      <c r="E148" s="154"/>
      <c r="F148" s="154"/>
      <c r="G148" s="158"/>
      <c r="H148" s="171"/>
      <c r="I148" s="187"/>
      <c r="J148" s="187"/>
      <c r="K148" s="187"/>
      <c r="L148" s="193"/>
    </row>
    <row r="149" spans="1:256" ht="21" customHeight="1" x14ac:dyDescent="0.2">
      <c r="A149" s="199"/>
      <c r="B149" s="200"/>
      <c r="C149" s="201"/>
      <c r="D149" s="201"/>
      <c r="E149" s="202"/>
      <c r="F149" s="203"/>
      <c r="G149" s="201"/>
      <c r="H149" s="171"/>
      <c r="I149" s="187"/>
      <c r="J149" s="187"/>
      <c r="K149" s="187"/>
      <c r="L149" s="193"/>
    </row>
    <row r="150" spans="1:256" ht="18" x14ac:dyDescent="0.2">
      <c r="A150" s="199"/>
      <c r="B150" s="200"/>
      <c r="C150" s="201"/>
      <c r="D150" s="201"/>
      <c r="E150" s="202"/>
      <c r="F150" s="203"/>
      <c r="G150" s="201"/>
      <c r="H150" s="171"/>
      <c r="I150" s="171"/>
      <c r="J150" s="171"/>
      <c r="K150" s="187"/>
      <c r="L150" s="193"/>
    </row>
    <row r="151" spans="1:256" ht="23.25" customHeight="1" x14ac:dyDescent="0.2">
      <c r="A151" s="199"/>
      <c r="B151" s="200"/>
      <c r="C151" s="201"/>
      <c r="D151" s="201"/>
      <c r="E151" s="202"/>
      <c r="F151" s="203"/>
      <c r="G151" s="201"/>
      <c r="H151" s="171"/>
      <c r="I151" s="187"/>
      <c r="J151" s="187"/>
      <c r="K151" s="187"/>
      <c r="L151" s="193"/>
    </row>
    <row r="152" spans="1:256" ht="18" x14ac:dyDescent="0.2">
      <c r="A152" s="199"/>
      <c r="B152" s="200"/>
      <c r="C152" s="201"/>
      <c r="D152" s="201"/>
      <c r="E152" s="202"/>
      <c r="F152" s="203"/>
      <c r="G152" s="201"/>
      <c r="H152" s="171"/>
      <c r="I152" s="187"/>
      <c r="J152" s="187"/>
      <c r="K152" s="187"/>
      <c r="L152" s="193"/>
    </row>
    <row r="153" spans="1:256" ht="14.25" customHeight="1" x14ac:dyDescent="0.2">
      <c r="A153" s="199"/>
      <c r="B153" s="204"/>
      <c r="C153" s="205"/>
      <c r="D153" s="201"/>
      <c r="E153" s="206"/>
      <c r="F153" s="203"/>
      <c r="G153" s="201"/>
      <c r="H153" s="171"/>
      <c r="I153" s="187"/>
      <c r="J153" s="187"/>
      <c r="K153" s="187"/>
      <c r="L153" s="193"/>
    </row>
    <row r="154" spans="1:256" ht="18" x14ac:dyDescent="0.2">
      <c r="A154" s="199"/>
      <c r="B154" s="200"/>
      <c r="C154" s="201"/>
      <c r="D154" s="201"/>
      <c r="E154" s="202"/>
      <c r="F154" s="203"/>
      <c r="G154" s="201"/>
      <c r="H154" s="171"/>
      <c r="I154" s="187"/>
      <c r="J154" s="187"/>
      <c r="K154" s="187"/>
      <c r="L154" s="193"/>
    </row>
    <row r="155" spans="1:256" ht="18" x14ac:dyDescent="0.2">
      <c r="A155" s="199"/>
      <c r="B155" s="200"/>
      <c r="C155" s="201"/>
      <c r="D155" s="205"/>
      <c r="E155" s="202"/>
      <c r="F155" s="203"/>
      <c r="G155" s="201"/>
      <c r="H155" s="171"/>
      <c r="I155" s="187"/>
      <c r="J155" s="187"/>
      <c r="K155" s="187"/>
      <c r="L155" s="193"/>
    </row>
    <row r="156" spans="1:256" ht="23.25" customHeight="1" x14ac:dyDescent="0.2">
      <c r="A156" s="207"/>
      <c r="B156" s="200"/>
      <c r="C156" s="201"/>
      <c r="D156" s="201"/>
      <c r="E156" s="202"/>
      <c r="F156" s="203"/>
      <c r="G156" s="201"/>
      <c r="H156" s="171"/>
      <c r="I156" s="187"/>
      <c r="J156" s="187"/>
      <c r="K156" s="187"/>
      <c r="L156" s="193"/>
    </row>
    <row r="157" spans="1:256" ht="18" x14ac:dyDescent="0.2">
      <c r="A157" s="207"/>
      <c r="B157" s="200"/>
      <c r="C157" s="201"/>
      <c r="D157" s="201"/>
      <c r="E157" s="202"/>
      <c r="F157" s="203"/>
      <c r="G157" s="201"/>
      <c r="H157" s="171"/>
      <c r="I157" s="187"/>
      <c r="J157" s="187"/>
      <c r="K157" s="187"/>
      <c r="L157" s="193"/>
    </row>
    <row r="158" spans="1:256" ht="18" x14ac:dyDescent="0.2">
      <c r="A158" s="207"/>
      <c r="B158" s="200"/>
      <c r="C158" s="201"/>
      <c r="D158" s="201"/>
      <c r="E158" s="202"/>
      <c r="F158" s="203"/>
      <c r="G158" s="201"/>
      <c r="H158" s="171"/>
      <c r="I158" s="187"/>
      <c r="J158" s="187"/>
      <c r="K158" s="187"/>
      <c r="L158" s="193"/>
    </row>
    <row r="159" spans="1:256" ht="18" x14ac:dyDescent="0.2">
      <c r="A159" s="207"/>
      <c r="B159" s="200"/>
      <c r="C159" s="201"/>
      <c r="D159" s="201"/>
      <c r="E159" s="202"/>
      <c r="F159" s="203"/>
      <c r="G159" s="201"/>
      <c r="H159" s="171"/>
      <c r="I159" s="167"/>
      <c r="J159" s="167"/>
      <c r="K159" s="167"/>
      <c r="L159" s="167"/>
    </row>
    <row r="160" spans="1:256" ht="24.75" customHeight="1" x14ac:dyDescent="0.2">
      <c r="A160" s="208"/>
      <c r="B160" s="204"/>
      <c r="C160" s="205"/>
      <c r="D160" s="205"/>
      <c r="E160" s="206"/>
      <c r="F160" s="203"/>
      <c r="G160" s="205"/>
      <c r="H160" s="171"/>
      <c r="I160" s="167"/>
      <c r="J160" s="167"/>
      <c r="K160" s="167"/>
      <c r="L160" s="167"/>
    </row>
    <row r="161" spans="1:12" s="38" customFormat="1" ht="18" x14ac:dyDescent="0.15">
      <c r="A161" s="207"/>
      <c r="B161" s="200"/>
      <c r="C161" s="201"/>
      <c r="D161" s="201"/>
      <c r="E161" s="202"/>
      <c r="F161" s="203"/>
      <c r="G161" s="201"/>
      <c r="H161" s="167"/>
      <c r="I161" s="167"/>
      <c r="J161" s="167"/>
      <c r="K161" s="167"/>
      <c r="L161" s="167"/>
    </row>
    <row r="162" spans="1:12" s="38" customFormat="1" ht="20" x14ac:dyDescent="0.2">
      <c r="A162" s="159"/>
      <c r="B162" s="161"/>
      <c r="C162" s="160"/>
      <c r="D162" s="159"/>
      <c r="E162" s="161"/>
      <c r="F162" s="161"/>
      <c r="G162" s="1"/>
      <c r="H162" s="167"/>
      <c r="I162" s="167"/>
      <c r="J162" s="167"/>
      <c r="K162" s="167"/>
      <c r="L162" s="167"/>
    </row>
    <row r="163" spans="1:12" s="38" customFormat="1" ht="20" x14ac:dyDescent="0.2">
      <c r="A163" s="159"/>
      <c r="B163" s="159"/>
      <c r="C163" s="160"/>
      <c r="D163" s="159"/>
      <c r="E163" s="159"/>
      <c r="F163" s="159"/>
      <c r="G163" s="1"/>
      <c r="H163" s="167"/>
      <c r="I163" s="167"/>
      <c r="J163" s="167"/>
      <c r="K163" s="167"/>
      <c r="L163" s="167"/>
    </row>
    <row r="164" spans="1:12" ht="20.25" customHeight="1" x14ac:dyDescent="0.2">
      <c r="H164" s="171"/>
      <c r="I164" s="171"/>
      <c r="J164" s="171"/>
      <c r="K164" s="171"/>
      <c r="L164" s="171"/>
    </row>
    <row r="165" spans="1:12" x14ac:dyDescent="0.2">
      <c r="H165" s="171"/>
      <c r="I165" s="171"/>
      <c r="J165" s="171"/>
      <c r="K165" s="171"/>
      <c r="L165" s="171"/>
    </row>
    <row r="166" spans="1:12" x14ac:dyDescent="0.2">
      <c r="H166" s="171"/>
      <c r="I166" s="171"/>
      <c r="J166" s="171"/>
      <c r="K166" s="171"/>
      <c r="L166" s="171"/>
    </row>
    <row r="167" spans="1:12" x14ac:dyDescent="0.2">
      <c r="H167" s="171"/>
      <c r="I167" s="194"/>
      <c r="J167" s="195"/>
      <c r="K167" s="171"/>
      <c r="L167" s="171"/>
    </row>
    <row r="168" spans="1:12" x14ac:dyDescent="0.2">
      <c r="H168" s="171"/>
      <c r="I168" s="171"/>
      <c r="J168" s="171"/>
      <c r="K168" s="171"/>
      <c r="L168" s="171"/>
    </row>
    <row r="169" spans="1:12" ht="23.25" customHeight="1" x14ac:dyDescent="0.2">
      <c r="H169" s="171"/>
      <c r="I169" s="171"/>
      <c r="J169" s="171"/>
      <c r="K169" s="171"/>
      <c r="L169" s="171"/>
    </row>
    <row r="170" spans="1:12" x14ac:dyDescent="0.2">
      <c r="H170" s="171"/>
      <c r="I170" s="171"/>
      <c r="J170" s="171"/>
      <c r="K170" s="171"/>
      <c r="L170" s="171"/>
    </row>
    <row r="171" spans="1:12" ht="23" x14ac:dyDescent="0.25">
      <c r="H171" s="162"/>
      <c r="I171" s="196"/>
      <c r="J171" s="171"/>
      <c r="K171" s="171"/>
      <c r="L171" s="171"/>
    </row>
    <row r="172" spans="1:12" ht="17" thickBot="1" x14ac:dyDescent="0.25">
      <c r="H172" s="171"/>
      <c r="I172" s="171"/>
      <c r="J172" s="197"/>
      <c r="K172" s="171"/>
      <c r="L172" s="171"/>
    </row>
    <row r="173" spans="1:12" s="163" customFormat="1" ht="18" thickTop="1" thickBot="1" x14ac:dyDescent="0.25">
      <c r="A173" s="1"/>
      <c r="B173" s="1"/>
      <c r="C173" s="1"/>
      <c r="D173" s="1"/>
      <c r="E173" s="2"/>
      <c r="F173" s="1"/>
      <c r="G173" s="1"/>
      <c r="H173" s="198"/>
      <c r="I173" s="198"/>
      <c r="J173" s="198"/>
      <c r="K173" s="198"/>
      <c r="L173" s="198"/>
    </row>
    <row r="174" spans="1:12" ht="17" thickTop="1" x14ac:dyDescent="0.2">
      <c r="H174" s="171"/>
      <c r="I174" s="171"/>
      <c r="J174" s="171"/>
      <c r="K174" s="171"/>
      <c r="L174" s="171"/>
    </row>
    <row r="175" spans="1:12" x14ac:dyDescent="0.2">
      <c r="H175" s="171"/>
      <c r="I175" s="171"/>
      <c r="J175" s="171"/>
      <c r="K175" s="171"/>
      <c r="L175" s="171"/>
    </row>
    <row r="176" spans="1:12" x14ac:dyDescent="0.2">
      <c r="H176" s="171"/>
      <c r="I176" s="171"/>
      <c r="J176" s="171"/>
      <c r="K176" s="171"/>
      <c r="L176" s="171"/>
    </row>
    <row r="177" spans="1:12" x14ac:dyDescent="0.2">
      <c r="H177" s="171"/>
      <c r="I177" s="171"/>
      <c r="J177" s="171"/>
      <c r="K177" s="171"/>
      <c r="L177" s="171"/>
    </row>
    <row r="178" spans="1:12" x14ac:dyDescent="0.2">
      <c r="H178" s="171"/>
      <c r="I178" s="171"/>
      <c r="J178" s="171"/>
      <c r="K178" s="171"/>
      <c r="L178" s="171"/>
    </row>
    <row r="179" spans="1:12" x14ac:dyDescent="0.2">
      <c r="H179" s="171"/>
      <c r="I179" s="171"/>
      <c r="J179" s="171"/>
      <c r="K179" s="171"/>
      <c r="L179" s="171"/>
    </row>
    <row r="180" spans="1:12" x14ac:dyDescent="0.2">
      <c r="H180" s="171"/>
      <c r="I180" s="171"/>
      <c r="J180" s="171"/>
      <c r="K180" s="171"/>
      <c r="L180" s="171"/>
    </row>
    <row r="181" spans="1:12" x14ac:dyDescent="0.2">
      <c r="H181" s="171"/>
      <c r="I181" s="171"/>
      <c r="J181" s="171"/>
      <c r="K181" s="171"/>
      <c r="L181" s="171"/>
    </row>
    <row r="182" spans="1:12" x14ac:dyDescent="0.2">
      <c r="H182" s="171"/>
      <c r="I182" s="171"/>
      <c r="J182" s="171"/>
      <c r="K182" s="171"/>
      <c r="L182" s="171"/>
    </row>
    <row r="183" spans="1:12" x14ac:dyDescent="0.2">
      <c r="H183" s="171"/>
      <c r="I183" s="171"/>
      <c r="J183" s="171"/>
      <c r="K183" s="171"/>
      <c r="L183" s="171"/>
    </row>
    <row r="184" spans="1:12" x14ac:dyDescent="0.2">
      <c r="H184" s="171"/>
      <c r="I184" s="171"/>
      <c r="J184" s="171"/>
      <c r="K184" s="171"/>
      <c r="L184" s="171"/>
    </row>
    <row r="185" spans="1:12" x14ac:dyDescent="0.2">
      <c r="H185" s="171"/>
      <c r="I185" s="171"/>
      <c r="J185" s="171"/>
      <c r="K185" s="171"/>
      <c r="L185" s="171"/>
    </row>
    <row r="191" spans="1:12" s="163" customFormat="1" ht="18" thickTop="1" thickBot="1" x14ac:dyDescent="0.25">
      <c r="A191" s="1"/>
      <c r="B191" s="1"/>
      <c r="C191" s="1"/>
      <c r="D191" s="1"/>
      <c r="E191" s="2"/>
      <c r="F191" s="1"/>
      <c r="G191" s="1"/>
      <c r="H191" s="1"/>
    </row>
  </sheetData>
  <mergeCells count="10">
    <mergeCell ref="A7:G7"/>
    <mergeCell ref="B8:G8"/>
    <mergeCell ref="B126:C126"/>
    <mergeCell ref="B127:C127"/>
    <mergeCell ref="A1:G1"/>
    <mergeCell ref="A2:G2"/>
    <mergeCell ref="A3:G3"/>
    <mergeCell ref="A4:G4"/>
    <mergeCell ref="A6:B6"/>
    <mergeCell ref="F6:G6"/>
  </mergeCells>
  <printOptions horizontalCentered="1"/>
  <pageMargins left="0.11811023622047245" right="0.19685039370078741" top="0.39370078740157483" bottom="1.5354330708661419" header="0.23622047244094491" footer="1.1811023622047245"/>
  <pageSetup scale="52" firstPageNumber="0" orientation="portrait" horizontalDpi="300" verticalDpi="300" r:id="rId1"/>
  <headerFooter>
    <oddFooter>&amp;RPAGINAS:&amp;P/&amp;N</oddFooter>
  </headerFooter>
  <rowBreaks count="4" manualBreakCount="4">
    <brk id="48" max="6" man="1"/>
    <brk id="82" max="6" man="1"/>
    <brk id="111" max="6" man="1"/>
    <brk id="1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2019-57</vt:lpstr>
      <vt:lpstr>'2019-57'!Área_de_impresión</vt:lpstr>
      <vt:lpstr>'2019-57'!Títulos_a_imprimir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COMPUTEL</dc:creator>
  <dc:description/>
  <cp:lastModifiedBy>Microsoft Office User</cp:lastModifiedBy>
  <cp:revision>2</cp:revision>
  <cp:lastPrinted>2020-10-29T15:57:24Z</cp:lastPrinted>
  <dcterms:created xsi:type="dcterms:W3CDTF">1997-10-10T10:07:02Z</dcterms:created>
  <dcterms:modified xsi:type="dcterms:W3CDTF">2020-11-25T11:54:36Z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