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BC/Desktop/NOVIEMBRE 23-11-20/FORTALECIMIENTO DE LA MICRO RED PARA EL MUNICIPIO SDE/"/>
    </mc:Choice>
  </mc:AlternateContent>
  <xr:revisionPtr revIDLastSave="0" documentId="13_ncr:1_{F5C8EE80-3039-0F43-8952-42235FC7F0FE}" xr6:coauthVersionLast="45" xr6:coauthVersionMax="45" xr10:uidLastSave="{00000000-0000-0000-0000-000000000000}"/>
  <bookViews>
    <workbookView xWindow="0" yWindow="460" windowWidth="20740" windowHeight="11160" tabRatio="500" xr2:uid="{00000000-000D-0000-FFFF-FFFF00000000}"/>
  </bookViews>
  <sheets>
    <sheet name="2018-21" sheetId="2" r:id="rId1"/>
  </sheets>
  <externalReferences>
    <externalReference r:id="rId2"/>
  </externalReferences>
  <definedNames>
    <definedName name="_xlnm.Print_Area" localSheetId="0">'2018-21'!$A$1:$G$175</definedName>
    <definedName name="DESPLU3" localSheetId="0">'[1]analisis de pu'!#REF!</definedName>
    <definedName name="DESPLU3">'[1]analisis de pu'!#REF!</definedName>
    <definedName name="H">#N/A</definedName>
    <definedName name="_xlnm.Print_Titles" localSheetId="0">'2018-21'!$1:$8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35" i="2" l="1"/>
  <c r="G157" i="2" l="1"/>
  <c r="F137" i="2"/>
  <c r="G137" i="2" s="1"/>
  <c r="F135" i="2"/>
  <c r="G135" i="2" s="1"/>
  <c r="F133" i="2"/>
  <c r="G133" i="2" s="1"/>
  <c r="F131" i="2"/>
  <c r="G131" i="2" s="1"/>
  <c r="F129" i="2"/>
  <c r="F128" i="2"/>
  <c r="F127" i="2"/>
  <c r="F126" i="2"/>
  <c r="F123" i="2"/>
  <c r="F122" i="2"/>
  <c r="F121" i="2"/>
  <c r="F120" i="2"/>
  <c r="F117" i="2"/>
  <c r="G117" i="2" s="1"/>
  <c r="F115" i="2"/>
  <c r="G115" i="2" s="1"/>
  <c r="F113" i="2"/>
  <c r="F112" i="2"/>
  <c r="F111" i="2"/>
  <c r="F110" i="2"/>
  <c r="F108" i="2"/>
  <c r="F106" i="2"/>
  <c r="F105" i="2"/>
  <c r="F103" i="2"/>
  <c r="F102" i="2"/>
  <c r="F100" i="2"/>
  <c r="F99" i="2"/>
  <c r="F98" i="2"/>
  <c r="F96" i="2"/>
  <c r="F95" i="2"/>
  <c r="F94" i="2"/>
  <c r="F93" i="2"/>
  <c r="F92" i="2"/>
  <c r="F91" i="2"/>
  <c r="F90" i="2"/>
  <c r="F89" i="2"/>
  <c r="F88" i="2"/>
  <c r="F86" i="2"/>
  <c r="F85" i="2"/>
  <c r="F84" i="2"/>
  <c r="F83" i="2"/>
  <c r="F81" i="2"/>
  <c r="F80" i="2"/>
  <c r="F79" i="2"/>
  <c r="F77" i="2"/>
  <c r="F76" i="2"/>
  <c r="F75" i="2"/>
  <c r="F74" i="2"/>
  <c r="G113" i="2" s="1"/>
  <c r="F70" i="2"/>
  <c r="F69" i="2"/>
  <c r="F68" i="2"/>
  <c r="F67" i="2"/>
  <c r="F65" i="2"/>
  <c r="F63" i="2"/>
  <c r="F62" i="2"/>
  <c r="F60" i="2"/>
  <c r="F59" i="2"/>
  <c r="F58" i="2"/>
  <c r="F57" i="2"/>
  <c r="F55" i="2"/>
  <c r="F54" i="2"/>
  <c r="F52" i="2"/>
  <c r="F51" i="2"/>
  <c r="F50" i="2"/>
  <c r="F48" i="2"/>
  <c r="F47" i="2"/>
  <c r="F45" i="2"/>
  <c r="F44" i="2"/>
  <c r="F43" i="2"/>
  <c r="F42" i="2"/>
  <c r="F41" i="2"/>
  <c r="F40" i="2"/>
  <c r="F39" i="2"/>
  <c r="F37" i="2"/>
  <c r="F36" i="2"/>
  <c r="F35" i="2"/>
  <c r="F34" i="2"/>
  <c r="F33" i="2"/>
  <c r="F32" i="2"/>
  <c r="F31" i="2"/>
  <c r="F29" i="2"/>
  <c r="F28" i="2"/>
  <c r="F27" i="2"/>
  <c r="F26" i="2"/>
  <c r="G70" i="2" s="1"/>
  <c r="F22" i="2"/>
  <c r="C22" i="2"/>
  <c r="F21" i="2"/>
  <c r="F20" i="2"/>
  <c r="F19" i="2"/>
  <c r="F18" i="2"/>
  <c r="F17" i="2"/>
  <c r="F16" i="2"/>
  <c r="G22" i="2" s="1"/>
  <c r="F12" i="2"/>
  <c r="F11" i="2"/>
  <c r="G12" i="2" s="1"/>
  <c r="G140" i="2" l="1"/>
  <c r="G123" i="2"/>
  <c r="G139" i="2" s="1"/>
  <c r="F147" i="2" s="1"/>
  <c r="G129" i="2"/>
  <c r="F146" i="2" l="1"/>
  <c r="G153" i="2"/>
  <c r="F144" i="2"/>
  <c r="F145" i="2"/>
  <c r="F143" i="2"/>
  <c r="G156" i="2"/>
  <c r="F142" i="2"/>
  <c r="G155" i="2" s="1"/>
  <c r="G149" i="2"/>
  <c r="G152" i="2" l="1"/>
  <c r="G150" i="2"/>
  <c r="G154" i="2" l="1"/>
  <c r="G159" i="2" s="1"/>
</calcChain>
</file>

<file path=xl/sharedStrings.xml><?xml version="1.0" encoding="utf-8"?>
<sst xmlns="http://schemas.openxmlformats.org/spreadsheetml/2006/main" count="351" uniqueCount="209">
  <si>
    <t>CORPORACION DEL ACUEDUCTO Y ALCANTARILLADO DE SANTO DOMINGO</t>
  </si>
  <si>
    <t>CODIGO: 2018-21</t>
  </si>
  <si>
    <t>No.</t>
  </si>
  <si>
    <t>Descripción</t>
  </si>
  <si>
    <t>Cantidad</t>
  </si>
  <si>
    <t>Unidad</t>
  </si>
  <si>
    <t>Precio RD$</t>
  </si>
  <si>
    <t>Costo RD$</t>
  </si>
  <si>
    <t>Sub-Total</t>
  </si>
  <si>
    <t>1.-</t>
  </si>
  <si>
    <t>TRABAJOS PRELIMINARES:</t>
  </si>
  <si>
    <t>1.1.-</t>
  </si>
  <si>
    <t>Replanteo</t>
  </si>
  <si>
    <t>ML</t>
  </si>
  <si>
    <t>1.2.-</t>
  </si>
  <si>
    <t>Caseta de Materiales</t>
  </si>
  <si>
    <t>PA</t>
  </si>
  <si>
    <t>2.-</t>
  </si>
  <si>
    <t>MOVIMIENTO DE TIERRA:</t>
  </si>
  <si>
    <t>2.1.-</t>
  </si>
  <si>
    <t>2.1.1.-</t>
  </si>
  <si>
    <t>M3</t>
  </si>
  <si>
    <t>Suministro y Colocación Asiento de Arena</t>
  </si>
  <si>
    <t>2.1.2.-</t>
  </si>
  <si>
    <t xml:space="preserve">Relleno Compactado con Maquito  </t>
  </si>
  <si>
    <t>Suministro de Material Para Relleno (Caliche)</t>
  </si>
  <si>
    <t xml:space="preserve">Bote de Material Sobrante </t>
  </si>
  <si>
    <t>3.-</t>
  </si>
  <si>
    <t>SUMINISTRO DE TUBERIAS Y PIEZAS :</t>
  </si>
  <si>
    <t>3.1.-</t>
  </si>
  <si>
    <t>Tuberias de:</t>
  </si>
  <si>
    <t>3.1.2.-</t>
  </si>
  <si>
    <t>Ø12" PVC SDR-26 Con Junta de Goma</t>
  </si>
  <si>
    <t>3.1.3.-</t>
  </si>
  <si>
    <t>Ø6" PVC SDR-26 Con Junta de Goma</t>
  </si>
  <si>
    <t>3.1.4.-</t>
  </si>
  <si>
    <t>Ø4" PVC SDR-21 Con Junta de Goma</t>
  </si>
  <si>
    <t>Ø3" PVC SDR-21 Con Junta de Goma</t>
  </si>
  <si>
    <t>3.2.-</t>
  </si>
  <si>
    <t>Tee de:</t>
  </si>
  <si>
    <t>3.2.1-</t>
  </si>
  <si>
    <t>Ø12" x  Ø4" Acero</t>
  </si>
  <si>
    <t>UD</t>
  </si>
  <si>
    <t>3.2.2-</t>
  </si>
  <si>
    <t>Ø6" x Ø6" Acero</t>
  </si>
  <si>
    <t>3.2.3-</t>
  </si>
  <si>
    <t>Ø6" x Ø4" Acero</t>
  </si>
  <si>
    <t>3.2.4-</t>
  </si>
  <si>
    <t>Ø6" x Ø3" Acero</t>
  </si>
  <si>
    <t>3.2.5-</t>
  </si>
  <si>
    <t>Ø4" x Ø4" PVC</t>
  </si>
  <si>
    <t>3.2.6-</t>
  </si>
  <si>
    <t>Ø4" x Ø3" PVC</t>
  </si>
  <si>
    <t>3.2.7-</t>
  </si>
  <si>
    <t>Ø3" x Ø3" PVC</t>
  </si>
  <si>
    <t>3.3.-</t>
  </si>
  <si>
    <t>Codo de:</t>
  </si>
  <si>
    <t>3.3.1.-</t>
  </si>
  <si>
    <t>Ø6" x 45º Acero</t>
  </si>
  <si>
    <t>3.3.2.-</t>
  </si>
  <si>
    <t>Ø6" x 90º PVC</t>
  </si>
  <si>
    <t>3.3.3.-</t>
  </si>
  <si>
    <t>Ø4" x 90º PVC</t>
  </si>
  <si>
    <t>3.3.4.-</t>
  </si>
  <si>
    <t>Ø4" x 45º PVC</t>
  </si>
  <si>
    <t>3.3.5.-</t>
  </si>
  <si>
    <t>Ø4" x 22.5º PVC</t>
  </si>
  <si>
    <t>3.3.6.-</t>
  </si>
  <si>
    <t>Ø3" x 90º PVC</t>
  </si>
  <si>
    <t>3.3.7.-</t>
  </si>
  <si>
    <t>Ø3" x 45º Acero</t>
  </si>
  <si>
    <t>3.3.8.-</t>
  </si>
  <si>
    <t>Ø3" x 45º PVC</t>
  </si>
  <si>
    <t>3.3.9.-</t>
  </si>
  <si>
    <t>Ø3" x 22.5º PVC</t>
  </si>
  <si>
    <t>3.4.-</t>
  </si>
  <si>
    <t>Reducción de:</t>
  </si>
  <si>
    <t>3.4.1.-</t>
  </si>
  <si>
    <t>3.4.2.-</t>
  </si>
  <si>
    <t>3.4.3.-</t>
  </si>
  <si>
    <t>Ø4" x Ø3" Acero</t>
  </si>
  <si>
    <t>3.5.-</t>
  </si>
  <si>
    <t>Cruz de:</t>
  </si>
  <si>
    <t>3.5.1.-</t>
  </si>
  <si>
    <t>3.5.2.-</t>
  </si>
  <si>
    <t>3.6.-</t>
  </si>
  <si>
    <t>Junta Dresser de:</t>
  </si>
  <si>
    <t>3.6.1.-</t>
  </si>
  <si>
    <t xml:space="preserve">Ø12" </t>
  </si>
  <si>
    <t>3.6.2.-</t>
  </si>
  <si>
    <t xml:space="preserve">Ø6" </t>
  </si>
  <si>
    <t>3.6.3.-</t>
  </si>
  <si>
    <t xml:space="preserve">Ø4" </t>
  </si>
  <si>
    <t>3.6.4.-</t>
  </si>
  <si>
    <t xml:space="preserve">Ø3" </t>
  </si>
  <si>
    <t>3.7.-</t>
  </si>
  <si>
    <t>Tapon de:</t>
  </si>
  <si>
    <t>3.7.2.-</t>
  </si>
  <si>
    <t>Ø12" Acero</t>
  </si>
  <si>
    <t>Ø4" PVC</t>
  </si>
  <si>
    <t>Clamps de:</t>
  </si>
  <si>
    <t>3.7.1.-</t>
  </si>
  <si>
    <t>Ø12" x Ø6" Acero</t>
  </si>
  <si>
    <t>3.8.-</t>
  </si>
  <si>
    <t>Valvula de Compuerta de:</t>
  </si>
  <si>
    <t>3.8..1.-</t>
  </si>
  <si>
    <t>Ø6", HF, Platillada, Marca Mueller, AVK o Similar  (Completa)</t>
  </si>
  <si>
    <t>3.8.2.-</t>
  </si>
  <si>
    <t>Ø4", HF, Platillada, Marca Mueller, AVK o Similar  (Completa)</t>
  </si>
  <si>
    <t>3.8.3.-</t>
  </si>
  <si>
    <t>Ø3", HF, Platillada, Marca Mueller, AVK o Similar  (Completa)</t>
  </si>
  <si>
    <t>3.8.4.-</t>
  </si>
  <si>
    <t>Caja Telescopica</t>
  </si>
  <si>
    <t>4.-</t>
  </si>
  <si>
    <t>COLOCACIÓN DE TUBERIAS Y PIEZAS :</t>
  </si>
  <si>
    <t>4.1.-</t>
  </si>
  <si>
    <t>4.1.1.-</t>
  </si>
  <si>
    <t>4.1.2.-</t>
  </si>
  <si>
    <t>4.1.3.-</t>
  </si>
  <si>
    <t>4.1.4.-</t>
  </si>
  <si>
    <t>4.2.-</t>
  </si>
  <si>
    <t>4.2.1-</t>
  </si>
  <si>
    <t>4.2.2-</t>
  </si>
  <si>
    <t>4.2.3-</t>
  </si>
  <si>
    <t>4.2.4-</t>
  </si>
  <si>
    <t>4.2.5-</t>
  </si>
  <si>
    <t>4.2.6-</t>
  </si>
  <si>
    <t>4.2.7-</t>
  </si>
  <si>
    <t>4.3.-</t>
  </si>
  <si>
    <t>Codos de:</t>
  </si>
  <si>
    <t>4.3.1.-</t>
  </si>
  <si>
    <t>4.3.2.-</t>
  </si>
  <si>
    <t>4.3.3.-</t>
  </si>
  <si>
    <t>4.3.4.-</t>
  </si>
  <si>
    <t>4.3.5.-</t>
  </si>
  <si>
    <t>4.3.6.-</t>
  </si>
  <si>
    <t>4.3.7.-</t>
  </si>
  <si>
    <t>4.3.8.-</t>
  </si>
  <si>
    <t>4.3.9.-</t>
  </si>
  <si>
    <t>4.4.-</t>
  </si>
  <si>
    <t>4.4.1.-</t>
  </si>
  <si>
    <t>4.4.2.-</t>
  </si>
  <si>
    <t>4.4.3.-</t>
  </si>
  <si>
    <t>4.5.-</t>
  </si>
  <si>
    <t>4.5.1.-</t>
  </si>
  <si>
    <t>4.5.2.-</t>
  </si>
  <si>
    <t>4.6.-</t>
  </si>
  <si>
    <t>4.6.1.-</t>
  </si>
  <si>
    <t>4.7.-</t>
  </si>
  <si>
    <t>4.7.1.-</t>
  </si>
  <si>
    <t>4.7.2.-</t>
  </si>
  <si>
    <t>4.7.3.-</t>
  </si>
  <si>
    <t>4.7.4.-</t>
  </si>
  <si>
    <t>5.-</t>
  </si>
  <si>
    <t>CEMENTO SOLVENTE</t>
  </si>
  <si>
    <t>GALON</t>
  </si>
  <si>
    <t>6.-</t>
  </si>
  <si>
    <t xml:space="preserve">ANCLAJE DE PIEZAS EN H. S. </t>
  </si>
  <si>
    <t>7.-</t>
  </si>
  <si>
    <t>7.1.-</t>
  </si>
  <si>
    <t>7.2.-</t>
  </si>
  <si>
    <t>7.3.-</t>
  </si>
  <si>
    <t>7.4.-</t>
  </si>
  <si>
    <t>8.-</t>
  </si>
  <si>
    <t>8.1.-</t>
  </si>
  <si>
    <t>8.2.-</t>
  </si>
  <si>
    <t>8.3.-</t>
  </si>
  <si>
    <t>8.4.-</t>
  </si>
  <si>
    <t>9.-</t>
  </si>
  <si>
    <t>ACOMETIDAS DOMICILIARIAS PROMEDIO DE  Ø3/4" (Con Clamps de Acero y Caja plastica)</t>
  </si>
  <si>
    <t>10.-</t>
  </si>
  <si>
    <t>SUMINISTRO E INSTALACION HIDRANTE  DE Ø6" x Ø4"</t>
  </si>
  <si>
    <t>11.-</t>
  </si>
  <si>
    <t>M2</t>
  </si>
  <si>
    <t>12.-</t>
  </si>
  <si>
    <t xml:space="preserve">SEÑALIZACION Y MANEJO DE TRANSITO (Incluye: Personal, Luces, Cinta aviso de peligro, Cinta reflectiva, pago de horas en horarios nocturno, etc.) (Cubicar desglosado) </t>
  </si>
  <si>
    <t>DIRECCION TECNICA</t>
  </si>
  <si>
    <t>GASTOS ADMINISTRATIVOS</t>
  </si>
  <si>
    <t>TRANSPORTE</t>
  </si>
  <si>
    <t>SEGUROS Y FIANZA</t>
  </si>
  <si>
    <t>LEY # 6/86</t>
  </si>
  <si>
    <t>SUPERVISION C.A.A.S.D.</t>
  </si>
  <si>
    <t xml:space="preserve"> </t>
  </si>
  <si>
    <t>SUB-TOTAL GENERAL</t>
  </si>
  <si>
    <t>PRESERVACION, MANTENIMIENTO Y CONSERVACION DE CUENCAS</t>
  </si>
  <si>
    <t>EQUIPAMIENTO CAASD</t>
  </si>
  <si>
    <t>IMPREVISTOS</t>
  </si>
  <si>
    <t>ITBIS DE LA DIRECCION TECNICA</t>
  </si>
  <si>
    <t>PRUEBA DE COMPACTACIÓN   (Presentar facturas)</t>
  </si>
  <si>
    <t>CODIA</t>
  </si>
  <si>
    <t xml:space="preserve">TOTAL GENERAL </t>
  </si>
  <si>
    <t>PRESUPUESTO: RED DE DISTRIBUCION DE AGUA POTABLE PARA EL SECTOR NUEVO RENACER.   SANTO DOMINGO ESTE (Departamento Este)</t>
  </si>
  <si>
    <t xml:space="preserve">Excavación en: </t>
  </si>
  <si>
    <t>Roca con Trencher (70%)</t>
  </si>
  <si>
    <t xml:space="preserve"> Material no Clasificado con Retroexcavadora de Esteras (30%)</t>
  </si>
  <si>
    <t>2.2.-</t>
  </si>
  <si>
    <t>2.3.-</t>
  </si>
  <si>
    <t>2.4.-</t>
  </si>
  <si>
    <t>2.5.-</t>
  </si>
  <si>
    <t>2.6.-</t>
  </si>
  <si>
    <t>3.1.1.-</t>
  </si>
  <si>
    <t>TRANSPORTE INTERNO TUBERIAS DE:</t>
  </si>
  <si>
    <t>PRUEBA HIDROSTATICA TUBERIAS DE:</t>
  </si>
  <si>
    <t>SUB-TOTAL  COSTOS DIRECTOS</t>
  </si>
  <si>
    <t>TOTAL GASTOS INDIRECTOS</t>
  </si>
  <si>
    <t>*** C.A.A.S.D. ***</t>
  </si>
  <si>
    <t>UNIDAD EJECUTORA DE PROYECTOS</t>
  </si>
  <si>
    <t xml:space="preserve">Corte de Asfalto C/Maquina, e=3" </t>
  </si>
  <si>
    <t>REPOSICION DE ASFALTO, e=3"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</si>
</sst>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\$* #,##0.00_);_(\$* \(#,##0.00\);_(\$* \-??_);_(@_)"/>
    <numFmt numFmtId="165" formatCode="_([$€]* #,##0.00_);_([$€]* \(#,##0.00\);_([$€]* \-??_);_(@_)"/>
    <numFmt numFmtId="166" formatCode="_-* #,##0.00\ _€_-;\-* #,##0.00\ _€_-;_-* \-??\ _€_-;_-@_-"/>
    <numFmt numFmtId="167" formatCode="_(* #,##0.00_);_(* \(#,##0.00\);_(* \-??_);_(@_)"/>
    <numFmt numFmtId="168" formatCode="_-* #,##0\ _€_-;\-* #,##0\ _€_-;_-* &quot;- &quot;_€_-;_-@_-"/>
    <numFmt numFmtId="169" formatCode="_(* #,##0_);_(* \(#,##0\);_(* \-_);_(@_)"/>
    <numFmt numFmtId="170" formatCode="_(&quot;RD$&quot;* #,##0.00_);_(&quot;RD$&quot;* \(#,##0.00\);_(&quot;RD$&quot;* \-??_);_(@_)"/>
    <numFmt numFmtId="171" formatCode="[$-1C0A]#,##0.00_);\(#,##0.00\)"/>
    <numFmt numFmtId="172" formatCode="_-* #,##0.00_-;\-* #,##0.00_-;_-* \-??_-;_-@_-"/>
    <numFmt numFmtId="173" formatCode="0.00_)"/>
    <numFmt numFmtId="174" formatCode="0.0"/>
    <numFmt numFmtId="175" formatCode="#,##0.0_);\(#,##0.0\)"/>
  </numFmts>
  <fonts count="31" x14ac:knownFonts="1">
    <font>
      <sz val="10"/>
      <name val="Arial"/>
      <charset val="1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0080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996633"/>
      <name val="Calibri"/>
      <family val="2"/>
      <charset val="1"/>
    </font>
    <font>
      <b/>
      <sz val="11"/>
      <color rgb="FF996633"/>
      <name val="Calibri"/>
      <family val="2"/>
      <charset val="1"/>
    </font>
    <font>
      <b/>
      <sz val="11"/>
      <color rgb="FF3333CC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800080"/>
      <name val="Calibri"/>
      <family val="2"/>
      <charset val="1"/>
    </font>
    <font>
      <sz val="11"/>
      <color rgb="FF663300"/>
      <name val="Calibri"/>
      <family val="2"/>
      <charset val="1"/>
    </font>
    <font>
      <sz val="10"/>
      <name val="Arial"/>
      <family val="2"/>
      <charset val="1"/>
    </font>
    <font>
      <sz val="10"/>
      <name val="Courier New"/>
      <family val="3"/>
      <charset val="1"/>
    </font>
    <font>
      <b/>
      <sz val="11"/>
      <color rgb="FF424242"/>
      <name val="Calibri"/>
      <family val="2"/>
      <charset val="1"/>
    </font>
    <font>
      <sz val="11"/>
      <color rgb="FFFF0000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5"/>
      <color rgb="FF3333CC"/>
      <name val="Calibri"/>
      <family val="2"/>
      <charset val="1"/>
    </font>
    <font>
      <b/>
      <sz val="13"/>
      <color rgb="FF3333CC"/>
      <name val="Calibri"/>
      <family val="2"/>
      <charset val="1"/>
    </font>
    <font>
      <b/>
      <sz val="18"/>
      <color rgb="FF3333CC"/>
      <name val="Cambria"/>
      <family val="2"/>
      <charset val="1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4"/>
      <color rgb="FFFF0000"/>
      <name val="Arial"/>
      <family val="2"/>
    </font>
    <font>
      <sz val="14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rgb="FFC0C0FF"/>
        <bgColor rgb="FFA6CAF0"/>
      </patternFill>
    </fill>
    <fill>
      <patternFill patternType="solid">
        <fgColor rgb="FFCC9CCC"/>
        <bgColor rgb="FFCC99FF"/>
      </patternFill>
    </fill>
    <fill>
      <patternFill patternType="solid">
        <fgColor rgb="FFCCFFCC"/>
        <bgColor rgb="FFE3E3E3"/>
      </patternFill>
    </fill>
    <fill>
      <patternFill patternType="solid">
        <fgColor rgb="FFCC99FF"/>
        <bgColor rgb="FFCC9CCC"/>
      </patternFill>
    </fill>
    <fill>
      <patternFill patternType="solid">
        <fgColor rgb="FFA0E0E0"/>
        <bgColor rgb="FFA6CAF0"/>
      </patternFill>
    </fill>
    <fill>
      <patternFill patternType="solid">
        <fgColor rgb="FFE3E3E3"/>
        <bgColor rgb="FFCCFFCC"/>
      </patternFill>
    </fill>
    <fill>
      <patternFill patternType="solid">
        <fgColor rgb="FFA6CAF0"/>
        <bgColor rgb="FFC0C0FF"/>
      </patternFill>
    </fill>
    <fill>
      <patternFill patternType="solid">
        <fgColor rgb="FFFF8080"/>
        <bgColor rgb="FFCC9CCC"/>
      </patternFill>
    </fill>
    <fill>
      <patternFill patternType="solid">
        <fgColor rgb="FF00FF00"/>
        <bgColor rgb="FF33CCCC"/>
      </patternFill>
    </fill>
    <fill>
      <patternFill patternType="solid">
        <fgColor rgb="FF999933"/>
        <bgColor rgb="FF969696"/>
      </patternFill>
    </fill>
    <fill>
      <patternFill patternType="solid">
        <fgColor rgb="FF0080C0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996633"/>
        <bgColor rgb="FF996666"/>
      </patternFill>
    </fill>
    <fill>
      <patternFill patternType="solid">
        <fgColor rgb="FF969696"/>
        <bgColor rgb="FF808080"/>
      </patternFill>
    </fill>
    <fill>
      <patternFill patternType="solid">
        <fgColor rgb="FFC0C0C0"/>
        <bgColor rgb="FFC0C0FF"/>
      </patternFill>
    </fill>
    <fill>
      <patternFill patternType="solid">
        <fgColor rgb="FFFFFF99"/>
        <bgColor rgb="FFFFFFC0"/>
      </patternFill>
    </fill>
    <fill>
      <patternFill patternType="solid">
        <fgColor rgb="FFFFFFC0"/>
        <bgColor rgb="FFFFFF99"/>
      </patternFill>
    </fill>
    <fill>
      <patternFill patternType="solid">
        <fgColor rgb="FF333399"/>
        <bgColor rgb="FF3333CC"/>
      </patternFill>
    </fill>
    <fill>
      <patternFill patternType="solid">
        <fgColor rgb="FFFF0000"/>
        <bgColor rgb="FFD14747"/>
      </patternFill>
    </fill>
    <fill>
      <patternFill patternType="solid">
        <fgColor rgb="FF336666"/>
        <bgColor rgb="FF424242"/>
      </patternFill>
    </fill>
    <fill>
      <patternFill patternType="solid">
        <fgColor rgb="FF996666"/>
        <bgColor rgb="FF996633"/>
      </patternFill>
    </fill>
  </fills>
  <borders count="34">
    <border>
      <left/>
      <right/>
      <top/>
      <bottom/>
      <diagonal/>
    </border>
    <border>
      <left style="double">
        <color rgb="FF424242"/>
      </left>
      <right style="double">
        <color rgb="FF424242"/>
      </right>
      <top style="double">
        <color rgb="FF424242"/>
      </top>
      <bottom style="double">
        <color rgb="FF424242"/>
      </bottom>
      <diagonal/>
    </border>
    <border>
      <left/>
      <right/>
      <top/>
      <bottom style="double">
        <color rgb="FF99663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424242"/>
      </left>
      <right style="thin">
        <color rgb="FF424242"/>
      </right>
      <top style="thin">
        <color rgb="FF424242"/>
      </top>
      <bottom style="thin">
        <color rgb="FF424242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80C0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</borders>
  <cellStyleXfs count="563">
    <xf numFmtId="0" fontId="0" fillId="0" borderId="0"/>
    <xf numFmtId="167" fontId="20" fillId="0" borderId="0" applyBorder="0" applyProtection="0"/>
    <xf numFmtId="9" fontId="20" fillId="0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8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8" borderId="0" applyBorder="0" applyProtection="0"/>
    <xf numFmtId="0" fontId="1" fillId="8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12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3" fillId="4" borderId="0" applyBorder="0" applyProtection="0"/>
    <xf numFmtId="0" fontId="3" fillId="4" borderId="0" applyBorder="0" applyProtection="0"/>
    <xf numFmtId="0" fontId="3" fillId="4" borderId="0" applyBorder="0" applyProtection="0"/>
    <xf numFmtId="0" fontId="4" fillId="16" borderId="1" applyProtection="0"/>
    <xf numFmtId="0" fontId="4" fillId="16" borderId="1" applyProtection="0"/>
    <xf numFmtId="0" fontId="4" fillId="16" borderId="1" applyProtection="0"/>
    <xf numFmtId="0" fontId="4" fillId="16" borderId="1" applyProtection="0"/>
    <xf numFmtId="0" fontId="5" fillId="0" borderId="2" applyProtection="0"/>
    <xf numFmtId="0" fontId="5" fillId="0" borderId="2" applyProtection="0"/>
    <xf numFmtId="0" fontId="5" fillId="0" borderId="2" applyProtection="0"/>
    <xf numFmtId="0" fontId="5" fillId="0" borderId="2" applyProtection="0"/>
    <xf numFmtId="164" fontId="20" fillId="0" borderId="0" applyBorder="0" applyProtection="0"/>
    <xf numFmtId="0" fontId="6" fillId="17" borderId="3" applyProtection="0"/>
    <xf numFmtId="0" fontId="6" fillId="17" borderId="3" applyProtection="0"/>
    <xf numFmtId="0" fontId="6" fillId="17" borderId="3" applyProtection="0"/>
    <xf numFmtId="0" fontId="6" fillId="17" borderId="3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8" fillId="7" borderId="3" applyProtection="0"/>
    <xf numFmtId="0" fontId="8" fillId="7" borderId="3" applyProtection="0"/>
    <xf numFmtId="0" fontId="8" fillId="7" borderId="3" applyProtection="0"/>
    <xf numFmtId="0" fontId="8" fillId="7" borderId="3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0" fontId="9" fillId="3" borderId="0" applyBorder="0" applyProtection="0"/>
    <xf numFmtId="0" fontId="9" fillId="3" borderId="0" applyBorder="0" applyProtection="0"/>
    <xf numFmtId="0" fontId="9" fillId="3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7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7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7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7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7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7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7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7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7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7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7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7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7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7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7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7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7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7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7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7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7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7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7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7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7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7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7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7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7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7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7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7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7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7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7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7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7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7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7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7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7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7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7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7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7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7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7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7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7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7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7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7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7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7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168" fontId="20" fillId="0" borderId="0" applyBorder="0" applyProtection="0"/>
    <xf numFmtId="168" fontId="20" fillId="0" borderId="0" applyBorder="0" applyProtection="0"/>
    <xf numFmtId="168" fontId="20" fillId="0" borderId="0" applyBorder="0" applyProtection="0"/>
    <xf numFmtId="169" fontId="20" fillId="0" borderId="0" applyBorder="0" applyProtection="0"/>
    <xf numFmtId="168" fontId="20" fillId="0" borderId="0" applyBorder="0" applyProtection="0"/>
    <xf numFmtId="168" fontId="20" fillId="0" borderId="0" applyBorder="0" applyProtection="0"/>
    <xf numFmtId="168" fontId="20" fillId="0" borderId="0" applyBorder="0" applyProtection="0"/>
    <xf numFmtId="169" fontId="20" fillId="0" borderId="0" applyBorder="0" applyProtection="0"/>
    <xf numFmtId="168" fontId="20" fillId="0" borderId="0" applyBorder="0" applyProtection="0"/>
    <xf numFmtId="168" fontId="20" fillId="0" borderId="0" applyBorder="0" applyProtection="0"/>
    <xf numFmtId="168" fontId="20" fillId="0" borderId="0" applyBorder="0" applyProtection="0"/>
    <xf numFmtId="169" fontId="20" fillId="0" borderId="0" applyBorder="0" applyProtection="0"/>
    <xf numFmtId="168" fontId="20" fillId="0" borderId="0" applyBorder="0" applyProtection="0"/>
    <xf numFmtId="168" fontId="20" fillId="0" borderId="0" applyBorder="0" applyProtection="0"/>
    <xf numFmtId="168" fontId="20" fillId="0" borderId="0" applyBorder="0" applyProtection="0"/>
    <xf numFmtId="169" fontId="20" fillId="0" borderId="0" applyBorder="0" applyProtection="0"/>
    <xf numFmtId="168" fontId="20" fillId="0" borderId="0" applyBorder="0" applyProtection="0"/>
    <xf numFmtId="168" fontId="20" fillId="0" borderId="0" applyBorder="0" applyProtection="0"/>
    <xf numFmtId="168" fontId="20" fillId="0" borderId="0" applyBorder="0" applyProtection="0"/>
    <xf numFmtId="169" fontId="20" fillId="0" borderId="0" applyBorder="0" applyProtection="0"/>
    <xf numFmtId="164" fontId="20" fillId="0" borderId="0" applyBorder="0" applyProtection="0"/>
    <xf numFmtId="164" fontId="20" fillId="0" borderId="0" applyBorder="0" applyProtection="0"/>
    <xf numFmtId="164" fontId="20" fillId="0" borderId="0" applyBorder="0" applyProtection="0"/>
    <xf numFmtId="164" fontId="20" fillId="0" borderId="0" applyBorder="0" applyProtection="0"/>
    <xf numFmtId="164" fontId="20" fillId="0" borderId="0" applyBorder="0" applyProtection="0"/>
    <xf numFmtId="170" fontId="20" fillId="0" borderId="0" applyBorder="0" applyProtection="0"/>
    <xf numFmtId="0" fontId="10" fillId="18" borderId="0" applyBorder="0" applyProtection="0"/>
    <xf numFmtId="0" fontId="10" fillId="18" borderId="0" applyBorder="0" applyProtection="0"/>
    <xf numFmtId="0" fontId="10" fillId="18" borderId="0" applyBorder="0" applyProtection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171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19" borderId="4" applyProtection="0"/>
    <xf numFmtId="0" fontId="20" fillId="19" borderId="4" applyProtection="0"/>
    <xf numFmtId="0" fontId="20" fillId="19" borderId="4" applyProtection="0"/>
    <xf numFmtId="0" fontId="20" fillId="19" borderId="4" applyProtection="0"/>
    <xf numFmtId="0" fontId="13" fillId="17" borderId="5" applyProtection="0"/>
    <xf numFmtId="0" fontId="13" fillId="17" borderId="5" applyProtection="0"/>
    <xf numFmtId="0" fontId="13" fillId="17" borderId="5" applyProtection="0"/>
    <xf numFmtId="0" fontId="13" fillId="17" borderId="5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6" fillId="0" borderId="6" applyProtection="0"/>
    <xf numFmtId="0" fontId="16" fillId="0" borderId="6" applyProtection="0"/>
    <xf numFmtId="0" fontId="16" fillId="0" borderId="6" applyProtection="0"/>
    <xf numFmtId="0" fontId="16" fillId="0" borderId="6" applyProtection="0"/>
    <xf numFmtId="0" fontId="17" fillId="0" borderId="7" applyProtection="0"/>
    <xf numFmtId="0" fontId="17" fillId="0" borderId="7" applyProtection="0"/>
    <xf numFmtId="0" fontId="17" fillId="0" borderId="7" applyProtection="0"/>
    <xf numFmtId="0" fontId="17" fillId="0" borderId="7" applyProtection="0"/>
    <xf numFmtId="0" fontId="18" fillId="0" borderId="8" applyProtection="0"/>
    <xf numFmtId="0" fontId="18" fillId="0" borderId="8" applyProtection="0"/>
    <xf numFmtId="0" fontId="18" fillId="0" borderId="8" applyProtection="0"/>
    <xf numFmtId="0" fontId="18" fillId="0" borderId="8" applyProtection="0"/>
    <xf numFmtId="0" fontId="7" fillId="0" borderId="9" applyProtection="0"/>
    <xf numFmtId="0" fontId="7" fillId="0" borderId="9" applyProtection="0"/>
    <xf numFmtId="0" fontId="7" fillId="0" borderId="9" applyProtection="0"/>
    <xf numFmtId="0" fontId="7" fillId="0" borderId="9" applyProtection="0"/>
    <xf numFmtId="0" fontId="19" fillId="0" borderId="0" applyBorder="0" applyProtection="0"/>
    <xf numFmtId="0" fontId="19" fillId="0" borderId="0" applyBorder="0" applyProtection="0"/>
    <xf numFmtId="0" fontId="19" fillId="0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1" borderId="0" applyBorder="0" applyProtection="0"/>
    <xf numFmtId="0" fontId="2" fillId="21" borderId="0" applyBorder="0" applyProtection="0"/>
    <xf numFmtId="0" fontId="2" fillId="21" borderId="0" applyBorder="0" applyProtection="0"/>
    <xf numFmtId="0" fontId="2" fillId="22" borderId="0" applyBorder="0" applyProtection="0"/>
    <xf numFmtId="0" fontId="2" fillId="22" borderId="0" applyBorder="0" applyProtection="0"/>
    <xf numFmtId="0" fontId="2" fillId="22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23" borderId="0" applyBorder="0" applyProtection="0"/>
    <xf numFmtId="0" fontId="2" fillId="23" borderId="0" applyBorder="0" applyProtection="0"/>
    <xf numFmtId="0" fontId="2" fillId="23" borderId="0" applyBorder="0" applyProtection="0"/>
    <xf numFmtId="172" fontId="20" fillId="0" borderId="0" applyBorder="0" applyProtection="0"/>
    <xf numFmtId="0" fontId="20" fillId="0" borderId="0"/>
  </cellStyleXfs>
  <cellXfs count="104">
    <xf numFmtId="0" fontId="0" fillId="0" borderId="0" xfId="0"/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4" xfId="0" applyFont="1" applyBorder="1" applyAlignment="1">
      <alignment horizontal="right" vertical="center" wrapText="1"/>
    </xf>
    <xf numFmtId="0" fontId="21" fillId="0" borderId="15" xfId="0" applyFont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0" fontId="22" fillId="0" borderId="14" xfId="0" applyFont="1" applyBorder="1" applyAlignment="1">
      <alignment horizontal="right" vertical="center" wrapText="1"/>
    </xf>
    <xf numFmtId="0" fontId="21" fillId="0" borderId="14" xfId="468" applyFont="1" applyBorder="1" applyAlignment="1">
      <alignment horizontal="right" vertical="center" wrapText="1"/>
    </xf>
    <xf numFmtId="0" fontId="27" fillId="0" borderId="15" xfId="468" applyFont="1" applyBorder="1" applyAlignment="1">
      <alignment vertical="center" wrapText="1"/>
    </xf>
    <xf numFmtId="0" fontId="28" fillId="0" borderId="15" xfId="468" applyFont="1" applyBorder="1" applyAlignment="1">
      <alignment vertical="center" wrapText="1"/>
    </xf>
    <xf numFmtId="0" fontId="22" fillId="0" borderId="14" xfId="468" applyFont="1" applyBorder="1" applyAlignment="1">
      <alignment horizontal="right" vertical="center" wrapText="1"/>
    </xf>
    <xf numFmtId="0" fontId="28" fillId="0" borderId="15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 wrapText="1"/>
    </xf>
    <xf numFmtId="0" fontId="22" fillId="0" borderId="15" xfId="463" applyFont="1" applyBorder="1" applyAlignment="1">
      <alignment horizontal="left" vertical="center"/>
    </xf>
    <xf numFmtId="0" fontId="21" fillId="0" borderId="15" xfId="468" applyFont="1" applyBorder="1" applyAlignment="1">
      <alignment vertical="center" wrapText="1"/>
    </xf>
    <xf numFmtId="0" fontId="21" fillId="0" borderId="15" xfId="468" applyFont="1" applyBorder="1" applyAlignment="1">
      <alignment horizontal="left" vertical="center" wrapText="1"/>
    </xf>
    <xf numFmtId="0" fontId="22" fillId="0" borderId="15" xfId="468" applyFont="1" applyBorder="1" applyAlignment="1">
      <alignment vertical="center" wrapText="1"/>
    </xf>
    <xf numFmtId="0" fontId="22" fillId="0" borderId="14" xfId="0" applyFont="1" applyBorder="1" applyAlignment="1">
      <alignment horizontal="right" vertical="center"/>
    </xf>
    <xf numFmtId="0" fontId="22" fillId="0" borderId="15" xfId="0" applyFont="1" applyBorder="1" applyAlignment="1">
      <alignment horizontal="left" vertical="center"/>
    </xf>
    <xf numFmtId="0" fontId="22" fillId="0" borderId="17" xfId="468" applyFont="1" applyBorder="1" applyAlignment="1">
      <alignment horizontal="right" vertical="center" wrapText="1"/>
    </xf>
    <xf numFmtId="0" fontId="22" fillId="0" borderId="18" xfId="0" applyFont="1" applyBorder="1" applyAlignment="1">
      <alignment horizontal="left" vertical="center"/>
    </xf>
    <xf numFmtId="167" fontId="22" fillId="0" borderId="15" xfId="1" applyFont="1" applyBorder="1" applyAlignment="1" applyProtection="1">
      <alignment vertical="center"/>
    </xf>
    <xf numFmtId="0" fontId="27" fillId="0" borderId="17" xfId="0" applyFont="1" applyBorder="1" applyAlignment="1">
      <alignment horizontal="right" vertical="center" wrapText="1"/>
    </xf>
    <xf numFmtId="0" fontId="21" fillId="0" borderId="18" xfId="468" applyFont="1" applyBorder="1" applyAlignment="1">
      <alignment vertical="center" wrapText="1"/>
    </xf>
    <xf numFmtId="0" fontId="27" fillId="0" borderId="14" xfId="0" applyFont="1" applyBorder="1" applyAlignment="1">
      <alignment horizontal="right" vertical="center" wrapText="1"/>
    </xf>
    <xf numFmtId="0" fontId="27" fillId="0" borderId="15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right" vertical="center"/>
    </xf>
    <xf numFmtId="0" fontId="21" fillId="0" borderId="15" xfId="0" applyFont="1" applyBorder="1" applyAlignment="1">
      <alignment vertical="center"/>
    </xf>
    <xf numFmtId="0" fontId="27" fillId="0" borderId="15" xfId="0" applyFont="1" applyBorder="1" applyAlignment="1">
      <alignment vertical="center" wrapText="1"/>
    </xf>
    <xf numFmtId="0" fontId="22" fillId="0" borderId="24" xfId="468" applyFont="1" applyBorder="1" applyAlignment="1">
      <alignment horizontal="right" vertical="center" wrapText="1"/>
    </xf>
    <xf numFmtId="0" fontId="22" fillId="0" borderId="27" xfId="0" applyFont="1" applyBorder="1" applyAlignment="1">
      <alignment vertical="center"/>
    </xf>
    <xf numFmtId="0" fontId="29" fillId="0" borderId="0" xfId="468" applyFont="1" applyAlignment="1">
      <alignment vertical="center" wrapText="1"/>
    </xf>
    <xf numFmtId="0" fontId="22" fillId="0" borderId="0" xfId="468" applyFont="1" applyAlignment="1">
      <alignment vertical="center" wrapText="1"/>
    </xf>
    <xf numFmtId="0" fontId="22" fillId="0" borderId="0" xfId="468" applyFont="1" applyBorder="1" applyAlignment="1">
      <alignment vertical="center" wrapText="1"/>
    </xf>
    <xf numFmtId="0" fontId="22" fillId="0" borderId="10" xfId="468" applyFont="1" applyBorder="1" applyAlignment="1">
      <alignment vertical="center" wrapText="1"/>
    </xf>
    <xf numFmtId="0" fontId="28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1" fillId="0" borderId="25" xfId="0" applyFont="1" applyBorder="1" applyAlignment="1">
      <alignment horizontal="center" vertical="center"/>
    </xf>
    <xf numFmtId="0" fontId="22" fillId="0" borderId="15" xfId="0" applyFont="1" applyBorder="1" applyAlignment="1">
      <alignment vertical="center"/>
    </xf>
    <xf numFmtId="167" fontId="21" fillId="0" borderId="16" xfId="1" applyFont="1" applyBorder="1" applyAlignment="1" applyProtection="1">
      <alignment vertical="center"/>
    </xf>
    <xf numFmtId="0" fontId="22" fillId="0" borderId="14" xfId="0" applyFont="1" applyBorder="1" applyAlignment="1">
      <alignment vertical="center"/>
    </xf>
    <xf numFmtId="0" fontId="22" fillId="0" borderId="24" xfId="0" applyFont="1" applyBorder="1" applyAlignment="1">
      <alignment vertical="center"/>
    </xf>
    <xf numFmtId="0" fontId="21" fillId="0" borderId="25" xfId="0" applyFont="1" applyBorder="1" applyAlignment="1">
      <alignment vertical="center"/>
    </xf>
    <xf numFmtId="167" fontId="21" fillId="0" borderId="26" xfId="1" applyFont="1" applyBorder="1" applyAlignment="1" applyProtection="1">
      <alignment vertical="center"/>
    </xf>
    <xf numFmtId="0" fontId="22" fillId="0" borderId="21" xfId="0" applyFont="1" applyBorder="1" applyAlignment="1">
      <alignment vertical="center"/>
    </xf>
    <xf numFmtId="0" fontId="21" fillId="0" borderId="22" xfId="0" applyFont="1" applyBorder="1" applyAlignment="1">
      <alignment vertical="center"/>
    </xf>
    <xf numFmtId="0" fontId="22" fillId="0" borderId="32" xfId="0" applyFont="1" applyBorder="1" applyAlignment="1">
      <alignment vertical="center"/>
    </xf>
    <xf numFmtId="0" fontId="22" fillId="0" borderId="28" xfId="0" applyFont="1" applyBorder="1" applyAlignment="1">
      <alignment vertical="center" wrapText="1"/>
    </xf>
    <xf numFmtId="167" fontId="21" fillId="0" borderId="33" xfId="1" applyFont="1" applyBorder="1" applyAlignment="1" applyProtection="1">
      <alignment vertical="center"/>
    </xf>
    <xf numFmtId="0" fontId="22" fillId="0" borderId="29" xfId="0" applyFont="1" applyBorder="1" applyAlignment="1">
      <alignment vertical="center"/>
    </xf>
    <xf numFmtId="167" fontId="21" fillId="0" borderId="30" xfId="1" applyFont="1" applyBorder="1" applyAlignment="1" applyProtection="1">
      <alignment vertical="center"/>
    </xf>
    <xf numFmtId="167" fontId="22" fillId="0" borderId="29" xfId="1" applyFont="1" applyBorder="1" applyAlignment="1" applyProtection="1">
      <alignment vertical="center"/>
    </xf>
    <xf numFmtId="0" fontId="22" fillId="0" borderId="29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167" fontId="21" fillId="0" borderId="12" xfId="1" applyFont="1" applyBorder="1" applyAlignment="1">
      <alignment vertical="center"/>
    </xf>
    <xf numFmtId="167" fontId="21" fillId="0" borderId="13" xfId="1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167" fontId="22" fillId="0" borderId="12" xfId="1" applyFont="1" applyBorder="1" applyAlignment="1">
      <alignment vertical="center"/>
    </xf>
    <xf numFmtId="167" fontId="22" fillId="0" borderId="13" xfId="1" applyFont="1" applyBorder="1" applyAlignment="1">
      <alignment vertical="center"/>
    </xf>
    <xf numFmtId="167" fontId="22" fillId="0" borderId="15" xfId="1" applyFont="1" applyBorder="1" applyAlignment="1">
      <alignment vertical="center"/>
    </xf>
    <xf numFmtId="167" fontId="22" fillId="0" borderId="16" xfId="1" applyFont="1" applyBorder="1" applyAlignment="1">
      <alignment vertical="center"/>
    </xf>
    <xf numFmtId="0" fontId="28" fillId="0" borderId="0" xfId="0" applyFont="1" applyAlignment="1">
      <alignment vertical="center"/>
    </xf>
    <xf numFmtId="167" fontId="22" fillId="0" borderId="18" xfId="1" applyFont="1" applyBorder="1" applyAlignment="1">
      <alignment vertical="center"/>
    </xf>
    <xf numFmtId="167" fontId="22" fillId="0" borderId="18" xfId="1" applyFont="1" applyBorder="1" applyAlignment="1" applyProtection="1">
      <alignment vertical="center"/>
    </xf>
    <xf numFmtId="0" fontId="22" fillId="0" borderId="20" xfId="0" applyFont="1" applyBorder="1" applyAlignment="1">
      <alignment vertical="center"/>
    </xf>
    <xf numFmtId="167" fontId="22" fillId="0" borderId="16" xfId="1" applyFont="1" applyBorder="1" applyAlignment="1" applyProtection="1">
      <alignment vertical="center"/>
    </xf>
    <xf numFmtId="167" fontId="22" fillId="0" borderId="25" xfId="1" applyFont="1" applyBorder="1" applyAlignment="1" applyProtection="1">
      <alignment vertical="center"/>
    </xf>
    <xf numFmtId="167" fontId="22" fillId="0" borderId="25" xfId="1" applyFont="1" applyBorder="1" applyAlignment="1">
      <alignment vertical="center"/>
    </xf>
    <xf numFmtId="167" fontId="22" fillId="0" borderId="0" xfId="1" applyFont="1" applyBorder="1" applyAlignment="1" applyProtection="1">
      <alignment vertical="center"/>
    </xf>
    <xf numFmtId="167" fontId="22" fillId="0" borderId="22" xfId="1" applyFont="1" applyBorder="1" applyAlignment="1">
      <alignment vertical="center"/>
    </xf>
    <xf numFmtId="167" fontId="22" fillId="0" borderId="23" xfId="1" applyFont="1" applyBorder="1" applyAlignment="1" applyProtection="1">
      <alignment vertical="center"/>
    </xf>
    <xf numFmtId="167" fontId="22" fillId="0" borderId="28" xfId="1" applyFont="1" applyBorder="1" applyAlignment="1">
      <alignment vertical="center"/>
    </xf>
    <xf numFmtId="167" fontId="22" fillId="0" borderId="29" xfId="1" applyFont="1" applyBorder="1" applyAlignment="1">
      <alignment vertical="center"/>
    </xf>
    <xf numFmtId="0" fontId="22" fillId="0" borderId="0" xfId="0" applyFont="1" applyAlignment="1">
      <alignment vertical="center" wrapText="1"/>
    </xf>
    <xf numFmtId="0" fontId="22" fillId="0" borderId="31" xfId="0" applyFont="1" applyBorder="1" applyAlignment="1">
      <alignment vertical="center"/>
    </xf>
    <xf numFmtId="167" fontId="21" fillId="0" borderId="16" xfId="1" applyFont="1" applyBorder="1" applyAlignment="1">
      <alignment vertical="center"/>
    </xf>
    <xf numFmtId="167" fontId="21" fillId="0" borderId="19" xfId="1" applyFont="1" applyBorder="1" applyAlignment="1">
      <alignment vertical="center"/>
    </xf>
    <xf numFmtId="167" fontId="21" fillId="0" borderId="26" xfId="1" applyFont="1" applyBorder="1" applyAlignment="1">
      <alignment vertical="center"/>
    </xf>
    <xf numFmtId="10" fontId="22" fillId="0" borderId="15" xfId="2" applyNumberFormat="1" applyFont="1" applyBorder="1"/>
    <xf numFmtId="10" fontId="22" fillId="0" borderId="15" xfId="2" applyNumberFormat="1" applyFont="1" applyBorder="1" applyProtection="1"/>
    <xf numFmtId="10" fontId="22" fillId="0" borderId="25" xfId="2" applyNumberFormat="1" applyFont="1" applyBorder="1"/>
    <xf numFmtId="10" fontId="22" fillId="0" borderId="22" xfId="2" applyNumberFormat="1" applyFont="1" applyBorder="1"/>
    <xf numFmtId="10" fontId="22" fillId="0" borderId="29" xfId="2" applyNumberFormat="1" applyFont="1" applyBorder="1" applyProtection="1"/>
    <xf numFmtId="0" fontId="24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167" fontId="24" fillId="0" borderId="0" xfId="1" applyFont="1" applyBorder="1" applyAlignment="1">
      <alignment vertical="center"/>
    </xf>
    <xf numFmtId="167" fontId="23" fillId="0" borderId="0" xfId="1" applyFont="1" applyBorder="1" applyAlignment="1">
      <alignment vertical="center"/>
    </xf>
    <xf numFmtId="173" fontId="22" fillId="0" borderId="0" xfId="562" applyNumberFormat="1" applyFont="1" applyBorder="1" applyAlignment="1" applyProtection="1">
      <alignment vertical="center"/>
    </xf>
    <xf numFmtId="174" fontId="22" fillId="0" borderId="0" xfId="562" applyNumberFormat="1" applyFont="1" applyAlignment="1">
      <alignment horizontal="right" vertical="center"/>
    </xf>
    <xf numFmtId="175" fontId="30" fillId="0" borderId="0" xfId="562" applyNumberFormat="1" applyFont="1" applyFill="1" applyAlignment="1">
      <alignment horizontal="right" vertical="center"/>
    </xf>
    <xf numFmtId="0" fontId="25" fillId="0" borderId="0" xfId="0" applyFont="1" applyFill="1" applyAlignment="1">
      <alignment vertical="center"/>
    </xf>
    <xf numFmtId="167" fontId="25" fillId="0" borderId="0" xfId="1" applyFont="1" applyFill="1" applyAlignment="1">
      <alignment vertical="center"/>
    </xf>
    <xf numFmtId="173" fontId="22" fillId="0" borderId="0" xfId="562" applyNumberFormat="1" applyFont="1" applyBorder="1" applyAlignment="1" applyProtection="1">
      <alignment horizontal="right" vertical="center"/>
    </xf>
    <xf numFmtId="173" fontId="21" fillId="0" borderId="0" xfId="562" applyNumberFormat="1" applyFont="1" applyBorder="1" applyAlignment="1" applyProtection="1">
      <alignment vertical="center"/>
    </xf>
    <xf numFmtId="167" fontId="21" fillId="0" borderId="0" xfId="1" applyFont="1" applyBorder="1" applyAlignment="1" applyProtection="1">
      <alignment vertical="center"/>
    </xf>
    <xf numFmtId="167" fontId="22" fillId="0" borderId="0" xfId="1" applyFont="1" applyAlignment="1">
      <alignment vertical="center"/>
    </xf>
    <xf numFmtId="0" fontId="21" fillId="0" borderId="10" xfId="0" applyFont="1" applyBorder="1" applyAlignment="1">
      <alignment horizontal="center" vertical="center"/>
    </xf>
    <xf numFmtId="49" fontId="21" fillId="0" borderId="0" xfId="1" applyNumberFormat="1" applyFont="1" applyFill="1" applyBorder="1" applyAlignment="1" applyProtection="1">
      <alignment horizontal="center" vertical="center"/>
    </xf>
    <xf numFmtId="0" fontId="26" fillId="0" borderId="0" xfId="0" applyFont="1" applyAlignment="1">
      <alignment horizontal="left" vertical="center"/>
    </xf>
    <xf numFmtId="167" fontId="22" fillId="0" borderId="0" xfId="1" applyFont="1" applyAlignment="1">
      <alignment vertical="center"/>
    </xf>
    <xf numFmtId="0" fontId="21" fillId="0" borderId="0" xfId="0" applyFont="1" applyBorder="1" applyAlignment="1">
      <alignment horizontal="center" vertical="center" wrapText="1"/>
    </xf>
  </cellXfs>
  <cellStyles count="563">
    <cellStyle name="20% - Énfasis1 2" xfId="3" xr:uid="{00000000-0005-0000-0000-000000000000}"/>
    <cellStyle name="20% - Énfasis1 2 2" xfId="4" xr:uid="{00000000-0005-0000-0000-000001000000}"/>
    <cellStyle name="20% - Énfasis1 3" xfId="5" xr:uid="{00000000-0005-0000-0000-000002000000}"/>
    <cellStyle name="20% - Énfasis2 2" xfId="6" xr:uid="{00000000-0005-0000-0000-000003000000}"/>
    <cellStyle name="20% - Énfasis2 2 2" xfId="7" xr:uid="{00000000-0005-0000-0000-000004000000}"/>
    <cellStyle name="20% - Énfasis2 3" xfId="8" xr:uid="{00000000-0005-0000-0000-000005000000}"/>
    <cellStyle name="20% - Énfasis3 2" xfId="9" xr:uid="{00000000-0005-0000-0000-000006000000}"/>
    <cellStyle name="20% - Énfasis3 2 2" xfId="10" xr:uid="{00000000-0005-0000-0000-000007000000}"/>
    <cellStyle name="20% - Énfasis3 3" xfId="11" xr:uid="{00000000-0005-0000-0000-000008000000}"/>
    <cellStyle name="20% - Énfasis4 2" xfId="12" xr:uid="{00000000-0005-0000-0000-000009000000}"/>
    <cellStyle name="20% - Énfasis4 2 2" xfId="13" xr:uid="{00000000-0005-0000-0000-00000A000000}"/>
    <cellStyle name="20% - Énfasis4 3" xfId="14" xr:uid="{00000000-0005-0000-0000-00000B000000}"/>
    <cellStyle name="20% - Énfasis5 2" xfId="15" xr:uid="{00000000-0005-0000-0000-00000C000000}"/>
    <cellStyle name="20% - Énfasis5 2 2" xfId="16" xr:uid="{00000000-0005-0000-0000-00000D000000}"/>
    <cellStyle name="20% - Énfasis5 3" xfId="17" xr:uid="{00000000-0005-0000-0000-00000E000000}"/>
    <cellStyle name="20% - Énfasis6 2" xfId="18" xr:uid="{00000000-0005-0000-0000-00000F000000}"/>
    <cellStyle name="20% - Énfasis6 2 2" xfId="19" xr:uid="{00000000-0005-0000-0000-000010000000}"/>
    <cellStyle name="20% - Énfasis6 3" xfId="20" xr:uid="{00000000-0005-0000-0000-000011000000}"/>
    <cellStyle name="40% - Énfasis1 2" xfId="21" xr:uid="{00000000-0005-0000-0000-000012000000}"/>
    <cellStyle name="40% - Énfasis1 2 2" xfId="22" xr:uid="{00000000-0005-0000-0000-000013000000}"/>
    <cellStyle name="40% - Énfasis1 3" xfId="23" xr:uid="{00000000-0005-0000-0000-000014000000}"/>
    <cellStyle name="40% - Énfasis2 2" xfId="24" xr:uid="{00000000-0005-0000-0000-000015000000}"/>
    <cellStyle name="40% - Énfasis2 2 2" xfId="25" xr:uid="{00000000-0005-0000-0000-000016000000}"/>
    <cellStyle name="40% - Énfasis2 3" xfId="26" xr:uid="{00000000-0005-0000-0000-000017000000}"/>
    <cellStyle name="40% - Énfasis3 2" xfId="27" xr:uid="{00000000-0005-0000-0000-000018000000}"/>
    <cellStyle name="40% - Énfasis3 2 2" xfId="28" xr:uid="{00000000-0005-0000-0000-000019000000}"/>
    <cellStyle name="40% - Énfasis3 3" xfId="29" xr:uid="{00000000-0005-0000-0000-00001A000000}"/>
    <cellStyle name="40% - Énfasis4 2" xfId="30" xr:uid="{00000000-0005-0000-0000-00001B000000}"/>
    <cellStyle name="40% - Énfasis4 2 2" xfId="31" xr:uid="{00000000-0005-0000-0000-00001C000000}"/>
    <cellStyle name="40% - Énfasis4 3" xfId="32" xr:uid="{00000000-0005-0000-0000-00001D000000}"/>
    <cellStyle name="40% - Énfasis5 2" xfId="33" xr:uid="{00000000-0005-0000-0000-00001E000000}"/>
    <cellStyle name="40% - Énfasis5 2 2" xfId="34" xr:uid="{00000000-0005-0000-0000-00001F000000}"/>
    <cellStyle name="40% - Énfasis5 3" xfId="35" xr:uid="{00000000-0005-0000-0000-000020000000}"/>
    <cellStyle name="40% - Énfasis6 2" xfId="36" xr:uid="{00000000-0005-0000-0000-000021000000}"/>
    <cellStyle name="40% - Énfasis6 2 2" xfId="37" xr:uid="{00000000-0005-0000-0000-000022000000}"/>
    <cellStyle name="40% - Énfasis6 3" xfId="38" xr:uid="{00000000-0005-0000-0000-000023000000}"/>
    <cellStyle name="60% - Énfasis1 2" xfId="39" xr:uid="{00000000-0005-0000-0000-000024000000}"/>
    <cellStyle name="60% - Énfasis1 2 2" xfId="40" xr:uid="{00000000-0005-0000-0000-000025000000}"/>
    <cellStyle name="60% - Énfasis1 3" xfId="41" xr:uid="{00000000-0005-0000-0000-000026000000}"/>
    <cellStyle name="60% - Énfasis2 2" xfId="42" xr:uid="{00000000-0005-0000-0000-000027000000}"/>
    <cellStyle name="60% - Énfasis2 2 2" xfId="43" xr:uid="{00000000-0005-0000-0000-000028000000}"/>
    <cellStyle name="60% - Énfasis2 3" xfId="44" xr:uid="{00000000-0005-0000-0000-000029000000}"/>
    <cellStyle name="60% - Énfasis3 2" xfId="45" xr:uid="{00000000-0005-0000-0000-00002A000000}"/>
    <cellStyle name="60% - Énfasis3 2 2" xfId="46" xr:uid="{00000000-0005-0000-0000-00002B000000}"/>
    <cellStyle name="60% - Énfasis3 3" xfId="47" xr:uid="{00000000-0005-0000-0000-00002C000000}"/>
    <cellStyle name="60% - Énfasis4 2" xfId="48" xr:uid="{00000000-0005-0000-0000-00002D000000}"/>
    <cellStyle name="60% - Énfasis4 2 2" xfId="49" xr:uid="{00000000-0005-0000-0000-00002E000000}"/>
    <cellStyle name="60% - Énfasis4 3" xfId="50" xr:uid="{00000000-0005-0000-0000-00002F000000}"/>
    <cellStyle name="60% - Énfasis5 2" xfId="51" xr:uid="{00000000-0005-0000-0000-000030000000}"/>
    <cellStyle name="60% - Énfasis5 2 2" xfId="52" xr:uid="{00000000-0005-0000-0000-000031000000}"/>
    <cellStyle name="60% - Énfasis5 3" xfId="53" xr:uid="{00000000-0005-0000-0000-000032000000}"/>
    <cellStyle name="60% - Énfasis6 2" xfId="54" xr:uid="{00000000-0005-0000-0000-000033000000}"/>
    <cellStyle name="60% - Énfasis6 2 2" xfId="55" xr:uid="{00000000-0005-0000-0000-000034000000}"/>
    <cellStyle name="60% - Énfasis6 3" xfId="56" xr:uid="{00000000-0005-0000-0000-000035000000}"/>
    <cellStyle name="Buena 2" xfId="57" xr:uid="{00000000-0005-0000-0000-000036000000}"/>
    <cellStyle name="Buena 2 2" xfId="58" xr:uid="{00000000-0005-0000-0000-000037000000}"/>
    <cellStyle name="Buena 3" xfId="59" xr:uid="{00000000-0005-0000-0000-000038000000}"/>
    <cellStyle name="Cálculo 2" xfId="69" xr:uid="{00000000-0005-0000-0000-000039000000}"/>
    <cellStyle name="Cálculo 2 2" xfId="70" xr:uid="{00000000-0005-0000-0000-00003A000000}"/>
    <cellStyle name="Cálculo 2_Copia de Xl0000021.xls INGRID" xfId="71" xr:uid="{00000000-0005-0000-0000-00003B000000}"/>
    <cellStyle name="Cálculo 3" xfId="72" xr:uid="{00000000-0005-0000-0000-00003C000000}"/>
    <cellStyle name="Celda de comprobación 2" xfId="60" xr:uid="{00000000-0005-0000-0000-00003D000000}"/>
    <cellStyle name="Celda de comprobación 2 2" xfId="61" xr:uid="{00000000-0005-0000-0000-00003E000000}"/>
    <cellStyle name="Celda de comprobación 2_Copia de Xl0000021.xls INGRID" xfId="62" xr:uid="{00000000-0005-0000-0000-00003F000000}"/>
    <cellStyle name="Celda de comprobación 3" xfId="63" xr:uid="{00000000-0005-0000-0000-000040000000}"/>
    <cellStyle name="Celda vinculada 2" xfId="64" xr:uid="{00000000-0005-0000-0000-000041000000}"/>
    <cellStyle name="Celda vinculada 2 2" xfId="65" xr:uid="{00000000-0005-0000-0000-000042000000}"/>
    <cellStyle name="Celda vinculada 2_2013-68" xfId="66" xr:uid="{00000000-0005-0000-0000-000043000000}"/>
    <cellStyle name="Celda vinculada 3" xfId="67" xr:uid="{00000000-0005-0000-0000-000044000000}"/>
    <cellStyle name="Comma 2" xfId="561" xr:uid="{00000000-0005-0000-0000-000045000000}"/>
    <cellStyle name="Currency 2" xfId="68" xr:uid="{00000000-0005-0000-0000-000046000000}"/>
    <cellStyle name="Encabezado 4 2" xfId="73" xr:uid="{00000000-0005-0000-0000-000047000000}"/>
    <cellStyle name="Encabezado 4 2 2" xfId="74" xr:uid="{00000000-0005-0000-0000-000048000000}"/>
    <cellStyle name="Encabezado 4 3" xfId="75" xr:uid="{00000000-0005-0000-0000-000049000000}"/>
    <cellStyle name="Énfasis1 2" xfId="543" xr:uid="{00000000-0005-0000-0000-00004A000000}"/>
    <cellStyle name="Énfasis1 2 2" xfId="544" xr:uid="{00000000-0005-0000-0000-00004B000000}"/>
    <cellStyle name="Énfasis1 3" xfId="545" xr:uid="{00000000-0005-0000-0000-00004C000000}"/>
    <cellStyle name="Énfasis2 2" xfId="546" xr:uid="{00000000-0005-0000-0000-00004D000000}"/>
    <cellStyle name="Énfasis2 2 2" xfId="547" xr:uid="{00000000-0005-0000-0000-00004E000000}"/>
    <cellStyle name="Énfasis2 3" xfId="548" xr:uid="{00000000-0005-0000-0000-00004F000000}"/>
    <cellStyle name="Énfasis3 2" xfId="549" xr:uid="{00000000-0005-0000-0000-000050000000}"/>
    <cellStyle name="Énfasis3 2 2" xfId="550" xr:uid="{00000000-0005-0000-0000-000051000000}"/>
    <cellStyle name="Énfasis3 3" xfId="551" xr:uid="{00000000-0005-0000-0000-000052000000}"/>
    <cellStyle name="Énfasis4 2" xfId="552" xr:uid="{00000000-0005-0000-0000-000053000000}"/>
    <cellStyle name="Énfasis4 2 2" xfId="553" xr:uid="{00000000-0005-0000-0000-000054000000}"/>
    <cellStyle name="Énfasis4 3" xfId="554" xr:uid="{00000000-0005-0000-0000-000055000000}"/>
    <cellStyle name="Énfasis5 2" xfId="555" xr:uid="{00000000-0005-0000-0000-000056000000}"/>
    <cellStyle name="Énfasis5 2 2" xfId="556" xr:uid="{00000000-0005-0000-0000-000057000000}"/>
    <cellStyle name="Énfasis5 3" xfId="557" xr:uid="{00000000-0005-0000-0000-000058000000}"/>
    <cellStyle name="Énfasis6 2" xfId="558" xr:uid="{00000000-0005-0000-0000-000059000000}"/>
    <cellStyle name="Énfasis6 2 2" xfId="559" xr:uid="{00000000-0005-0000-0000-00005A000000}"/>
    <cellStyle name="Énfasis6 3" xfId="560" xr:uid="{00000000-0005-0000-0000-00005B000000}"/>
    <cellStyle name="Entrada 2" xfId="76" xr:uid="{00000000-0005-0000-0000-00005C000000}"/>
    <cellStyle name="Entrada 2 2" xfId="77" xr:uid="{00000000-0005-0000-0000-00005D000000}"/>
    <cellStyle name="Entrada 2_Copia de Xl0000021.xls INGRID" xfId="78" xr:uid="{00000000-0005-0000-0000-00005E000000}"/>
    <cellStyle name="Entrada 3" xfId="79" xr:uid="{00000000-0005-0000-0000-00005F000000}"/>
    <cellStyle name="Euro" xfId="80" xr:uid="{00000000-0005-0000-0000-000060000000}"/>
    <cellStyle name="Euro 10" xfId="81" xr:uid="{00000000-0005-0000-0000-000061000000}"/>
    <cellStyle name="Euro 10 2" xfId="82" xr:uid="{00000000-0005-0000-0000-000062000000}"/>
    <cellStyle name="Euro 10 3" xfId="83" xr:uid="{00000000-0005-0000-0000-000063000000}"/>
    <cellStyle name="Euro 10 4" xfId="84" xr:uid="{00000000-0005-0000-0000-000064000000}"/>
    <cellStyle name="Euro 11" xfId="85" xr:uid="{00000000-0005-0000-0000-000065000000}"/>
    <cellStyle name="Euro 11 2" xfId="86" xr:uid="{00000000-0005-0000-0000-000066000000}"/>
    <cellStyle name="Euro 11 3" xfId="87" xr:uid="{00000000-0005-0000-0000-000067000000}"/>
    <cellStyle name="Euro 11 4" xfId="88" xr:uid="{00000000-0005-0000-0000-000068000000}"/>
    <cellStyle name="Euro 12" xfId="89" xr:uid="{00000000-0005-0000-0000-000069000000}"/>
    <cellStyle name="Euro 12 2" xfId="90" xr:uid="{00000000-0005-0000-0000-00006A000000}"/>
    <cellStyle name="Euro 12 3" xfId="91" xr:uid="{00000000-0005-0000-0000-00006B000000}"/>
    <cellStyle name="Euro 12 4" xfId="92" xr:uid="{00000000-0005-0000-0000-00006C000000}"/>
    <cellStyle name="Euro 13" xfId="93" xr:uid="{00000000-0005-0000-0000-00006D000000}"/>
    <cellStyle name="Euro 13 2" xfId="94" xr:uid="{00000000-0005-0000-0000-00006E000000}"/>
    <cellStyle name="Euro 13 3" xfId="95" xr:uid="{00000000-0005-0000-0000-00006F000000}"/>
    <cellStyle name="Euro 13 4" xfId="96" xr:uid="{00000000-0005-0000-0000-000070000000}"/>
    <cellStyle name="Euro 14" xfId="97" xr:uid="{00000000-0005-0000-0000-000071000000}"/>
    <cellStyle name="Euro 14 2" xfId="98" xr:uid="{00000000-0005-0000-0000-000072000000}"/>
    <cellStyle name="Euro 14 3" xfId="99" xr:uid="{00000000-0005-0000-0000-000073000000}"/>
    <cellStyle name="Euro 14 4" xfId="100" xr:uid="{00000000-0005-0000-0000-000074000000}"/>
    <cellStyle name="Euro 15" xfId="101" xr:uid="{00000000-0005-0000-0000-000075000000}"/>
    <cellStyle name="Euro 15 2" xfId="102" xr:uid="{00000000-0005-0000-0000-000076000000}"/>
    <cellStyle name="Euro 15 3" xfId="103" xr:uid="{00000000-0005-0000-0000-000077000000}"/>
    <cellStyle name="Euro 15 4" xfId="104" xr:uid="{00000000-0005-0000-0000-000078000000}"/>
    <cellStyle name="Euro 16" xfId="105" xr:uid="{00000000-0005-0000-0000-000079000000}"/>
    <cellStyle name="Euro 16 2" xfId="106" xr:uid="{00000000-0005-0000-0000-00007A000000}"/>
    <cellStyle name="Euro 16 3" xfId="107" xr:uid="{00000000-0005-0000-0000-00007B000000}"/>
    <cellStyle name="Euro 16 4" xfId="108" xr:uid="{00000000-0005-0000-0000-00007C000000}"/>
    <cellStyle name="Euro 17" xfId="109" xr:uid="{00000000-0005-0000-0000-00007D000000}"/>
    <cellStyle name="Euro 17 2" xfId="110" xr:uid="{00000000-0005-0000-0000-00007E000000}"/>
    <cellStyle name="Euro 17 3" xfId="111" xr:uid="{00000000-0005-0000-0000-00007F000000}"/>
    <cellStyle name="Euro 17 4" xfId="112" xr:uid="{00000000-0005-0000-0000-000080000000}"/>
    <cellStyle name="Euro 2" xfId="113" xr:uid="{00000000-0005-0000-0000-000081000000}"/>
    <cellStyle name="Euro 2 10" xfId="114" xr:uid="{00000000-0005-0000-0000-000082000000}"/>
    <cellStyle name="Euro 2 11" xfId="115" xr:uid="{00000000-0005-0000-0000-000083000000}"/>
    <cellStyle name="Euro 2 2" xfId="116" xr:uid="{00000000-0005-0000-0000-000084000000}"/>
    <cellStyle name="Euro 2 2 2" xfId="117" xr:uid="{00000000-0005-0000-0000-000085000000}"/>
    <cellStyle name="Euro 2 2 2 2" xfId="118" xr:uid="{00000000-0005-0000-0000-000086000000}"/>
    <cellStyle name="Euro 2 2 2 3" xfId="119" xr:uid="{00000000-0005-0000-0000-000087000000}"/>
    <cellStyle name="Euro 2 2 2 4" xfId="120" xr:uid="{00000000-0005-0000-0000-000088000000}"/>
    <cellStyle name="Euro 2 2 3" xfId="121" xr:uid="{00000000-0005-0000-0000-000089000000}"/>
    <cellStyle name="Euro 2 2 3 2" xfId="122" xr:uid="{00000000-0005-0000-0000-00008A000000}"/>
    <cellStyle name="Euro 2 2 3 3" xfId="123" xr:uid="{00000000-0005-0000-0000-00008B000000}"/>
    <cellStyle name="Euro 2 2 3 4" xfId="124" xr:uid="{00000000-0005-0000-0000-00008C000000}"/>
    <cellStyle name="Euro 2 2 4" xfId="125" xr:uid="{00000000-0005-0000-0000-00008D000000}"/>
    <cellStyle name="Euro 2 2 4 2" xfId="126" xr:uid="{00000000-0005-0000-0000-00008E000000}"/>
    <cellStyle name="Euro 2 2 4 3" xfId="127" xr:uid="{00000000-0005-0000-0000-00008F000000}"/>
    <cellStyle name="Euro 2 2 4 4" xfId="128" xr:uid="{00000000-0005-0000-0000-000090000000}"/>
    <cellStyle name="Euro 2 2 5" xfId="129" xr:uid="{00000000-0005-0000-0000-000091000000}"/>
    <cellStyle name="Euro 2 2 5 2" xfId="130" xr:uid="{00000000-0005-0000-0000-000092000000}"/>
    <cellStyle name="Euro 2 2 5 3" xfId="131" xr:uid="{00000000-0005-0000-0000-000093000000}"/>
    <cellStyle name="Euro 2 2 5 4" xfId="132" xr:uid="{00000000-0005-0000-0000-000094000000}"/>
    <cellStyle name="Euro 2 2 6" xfId="133" xr:uid="{00000000-0005-0000-0000-000095000000}"/>
    <cellStyle name="Euro 2 2 6 2" xfId="134" xr:uid="{00000000-0005-0000-0000-000096000000}"/>
    <cellStyle name="Euro 2 2 6 3" xfId="135" xr:uid="{00000000-0005-0000-0000-000097000000}"/>
    <cellStyle name="Euro 2 2 6 4" xfId="136" xr:uid="{00000000-0005-0000-0000-000098000000}"/>
    <cellStyle name="Euro 2 3" xfId="137" xr:uid="{00000000-0005-0000-0000-000099000000}"/>
    <cellStyle name="Euro 2 3 2" xfId="138" xr:uid="{00000000-0005-0000-0000-00009A000000}"/>
    <cellStyle name="Euro 2 3 3" xfId="139" xr:uid="{00000000-0005-0000-0000-00009B000000}"/>
    <cellStyle name="Euro 2 3 4" xfId="140" xr:uid="{00000000-0005-0000-0000-00009C000000}"/>
    <cellStyle name="Euro 2 4" xfId="141" xr:uid="{00000000-0005-0000-0000-00009D000000}"/>
    <cellStyle name="Euro 2 5" xfId="142" xr:uid="{00000000-0005-0000-0000-00009E000000}"/>
    <cellStyle name="Euro 2 6" xfId="143" xr:uid="{00000000-0005-0000-0000-00009F000000}"/>
    <cellStyle name="Euro 2 7" xfId="144" xr:uid="{00000000-0005-0000-0000-0000A0000000}"/>
    <cellStyle name="Euro 2 8" xfId="145" xr:uid="{00000000-0005-0000-0000-0000A1000000}"/>
    <cellStyle name="Euro 2 9" xfId="146" xr:uid="{00000000-0005-0000-0000-0000A2000000}"/>
    <cellStyle name="Euro 3" xfId="147" xr:uid="{00000000-0005-0000-0000-0000A3000000}"/>
    <cellStyle name="Euro 3 2" xfId="148" xr:uid="{00000000-0005-0000-0000-0000A4000000}"/>
    <cellStyle name="Euro 3 3" xfId="149" xr:uid="{00000000-0005-0000-0000-0000A5000000}"/>
    <cellStyle name="Euro 3 4" xfId="150" xr:uid="{00000000-0005-0000-0000-0000A6000000}"/>
    <cellStyle name="Euro 3 5" xfId="151" xr:uid="{00000000-0005-0000-0000-0000A7000000}"/>
    <cellStyle name="Euro 4" xfId="152" xr:uid="{00000000-0005-0000-0000-0000A8000000}"/>
    <cellStyle name="Euro 4 2" xfId="153" xr:uid="{00000000-0005-0000-0000-0000A9000000}"/>
    <cellStyle name="Euro 4 3" xfId="154" xr:uid="{00000000-0005-0000-0000-0000AA000000}"/>
    <cellStyle name="Euro 4 4" xfId="155" xr:uid="{00000000-0005-0000-0000-0000AB000000}"/>
    <cellStyle name="Euro 4 5" xfId="156" xr:uid="{00000000-0005-0000-0000-0000AC000000}"/>
    <cellStyle name="Euro 5" xfId="157" xr:uid="{00000000-0005-0000-0000-0000AD000000}"/>
    <cellStyle name="Euro 5 2" xfId="158" xr:uid="{00000000-0005-0000-0000-0000AE000000}"/>
    <cellStyle name="Euro 5 3" xfId="159" xr:uid="{00000000-0005-0000-0000-0000AF000000}"/>
    <cellStyle name="Euro 5 4" xfId="160" xr:uid="{00000000-0005-0000-0000-0000B0000000}"/>
    <cellStyle name="Euro 6" xfId="161" xr:uid="{00000000-0005-0000-0000-0000B1000000}"/>
    <cellStyle name="Euro 6 2" xfId="162" xr:uid="{00000000-0005-0000-0000-0000B2000000}"/>
    <cellStyle name="Euro 6 3" xfId="163" xr:uid="{00000000-0005-0000-0000-0000B3000000}"/>
    <cellStyle name="Euro 6 4" xfId="164" xr:uid="{00000000-0005-0000-0000-0000B4000000}"/>
    <cellStyle name="Euro 7" xfId="165" xr:uid="{00000000-0005-0000-0000-0000B5000000}"/>
    <cellStyle name="Euro 7 2" xfId="166" xr:uid="{00000000-0005-0000-0000-0000B6000000}"/>
    <cellStyle name="Euro 7 3" xfId="167" xr:uid="{00000000-0005-0000-0000-0000B7000000}"/>
    <cellStyle name="Euro 7 4" xfId="168" xr:uid="{00000000-0005-0000-0000-0000B8000000}"/>
    <cellStyle name="Euro 8" xfId="169" xr:uid="{00000000-0005-0000-0000-0000B9000000}"/>
    <cellStyle name="Euro 8 2" xfId="170" xr:uid="{00000000-0005-0000-0000-0000BA000000}"/>
    <cellStyle name="Euro 8 3" xfId="171" xr:uid="{00000000-0005-0000-0000-0000BB000000}"/>
    <cellStyle name="Euro 8 4" xfId="172" xr:uid="{00000000-0005-0000-0000-0000BC000000}"/>
    <cellStyle name="Euro 9" xfId="173" xr:uid="{00000000-0005-0000-0000-0000BD000000}"/>
    <cellStyle name="Euro 9 2" xfId="174" xr:uid="{00000000-0005-0000-0000-0000BE000000}"/>
    <cellStyle name="Euro 9 3" xfId="175" xr:uid="{00000000-0005-0000-0000-0000BF000000}"/>
    <cellStyle name="Euro 9 4" xfId="176" xr:uid="{00000000-0005-0000-0000-0000C0000000}"/>
    <cellStyle name="Euro 9 5" xfId="177" xr:uid="{00000000-0005-0000-0000-0000C1000000}"/>
    <cellStyle name="Euro 9 6" xfId="178" xr:uid="{00000000-0005-0000-0000-0000C2000000}"/>
    <cellStyle name="Euro 9 7" xfId="179" xr:uid="{00000000-0005-0000-0000-0000C3000000}"/>
    <cellStyle name="Euro 9 8" xfId="180" xr:uid="{00000000-0005-0000-0000-0000C4000000}"/>
    <cellStyle name="Euro 9 9" xfId="181" xr:uid="{00000000-0005-0000-0000-0000C5000000}"/>
    <cellStyle name="Incorrecto 2" xfId="182" xr:uid="{00000000-0005-0000-0000-0000C6000000}"/>
    <cellStyle name="Incorrecto 2 2" xfId="183" xr:uid="{00000000-0005-0000-0000-0000C7000000}"/>
    <cellStyle name="Incorrecto 3" xfId="184" xr:uid="{00000000-0005-0000-0000-0000C8000000}"/>
    <cellStyle name="Millares" xfId="1" builtinId="3"/>
    <cellStyle name="Millares [0] 2" xfId="433" xr:uid="{00000000-0005-0000-0000-0000CA000000}"/>
    <cellStyle name="Millares [0] 2 2" xfId="434" xr:uid="{00000000-0005-0000-0000-0000CB000000}"/>
    <cellStyle name="Millares [0] 2 2 2" xfId="435" xr:uid="{00000000-0005-0000-0000-0000CC000000}"/>
    <cellStyle name="Millares [0] 2 3" xfId="436" xr:uid="{00000000-0005-0000-0000-0000CD000000}"/>
    <cellStyle name="Millares [0] 3" xfId="437" xr:uid="{00000000-0005-0000-0000-0000CE000000}"/>
    <cellStyle name="Millares [0] 3 2" xfId="438" xr:uid="{00000000-0005-0000-0000-0000CF000000}"/>
    <cellStyle name="Millares [0] 3 2 2" xfId="439" xr:uid="{00000000-0005-0000-0000-0000D0000000}"/>
    <cellStyle name="Millares [0] 3 3" xfId="440" xr:uid="{00000000-0005-0000-0000-0000D1000000}"/>
    <cellStyle name="Millares [0] 4" xfId="441" xr:uid="{00000000-0005-0000-0000-0000D2000000}"/>
    <cellStyle name="Millares [0] 4 2" xfId="442" xr:uid="{00000000-0005-0000-0000-0000D3000000}"/>
    <cellStyle name="Millares [0] 4 2 2" xfId="443" xr:uid="{00000000-0005-0000-0000-0000D4000000}"/>
    <cellStyle name="Millares [0] 4 3" xfId="444" xr:uid="{00000000-0005-0000-0000-0000D5000000}"/>
    <cellStyle name="Millares [0] 5" xfId="445" xr:uid="{00000000-0005-0000-0000-0000D6000000}"/>
    <cellStyle name="Millares [0] 5 2" xfId="446" xr:uid="{00000000-0005-0000-0000-0000D7000000}"/>
    <cellStyle name="Millares [0] 5 2 2" xfId="447" xr:uid="{00000000-0005-0000-0000-0000D8000000}"/>
    <cellStyle name="Millares [0] 5 3" xfId="448" xr:uid="{00000000-0005-0000-0000-0000D9000000}"/>
    <cellStyle name="Millares [0] 6" xfId="449" xr:uid="{00000000-0005-0000-0000-0000DA000000}"/>
    <cellStyle name="Millares [0] 6 2" xfId="450" xr:uid="{00000000-0005-0000-0000-0000DB000000}"/>
    <cellStyle name="Millares [0] 6 2 2" xfId="451" xr:uid="{00000000-0005-0000-0000-0000DC000000}"/>
    <cellStyle name="Millares [0] 6 3" xfId="452" xr:uid="{00000000-0005-0000-0000-0000DD000000}"/>
    <cellStyle name="Millares 10" xfId="185" xr:uid="{00000000-0005-0000-0000-0000DE000000}"/>
    <cellStyle name="Millares 10 2" xfId="186" xr:uid="{00000000-0005-0000-0000-0000DF000000}"/>
    <cellStyle name="Millares 11" xfId="187" xr:uid="{00000000-0005-0000-0000-0000E0000000}"/>
    <cellStyle name="Millares 11 2" xfId="188" xr:uid="{00000000-0005-0000-0000-0000E1000000}"/>
    <cellStyle name="Millares 12" xfId="189" xr:uid="{00000000-0005-0000-0000-0000E2000000}"/>
    <cellStyle name="Millares 12 2" xfId="190" xr:uid="{00000000-0005-0000-0000-0000E3000000}"/>
    <cellStyle name="Millares 13" xfId="191" xr:uid="{00000000-0005-0000-0000-0000E4000000}"/>
    <cellStyle name="Millares 13 2" xfId="192" xr:uid="{00000000-0005-0000-0000-0000E5000000}"/>
    <cellStyle name="Millares 14" xfId="193" xr:uid="{00000000-0005-0000-0000-0000E6000000}"/>
    <cellStyle name="Millares 14 2" xfId="194" xr:uid="{00000000-0005-0000-0000-0000E7000000}"/>
    <cellStyle name="Millares 15" xfId="195" xr:uid="{00000000-0005-0000-0000-0000E8000000}"/>
    <cellStyle name="Millares 15 2" xfId="196" xr:uid="{00000000-0005-0000-0000-0000E9000000}"/>
    <cellStyle name="Millares 16" xfId="197" xr:uid="{00000000-0005-0000-0000-0000EA000000}"/>
    <cellStyle name="Millares 17" xfId="198" xr:uid="{00000000-0005-0000-0000-0000EB000000}"/>
    <cellStyle name="Millares 18" xfId="199" xr:uid="{00000000-0005-0000-0000-0000EC000000}"/>
    <cellStyle name="Millares 19" xfId="200" xr:uid="{00000000-0005-0000-0000-0000ED000000}"/>
    <cellStyle name="Millares 2" xfId="201" xr:uid="{00000000-0005-0000-0000-0000EE000000}"/>
    <cellStyle name="Millares 2 2" xfId="202" xr:uid="{00000000-0005-0000-0000-0000EF000000}"/>
    <cellStyle name="Millares 2 2 2" xfId="203" xr:uid="{00000000-0005-0000-0000-0000F0000000}"/>
    <cellStyle name="Millares 2 2 2 2" xfId="204" xr:uid="{00000000-0005-0000-0000-0000F1000000}"/>
    <cellStyle name="Millares 2 2 2 2 2" xfId="205" xr:uid="{00000000-0005-0000-0000-0000F2000000}"/>
    <cellStyle name="Millares 2 2 2 3" xfId="206" xr:uid="{00000000-0005-0000-0000-0000F3000000}"/>
    <cellStyle name="Millares 2 2 3" xfId="207" xr:uid="{00000000-0005-0000-0000-0000F4000000}"/>
    <cellStyle name="Millares 2 2 3 2" xfId="208" xr:uid="{00000000-0005-0000-0000-0000F5000000}"/>
    <cellStyle name="Millares 2 2 3 2 2" xfId="209" xr:uid="{00000000-0005-0000-0000-0000F6000000}"/>
    <cellStyle name="Millares 2 2 3 3" xfId="210" xr:uid="{00000000-0005-0000-0000-0000F7000000}"/>
    <cellStyle name="Millares 2 2 4" xfId="211" xr:uid="{00000000-0005-0000-0000-0000F8000000}"/>
    <cellStyle name="Millares 2 2 4 2" xfId="212" xr:uid="{00000000-0005-0000-0000-0000F9000000}"/>
    <cellStyle name="Millares 2 2 4 2 2" xfId="213" xr:uid="{00000000-0005-0000-0000-0000FA000000}"/>
    <cellStyle name="Millares 2 2 4 3" xfId="214" xr:uid="{00000000-0005-0000-0000-0000FB000000}"/>
    <cellStyle name="Millares 2 2 5" xfId="215" xr:uid="{00000000-0005-0000-0000-0000FC000000}"/>
    <cellStyle name="Millares 2 2 5 2" xfId="216" xr:uid="{00000000-0005-0000-0000-0000FD000000}"/>
    <cellStyle name="Millares 2 2 5 2 2" xfId="217" xr:uid="{00000000-0005-0000-0000-0000FE000000}"/>
    <cellStyle name="Millares 2 2 5 3" xfId="218" xr:uid="{00000000-0005-0000-0000-0000FF000000}"/>
    <cellStyle name="Millares 2 2 6" xfId="219" xr:uid="{00000000-0005-0000-0000-000000010000}"/>
    <cellStyle name="Millares 2 2 6 2" xfId="220" xr:uid="{00000000-0005-0000-0000-000001010000}"/>
    <cellStyle name="Millares 2 2 7" xfId="221" xr:uid="{00000000-0005-0000-0000-000002010000}"/>
    <cellStyle name="Millares 2 3" xfId="222" xr:uid="{00000000-0005-0000-0000-000003010000}"/>
    <cellStyle name="Millares 2 3 2" xfId="223" xr:uid="{00000000-0005-0000-0000-000004010000}"/>
    <cellStyle name="Millares 2 3 2 2" xfId="224" xr:uid="{00000000-0005-0000-0000-000005010000}"/>
    <cellStyle name="Millares 2 3 2 2 2" xfId="225" xr:uid="{00000000-0005-0000-0000-000006010000}"/>
    <cellStyle name="Millares 2 3 2 3" xfId="226" xr:uid="{00000000-0005-0000-0000-000007010000}"/>
    <cellStyle name="Millares 2 3 3" xfId="227" xr:uid="{00000000-0005-0000-0000-000008010000}"/>
    <cellStyle name="Millares 2 3 3 2" xfId="228" xr:uid="{00000000-0005-0000-0000-000009010000}"/>
    <cellStyle name="Millares 2 3 3 2 2" xfId="229" xr:uid="{00000000-0005-0000-0000-00000A010000}"/>
    <cellStyle name="Millares 2 3 3 3" xfId="230" xr:uid="{00000000-0005-0000-0000-00000B010000}"/>
    <cellStyle name="Millares 2 3 4" xfId="231" xr:uid="{00000000-0005-0000-0000-00000C010000}"/>
    <cellStyle name="Millares 2 3 4 2" xfId="232" xr:uid="{00000000-0005-0000-0000-00000D010000}"/>
    <cellStyle name="Millares 2 3 4 2 2" xfId="233" xr:uid="{00000000-0005-0000-0000-00000E010000}"/>
    <cellStyle name="Millares 2 3 4 3" xfId="234" xr:uid="{00000000-0005-0000-0000-00000F010000}"/>
    <cellStyle name="Millares 2 3 5" xfId="235" xr:uid="{00000000-0005-0000-0000-000010010000}"/>
    <cellStyle name="Millares 2 3 5 2" xfId="236" xr:uid="{00000000-0005-0000-0000-000011010000}"/>
    <cellStyle name="Millares 2 3 5 2 2" xfId="237" xr:uid="{00000000-0005-0000-0000-000012010000}"/>
    <cellStyle name="Millares 2 3 5 3" xfId="238" xr:uid="{00000000-0005-0000-0000-000013010000}"/>
    <cellStyle name="Millares 2 3 6" xfId="239" xr:uid="{00000000-0005-0000-0000-000014010000}"/>
    <cellStyle name="Millares 2 3 6 2" xfId="240" xr:uid="{00000000-0005-0000-0000-000015010000}"/>
    <cellStyle name="Millares 2 3 7" xfId="241" xr:uid="{00000000-0005-0000-0000-000016010000}"/>
    <cellStyle name="Millares 2 4" xfId="242" xr:uid="{00000000-0005-0000-0000-000017010000}"/>
    <cellStyle name="Millares 2 4 2" xfId="243" xr:uid="{00000000-0005-0000-0000-000018010000}"/>
    <cellStyle name="Millares 2 4 2 2" xfId="244" xr:uid="{00000000-0005-0000-0000-000019010000}"/>
    <cellStyle name="Millares 2 4 3" xfId="245" xr:uid="{00000000-0005-0000-0000-00001A010000}"/>
    <cellStyle name="Millares 2 5" xfId="246" xr:uid="{00000000-0005-0000-0000-00001B010000}"/>
    <cellStyle name="Millares 2 5 2" xfId="247" xr:uid="{00000000-0005-0000-0000-00001C010000}"/>
    <cellStyle name="Millares 2 5 2 2" xfId="248" xr:uid="{00000000-0005-0000-0000-00001D010000}"/>
    <cellStyle name="Millares 2 5 3" xfId="249" xr:uid="{00000000-0005-0000-0000-00001E010000}"/>
    <cellStyle name="Millares 2 6" xfId="250" xr:uid="{00000000-0005-0000-0000-00001F010000}"/>
    <cellStyle name="Millares 2 6 2" xfId="251" xr:uid="{00000000-0005-0000-0000-000020010000}"/>
    <cellStyle name="Millares 2 6 3" xfId="252" xr:uid="{00000000-0005-0000-0000-000021010000}"/>
    <cellStyle name="Millares 20" xfId="253" xr:uid="{00000000-0005-0000-0000-000022010000}"/>
    <cellStyle name="Millares 21" xfId="254" xr:uid="{00000000-0005-0000-0000-000023010000}"/>
    <cellStyle name="Millares 22" xfId="255" xr:uid="{00000000-0005-0000-0000-000024010000}"/>
    <cellStyle name="Millares 23" xfId="256" xr:uid="{00000000-0005-0000-0000-000025010000}"/>
    <cellStyle name="Millares 24" xfId="257" xr:uid="{00000000-0005-0000-0000-000026010000}"/>
    <cellStyle name="Millares 3" xfId="258" xr:uid="{00000000-0005-0000-0000-000027010000}"/>
    <cellStyle name="Millares 3 2" xfId="259" xr:uid="{00000000-0005-0000-0000-000028010000}"/>
    <cellStyle name="Millares 3 2 2" xfId="260" xr:uid="{00000000-0005-0000-0000-000029010000}"/>
    <cellStyle name="Millares 3 2 2 2" xfId="261" xr:uid="{00000000-0005-0000-0000-00002A010000}"/>
    <cellStyle name="Millares 3 2 2 2 2" xfId="262" xr:uid="{00000000-0005-0000-0000-00002B010000}"/>
    <cellStyle name="Millares 3 2 2 3" xfId="263" xr:uid="{00000000-0005-0000-0000-00002C010000}"/>
    <cellStyle name="Millares 3 2 3" xfId="264" xr:uid="{00000000-0005-0000-0000-00002D010000}"/>
    <cellStyle name="Millares 3 2 3 2" xfId="265" xr:uid="{00000000-0005-0000-0000-00002E010000}"/>
    <cellStyle name="Millares 3 2 3 2 2" xfId="266" xr:uid="{00000000-0005-0000-0000-00002F010000}"/>
    <cellStyle name="Millares 3 2 3 3" xfId="267" xr:uid="{00000000-0005-0000-0000-000030010000}"/>
    <cellStyle name="Millares 3 2 4" xfId="268" xr:uid="{00000000-0005-0000-0000-000031010000}"/>
    <cellStyle name="Millares 3 2 4 2" xfId="269" xr:uid="{00000000-0005-0000-0000-000032010000}"/>
    <cellStyle name="Millares 3 2 4 2 2" xfId="270" xr:uid="{00000000-0005-0000-0000-000033010000}"/>
    <cellStyle name="Millares 3 2 4 3" xfId="271" xr:uid="{00000000-0005-0000-0000-000034010000}"/>
    <cellStyle name="Millares 3 2 5" xfId="272" xr:uid="{00000000-0005-0000-0000-000035010000}"/>
    <cellStyle name="Millares 3 2 5 2" xfId="273" xr:uid="{00000000-0005-0000-0000-000036010000}"/>
    <cellStyle name="Millares 3 2 6" xfId="274" xr:uid="{00000000-0005-0000-0000-000037010000}"/>
    <cellStyle name="Millares 3 3" xfId="275" xr:uid="{00000000-0005-0000-0000-000038010000}"/>
    <cellStyle name="Millares 3 3 2" xfId="276" xr:uid="{00000000-0005-0000-0000-000039010000}"/>
    <cellStyle name="Millares 3 3 2 2" xfId="277" xr:uid="{00000000-0005-0000-0000-00003A010000}"/>
    <cellStyle name="Millares 3 3 2 2 2" xfId="278" xr:uid="{00000000-0005-0000-0000-00003B010000}"/>
    <cellStyle name="Millares 3 3 2 3" xfId="279" xr:uid="{00000000-0005-0000-0000-00003C010000}"/>
    <cellStyle name="Millares 3 3 3" xfId="280" xr:uid="{00000000-0005-0000-0000-00003D010000}"/>
    <cellStyle name="Millares 3 3 3 2" xfId="281" xr:uid="{00000000-0005-0000-0000-00003E010000}"/>
    <cellStyle name="Millares 3 3 3 2 2" xfId="282" xr:uid="{00000000-0005-0000-0000-00003F010000}"/>
    <cellStyle name="Millares 3 3 3 3" xfId="283" xr:uid="{00000000-0005-0000-0000-000040010000}"/>
    <cellStyle name="Millares 3 3 4" xfId="284" xr:uid="{00000000-0005-0000-0000-000041010000}"/>
    <cellStyle name="Millares 3 3 4 2" xfId="285" xr:uid="{00000000-0005-0000-0000-000042010000}"/>
    <cellStyle name="Millares 3 3 4 2 2" xfId="286" xr:uid="{00000000-0005-0000-0000-000043010000}"/>
    <cellStyle name="Millares 3 3 4 3" xfId="287" xr:uid="{00000000-0005-0000-0000-000044010000}"/>
    <cellStyle name="Millares 3 3 5" xfId="288" xr:uid="{00000000-0005-0000-0000-000045010000}"/>
    <cellStyle name="Millares 3 3 5 2" xfId="289" xr:uid="{00000000-0005-0000-0000-000046010000}"/>
    <cellStyle name="Millares 3 3 6" xfId="290" xr:uid="{00000000-0005-0000-0000-000047010000}"/>
    <cellStyle name="Millares 3 4" xfId="291" xr:uid="{00000000-0005-0000-0000-000048010000}"/>
    <cellStyle name="Millares 3 4 2" xfId="292" xr:uid="{00000000-0005-0000-0000-000049010000}"/>
    <cellStyle name="Millares 3 4 2 2" xfId="293" xr:uid="{00000000-0005-0000-0000-00004A010000}"/>
    <cellStyle name="Millares 3 4 2 2 2" xfId="294" xr:uid="{00000000-0005-0000-0000-00004B010000}"/>
    <cellStyle name="Millares 3 4 2 3" xfId="295" xr:uid="{00000000-0005-0000-0000-00004C010000}"/>
    <cellStyle name="Millares 3 4 3" xfId="296" xr:uid="{00000000-0005-0000-0000-00004D010000}"/>
    <cellStyle name="Millares 3 4 3 2" xfId="297" xr:uid="{00000000-0005-0000-0000-00004E010000}"/>
    <cellStyle name="Millares 3 4 3 2 2" xfId="298" xr:uid="{00000000-0005-0000-0000-00004F010000}"/>
    <cellStyle name="Millares 3 4 3 3" xfId="299" xr:uid="{00000000-0005-0000-0000-000050010000}"/>
    <cellStyle name="Millares 3 4 4" xfId="300" xr:uid="{00000000-0005-0000-0000-000051010000}"/>
    <cellStyle name="Millares 3 4 4 2" xfId="301" xr:uid="{00000000-0005-0000-0000-000052010000}"/>
    <cellStyle name="Millares 3 4 4 2 2" xfId="302" xr:uid="{00000000-0005-0000-0000-000053010000}"/>
    <cellStyle name="Millares 3 4 4 3" xfId="303" xr:uid="{00000000-0005-0000-0000-000054010000}"/>
    <cellStyle name="Millares 3 4 5" xfId="304" xr:uid="{00000000-0005-0000-0000-000055010000}"/>
    <cellStyle name="Millares 3 4 5 2" xfId="305" xr:uid="{00000000-0005-0000-0000-000056010000}"/>
    <cellStyle name="Millares 3 4 6" xfId="306" xr:uid="{00000000-0005-0000-0000-000057010000}"/>
    <cellStyle name="Millares 3 5" xfId="307" xr:uid="{00000000-0005-0000-0000-000058010000}"/>
    <cellStyle name="Millares 3 5 2" xfId="308" xr:uid="{00000000-0005-0000-0000-000059010000}"/>
    <cellStyle name="Millares 3 5 2 2" xfId="309" xr:uid="{00000000-0005-0000-0000-00005A010000}"/>
    <cellStyle name="Millares 3 5 2 2 2" xfId="310" xr:uid="{00000000-0005-0000-0000-00005B010000}"/>
    <cellStyle name="Millares 3 5 2 3" xfId="311" xr:uid="{00000000-0005-0000-0000-00005C010000}"/>
    <cellStyle name="Millares 3 5 3" xfId="312" xr:uid="{00000000-0005-0000-0000-00005D010000}"/>
    <cellStyle name="Millares 3 5 3 2" xfId="313" xr:uid="{00000000-0005-0000-0000-00005E010000}"/>
    <cellStyle name="Millares 3 5 3 2 2" xfId="314" xr:uid="{00000000-0005-0000-0000-00005F010000}"/>
    <cellStyle name="Millares 3 5 3 3" xfId="315" xr:uid="{00000000-0005-0000-0000-000060010000}"/>
    <cellStyle name="Millares 3 5 4" xfId="316" xr:uid="{00000000-0005-0000-0000-000061010000}"/>
    <cellStyle name="Millares 3 5 4 2" xfId="317" xr:uid="{00000000-0005-0000-0000-000062010000}"/>
    <cellStyle name="Millares 3 5 4 2 2" xfId="318" xr:uid="{00000000-0005-0000-0000-000063010000}"/>
    <cellStyle name="Millares 3 5 4 3" xfId="319" xr:uid="{00000000-0005-0000-0000-000064010000}"/>
    <cellStyle name="Millares 3 5 5" xfId="320" xr:uid="{00000000-0005-0000-0000-000065010000}"/>
    <cellStyle name="Millares 3 5 5 2" xfId="321" xr:uid="{00000000-0005-0000-0000-000066010000}"/>
    <cellStyle name="Millares 3 5 6" xfId="322" xr:uid="{00000000-0005-0000-0000-000067010000}"/>
    <cellStyle name="Millares 3 6" xfId="323" xr:uid="{00000000-0005-0000-0000-000068010000}"/>
    <cellStyle name="Millares 3 6 2" xfId="324" xr:uid="{00000000-0005-0000-0000-000069010000}"/>
    <cellStyle name="Millares 3 6 2 2" xfId="325" xr:uid="{00000000-0005-0000-0000-00006A010000}"/>
    <cellStyle name="Millares 3 6 2 2 2" xfId="326" xr:uid="{00000000-0005-0000-0000-00006B010000}"/>
    <cellStyle name="Millares 3 6 2 3" xfId="327" xr:uid="{00000000-0005-0000-0000-00006C010000}"/>
    <cellStyle name="Millares 3 6 3" xfId="328" xr:uid="{00000000-0005-0000-0000-00006D010000}"/>
    <cellStyle name="Millares 3 6 3 2" xfId="329" xr:uid="{00000000-0005-0000-0000-00006E010000}"/>
    <cellStyle name="Millares 3 6 3 2 2" xfId="330" xr:uid="{00000000-0005-0000-0000-00006F010000}"/>
    <cellStyle name="Millares 3 6 3 3" xfId="331" xr:uid="{00000000-0005-0000-0000-000070010000}"/>
    <cellStyle name="Millares 3 6 4" xfId="332" xr:uid="{00000000-0005-0000-0000-000071010000}"/>
    <cellStyle name="Millares 3 6 4 2" xfId="333" xr:uid="{00000000-0005-0000-0000-000072010000}"/>
    <cellStyle name="Millares 3 6 4 2 2" xfId="334" xr:uid="{00000000-0005-0000-0000-000073010000}"/>
    <cellStyle name="Millares 3 6 4 3" xfId="335" xr:uid="{00000000-0005-0000-0000-000074010000}"/>
    <cellStyle name="Millares 3 6 5" xfId="336" xr:uid="{00000000-0005-0000-0000-000075010000}"/>
    <cellStyle name="Millares 3 6 5 2" xfId="337" xr:uid="{00000000-0005-0000-0000-000076010000}"/>
    <cellStyle name="Millares 3 6 6" xfId="338" xr:uid="{00000000-0005-0000-0000-000077010000}"/>
    <cellStyle name="Millares 4" xfId="339" xr:uid="{00000000-0005-0000-0000-000078010000}"/>
    <cellStyle name="Millares 4 2" xfId="340" xr:uid="{00000000-0005-0000-0000-000079010000}"/>
    <cellStyle name="Millares 4 2 2" xfId="341" xr:uid="{00000000-0005-0000-0000-00007A010000}"/>
    <cellStyle name="Millares 4 2 2 2" xfId="342" xr:uid="{00000000-0005-0000-0000-00007B010000}"/>
    <cellStyle name="Millares 4 2 2 2 2" xfId="343" xr:uid="{00000000-0005-0000-0000-00007C010000}"/>
    <cellStyle name="Millares 4 2 2 3" xfId="344" xr:uid="{00000000-0005-0000-0000-00007D010000}"/>
    <cellStyle name="Millares 4 2 3" xfId="345" xr:uid="{00000000-0005-0000-0000-00007E010000}"/>
    <cellStyle name="Millares 4 2 3 2" xfId="346" xr:uid="{00000000-0005-0000-0000-00007F010000}"/>
    <cellStyle name="Millares 4 2 3 2 2" xfId="347" xr:uid="{00000000-0005-0000-0000-000080010000}"/>
    <cellStyle name="Millares 4 2 3 3" xfId="348" xr:uid="{00000000-0005-0000-0000-000081010000}"/>
    <cellStyle name="Millares 4 2 4" xfId="349" xr:uid="{00000000-0005-0000-0000-000082010000}"/>
    <cellStyle name="Millares 4 2 4 2" xfId="350" xr:uid="{00000000-0005-0000-0000-000083010000}"/>
    <cellStyle name="Millares 4 2 4 2 2" xfId="351" xr:uid="{00000000-0005-0000-0000-000084010000}"/>
    <cellStyle name="Millares 4 2 4 3" xfId="352" xr:uid="{00000000-0005-0000-0000-000085010000}"/>
    <cellStyle name="Millares 4 2 5" xfId="353" xr:uid="{00000000-0005-0000-0000-000086010000}"/>
    <cellStyle name="Millares 4 2 5 2" xfId="354" xr:uid="{00000000-0005-0000-0000-000087010000}"/>
    <cellStyle name="Millares 4 2 6" xfId="355" xr:uid="{00000000-0005-0000-0000-000088010000}"/>
    <cellStyle name="Millares 4 3" xfId="356" xr:uid="{00000000-0005-0000-0000-000089010000}"/>
    <cellStyle name="Millares 4 3 2" xfId="357" xr:uid="{00000000-0005-0000-0000-00008A010000}"/>
    <cellStyle name="Millares 4 3 2 2" xfId="358" xr:uid="{00000000-0005-0000-0000-00008B010000}"/>
    <cellStyle name="Millares 4 3 2 2 2" xfId="359" xr:uid="{00000000-0005-0000-0000-00008C010000}"/>
    <cellStyle name="Millares 4 3 2 3" xfId="360" xr:uid="{00000000-0005-0000-0000-00008D010000}"/>
    <cellStyle name="Millares 4 3 3" xfId="361" xr:uid="{00000000-0005-0000-0000-00008E010000}"/>
    <cellStyle name="Millares 4 3 3 2" xfId="362" xr:uid="{00000000-0005-0000-0000-00008F010000}"/>
    <cellStyle name="Millares 4 3 3 2 2" xfId="363" xr:uid="{00000000-0005-0000-0000-000090010000}"/>
    <cellStyle name="Millares 4 3 3 3" xfId="364" xr:uid="{00000000-0005-0000-0000-000091010000}"/>
    <cellStyle name="Millares 4 3 4" xfId="365" xr:uid="{00000000-0005-0000-0000-000092010000}"/>
    <cellStyle name="Millares 4 3 4 2" xfId="366" xr:uid="{00000000-0005-0000-0000-000093010000}"/>
    <cellStyle name="Millares 4 3 4 2 2" xfId="367" xr:uid="{00000000-0005-0000-0000-000094010000}"/>
    <cellStyle name="Millares 4 3 4 3" xfId="368" xr:uid="{00000000-0005-0000-0000-000095010000}"/>
    <cellStyle name="Millares 4 3 5" xfId="369" xr:uid="{00000000-0005-0000-0000-000096010000}"/>
    <cellStyle name="Millares 4 3 5 2" xfId="370" xr:uid="{00000000-0005-0000-0000-000097010000}"/>
    <cellStyle name="Millares 4 3 6" xfId="371" xr:uid="{00000000-0005-0000-0000-000098010000}"/>
    <cellStyle name="Millares 4 4" xfId="372" xr:uid="{00000000-0005-0000-0000-000099010000}"/>
    <cellStyle name="Millares 4 4 2" xfId="373" xr:uid="{00000000-0005-0000-0000-00009A010000}"/>
    <cellStyle name="Millares 4 4 2 2" xfId="374" xr:uid="{00000000-0005-0000-0000-00009B010000}"/>
    <cellStyle name="Millares 4 4 2 2 2" xfId="375" xr:uid="{00000000-0005-0000-0000-00009C010000}"/>
    <cellStyle name="Millares 4 4 2 3" xfId="376" xr:uid="{00000000-0005-0000-0000-00009D010000}"/>
    <cellStyle name="Millares 4 4 3" xfId="377" xr:uid="{00000000-0005-0000-0000-00009E010000}"/>
    <cellStyle name="Millares 4 4 3 2" xfId="378" xr:uid="{00000000-0005-0000-0000-00009F010000}"/>
    <cellStyle name="Millares 4 4 3 2 2" xfId="379" xr:uid="{00000000-0005-0000-0000-0000A0010000}"/>
    <cellStyle name="Millares 4 4 3 3" xfId="380" xr:uid="{00000000-0005-0000-0000-0000A1010000}"/>
    <cellStyle name="Millares 4 4 4" xfId="381" xr:uid="{00000000-0005-0000-0000-0000A2010000}"/>
    <cellStyle name="Millares 4 4 4 2" xfId="382" xr:uid="{00000000-0005-0000-0000-0000A3010000}"/>
    <cellStyle name="Millares 4 4 4 2 2" xfId="383" xr:uid="{00000000-0005-0000-0000-0000A4010000}"/>
    <cellStyle name="Millares 4 4 4 3" xfId="384" xr:uid="{00000000-0005-0000-0000-0000A5010000}"/>
    <cellStyle name="Millares 4 4 5" xfId="385" xr:uid="{00000000-0005-0000-0000-0000A6010000}"/>
    <cellStyle name="Millares 4 4 5 2" xfId="386" xr:uid="{00000000-0005-0000-0000-0000A7010000}"/>
    <cellStyle name="Millares 4 4 6" xfId="387" xr:uid="{00000000-0005-0000-0000-0000A8010000}"/>
    <cellStyle name="Millares 4 5" xfId="388" xr:uid="{00000000-0005-0000-0000-0000A9010000}"/>
    <cellStyle name="Millares 4 5 2" xfId="389" xr:uid="{00000000-0005-0000-0000-0000AA010000}"/>
    <cellStyle name="Millares 4 5 2 2" xfId="390" xr:uid="{00000000-0005-0000-0000-0000AB010000}"/>
    <cellStyle name="Millares 4 5 2 2 2" xfId="391" xr:uid="{00000000-0005-0000-0000-0000AC010000}"/>
    <cellStyle name="Millares 4 5 2 3" xfId="392" xr:uid="{00000000-0005-0000-0000-0000AD010000}"/>
    <cellStyle name="Millares 4 5 3" xfId="393" xr:uid="{00000000-0005-0000-0000-0000AE010000}"/>
    <cellStyle name="Millares 4 5 3 2" xfId="394" xr:uid="{00000000-0005-0000-0000-0000AF010000}"/>
    <cellStyle name="Millares 4 5 3 2 2" xfId="395" xr:uid="{00000000-0005-0000-0000-0000B0010000}"/>
    <cellStyle name="Millares 4 5 3 3" xfId="396" xr:uid="{00000000-0005-0000-0000-0000B1010000}"/>
    <cellStyle name="Millares 4 5 4" xfId="397" xr:uid="{00000000-0005-0000-0000-0000B2010000}"/>
    <cellStyle name="Millares 4 5 4 2" xfId="398" xr:uid="{00000000-0005-0000-0000-0000B3010000}"/>
    <cellStyle name="Millares 4 5 4 2 2" xfId="399" xr:uid="{00000000-0005-0000-0000-0000B4010000}"/>
    <cellStyle name="Millares 4 5 4 3" xfId="400" xr:uid="{00000000-0005-0000-0000-0000B5010000}"/>
    <cellStyle name="Millares 4 5 5" xfId="401" xr:uid="{00000000-0005-0000-0000-0000B6010000}"/>
    <cellStyle name="Millares 4 5 5 2" xfId="402" xr:uid="{00000000-0005-0000-0000-0000B7010000}"/>
    <cellStyle name="Millares 4 5 6" xfId="403" xr:uid="{00000000-0005-0000-0000-0000B8010000}"/>
    <cellStyle name="Millares 4 6" xfId="404" xr:uid="{00000000-0005-0000-0000-0000B9010000}"/>
    <cellStyle name="Millares 4 6 2" xfId="405" xr:uid="{00000000-0005-0000-0000-0000BA010000}"/>
    <cellStyle name="Millares 4 6 2 2" xfId="406" xr:uid="{00000000-0005-0000-0000-0000BB010000}"/>
    <cellStyle name="Millares 4 6 2 2 2" xfId="407" xr:uid="{00000000-0005-0000-0000-0000BC010000}"/>
    <cellStyle name="Millares 4 6 2 3" xfId="408" xr:uid="{00000000-0005-0000-0000-0000BD010000}"/>
    <cellStyle name="Millares 4 6 3" xfId="409" xr:uid="{00000000-0005-0000-0000-0000BE010000}"/>
    <cellStyle name="Millares 4 6 3 2" xfId="410" xr:uid="{00000000-0005-0000-0000-0000BF010000}"/>
    <cellStyle name="Millares 4 6 3 2 2" xfId="411" xr:uid="{00000000-0005-0000-0000-0000C0010000}"/>
    <cellStyle name="Millares 4 6 3 3" xfId="412" xr:uid="{00000000-0005-0000-0000-0000C1010000}"/>
    <cellStyle name="Millares 4 6 4" xfId="413" xr:uid="{00000000-0005-0000-0000-0000C2010000}"/>
    <cellStyle name="Millares 4 6 4 2" xfId="414" xr:uid="{00000000-0005-0000-0000-0000C3010000}"/>
    <cellStyle name="Millares 4 6 4 2 2" xfId="415" xr:uid="{00000000-0005-0000-0000-0000C4010000}"/>
    <cellStyle name="Millares 4 6 4 3" xfId="416" xr:uid="{00000000-0005-0000-0000-0000C5010000}"/>
    <cellStyle name="Millares 4 6 5" xfId="417" xr:uid="{00000000-0005-0000-0000-0000C6010000}"/>
    <cellStyle name="Millares 4 6 5 2" xfId="418" xr:uid="{00000000-0005-0000-0000-0000C7010000}"/>
    <cellStyle name="Millares 4 6 6" xfId="419" xr:uid="{00000000-0005-0000-0000-0000C8010000}"/>
    <cellStyle name="Millares 5" xfId="420" xr:uid="{00000000-0005-0000-0000-0000C9010000}"/>
    <cellStyle name="Millares 6" xfId="421" xr:uid="{00000000-0005-0000-0000-0000CA010000}"/>
    <cellStyle name="Millares 7" xfId="422" xr:uid="{00000000-0005-0000-0000-0000CB010000}"/>
    <cellStyle name="Millares 7 2" xfId="423" xr:uid="{00000000-0005-0000-0000-0000CC010000}"/>
    <cellStyle name="Millares 7 2 2" xfId="424" xr:uid="{00000000-0005-0000-0000-0000CD010000}"/>
    <cellStyle name="Millares 7 2 2 2" xfId="425" xr:uid="{00000000-0005-0000-0000-0000CE010000}"/>
    <cellStyle name="Millares 7 2 3" xfId="426" xr:uid="{00000000-0005-0000-0000-0000CF010000}"/>
    <cellStyle name="Millares 8" xfId="427" xr:uid="{00000000-0005-0000-0000-0000D0010000}"/>
    <cellStyle name="Millares 8 2" xfId="428" xr:uid="{00000000-0005-0000-0000-0000D1010000}"/>
    <cellStyle name="Millares 8 2 2" xfId="429" xr:uid="{00000000-0005-0000-0000-0000D2010000}"/>
    <cellStyle name="Millares 8 3" xfId="430" xr:uid="{00000000-0005-0000-0000-0000D3010000}"/>
    <cellStyle name="Millares 9" xfId="431" xr:uid="{00000000-0005-0000-0000-0000D4010000}"/>
    <cellStyle name="Millares 9 2" xfId="432" xr:uid="{00000000-0005-0000-0000-0000D5010000}"/>
    <cellStyle name="Moneda 10" xfId="453" xr:uid="{00000000-0005-0000-0000-0000D6010000}"/>
    <cellStyle name="Moneda 11" xfId="454" xr:uid="{00000000-0005-0000-0000-0000D7010000}"/>
    <cellStyle name="Moneda 12" xfId="455" xr:uid="{00000000-0005-0000-0000-0000D8010000}"/>
    <cellStyle name="Moneda 13" xfId="456" xr:uid="{00000000-0005-0000-0000-0000D9010000}"/>
    <cellStyle name="Moneda 2" xfId="457" xr:uid="{00000000-0005-0000-0000-0000DA010000}"/>
    <cellStyle name="Moneda 9" xfId="458" xr:uid="{00000000-0005-0000-0000-0000DB010000}"/>
    <cellStyle name="Neutral 2" xfId="459" xr:uid="{00000000-0005-0000-0000-0000DC010000}"/>
    <cellStyle name="Neutral 2 2" xfId="460" xr:uid="{00000000-0005-0000-0000-0000DD010000}"/>
    <cellStyle name="Neutral 3" xfId="461" xr:uid="{00000000-0005-0000-0000-0000DE010000}"/>
    <cellStyle name="Normal" xfId="0" builtinId="0"/>
    <cellStyle name="Normal 10" xfId="462" xr:uid="{00000000-0005-0000-0000-0000E0010000}"/>
    <cellStyle name="Normal 11" xfId="463" xr:uid="{00000000-0005-0000-0000-0000E1010000}"/>
    <cellStyle name="Normal 14" xfId="464" xr:uid="{00000000-0005-0000-0000-0000E2010000}"/>
    <cellStyle name="Normal 14 2" xfId="465" xr:uid="{00000000-0005-0000-0000-0000E3010000}"/>
    <cellStyle name="Normal 15" xfId="466" xr:uid="{00000000-0005-0000-0000-0000E4010000}"/>
    <cellStyle name="Normal 2" xfId="467" xr:uid="{00000000-0005-0000-0000-0000E5010000}"/>
    <cellStyle name="Normal 2 2" xfId="468" xr:uid="{00000000-0005-0000-0000-0000E6010000}"/>
    <cellStyle name="Normal 2 2 2" xfId="469" xr:uid="{00000000-0005-0000-0000-0000E7010000}"/>
    <cellStyle name="Normal 2 2 2 2" xfId="470" xr:uid="{00000000-0005-0000-0000-0000E8010000}"/>
    <cellStyle name="Normal 2 2 2 3" xfId="471" xr:uid="{00000000-0005-0000-0000-0000E9010000}"/>
    <cellStyle name="Normal 2 2 2 3 2" xfId="472" xr:uid="{00000000-0005-0000-0000-0000EA010000}"/>
    <cellStyle name="Normal 2 2 2 3 2 2" xfId="473" xr:uid="{00000000-0005-0000-0000-0000EB010000}"/>
    <cellStyle name="Normal 2 2 2 3 3" xfId="474" xr:uid="{00000000-0005-0000-0000-0000EC010000}"/>
    <cellStyle name="Normal 2 2 3" xfId="475" xr:uid="{00000000-0005-0000-0000-0000ED010000}"/>
    <cellStyle name="Normal 2 2 4" xfId="476" xr:uid="{00000000-0005-0000-0000-0000EE010000}"/>
    <cellStyle name="Normal 2 2 5" xfId="477" xr:uid="{00000000-0005-0000-0000-0000EF010000}"/>
    <cellStyle name="Normal 2 2 6" xfId="478" xr:uid="{00000000-0005-0000-0000-0000F0010000}"/>
    <cellStyle name="Normal 2 2 6 2" xfId="479" xr:uid="{00000000-0005-0000-0000-0000F1010000}"/>
    <cellStyle name="Normal 2 2 7" xfId="480" xr:uid="{00000000-0005-0000-0000-0000F2010000}"/>
    <cellStyle name="Normal 2 2 7 2" xfId="481" xr:uid="{00000000-0005-0000-0000-0000F3010000}"/>
    <cellStyle name="Normal 2 2 8" xfId="482" xr:uid="{00000000-0005-0000-0000-0000F4010000}"/>
    <cellStyle name="Normal 2 2 8 2" xfId="483" xr:uid="{00000000-0005-0000-0000-0000F5010000}"/>
    <cellStyle name="Normal 2 2 9" xfId="484" xr:uid="{00000000-0005-0000-0000-0000F6010000}"/>
    <cellStyle name="Normal 2 2_2009-123" xfId="485" xr:uid="{00000000-0005-0000-0000-0000F7010000}"/>
    <cellStyle name="Normal 2 3" xfId="486" xr:uid="{00000000-0005-0000-0000-0000F8010000}"/>
    <cellStyle name="Normal 2 3 2" xfId="487" xr:uid="{00000000-0005-0000-0000-0000F9010000}"/>
    <cellStyle name="Normal 2 3 3" xfId="488" xr:uid="{00000000-0005-0000-0000-0000FA010000}"/>
    <cellStyle name="Normal 2 3 4" xfId="489" xr:uid="{00000000-0005-0000-0000-0000FB010000}"/>
    <cellStyle name="Normal 2 3 5" xfId="490" xr:uid="{00000000-0005-0000-0000-0000FC010000}"/>
    <cellStyle name="Normal 2 3 5 2" xfId="491" xr:uid="{00000000-0005-0000-0000-0000FD010000}"/>
    <cellStyle name="Normal 2 3 5 2 2" xfId="492" xr:uid="{00000000-0005-0000-0000-0000FE010000}"/>
    <cellStyle name="Normal 2 3 5 3" xfId="493" xr:uid="{00000000-0005-0000-0000-0000FF010000}"/>
    <cellStyle name="Normal 2 3 6" xfId="494" xr:uid="{00000000-0005-0000-0000-000000020000}"/>
    <cellStyle name="Normal 2 3 6 2" xfId="495" xr:uid="{00000000-0005-0000-0000-000001020000}"/>
    <cellStyle name="Normal 2 3 7" xfId="496" xr:uid="{00000000-0005-0000-0000-000002020000}"/>
    <cellStyle name="Normal 2 3 7 2" xfId="497" xr:uid="{00000000-0005-0000-0000-000003020000}"/>
    <cellStyle name="Normal 2 3 8" xfId="498" xr:uid="{00000000-0005-0000-0000-000004020000}"/>
    <cellStyle name="Normal 2 3 9" xfId="499" xr:uid="{00000000-0005-0000-0000-000005020000}"/>
    <cellStyle name="Normal 2 3_2009-123" xfId="500" xr:uid="{00000000-0005-0000-0000-000006020000}"/>
    <cellStyle name="Normal 2 4" xfId="501" xr:uid="{00000000-0005-0000-0000-000007020000}"/>
    <cellStyle name="Normal 22" xfId="502" xr:uid="{00000000-0005-0000-0000-000008020000}"/>
    <cellStyle name="Normal 3" xfId="562" xr:uid="{00000000-0005-0000-0000-000009020000}"/>
    <cellStyle name="Normal 3 2" xfId="503" xr:uid="{00000000-0005-0000-0000-00000A020000}"/>
    <cellStyle name="Normal 3 3" xfId="504" xr:uid="{00000000-0005-0000-0000-00000B020000}"/>
    <cellStyle name="Normal 4" xfId="505" xr:uid="{00000000-0005-0000-0000-00000C020000}"/>
    <cellStyle name="Normal 4 2" xfId="506" xr:uid="{00000000-0005-0000-0000-00000D020000}"/>
    <cellStyle name="Normal 6 2" xfId="507" xr:uid="{00000000-0005-0000-0000-00000E020000}"/>
    <cellStyle name="Normal 7 2" xfId="508" xr:uid="{00000000-0005-0000-0000-00000F020000}"/>
    <cellStyle name="Normal 9 2" xfId="509" xr:uid="{00000000-0005-0000-0000-000010020000}"/>
    <cellStyle name="Notas 2" xfId="510" xr:uid="{00000000-0005-0000-0000-000011020000}"/>
    <cellStyle name="Notas 2 2" xfId="511" xr:uid="{00000000-0005-0000-0000-000012020000}"/>
    <cellStyle name="Notas 2_Copia de Xl0000021.xls INGRID" xfId="512" xr:uid="{00000000-0005-0000-0000-000013020000}"/>
    <cellStyle name="Notas 3" xfId="513" xr:uid="{00000000-0005-0000-0000-000014020000}"/>
    <cellStyle name="Porcentaje" xfId="2" builtinId="5"/>
    <cellStyle name="Salida 2" xfId="514" xr:uid="{00000000-0005-0000-0000-000016020000}"/>
    <cellStyle name="Salida 2 2" xfId="515" xr:uid="{00000000-0005-0000-0000-000017020000}"/>
    <cellStyle name="Salida 2_Copia de Xl0000021.xls INGRID" xfId="516" xr:uid="{00000000-0005-0000-0000-000018020000}"/>
    <cellStyle name="Salida 3" xfId="517" xr:uid="{00000000-0005-0000-0000-000019020000}"/>
    <cellStyle name="Texto de advertencia 2" xfId="518" xr:uid="{00000000-0005-0000-0000-00001A020000}"/>
    <cellStyle name="Texto de advertencia 2 2" xfId="519" xr:uid="{00000000-0005-0000-0000-00001B020000}"/>
    <cellStyle name="Texto de advertencia 3" xfId="520" xr:uid="{00000000-0005-0000-0000-00001C020000}"/>
    <cellStyle name="Texto explicativo 2" xfId="521" xr:uid="{00000000-0005-0000-0000-00001D020000}"/>
    <cellStyle name="Texto explicativo 2 2" xfId="522" xr:uid="{00000000-0005-0000-0000-00001E020000}"/>
    <cellStyle name="Texto explicativo 3" xfId="523" xr:uid="{00000000-0005-0000-0000-00001F020000}"/>
    <cellStyle name="Título 1 2" xfId="528" xr:uid="{00000000-0005-0000-0000-000020020000}"/>
    <cellStyle name="Título 1 2 2" xfId="529" xr:uid="{00000000-0005-0000-0000-000021020000}"/>
    <cellStyle name="Título 1 2_2013-68" xfId="530" xr:uid="{00000000-0005-0000-0000-000022020000}"/>
    <cellStyle name="Título 1 3" xfId="531" xr:uid="{00000000-0005-0000-0000-000023020000}"/>
    <cellStyle name="Título 2 2" xfId="532" xr:uid="{00000000-0005-0000-0000-000024020000}"/>
    <cellStyle name="Título 2 2 2" xfId="533" xr:uid="{00000000-0005-0000-0000-000025020000}"/>
    <cellStyle name="Título 2 2_2013-68" xfId="534" xr:uid="{00000000-0005-0000-0000-000026020000}"/>
    <cellStyle name="Título 2 3" xfId="535" xr:uid="{00000000-0005-0000-0000-000027020000}"/>
    <cellStyle name="Título 3 2" xfId="536" xr:uid="{00000000-0005-0000-0000-000028020000}"/>
    <cellStyle name="Título 3 2 2" xfId="537" xr:uid="{00000000-0005-0000-0000-000029020000}"/>
    <cellStyle name="Título 3 2_2013-68" xfId="538" xr:uid="{00000000-0005-0000-0000-00002A020000}"/>
    <cellStyle name="Título 3 3" xfId="539" xr:uid="{00000000-0005-0000-0000-00002B020000}"/>
    <cellStyle name="Título 4" xfId="540" xr:uid="{00000000-0005-0000-0000-00002C020000}"/>
    <cellStyle name="Título 4 2" xfId="541" xr:uid="{00000000-0005-0000-0000-00002D020000}"/>
    <cellStyle name="Título 5" xfId="542" xr:uid="{00000000-0005-0000-0000-00002E020000}"/>
    <cellStyle name="Total 2" xfId="524" xr:uid="{00000000-0005-0000-0000-00002F020000}"/>
    <cellStyle name="Total 2 2" xfId="525" xr:uid="{00000000-0005-0000-0000-000030020000}"/>
    <cellStyle name="Total 2_2013-68" xfId="526" xr:uid="{00000000-0005-0000-0000-000031020000}"/>
    <cellStyle name="Total 3" xfId="527" xr:uid="{00000000-0005-0000-0000-00003202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99933"/>
      <rgbColor rgb="FF800080"/>
      <rgbColor rgb="FF008080"/>
      <rgbColor rgb="FFC0C0C0"/>
      <rgbColor rgb="FF808080"/>
      <rgbColor rgb="FF996666"/>
      <rgbColor rgb="FFC0504D"/>
      <rgbColor rgb="FFFFFFC0"/>
      <rgbColor rgb="FFE3E3E3"/>
      <rgbColor rgb="FF660066"/>
      <rgbColor rgb="FFFF8080"/>
      <rgbColor rgb="FF0080C0"/>
      <rgbColor rgb="FFC0C0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A0E0E0"/>
      <rgbColor rgb="FFCCFFCC"/>
      <rgbColor rgb="FFFFFF99"/>
      <rgbColor rgb="FFA6CAF0"/>
      <rgbColor rgb="FFCC9CCC"/>
      <rgbColor rgb="FFCC99FF"/>
      <rgbColor rgb="FFFFCC99"/>
      <rgbColor rgb="FF3333CC"/>
      <rgbColor rgb="FF33CCCC"/>
      <rgbColor rgb="FF92D050"/>
      <rgbColor rgb="FFFFCC00"/>
      <rgbColor rgb="FFFF9900"/>
      <rgbColor rgb="FFFF6600"/>
      <rgbColor rgb="FF336666"/>
      <rgbColor rgb="FF969696"/>
      <rgbColor rgb="FF002060"/>
      <rgbColor rgb="FF339966"/>
      <rgbColor rgb="FF003300"/>
      <rgbColor rgb="FF663300"/>
      <rgbColor rgb="FF996633"/>
      <rgbColor rgb="FFD14747"/>
      <rgbColor rgb="FF333399"/>
      <rgbColor rgb="FF42424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asd6-svr/costos/DOCUME~1/AMEJIA~1.COS/CONFIG~1/Temp/Rar$DI00.406/An&#225;lisis%20de%20Ingenier&#237;a%20(%20Insumos,%20Mano%20de%20Obra%20de%20Alba&#241;iler&#237;a%20de%20Obras%20P&#250;blicas%20del%2020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analisis de pu"/>
      <sheetName val="Cargas Sociales"/>
      <sheetName val="Analisis Unit. "/>
      <sheetName val="MOCuadrillas"/>
      <sheetName val="MOJornal"/>
    </sheetNames>
    <sheetDataSet>
      <sheetData sheetId="0">
        <row r="582">
          <cell r="E582">
            <v>126.15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K204"/>
  <sheetViews>
    <sheetView tabSelected="1" view="pageBreakPreview" topLeftCell="A157" zoomScale="75" zoomScaleNormal="75" zoomScaleSheetLayoutView="75" zoomScalePageLayoutView="75" workbookViewId="0">
      <selection activeCell="B161" sqref="B161:G175"/>
    </sheetView>
  </sheetViews>
  <sheetFormatPr baseColWidth="10" defaultColWidth="9.1640625" defaultRowHeight="18" x14ac:dyDescent="0.15"/>
  <cols>
    <col min="1" max="1" width="10" style="54" customWidth="1"/>
    <col min="2" max="2" width="56.1640625" style="54" customWidth="1"/>
    <col min="3" max="3" width="15.83203125" style="98" customWidth="1"/>
    <col min="4" max="4" width="11" style="98" customWidth="1"/>
    <col min="5" max="5" width="18.83203125" style="98" customWidth="1"/>
    <col min="6" max="6" width="21.5" style="98" customWidth="1"/>
    <col min="7" max="7" width="23.6640625" style="98" customWidth="1"/>
    <col min="8" max="16384" width="9.1640625" style="54"/>
  </cols>
  <sheetData>
    <row r="1" spans="1:7" x14ac:dyDescent="0.15">
      <c r="A1" s="100" t="s">
        <v>0</v>
      </c>
      <c r="B1" s="100"/>
      <c r="C1" s="100"/>
      <c r="D1" s="100"/>
      <c r="E1" s="100"/>
      <c r="F1" s="100"/>
      <c r="G1" s="100"/>
    </row>
    <row r="2" spans="1:7" x14ac:dyDescent="0.15">
      <c r="A2" s="100" t="s">
        <v>205</v>
      </c>
      <c r="B2" s="100"/>
      <c r="C2" s="100"/>
      <c r="D2" s="100"/>
      <c r="E2" s="100"/>
      <c r="F2" s="100"/>
      <c r="G2" s="100"/>
    </row>
    <row r="3" spans="1:7" x14ac:dyDescent="0.15">
      <c r="A3" s="100" t="s">
        <v>206</v>
      </c>
      <c r="B3" s="100"/>
      <c r="C3" s="100"/>
      <c r="D3" s="100"/>
      <c r="E3" s="100"/>
      <c r="F3" s="100"/>
      <c r="G3" s="100"/>
    </row>
    <row r="4" spans="1:7" x14ac:dyDescent="0.15">
      <c r="A4" s="55"/>
      <c r="B4" s="56"/>
    </row>
    <row r="5" spans="1:7" x14ac:dyDescent="0.15">
      <c r="A5" s="101" t="s">
        <v>1</v>
      </c>
      <c r="B5" s="101"/>
      <c r="F5" s="102"/>
      <c r="G5" s="102"/>
    </row>
    <row r="6" spans="1:7" ht="63.75" customHeight="1" x14ac:dyDescent="0.15">
      <c r="A6" s="103" t="s">
        <v>191</v>
      </c>
      <c r="B6" s="103"/>
      <c r="C6" s="103"/>
      <c r="D6" s="103"/>
      <c r="E6" s="103"/>
      <c r="F6" s="103"/>
      <c r="G6" s="103"/>
    </row>
    <row r="7" spans="1:7" ht="19" thickBot="1" x14ac:dyDescent="0.2">
      <c r="B7" s="99"/>
      <c r="C7" s="99"/>
      <c r="D7" s="99"/>
      <c r="E7" s="99"/>
      <c r="F7" s="99"/>
      <c r="G7" s="99"/>
    </row>
    <row r="8" spans="1:7" ht="27" customHeight="1" thickTop="1" thickBot="1" x14ac:dyDescent="0.2">
      <c r="A8" s="1" t="s">
        <v>2</v>
      </c>
      <c r="B8" s="2" t="s">
        <v>3</v>
      </c>
      <c r="C8" s="57" t="s">
        <v>4</v>
      </c>
      <c r="D8" s="57" t="s">
        <v>5</v>
      </c>
      <c r="E8" s="57" t="s">
        <v>6</v>
      </c>
      <c r="F8" s="57" t="s">
        <v>7</v>
      </c>
      <c r="G8" s="58" t="s">
        <v>8</v>
      </c>
    </row>
    <row r="9" spans="1:7" ht="15" customHeight="1" thickTop="1" x14ac:dyDescent="0.15">
      <c r="A9" s="1"/>
      <c r="B9" s="2"/>
      <c r="C9" s="60"/>
      <c r="D9" s="60"/>
      <c r="E9" s="60"/>
      <c r="F9" s="60"/>
      <c r="G9" s="61"/>
    </row>
    <row r="10" spans="1:7" ht="27" customHeight="1" x14ac:dyDescent="0.15">
      <c r="A10" s="3" t="s">
        <v>9</v>
      </c>
      <c r="B10" s="4" t="s">
        <v>10</v>
      </c>
      <c r="C10" s="62"/>
      <c r="D10" s="62"/>
      <c r="E10" s="62"/>
      <c r="F10" s="62"/>
      <c r="G10" s="63"/>
    </row>
    <row r="11" spans="1:7" ht="22.5" customHeight="1" x14ac:dyDescent="0.15">
      <c r="A11" s="6" t="s">
        <v>11</v>
      </c>
      <c r="B11" s="5" t="s">
        <v>12</v>
      </c>
      <c r="C11" s="62">
        <v>6797.81</v>
      </c>
      <c r="D11" s="62" t="s">
        <v>13</v>
      </c>
      <c r="E11" s="21"/>
      <c r="F11" s="21">
        <f>ROUND(C11*E11,2)</f>
        <v>0</v>
      </c>
      <c r="G11" s="63"/>
    </row>
    <row r="12" spans="1:7" ht="22.5" customHeight="1" x14ac:dyDescent="0.15">
      <c r="A12" s="6" t="s">
        <v>14</v>
      </c>
      <c r="B12" s="5" t="s">
        <v>15</v>
      </c>
      <c r="C12" s="62">
        <v>1</v>
      </c>
      <c r="D12" s="62" t="s">
        <v>16</v>
      </c>
      <c r="E12" s="21"/>
      <c r="F12" s="21">
        <f>ROUND(C12*E12,2)</f>
        <v>0</v>
      </c>
      <c r="G12" s="78">
        <f>SUM(F11:F12)</f>
        <v>0</v>
      </c>
    </row>
    <row r="13" spans="1:7" ht="14.25" customHeight="1" x14ac:dyDescent="0.15">
      <c r="A13" s="6"/>
      <c r="B13" s="5"/>
      <c r="C13" s="62"/>
      <c r="D13" s="62"/>
      <c r="E13" s="21"/>
      <c r="F13" s="21"/>
      <c r="G13" s="78"/>
    </row>
    <row r="14" spans="1:7" s="31" customFormat="1" ht="19.5" customHeight="1" x14ac:dyDescent="0.15">
      <c r="A14" s="7" t="s">
        <v>17</v>
      </c>
      <c r="B14" s="8" t="s">
        <v>18</v>
      </c>
      <c r="C14" s="62"/>
      <c r="D14" s="62"/>
      <c r="E14" s="21"/>
      <c r="F14" s="62"/>
      <c r="G14" s="78"/>
    </row>
    <row r="15" spans="1:7" s="31" customFormat="1" ht="19.5" customHeight="1" x14ac:dyDescent="0.15">
      <c r="A15" s="7" t="s">
        <v>19</v>
      </c>
      <c r="B15" s="8" t="s">
        <v>192</v>
      </c>
      <c r="C15" s="62"/>
      <c r="D15" s="62"/>
      <c r="E15" s="21"/>
      <c r="F15" s="62"/>
      <c r="G15" s="78"/>
    </row>
    <row r="16" spans="1:7" s="31" customFormat="1" ht="24.75" customHeight="1" x14ac:dyDescent="0.15">
      <c r="A16" s="10" t="s">
        <v>20</v>
      </c>
      <c r="B16" s="11" t="s">
        <v>193</v>
      </c>
      <c r="C16" s="62">
        <v>3996.63</v>
      </c>
      <c r="D16" s="62" t="s">
        <v>21</v>
      </c>
      <c r="E16" s="62"/>
      <c r="F16" s="21">
        <f t="shared" ref="F16:F22" si="0">+C16*E16</f>
        <v>0</v>
      </c>
      <c r="G16" s="78"/>
    </row>
    <row r="17" spans="1:7" s="31" customFormat="1" ht="41.25" customHeight="1" x14ac:dyDescent="0.15">
      <c r="A17" s="10" t="s">
        <v>23</v>
      </c>
      <c r="B17" s="12" t="s">
        <v>194</v>
      </c>
      <c r="C17" s="62">
        <v>1712.84</v>
      </c>
      <c r="D17" s="62" t="s">
        <v>21</v>
      </c>
      <c r="E17" s="62"/>
      <c r="F17" s="21">
        <f t="shared" si="0"/>
        <v>0</v>
      </c>
      <c r="G17" s="78"/>
    </row>
    <row r="18" spans="1:7" s="31" customFormat="1" ht="24.75" customHeight="1" x14ac:dyDescent="0.15">
      <c r="A18" s="10" t="s">
        <v>195</v>
      </c>
      <c r="B18" s="9" t="s">
        <v>22</v>
      </c>
      <c r="C18" s="62">
        <v>451.34</v>
      </c>
      <c r="D18" s="62" t="s">
        <v>21</v>
      </c>
      <c r="E18" s="62"/>
      <c r="F18" s="21">
        <f t="shared" si="0"/>
        <v>0</v>
      </c>
      <c r="G18" s="78"/>
    </row>
    <row r="19" spans="1:7" s="31" customFormat="1" ht="21.75" customHeight="1" x14ac:dyDescent="0.15">
      <c r="A19" s="10" t="s">
        <v>196</v>
      </c>
      <c r="B19" s="9" t="s">
        <v>24</v>
      </c>
      <c r="C19" s="62">
        <v>5101.43</v>
      </c>
      <c r="D19" s="62" t="s">
        <v>21</v>
      </c>
      <c r="E19" s="62"/>
      <c r="F19" s="21">
        <f t="shared" si="0"/>
        <v>0</v>
      </c>
      <c r="G19" s="78"/>
    </row>
    <row r="20" spans="1:7" s="31" customFormat="1" ht="24" customHeight="1" x14ac:dyDescent="0.15">
      <c r="A20" s="10" t="s">
        <v>197</v>
      </c>
      <c r="B20" s="9" t="s">
        <v>25</v>
      </c>
      <c r="C20" s="62">
        <v>2550.71</v>
      </c>
      <c r="D20" s="62" t="s">
        <v>21</v>
      </c>
      <c r="E20" s="62"/>
      <c r="F20" s="21">
        <f t="shared" si="0"/>
        <v>0</v>
      </c>
      <c r="G20" s="78"/>
    </row>
    <row r="21" spans="1:7" s="31" customFormat="1" ht="23.25" customHeight="1" x14ac:dyDescent="0.15">
      <c r="A21" s="10" t="s">
        <v>198</v>
      </c>
      <c r="B21" s="9" t="s">
        <v>26</v>
      </c>
      <c r="C21" s="62">
        <v>3280.35</v>
      </c>
      <c r="D21" s="62" t="s">
        <v>21</v>
      </c>
      <c r="E21" s="62"/>
      <c r="F21" s="21">
        <f t="shared" si="0"/>
        <v>0</v>
      </c>
      <c r="G21" s="78"/>
    </row>
    <row r="22" spans="1:7" s="32" customFormat="1" ht="24.75" customHeight="1" x14ac:dyDescent="0.15">
      <c r="A22" s="10" t="s">
        <v>199</v>
      </c>
      <c r="B22" s="13" t="s">
        <v>207</v>
      </c>
      <c r="C22" s="62">
        <f>C11*2</f>
        <v>13595.62</v>
      </c>
      <c r="D22" s="62" t="s">
        <v>13</v>
      </c>
      <c r="E22" s="62"/>
      <c r="F22" s="21">
        <f t="shared" si="0"/>
        <v>0</v>
      </c>
      <c r="G22" s="78">
        <f>SUM(F16:F22)</f>
        <v>0</v>
      </c>
    </row>
    <row r="23" spans="1:7" s="32" customFormat="1" ht="15.75" customHeight="1" x14ac:dyDescent="0.15">
      <c r="A23" s="10"/>
      <c r="B23" s="14"/>
      <c r="C23" s="62"/>
      <c r="D23" s="62"/>
      <c r="E23" s="62"/>
      <c r="F23" s="21"/>
      <c r="G23" s="78"/>
    </row>
    <row r="24" spans="1:7" s="32" customFormat="1" ht="19.5" customHeight="1" x14ac:dyDescent="0.15">
      <c r="A24" s="7" t="s">
        <v>27</v>
      </c>
      <c r="B24" s="15" t="s">
        <v>28</v>
      </c>
      <c r="C24" s="62"/>
      <c r="D24" s="62"/>
      <c r="E24" s="62"/>
      <c r="F24" s="62"/>
      <c r="G24" s="78"/>
    </row>
    <row r="25" spans="1:7" s="32" customFormat="1" ht="19.5" customHeight="1" x14ac:dyDescent="0.15">
      <c r="A25" s="7" t="s">
        <v>29</v>
      </c>
      <c r="B25" s="14" t="s">
        <v>30</v>
      </c>
      <c r="C25" s="62"/>
      <c r="D25" s="62"/>
      <c r="E25" s="21"/>
      <c r="F25" s="21"/>
      <c r="G25" s="78"/>
    </row>
    <row r="26" spans="1:7" s="32" customFormat="1" ht="19.5" customHeight="1" x14ac:dyDescent="0.15">
      <c r="A26" s="10" t="s">
        <v>200</v>
      </c>
      <c r="B26" s="16" t="s">
        <v>32</v>
      </c>
      <c r="C26" s="62">
        <v>1503.41</v>
      </c>
      <c r="D26" s="62" t="s">
        <v>13</v>
      </c>
      <c r="E26" s="21"/>
      <c r="F26" s="21">
        <f>+C26*E26</f>
        <v>0</v>
      </c>
      <c r="G26" s="78"/>
    </row>
    <row r="27" spans="1:7" s="32" customFormat="1" ht="19.5" customHeight="1" x14ac:dyDescent="0.15">
      <c r="A27" s="10" t="s">
        <v>31</v>
      </c>
      <c r="B27" s="16" t="s">
        <v>34</v>
      </c>
      <c r="C27" s="62">
        <v>1480.03</v>
      </c>
      <c r="D27" s="62" t="s">
        <v>13</v>
      </c>
      <c r="E27" s="21"/>
      <c r="F27" s="21">
        <f>+C27*E27</f>
        <v>0</v>
      </c>
      <c r="G27" s="78"/>
    </row>
    <row r="28" spans="1:7" s="32" customFormat="1" ht="19.5" customHeight="1" x14ac:dyDescent="0.15">
      <c r="A28" s="10" t="s">
        <v>33</v>
      </c>
      <c r="B28" s="16" t="s">
        <v>36</v>
      </c>
      <c r="C28" s="62">
        <v>1927.79</v>
      </c>
      <c r="D28" s="62" t="s">
        <v>13</v>
      </c>
      <c r="E28" s="21"/>
      <c r="F28" s="21">
        <f>+C28*E28</f>
        <v>0</v>
      </c>
      <c r="G28" s="78"/>
    </row>
    <row r="29" spans="1:7" s="32" customFormat="1" ht="19.5" customHeight="1" x14ac:dyDescent="0.15">
      <c r="A29" s="10" t="s">
        <v>35</v>
      </c>
      <c r="B29" s="16" t="s">
        <v>37</v>
      </c>
      <c r="C29" s="62">
        <v>2036.53</v>
      </c>
      <c r="D29" s="62" t="s">
        <v>13</v>
      </c>
      <c r="E29" s="21"/>
      <c r="F29" s="21">
        <f>+C29*E29</f>
        <v>0</v>
      </c>
      <c r="G29" s="78"/>
    </row>
    <row r="30" spans="1:7" s="32" customFormat="1" ht="19.5" customHeight="1" x14ac:dyDescent="0.15">
      <c r="A30" s="7" t="s">
        <v>38</v>
      </c>
      <c r="B30" s="14" t="s">
        <v>39</v>
      </c>
      <c r="C30" s="62"/>
      <c r="D30" s="62"/>
      <c r="E30" s="21"/>
      <c r="F30" s="21"/>
      <c r="G30" s="78"/>
    </row>
    <row r="31" spans="1:7" s="64" customFormat="1" ht="23.25" customHeight="1" x14ac:dyDescent="0.15">
      <c r="A31" s="17" t="s">
        <v>40</v>
      </c>
      <c r="B31" s="11" t="s">
        <v>41</v>
      </c>
      <c r="C31" s="62">
        <v>1</v>
      </c>
      <c r="D31" s="62" t="s">
        <v>42</v>
      </c>
      <c r="E31" s="62"/>
      <c r="F31" s="21">
        <f t="shared" ref="F31:F37" si="1">ROUND(C31*E31,2)</f>
        <v>0</v>
      </c>
      <c r="G31" s="78"/>
    </row>
    <row r="32" spans="1:7" ht="21.75" customHeight="1" x14ac:dyDescent="0.15">
      <c r="A32" s="10" t="s">
        <v>43</v>
      </c>
      <c r="B32" s="18" t="s">
        <v>44</v>
      </c>
      <c r="C32" s="62">
        <v>2</v>
      </c>
      <c r="D32" s="62" t="s">
        <v>42</v>
      </c>
      <c r="E32" s="62"/>
      <c r="F32" s="21">
        <f t="shared" si="1"/>
        <v>0</v>
      </c>
      <c r="G32" s="78"/>
    </row>
    <row r="33" spans="1:7" ht="21.75" customHeight="1" x14ac:dyDescent="0.15">
      <c r="A33" s="10" t="s">
        <v>45</v>
      </c>
      <c r="B33" s="18" t="s">
        <v>46</v>
      </c>
      <c r="C33" s="62">
        <v>1</v>
      </c>
      <c r="D33" s="62" t="s">
        <v>42</v>
      </c>
      <c r="E33" s="62"/>
      <c r="F33" s="21">
        <f t="shared" si="1"/>
        <v>0</v>
      </c>
      <c r="G33" s="78"/>
    </row>
    <row r="34" spans="1:7" ht="23.25" customHeight="1" x14ac:dyDescent="0.15">
      <c r="A34" s="10" t="s">
        <v>47</v>
      </c>
      <c r="B34" s="18" t="s">
        <v>48</v>
      </c>
      <c r="C34" s="62">
        <v>19</v>
      </c>
      <c r="D34" s="62" t="s">
        <v>42</v>
      </c>
      <c r="E34" s="62"/>
      <c r="F34" s="21">
        <f t="shared" si="1"/>
        <v>0</v>
      </c>
      <c r="G34" s="78"/>
    </row>
    <row r="35" spans="1:7" ht="20.25" customHeight="1" x14ac:dyDescent="0.15">
      <c r="A35" s="10" t="s">
        <v>49</v>
      </c>
      <c r="B35" s="18" t="s">
        <v>50</v>
      </c>
      <c r="C35" s="62">
        <v>2</v>
      </c>
      <c r="D35" s="62" t="s">
        <v>42</v>
      </c>
      <c r="E35" s="62"/>
      <c r="F35" s="21">
        <f t="shared" si="1"/>
        <v>0</v>
      </c>
      <c r="G35" s="78"/>
    </row>
    <row r="36" spans="1:7" ht="23.25" customHeight="1" x14ac:dyDescent="0.15">
      <c r="A36" s="10" t="s">
        <v>51</v>
      </c>
      <c r="B36" s="18" t="s">
        <v>52</v>
      </c>
      <c r="C36" s="62">
        <v>8</v>
      </c>
      <c r="D36" s="62" t="s">
        <v>42</v>
      </c>
      <c r="E36" s="62"/>
      <c r="F36" s="21">
        <f t="shared" si="1"/>
        <v>0</v>
      </c>
      <c r="G36" s="78"/>
    </row>
    <row r="37" spans="1:7" ht="23.25" customHeight="1" x14ac:dyDescent="0.15">
      <c r="A37" s="10" t="s">
        <v>53</v>
      </c>
      <c r="B37" s="18" t="s">
        <v>54</v>
      </c>
      <c r="C37" s="62">
        <v>9</v>
      </c>
      <c r="D37" s="62" t="s">
        <v>42</v>
      </c>
      <c r="E37" s="62"/>
      <c r="F37" s="21">
        <f t="shared" si="1"/>
        <v>0</v>
      </c>
      <c r="G37" s="78"/>
    </row>
    <row r="38" spans="1:7" s="32" customFormat="1" ht="19.5" customHeight="1" x14ac:dyDescent="0.15">
      <c r="A38" s="7" t="s">
        <v>55</v>
      </c>
      <c r="B38" s="14" t="s">
        <v>56</v>
      </c>
      <c r="C38" s="62"/>
      <c r="D38" s="62"/>
      <c r="E38" s="21"/>
      <c r="F38" s="21"/>
      <c r="G38" s="78"/>
    </row>
    <row r="39" spans="1:7" s="32" customFormat="1" ht="19.5" customHeight="1" x14ac:dyDescent="0.15">
      <c r="A39" s="10" t="s">
        <v>57</v>
      </c>
      <c r="B39" s="18" t="s">
        <v>58</v>
      </c>
      <c r="C39" s="62">
        <v>2</v>
      </c>
      <c r="D39" s="62" t="s">
        <v>42</v>
      </c>
      <c r="E39" s="62"/>
      <c r="F39" s="21">
        <f t="shared" ref="F39:F45" si="2">+C39*E39</f>
        <v>0</v>
      </c>
      <c r="G39" s="78"/>
    </row>
    <row r="40" spans="1:7" s="32" customFormat="1" ht="19.5" customHeight="1" x14ac:dyDescent="0.15">
      <c r="A40" s="10" t="s">
        <v>59</v>
      </c>
      <c r="B40" s="18" t="s">
        <v>60</v>
      </c>
      <c r="C40" s="62">
        <v>1</v>
      </c>
      <c r="D40" s="62" t="s">
        <v>42</v>
      </c>
      <c r="E40" s="62"/>
      <c r="F40" s="21">
        <f t="shared" si="2"/>
        <v>0</v>
      </c>
      <c r="G40" s="78"/>
    </row>
    <row r="41" spans="1:7" s="32" customFormat="1" ht="19.5" customHeight="1" x14ac:dyDescent="0.15">
      <c r="A41" s="10" t="s">
        <v>61</v>
      </c>
      <c r="B41" s="18" t="s">
        <v>62</v>
      </c>
      <c r="C41" s="62">
        <v>4</v>
      </c>
      <c r="D41" s="62" t="s">
        <v>42</v>
      </c>
      <c r="E41" s="62"/>
      <c r="F41" s="21">
        <f t="shared" si="2"/>
        <v>0</v>
      </c>
      <c r="G41" s="78"/>
    </row>
    <row r="42" spans="1:7" s="32" customFormat="1" ht="19.5" customHeight="1" x14ac:dyDescent="0.15">
      <c r="A42" s="10" t="s">
        <v>63</v>
      </c>
      <c r="B42" s="18" t="s">
        <v>64</v>
      </c>
      <c r="C42" s="62">
        <v>4</v>
      </c>
      <c r="D42" s="62" t="s">
        <v>42</v>
      </c>
      <c r="E42" s="62"/>
      <c r="F42" s="21">
        <f t="shared" si="2"/>
        <v>0</v>
      </c>
      <c r="G42" s="78"/>
    </row>
    <row r="43" spans="1:7" s="32" customFormat="1" ht="19.5" customHeight="1" x14ac:dyDescent="0.15">
      <c r="A43" s="10" t="s">
        <v>65</v>
      </c>
      <c r="B43" s="18" t="s">
        <v>66</v>
      </c>
      <c r="C43" s="62">
        <v>6</v>
      </c>
      <c r="D43" s="62" t="s">
        <v>42</v>
      </c>
      <c r="E43" s="62"/>
      <c r="F43" s="21">
        <f t="shared" si="2"/>
        <v>0</v>
      </c>
      <c r="G43" s="78"/>
    </row>
    <row r="44" spans="1:7" s="33" customFormat="1" ht="19.5" customHeight="1" x14ac:dyDescent="0.15">
      <c r="A44" s="10" t="s">
        <v>67</v>
      </c>
      <c r="B44" s="18" t="s">
        <v>68</v>
      </c>
      <c r="C44" s="62">
        <v>1</v>
      </c>
      <c r="D44" s="62" t="s">
        <v>42</v>
      </c>
      <c r="E44" s="62"/>
      <c r="F44" s="21">
        <f t="shared" si="2"/>
        <v>0</v>
      </c>
      <c r="G44" s="78"/>
    </row>
    <row r="45" spans="1:7" s="32" customFormat="1" ht="26.25" customHeight="1" thickBot="1" x14ac:dyDescent="0.2">
      <c r="A45" s="19" t="s">
        <v>69</v>
      </c>
      <c r="B45" s="20" t="s">
        <v>70</v>
      </c>
      <c r="C45" s="65">
        <v>1</v>
      </c>
      <c r="D45" s="65" t="s">
        <v>42</v>
      </c>
      <c r="E45" s="65"/>
      <c r="F45" s="66">
        <f t="shared" si="2"/>
        <v>0</v>
      </c>
      <c r="G45" s="79"/>
    </row>
    <row r="46" spans="1:7" s="32" customFormat="1" ht="14.25" customHeight="1" thickTop="1" x14ac:dyDescent="0.15">
      <c r="A46" s="10"/>
      <c r="B46" s="18"/>
      <c r="C46" s="62"/>
      <c r="D46" s="62"/>
      <c r="E46" s="62"/>
      <c r="F46" s="21"/>
      <c r="G46" s="78"/>
    </row>
    <row r="47" spans="1:7" s="33" customFormat="1" ht="19.5" customHeight="1" x14ac:dyDescent="0.15">
      <c r="A47" s="10" t="s">
        <v>71</v>
      </c>
      <c r="B47" s="18" t="s">
        <v>72</v>
      </c>
      <c r="C47" s="62">
        <v>1</v>
      </c>
      <c r="D47" s="62" t="s">
        <v>42</v>
      </c>
      <c r="E47" s="62"/>
      <c r="F47" s="21">
        <f>+C47*E47</f>
        <v>0</v>
      </c>
      <c r="G47" s="78"/>
    </row>
    <row r="48" spans="1:7" s="33" customFormat="1" ht="19.5" customHeight="1" x14ac:dyDescent="0.15">
      <c r="A48" s="10" t="s">
        <v>73</v>
      </c>
      <c r="B48" s="18" t="s">
        <v>74</v>
      </c>
      <c r="C48" s="62">
        <v>1</v>
      </c>
      <c r="D48" s="62" t="s">
        <v>42</v>
      </c>
      <c r="E48" s="62"/>
      <c r="F48" s="21">
        <f>+C48*E48</f>
        <v>0</v>
      </c>
      <c r="G48" s="78"/>
    </row>
    <row r="49" spans="1:7" s="32" customFormat="1" ht="19.5" customHeight="1" x14ac:dyDescent="0.15">
      <c r="A49" s="7" t="s">
        <v>75</v>
      </c>
      <c r="B49" s="14" t="s">
        <v>76</v>
      </c>
      <c r="C49" s="62"/>
      <c r="D49" s="62"/>
      <c r="E49" s="21"/>
      <c r="F49" s="21"/>
      <c r="G49" s="78"/>
    </row>
    <row r="50" spans="1:7" s="32" customFormat="1" ht="19.5" customHeight="1" x14ac:dyDescent="0.15">
      <c r="A50" s="10" t="s">
        <v>77</v>
      </c>
      <c r="B50" s="18" t="s">
        <v>46</v>
      </c>
      <c r="C50" s="62">
        <v>3</v>
      </c>
      <c r="D50" s="62" t="s">
        <v>42</v>
      </c>
      <c r="E50" s="62"/>
      <c r="F50" s="21">
        <f>+C50*E50</f>
        <v>0</v>
      </c>
      <c r="G50" s="78"/>
    </row>
    <row r="51" spans="1:7" s="32" customFormat="1" ht="19.5" customHeight="1" x14ac:dyDescent="0.15">
      <c r="A51" s="10" t="s">
        <v>78</v>
      </c>
      <c r="B51" s="18" t="s">
        <v>48</v>
      </c>
      <c r="C51" s="62">
        <v>2</v>
      </c>
      <c r="D51" s="62" t="s">
        <v>42</v>
      </c>
      <c r="E51" s="62"/>
      <c r="F51" s="21">
        <f>+C51*E51</f>
        <v>0</v>
      </c>
      <c r="G51" s="78"/>
    </row>
    <row r="52" spans="1:7" s="32" customFormat="1" ht="19.5" customHeight="1" x14ac:dyDescent="0.15">
      <c r="A52" s="10" t="s">
        <v>79</v>
      </c>
      <c r="B52" s="18" t="s">
        <v>80</v>
      </c>
      <c r="C52" s="62">
        <v>1</v>
      </c>
      <c r="D52" s="62" t="s">
        <v>42</v>
      </c>
      <c r="E52" s="62"/>
      <c r="F52" s="21">
        <f>+C52*E52</f>
        <v>0</v>
      </c>
      <c r="G52" s="78"/>
    </row>
    <row r="53" spans="1:7" s="32" customFormat="1" ht="19.5" customHeight="1" x14ac:dyDescent="0.15">
      <c r="A53" s="7" t="s">
        <v>81</v>
      </c>
      <c r="B53" s="14" t="s">
        <v>82</v>
      </c>
      <c r="C53" s="62"/>
      <c r="D53" s="62"/>
      <c r="E53" s="21"/>
      <c r="F53" s="21"/>
      <c r="G53" s="78"/>
    </row>
    <row r="54" spans="1:7" s="32" customFormat="1" ht="19.5" customHeight="1" x14ac:dyDescent="0.15">
      <c r="A54" s="10" t="s">
        <v>83</v>
      </c>
      <c r="B54" s="18" t="s">
        <v>44</v>
      </c>
      <c r="C54" s="62">
        <v>2</v>
      </c>
      <c r="D54" s="62" t="s">
        <v>42</v>
      </c>
      <c r="E54" s="62"/>
      <c r="F54" s="21">
        <f>+C54*E54</f>
        <v>0</v>
      </c>
      <c r="G54" s="78"/>
    </row>
    <row r="55" spans="1:7" s="32" customFormat="1" ht="19.5" customHeight="1" x14ac:dyDescent="0.15">
      <c r="A55" s="10" t="s">
        <v>84</v>
      </c>
      <c r="B55" s="18" t="s">
        <v>46</v>
      </c>
      <c r="C55" s="62">
        <v>1</v>
      </c>
      <c r="D55" s="62" t="s">
        <v>42</v>
      </c>
      <c r="E55" s="62"/>
      <c r="F55" s="21">
        <f>+C55*E55</f>
        <v>0</v>
      </c>
      <c r="G55" s="78"/>
    </row>
    <row r="56" spans="1:7" s="32" customFormat="1" ht="19.5" customHeight="1" x14ac:dyDescent="0.15">
      <c r="A56" s="7" t="s">
        <v>85</v>
      </c>
      <c r="B56" s="14" t="s">
        <v>86</v>
      </c>
      <c r="C56" s="62"/>
      <c r="D56" s="62"/>
      <c r="E56" s="21"/>
      <c r="F56" s="21"/>
      <c r="G56" s="78"/>
    </row>
    <row r="57" spans="1:7" s="32" customFormat="1" ht="19.5" customHeight="1" x14ac:dyDescent="0.15">
      <c r="A57" s="10" t="s">
        <v>87</v>
      </c>
      <c r="B57" s="18" t="s">
        <v>88</v>
      </c>
      <c r="C57" s="62">
        <v>3</v>
      </c>
      <c r="D57" s="62" t="s">
        <v>42</v>
      </c>
      <c r="E57" s="21"/>
      <c r="F57" s="21">
        <f>+C57*E57</f>
        <v>0</v>
      </c>
      <c r="G57" s="78"/>
    </row>
    <row r="58" spans="1:7" s="32" customFormat="1" ht="19.5" customHeight="1" x14ac:dyDescent="0.15">
      <c r="A58" s="10" t="s">
        <v>89</v>
      </c>
      <c r="B58" s="18" t="s">
        <v>90</v>
      </c>
      <c r="C58" s="62">
        <v>49</v>
      </c>
      <c r="D58" s="62" t="s">
        <v>42</v>
      </c>
      <c r="E58" s="62"/>
      <c r="F58" s="21">
        <f>+C58*E58</f>
        <v>0</v>
      </c>
      <c r="G58" s="78"/>
    </row>
    <row r="59" spans="1:7" s="32" customFormat="1" ht="19.5" customHeight="1" x14ac:dyDescent="0.15">
      <c r="A59" s="10" t="s">
        <v>91</v>
      </c>
      <c r="B59" s="18" t="s">
        <v>92</v>
      </c>
      <c r="C59" s="62">
        <v>5</v>
      </c>
      <c r="D59" s="62" t="s">
        <v>42</v>
      </c>
      <c r="E59" s="62"/>
      <c r="F59" s="21">
        <f>+C59*E59</f>
        <v>0</v>
      </c>
      <c r="G59" s="78"/>
    </row>
    <row r="60" spans="1:7" s="32" customFormat="1" ht="19.5" customHeight="1" x14ac:dyDescent="0.15">
      <c r="A60" s="10" t="s">
        <v>93</v>
      </c>
      <c r="B60" s="18" t="s">
        <v>94</v>
      </c>
      <c r="C60" s="62">
        <v>22</v>
      </c>
      <c r="D60" s="62" t="s">
        <v>42</v>
      </c>
      <c r="E60" s="62"/>
      <c r="F60" s="21">
        <f>+C60*E60</f>
        <v>0</v>
      </c>
      <c r="G60" s="78"/>
    </row>
    <row r="61" spans="1:7" s="32" customFormat="1" ht="19.5" customHeight="1" x14ac:dyDescent="0.15">
      <c r="A61" s="7" t="s">
        <v>95</v>
      </c>
      <c r="B61" s="14" t="s">
        <v>96</v>
      </c>
      <c r="C61" s="62"/>
      <c r="D61" s="62"/>
      <c r="E61" s="62"/>
      <c r="F61" s="21"/>
      <c r="G61" s="78"/>
    </row>
    <row r="62" spans="1:7" s="32" customFormat="1" ht="19.5" customHeight="1" x14ac:dyDescent="0.15">
      <c r="A62" s="10" t="s">
        <v>101</v>
      </c>
      <c r="B62" s="18" t="s">
        <v>98</v>
      </c>
      <c r="C62" s="62">
        <v>1</v>
      </c>
      <c r="D62" s="62" t="s">
        <v>42</v>
      </c>
      <c r="E62" s="21"/>
      <c r="F62" s="21">
        <f>+C62*E62</f>
        <v>0</v>
      </c>
      <c r="G62" s="78"/>
    </row>
    <row r="63" spans="1:7" s="32" customFormat="1" ht="19.5" customHeight="1" x14ac:dyDescent="0.15">
      <c r="A63" s="10" t="s">
        <v>97</v>
      </c>
      <c r="B63" s="18" t="s">
        <v>99</v>
      </c>
      <c r="C63" s="62">
        <v>1</v>
      </c>
      <c r="D63" s="62" t="s">
        <v>42</v>
      </c>
      <c r="E63" s="21"/>
      <c r="F63" s="21">
        <f>+C63*E63</f>
        <v>0</v>
      </c>
      <c r="G63" s="78"/>
    </row>
    <row r="64" spans="1:7" s="32" customFormat="1" ht="19.5" customHeight="1" x14ac:dyDescent="0.15">
      <c r="A64" s="7" t="s">
        <v>95</v>
      </c>
      <c r="B64" s="14" t="s">
        <v>100</v>
      </c>
      <c r="C64" s="62"/>
      <c r="D64" s="62"/>
      <c r="E64" s="21"/>
      <c r="F64" s="21"/>
      <c r="G64" s="78"/>
    </row>
    <row r="65" spans="1:47" s="32" customFormat="1" ht="19.5" customHeight="1" x14ac:dyDescent="0.15">
      <c r="A65" s="10" t="s">
        <v>101</v>
      </c>
      <c r="B65" s="18" t="s">
        <v>102</v>
      </c>
      <c r="C65" s="62">
        <v>1</v>
      </c>
      <c r="D65" s="62" t="s">
        <v>42</v>
      </c>
      <c r="E65" s="21"/>
      <c r="F65" s="21">
        <f>+C65*E65</f>
        <v>0</v>
      </c>
      <c r="G65" s="78"/>
    </row>
    <row r="66" spans="1:47" s="32" customFormat="1" ht="25.5" customHeight="1" x14ac:dyDescent="0.15">
      <c r="A66" s="7" t="s">
        <v>103</v>
      </c>
      <c r="B66" s="14" t="s">
        <v>104</v>
      </c>
      <c r="C66" s="62"/>
      <c r="D66" s="62"/>
      <c r="E66" s="21"/>
      <c r="F66" s="21"/>
      <c r="G66" s="78"/>
    </row>
    <row r="67" spans="1:47" s="32" customFormat="1" ht="38" x14ac:dyDescent="0.15">
      <c r="A67" s="10" t="s">
        <v>105</v>
      </c>
      <c r="B67" s="16" t="s">
        <v>106</v>
      </c>
      <c r="C67" s="62">
        <v>3</v>
      </c>
      <c r="D67" s="62" t="s">
        <v>42</v>
      </c>
      <c r="E67" s="62"/>
      <c r="F67" s="21">
        <f>C67*E67</f>
        <v>0</v>
      </c>
      <c r="G67" s="78"/>
    </row>
    <row r="68" spans="1:47" s="32" customFormat="1" ht="44.25" customHeight="1" x14ac:dyDescent="0.15">
      <c r="A68" s="10" t="s">
        <v>107</v>
      </c>
      <c r="B68" s="16" t="s">
        <v>108</v>
      </c>
      <c r="C68" s="62">
        <v>3</v>
      </c>
      <c r="D68" s="62" t="s">
        <v>42</v>
      </c>
      <c r="E68" s="62"/>
      <c r="F68" s="21">
        <f>C68*E68</f>
        <v>0</v>
      </c>
      <c r="G68" s="78"/>
    </row>
    <row r="69" spans="1:47" s="32" customFormat="1" ht="44.25" customHeight="1" x14ac:dyDescent="0.15">
      <c r="A69" s="10" t="s">
        <v>109</v>
      </c>
      <c r="B69" s="16" t="s">
        <v>110</v>
      </c>
      <c r="C69" s="62">
        <v>1</v>
      </c>
      <c r="D69" s="62" t="s">
        <v>42</v>
      </c>
      <c r="E69" s="62"/>
      <c r="F69" s="21">
        <f>C69*E69</f>
        <v>0</v>
      </c>
      <c r="G69" s="78"/>
    </row>
    <row r="70" spans="1:47" s="67" customFormat="1" ht="22.5" customHeight="1" thickBot="1" x14ac:dyDescent="0.2">
      <c r="A70" s="10" t="s">
        <v>111</v>
      </c>
      <c r="B70" s="18" t="s">
        <v>112</v>
      </c>
      <c r="C70" s="62">
        <v>7</v>
      </c>
      <c r="D70" s="62" t="s">
        <v>42</v>
      </c>
      <c r="E70" s="21"/>
      <c r="F70" s="21">
        <f>ROUND(C70*E70,2)</f>
        <v>0</v>
      </c>
      <c r="G70" s="78">
        <f>SUM(F26:F70)</f>
        <v>0</v>
      </c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59"/>
      <c r="AO70" s="59"/>
      <c r="AP70" s="59"/>
      <c r="AQ70" s="59"/>
      <c r="AR70" s="59"/>
      <c r="AS70" s="59"/>
      <c r="AT70" s="59"/>
      <c r="AU70" s="59"/>
    </row>
    <row r="71" spans="1:47" s="32" customFormat="1" ht="15" customHeight="1" thickTop="1" x14ac:dyDescent="0.15">
      <c r="A71" s="10"/>
      <c r="B71" s="16"/>
      <c r="C71" s="62"/>
      <c r="D71" s="62"/>
      <c r="E71" s="21"/>
      <c r="F71" s="21"/>
      <c r="G71" s="78"/>
    </row>
    <row r="72" spans="1:47" s="32" customFormat="1" ht="26.25" customHeight="1" x14ac:dyDescent="0.15">
      <c r="A72" s="7" t="s">
        <v>113</v>
      </c>
      <c r="B72" s="15" t="s">
        <v>114</v>
      </c>
      <c r="C72" s="62"/>
      <c r="D72" s="62"/>
      <c r="E72" s="21"/>
      <c r="F72" s="21"/>
      <c r="G72" s="78"/>
    </row>
    <row r="73" spans="1:47" s="32" customFormat="1" ht="19.5" customHeight="1" x14ac:dyDescent="0.15">
      <c r="A73" s="7" t="s">
        <v>115</v>
      </c>
      <c r="B73" s="14" t="s">
        <v>30</v>
      </c>
      <c r="C73" s="62"/>
      <c r="D73" s="62"/>
      <c r="E73" s="21"/>
      <c r="F73" s="21"/>
      <c r="G73" s="78"/>
    </row>
    <row r="74" spans="1:47" s="32" customFormat="1" ht="19.5" customHeight="1" x14ac:dyDescent="0.15">
      <c r="A74" s="10" t="s">
        <v>116</v>
      </c>
      <c r="B74" s="16" t="s">
        <v>32</v>
      </c>
      <c r="C74" s="62">
        <v>1503.41</v>
      </c>
      <c r="D74" s="62" t="s">
        <v>13</v>
      </c>
      <c r="E74" s="21"/>
      <c r="F74" s="21">
        <f>+C74*E74</f>
        <v>0</v>
      </c>
      <c r="G74" s="78"/>
    </row>
    <row r="75" spans="1:47" s="32" customFormat="1" ht="19.5" customHeight="1" x14ac:dyDescent="0.15">
      <c r="A75" s="10" t="s">
        <v>117</v>
      </c>
      <c r="B75" s="16" t="s">
        <v>34</v>
      </c>
      <c r="C75" s="62">
        <v>1480.03</v>
      </c>
      <c r="D75" s="62" t="s">
        <v>13</v>
      </c>
      <c r="E75" s="21"/>
      <c r="F75" s="21">
        <f>+C75*E75</f>
        <v>0</v>
      </c>
      <c r="G75" s="78"/>
    </row>
    <row r="76" spans="1:47" s="32" customFormat="1" ht="19.5" customHeight="1" x14ac:dyDescent="0.15">
      <c r="A76" s="10" t="s">
        <v>118</v>
      </c>
      <c r="B76" s="16" t="s">
        <v>36</v>
      </c>
      <c r="C76" s="62">
        <v>1927.79</v>
      </c>
      <c r="D76" s="62" t="s">
        <v>13</v>
      </c>
      <c r="E76" s="21"/>
      <c r="F76" s="21">
        <f>+C76*E76</f>
        <v>0</v>
      </c>
      <c r="G76" s="78"/>
    </row>
    <row r="77" spans="1:47" s="32" customFormat="1" ht="19.5" customHeight="1" x14ac:dyDescent="0.15">
      <c r="A77" s="10" t="s">
        <v>119</v>
      </c>
      <c r="B77" s="16" t="s">
        <v>37</v>
      </c>
      <c r="C77" s="62">
        <v>2036.53</v>
      </c>
      <c r="D77" s="62" t="s">
        <v>13</v>
      </c>
      <c r="E77" s="21"/>
      <c r="F77" s="21">
        <f>+C77*E77</f>
        <v>0</v>
      </c>
      <c r="G77" s="78"/>
    </row>
    <row r="78" spans="1:47" s="32" customFormat="1" ht="19.5" customHeight="1" x14ac:dyDescent="0.15">
      <c r="A78" s="7" t="s">
        <v>120</v>
      </c>
      <c r="B78" s="14" t="s">
        <v>39</v>
      </c>
      <c r="C78" s="62"/>
      <c r="D78" s="62"/>
      <c r="E78" s="21"/>
      <c r="F78" s="21"/>
      <c r="G78" s="78"/>
    </row>
    <row r="79" spans="1:47" s="64" customFormat="1" ht="27" customHeight="1" x14ac:dyDescent="0.15">
      <c r="A79" s="17" t="s">
        <v>121</v>
      </c>
      <c r="B79" s="11" t="s">
        <v>41</v>
      </c>
      <c r="C79" s="62">
        <v>1</v>
      </c>
      <c r="D79" s="62" t="s">
        <v>42</v>
      </c>
      <c r="E79" s="21"/>
      <c r="F79" s="21">
        <f>ROUND(C79*E79,2)</f>
        <v>0</v>
      </c>
      <c r="G79" s="78"/>
    </row>
    <row r="80" spans="1:47" s="59" customFormat="1" ht="27" customHeight="1" x14ac:dyDescent="0.15">
      <c r="A80" s="10" t="s">
        <v>122</v>
      </c>
      <c r="B80" s="18" t="s">
        <v>44</v>
      </c>
      <c r="C80" s="62">
        <v>2</v>
      </c>
      <c r="D80" s="62" t="s">
        <v>42</v>
      </c>
      <c r="E80" s="21"/>
      <c r="F80" s="21">
        <f>ROUND(C80*E80,2)</f>
        <v>0</v>
      </c>
      <c r="G80" s="78"/>
    </row>
    <row r="81" spans="1:7" s="59" customFormat="1" ht="27" customHeight="1" thickBot="1" x14ac:dyDescent="0.2">
      <c r="A81" s="19" t="s">
        <v>123</v>
      </c>
      <c r="B81" s="20" t="s">
        <v>46</v>
      </c>
      <c r="C81" s="65">
        <v>1</v>
      </c>
      <c r="D81" s="65" t="s">
        <v>42</v>
      </c>
      <c r="E81" s="66"/>
      <c r="F81" s="66">
        <f>ROUND(C81*E81,2)</f>
        <v>0</v>
      </c>
      <c r="G81" s="79"/>
    </row>
    <row r="82" spans="1:7" s="59" customFormat="1" ht="21.75" customHeight="1" thickTop="1" x14ac:dyDescent="0.15">
      <c r="A82" s="10"/>
      <c r="B82" s="18"/>
      <c r="C82" s="62"/>
      <c r="D82" s="62"/>
      <c r="E82" s="21"/>
      <c r="F82" s="21"/>
      <c r="G82" s="78"/>
    </row>
    <row r="83" spans="1:7" s="59" customFormat="1" ht="27" customHeight="1" x14ac:dyDescent="0.15">
      <c r="A83" s="10" t="s">
        <v>124</v>
      </c>
      <c r="B83" s="18" t="s">
        <v>48</v>
      </c>
      <c r="C83" s="62">
        <v>19</v>
      </c>
      <c r="D83" s="62" t="s">
        <v>42</v>
      </c>
      <c r="E83" s="21"/>
      <c r="F83" s="21">
        <f>ROUND(C83*E83,2)</f>
        <v>0</v>
      </c>
      <c r="G83" s="78"/>
    </row>
    <row r="84" spans="1:7" s="59" customFormat="1" ht="24" customHeight="1" x14ac:dyDescent="0.15">
      <c r="A84" s="10" t="s">
        <v>125</v>
      </c>
      <c r="B84" s="18" t="s">
        <v>50</v>
      </c>
      <c r="C84" s="62">
        <v>2</v>
      </c>
      <c r="D84" s="62" t="s">
        <v>42</v>
      </c>
      <c r="E84" s="21"/>
      <c r="F84" s="21">
        <f>ROUND(C84*E84,2)</f>
        <v>0</v>
      </c>
      <c r="G84" s="78"/>
    </row>
    <row r="85" spans="1:7" s="59" customFormat="1" ht="23.25" customHeight="1" x14ac:dyDescent="0.15">
      <c r="A85" s="10" t="s">
        <v>126</v>
      </c>
      <c r="B85" s="18" t="s">
        <v>52</v>
      </c>
      <c r="C85" s="62">
        <v>8</v>
      </c>
      <c r="D85" s="62" t="s">
        <v>42</v>
      </c>
      <c r="E85" s="21"/>
      <c r="F85" s="21">
        <f>ROUND(C85*E85,2)</f>
        <v>0</v>
      </c>
      <c r="G85" s="78"/>
    </row>
    <row r="86" spans="1:7" s="59" customFormat="1" ht="27" customHeight="1" x14ac:dyDescent="0.15">
      <c r="A86" s="10" t="s">
        <v>127</v>
      </c>
      <c r="B86" s="18" t="s">
        <v>54</v>
      </c>
      <c r="C86" s="62">
        <v>9</v>
      </c>
      <c r="D86" s="62" t="s">
        <v>42</v>
      </c>
      <c r="E86" s="21"/>
      <c r="F86" s="21">
        <f>ROUND(C86*E86,2)</f>
        <v>0</v>
      </c>
      <c r="G86" s="78"/>
    </row>
    <row r="87" spans="1:7" s="32" customFormat="1" ht="19.5" customHeight="1" x14ac:dyDescent="0.15">
      <c r="A87" s="7" t="s">
        <v>128</v>
      </c>
      <c r="B87" s="14" t="s">
        <v>129</v>
      </c>
      <c r="C87" s="62"/>
      <c r="D87" s="62"/>
      <c r="E87" s="21"/>
      <c r="F87" s="21"/>
      <c r="G87" s="78"/>
    </row>
    <row r="88" spans="1:7" s="32" customFormat="1" ht="19.5" customHeight="1" x14ac:dyDescent="0.15">
      <c r="A88" s="10" t="s">
        <v>130</v>
      </c>
      <c r="B88" s="18" t="s">
        <v>58</v>
      </c>
      <c r="C88" s="62">
        <v>2</v>
      </c>
      <c r="D88" s="62" t="s">
        <v>42</v>
      </c>
      <c r="E88" s="21"/>
      <c r="F88" s="21">
        <f t="shared" ref="F88:F96" si="3">ROUND(C88*E88,2)</f>
        <v>0</v>
      </c>
      <c r="G88" s="78"/>
    </row>
    <row r="89" spans="1:7" s="32" customFormat="1" ht="19.5" customHeight="1" x14ac:dyDescent="0.15">
      <c r="A89" s="10" t="s">
        <v>131</v>
      </c>
      <c r="B89" s="18" t="s">
        <v>60</v>
      </c>
      <c r="C89" s="62">
        <v>1</v>
      </c>
      <c r="D89" s="62" t="s">
        <v>42</v>
      </c>
      <c r="E89" s="21"/>
      <c r="F89" s="21">
        <f t="shared" si="3"/>
        <v>0</v>
      </c>
      <c r="G89" s="78"/>
    </row>
    <row r="90" spans="1:7" s="32" customFormat="1" ht="19.5" customHeight="1" x14ac:dyDescent="0.15">
      <c r="A90" s="10" t="s">
        <v>132</v>
      </c>
      <c r="B90" s="18" t="s">
        <v>62</v>
      </c>
      <c r="C90" s="62">
        <v>4</v>
      </c>
      <c r="D90" s="62" t="s">
        <v>42</v>
      </c>
      <c r="E90" s="21"/>
      <c r="F90" s="21">
        <f t="shared" si="3"/>
        <v>0</v>
      </c>
      <c r="G90" s="78"/>
    </row>
    <row r="91" spans="1:7" s="32" customFormat="1" ht="19.5" customHeight="1" x14ac:dyDescent="0.15">
      <c r="A91" s="10" t="s">
        <v>133</v>
      </c>
      <c r="B91" s="18" t="s">
        <v>64</v>
      </c>
      <c r="C91" s="62">
        <v>4</v>
      </c>
      <c r="D91" s="62" t="s">
        <v>42</v>
      </c>
      <c r="E91" s="21"/>
      <c r="F91" s="21">
        <f t="shared" si="3"/>
        <v>0</v>
      </c>
      <c r="G91" s="78"/>
    </row>
    <row r="92" spans="1:7" s="32" customFormat="1" ht="19.5" customHeight="1" x14ac:dyDescent="0.15">
      <c r="A92" s="10" t="s">
        <v>134</v>
      </c>
      <c r="B92" s="18" t="s">
        <v>66</v>
      </c>
      <c r="C92" s="62">
        <v>6</v>
      </c>
      <c r="D92" s="62" t="s">
        <v>42</v>
      </c>
      <c r="E92" s="21"/>
      <c r="F92" s="21">
        <f t="shared" si="3"/>
        <v>0</v>
      </c>
      <c r="G92" s="78"/>
    </row>
    <row r="93" spans="1:7" s="32" customFormat="1" ht="19.5" customHeight="1" x14ac:dyDescent="0.15">
      <c r="A93" s="10" t="s">
        <v>135</v>
      </c>
      <c r="B93" s="18" t="s">
        <v>68</v>
      </c>
      <c r="C93" s="62">
        <v>1</v>
      </c>
      <c r="D93" s="62" t="s">
        <v>42</v>
      </c>
      <c r="E93" s="21"/>
      <c r="F93" s="21">
        <f t="shared" si="3"/>
        <v>0</v>
      </c>
      <c r="G93" s="78"/>
    </row>
    <row r="94" spans="1:7" s="32" customFormat="1" ht="19.5" customHeight="1" x14ac:dyDescent="0.15">
      <c r="A94" s="10" t="s">
        <v>136</v>
      </c>
      <c r="B94" s="18" t="s">
        <v>70</v>
      </c>
      <c r="C94" s="62">
        <v>1</v>
      </c>
      <c r="D94" s="62" t="s">
        <v>42</v>
      </c>
      <c r="E94" s="62"/>
      <c r="F94" s="21">
        <f t="shared" si="3"/>
        <v>0</v>
      </c>
      <c r="G94" s="78"/>
    </row>
    <row r="95" spans="1:7" s="32" customFormat="1" ht="19.5" customHeight="1" x14ac:dyDescent="0.15">
      <c r="A95" s="10" t="s">
        <v>137</v>
      </c>
      <c r="B95" s="18" t="s">
        <v>72</v>
      </c>
      <c r="C95" s="62">
        <v>1</v>
      </c>
      <c r="D95" s="62" t="s">
        <v>42</v>
      </c>
      <c r="E95" s="21"/>
      <c r="F95" s="21">
        <f t="shared" si="3"/>
        <v>0</v>
      </c>
      <c r="G95" s="78"/>
    </row>
    <row r="96" spans="1:7" s="32" customFormat="1" ht="19.5" customHeight="1" x14ac:dyDescent="0.15">
      <c r="A96" s="10" t="s">
        <v>138</v>
      </c>
      <c r="B96" s="18" t="s">
        <v>74</v>
      </c>
      <c r="C96" s="62">
        <v>1</v>
      </c>
      <c r="D96" s="62" t="s">
        <v>42</v>
      </c>
      <c r="E96" s="21"/>
      <c r="F96" s="21">
        <f t="shared" si="3"/>
        <v>0</v>
      </c>
      <c r="G96" s="78"/>
    </row>
    <row r="97" spans="1:7" s="32" customFormat="1" ht="19.5" customHeight="1" x14ac:dyDescent="0.15">
      <c r="A97" s="7" t="s">
        <v>139</v>
      </c>
      <c r="B97" s="14" t="s">
        <v>76</v>
      </c>
      <c r="C97" s="62"/>
      <c r="D97" s="62"/>
      <c r="E97" s="21"/>
      <c r="F97" s="21"/>
      <c r="G97" s="78"/>
    </row>
    <row r="98" spans="1:7" s="32" customFormat="1" ht="19.5" customHeight="1" x14ac:dyDescent="0.15">
      <c r="A98" s="10" t="s">
        <v>140</v>
      </c>
      <c r="B98" s="18" t="s">
        <v>46</v>
      </c>
      <c r="C98" s="62">
        <v>3</v>
      </c>
      <c r="D98" s="62" t="s">
        <v>42</v>
      </c>
      <c r="E98" s="21"/>
      <c r="F98" s="21">
        <f>ROUND(C98*E98,2)</f>
        <v>0</v>
      </c>
      <c r="G98" s="78"/>
    </row>
    <row r="99" spans="1:7" s="33" customFormat="1" ht="19.5" customHeight="1" x14ac:dyDescent="0.15">
      <c r="A99" s="10" t="s">
        <v>141</v>
      </c>
      <c r="B99" s="18" t="s">
        <v>48</v>
      </c>
      <c r="C99" s="62">
        <v>2</v>
      </c>
      <c r="D99" s="62" t="s">
        <v>42</v>
      </c>
      <c r="E99" s="21"/>
      <c r="F99" s="21">
        <f>ROUND(C99*E99,2)</f>
        <v>0</v>
      </c>
      <c r="G99" s="78"/>
    </row>
    <row r="100" spans="1:7" s="33" customFormat="1" ht="19.5" customHeight="1" x14ac:dyDescent="0.15">
      <c r="A100" s="10" t="s">
        <v>142</v>
      </c>
      <c r="B100" s="18" t="s">
        <v>80</v>
      </c>
      <c r="C100" s="62">
        <v>1</v>
      </c>
      <c r="D100" s="62"/>
      <c r="E100" s="62"/>
      <c r="F100" s="21">
        <f>+C100*E100</f>
        <v>0</v>
      </c>
      <c r="G100" s="78"/>
    </row>
    <row r="101" spans="1:7" s="32" customFormat="1" ht="19.5" customHeight="1" x14ac:dyDescent="0.15">
      <c r="A101" s="7" t="s">
        <v>143</v>
      </c>
      <c r="B101" s="14" t="s">
        <v>82</v>
      </c>
      <c r="C101" s="62"/>
      <c r="D101" s="62"/>
      <c r="E101" s="21"/>
      <c r="F101" s="21"/>
      <c r="G101" s="78"/>
    </row>
    <row r="102" spans="1:7" s="32" customFormat="1" ht="19.5" customHeight="1" x14ac:dyDescent="0.15">
      <c r="A102" s="10" t="s">
        <v>144</v>
      </c>
      <c r="B102" s="18" t="s">
        <v>44</v>
      </c>
      <c r="C102" s="62">
        <v>2</v>
      </c>
      <c r="D102" s="62" t="s">
        <v>42</v>
      </c>
      <c r="E102" s="21"/>
      <c r="F102" s="21">
        <f>ROUND(C102*E102,2)</f>
        <v>0</v>
      </c>
      <c r="G102" s="78"/>
    </row>
    <row r="103" spans="1:7" s="32" customFormat="1" ht="19.5" customHeight="1" x14ac:dyDescent="0.15">
      <c r="A103" s="10" t="s">
        <v>145</v>
      </c>
      <c r="B103" s="18" t="s">
        <v>46</v>
      </c>
      <c r="C103" s="62">
        <v>1</v>
      </c>
      <c r="D103" s="62" t="s">
        <v>42</v>
      </c>
      <c r="E103" s="21"/>
      <c r="F103" s="21">
        <f>ROUND(C103*E103,2)</f>
        <v>0</v>
      </c>
      <c r="G103" s="78"/>
    </row>
    <row r="104" spans="1:7" s="32" customFormat="1" ht="19.5" customHeight="1" x14ac:dyDescent="0.15">
      <c r="A104" s="7" t="s">
        <v>143</v>
      </c>
      <c r="B104" s="14" t="s">
        <v>96</v>
      </c>
      <c r="C104" s="62"/>
      <c r="D104" s="62"/>
      <c r="E104" s="21"/>
      <c r="F104" s="21"/>
      <c r="G104" s="78"/>
    </row>
    <row r="105" spans="1:7" s="32" customFormat="1" ht="19.5" customHeight="1" x14ac:dyDescent="0.15">
      <c r="A105" s="10" t="s">
        <v>144</v>
      </c>
      <c r="B105" s="18" t="s">
        <v>98</v>
      </c>
      <c r="C105" s="62">
        <v>1</v>
      </c>
      <c r="D105" s="62" t="s">
        <v>42</v>
      </c>
      <c r="E105" s="21"/>
      <c r="F105" s="21">
        <f>+C105*E105</f>
        <v>0</v>
      </c>
      <c r="G105" s="78"/>
    </row>
    <row r="106" spans="1:7" s="32" customFormat="1" ht="19.5" customHeight="1" x14ac:dyDescent="0.15">
      <c r="A106" s="10" t="s">
        <v>145</v>
      </c>
      <c r="B106" s="18" t="s">
        <v>99</v>
      </c>
      <c r="C106" s="62">
        <v>1</v>
      </c>
      <c r="D106" s="62" t="s">
        <v>42</v>
      </c>
      <c r="E106" s="21"/>
      <c r="F106" s="21">
        <f>+C106*E106</f>
        <v>0</v>
      </c>
      <c r="G106" s="78"/>
    </row>
    <row r="107" spans="1:7" s="32" customFormat="1" ht="19.5" customHeight="1" x14ac:dyDescent="0.15">
      <c r="A107" s="7" t="s">
        <v>146</v>
      </c>
      <c r="B107" s="14" t="s">
        <v>100</v>
      </c>
      <c r="C107" s="62"/>
      <c r="D107" s="62"/>
      <c r="E107" s="21"/>
      <c r="F107" s="21"/>
      <c r="G107" s="78"/>
    </row>
    <row r="108" spans="1:7" s="32" customFormat="1" ht="19.5" customHeight="1" x14ac:dyDescent="0.15">
      <c r="A108" s="10" t="s">
        <v>147</v>
      </c>
      <c r="B108" s="18" t="s">
        <v>102</v>
      </c>
      <c r="C108" s="62">
        <v>1</v>
      </c>
      <c r="D108" s="62" t="s">
        <v>42</v>
      </c>
      <c r="E108" s="21"/>
      <c r="F108" s="21">
        <f>+C108*E108</f>
        <v>0</v>
      </c>
      <c r="G108" s="78"/>
    </row>
    <row r="109" spans="1:7" s="32" customFormat="1" ht="27.75" customHeight="1" x14ac:dyDescent="0.15">
      <c r="A109" s="7" t="s">
        <v>148</v>
      </c>
      <c r="B109" s="14" t="s">
        <v>104</v>
      </c>
      <c r="C109" s="21"/>
      <c r="D109" s="62"/>
      <c r="E109" s="21"/>
      <c r="F109" s="21"/>
      <c r="G109" s="78"/>
    </row>
    <row r="110" spans="1:7" s="32" customFormat="1" ht="38" x14ac:dyDescent="0.15">
      <c r="A110" s="10" t="s">
        <v>149</v>
      </c>
      <c r="B110" s="16" t="s">
        <v>106</v>
      </c>
      <c r="C110" s="62">
        <v>3</v>
      </c>
      <c r="D110" s="62" t="s">
        <v>42</v>
      </c>
      <c r="E110" s="62"/>
      <c r="F110" s="21">
        <f>C110*E110</f>
        <v>0</v>
      </c>
      <c r="G110" s="78"/>
    </row>
    <row r="111" spans="1:7" s="34" customFormat="1" ht="44.25" customHeight="1" thickBot="1" x14ac:dyDescent="0.2">
      <c r="A111" s="10" t="s">
        <v>150</v>
      </c>
      <c r="B111" s="16" t="s">
        <v>108</v>
      </c>
      <c r="C111" s="62">
        <v>3</v>
      </c>
      <c r="D111" s="62" t="s">
        <v>42</v>
      </c>
      <c r="E111" s="62"/>
      <c r="F111" s="21">
        <f>C111*E111</f>
        <v>0</v>
      </c>
      <c r="G111" s="78"/>
    </row>
    <row r="112" spans="1:7" s="33" customFormat="1" ht="40.5" customHeight="1" thickTop="1" x14ac:dyDescent="0.15">
      <c r="A112" s="10" t="s">
        <v>151</v>
      </c>
      <c r="B112" s="16" t="s">
        <v>110</v>
      </c>
      <c r="C112" s="62">
        <v>1</v>
      </c>
      <c r="D112" s="62" t="s">
        <v>42</v>
      </c>
      <c r="E112" s="62"/>
      <c r="F112" s="21">
        <f>C112*E112</f>
        <v>0</v>
      </c>
      <c r="G112" s="78"/>
    </row>
    <row r="113" spans="1:47" s="67" customFormat="1" ht="27.75" customHeight="1" thickBot="1" x14ac:dyDescent="0.2">
      <c r="A113" s="10" t="s">
        <v>152</v>
      </c>
      <c r="B113" s="18" t="s">
        <v>112</v>
      </c>
      <c r="C113" s="62">
        <v>7</v>
      </c>
      <c r="D113" s="62" t="s">
        <v>42</v>
      </c>
      <c r="E113" s="21"/>
      <c r="F113" s="21">
        <f>ROUND(C113*E113,2)</f>
        <v>0</v>
      </c>
      <c r="G113" s="78">
        <f>SUM(F74:F113)</f>
        <v>0</v>
      </c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  <c r="AE113" s="59"/>
      <c r="AF113" s="59"/>
      <c r="AG113" s="59"/>
      <c r="AH113" s="59"/>
      <c r="AI113" s="59"/>
      <c r="AJ113" s="59"/>
      <c r="AK113" s="59"/>
      <c r="AL113" s="59"/>
      <c r="AM113" s="59"/>
      <c r="AN113" s="59"/>
      <c r="AO113" s="59"/>
      <c r="AP113" s="59"/>
      <c r="AQ113" s="59"/>
      <c r="AR113" s="59"/>
      <c r="AS113" s="59"/>
      <c r="AT113" s="59"/>
      <c r="AU113" s="59"/>
    </row>
    <row r="114" spans="1:47" s="33" customFormat="1" ht="15" customHeight="1" thickTop="1" x14ac:dyDescent="0.15">
      <c r="A114" s="10"/>
      <c r="B114" s="16"/>
      <c r="C114" s="62"/>
      <c r="D114" s="62"/>
      <c r="E114" s="62"/>
      <c r="F114" s="21"/>
      <c r="G114" s="78"/>
    </row>
    <row r="115" spans="1:47" s="32" customFormat="1" ht="19" x14ac:dyDescent="0.15">
      <c r="A115" s="3" t="s">
        <v>153</v>
      </c>
      <c r="B115" s="4" t="s">
        <v>154</v>
      </c>
      <c r="C115" s="62">
        <v>4</v>
      </c>
      <c r="D115" s="62" t="s">
        <v>155</v>
      </c>
      <c r="E115" s="21"/>
      <c r="F115" s="21">
        <f>ROUND(C115*E115,2)</f>
        <v>0</v>
      </c>
      <c r="G115" s="78">
        <f>SUM(F115)</f>
        <v>0</v>
      </c>
    </row>
    <row r="116" spans="1:47" s="32" customFormat="1" ht="13.5" customHeight="1" x14ac:dyDescent="0.15">
      <c r="A116" s="3"/>
      <c r="B116" s="4"/>
      <c r="C116" s="21"/>
      <c r="D116" s="62"/>
      <c r="E116" s="21"/>
      <c r="F116" s="21"/>
      <c r="G116" s="78"/>
    </row>
    <row r="117" spans="1:47" s="33" customFormat="1" ht="22.5" customHeight="1" thickBot="1" x14ac:dyDescent="0.2">
      <c r="A117" s="22" t="s">
        <v>156</v>
      </c>
      <c r="B117" s="23" t="s">
        <v>157</v>
      </c>
      <c r="C117" s="65">
        <v>1.2</v>
      </c>
      <c r="D117" s="65" t="s">
        <v>21</v>
      </c>
      <c r="E117" s="66"/>
      <c r="F117" s="66">
        <f>C117*E117</f>
        <v>0</v>
      </c>
      <c r="G117" s="79">
        <f>SUM(F117)</f>
        <v>0</v>
      </c>
    </row>
    <row r="118" spans="1:47" s="32" customFormat="1" ht="15.75" customHeight="1" thickTop="1" x14ac:dyDescent="0.15">
      <c r="A118" s="7"/>
      <c r="B118" s="14"/>
      <c r="C118" s="62"/>
      <c r="D118" s="62"/>
      <c r="E118" s="21"/>
      <c r="F118" s="21"/>
      <c r="G118" s="78"/>
    </row>
    <row r="119" spans="1:47" s="35" customFormat="1" ht="24" customHeight="1" x14ac:dyDescent="0.15">
      <c r="A119" s="24" t="s">
        <v>158</v>
      </c>
      <c r="B119" s="25" t="s">
        <v>201</v>
      </c>
      <c r="C119" s="62"/>
      <c r="D119" s="62"/>
      <c r="E119" s="21"/>
      <c r="F119" s="21"/>
      <c r="G119" s="78"/>
    </row>
    <row r="120" spans="1:47" s="32" customFormat="1" ht="23.25" customHeight="1" x14ac:dyDescent="0.15">
      <c r="A120" s="10" t="s">
        <v>159</v>
      </c>
      <c r="B120" s="16" t="s">
        <v>32</v>
      </c>
      <c r="C120" s="62">
        <v>1503.41</v>
      </c>
      <c r="D120" s="62" t="s">
        <v>13</v>
      </c>
      <c r="E120" s="21"/>
      <c r="F120" s="21">
        <f>+C120*E120</f>
        <v>0</v>
      </c>
      <c r="G120" s="78"/>
    </row>
    <row r="121" spans="1:47" s="32" customFormat="1" ht="26.25" customHeight="1" x14ac:dyDescent="0.15">
      <c r="A121" s="10" t="s">
        <v>160</v>
      </c>
      <c r="B121" s="16" t="s">
        <v>34</v>
      </c>
      <c r="C121" s="62">
        <v>1480.03</v>
      </c>
      <c r="D121" s="62" t="s">
        <v>13</v>
      </c>
      <c r="E121" s="21"/>
      <c r="F121" s="21">
        <f>+C121*E121</f>
        <v>0</v>
      </c>
      <c r="G121" s="78"/>
    </row>
    <row r="122" spans="1:47" s="32" customFormat="1" ht="24.75" customHeight="1" x14ac:dyDescent="0.15">
      <c r="A122" s="10" t="s">
        <v>161</v>
      </c>
      <c r="B122" s="16" t="s">
        <v>36</v>
      </c>
      <c r="C122" s="62">
        <v>1927.79</v>
      </c>
      <c r="D122" s="62" t="s">
        <v>13</v>
      </c>
      <c r="E122" s="21"/>
      <c r="F122" s="21">
        <f>+C122*E122</f>
        <v>0</v>
      </c>
      <c r="G122" s="78"/>
    </row>
    <row r="123" spans="1:47" s="33" customFormat="1" ht="26.25" customHeight="1" x14ac:dyDescent="0.15">
      <c r="A123" s="10" t="s">
        <v>162</v>
      </c>
      <c r="B123" s="16" t="s">
        <v>37</v>
      </c>
      <c r="C123" s="62">
        <v>2036.53</v>
      </c>
      <c r="D123" s="62" t="s">
        <v>13</v>
      </c>
      <c r="E123" s="21"/>
      <c r="F123" s="21">
        <f>+C123*E123</f>
        <v>0</v>
      </c>
      <c r="G123" s="78">
        <f>SUM(F120:F123)</f>
        <v>0</v>
      </c>
    </row>
    <row r="124" spans="1:47" s="33" customFormat="1" ht="18" customHeight="1" x14ac:dyDescent="0.15">
      <c r="A124" s="10"/>
      <c r="B124" s="16"/>
      <c r="C124" s="62"/>
      <c r="D124" s="62"/>
      <c r="E124" s="21"/>
      <c r="F124" s="21"/>
      <c r="G124" s="78"/>
    </row>
    <row r="125" spans="1:47" s="35" customFormat="1" ht="26.25" customHeight="1" x14ac:dyDescent="0.15">
      <c r="A125" s="24" t="s">
        <v>163</v>
      </c>
      <c r="B125" s="25" t="s">
        <v>202</v>
      </c>
      <c r="C125" s="62"/>
      <c r="D125" s="62"/>
      <c r="E125" s="21"/>
      <c r="F125" s="21"/>
      <c r="G125" s="78"/>
    </row>
    <row r="126" spans="1:47" s="32" customFormat="1" ht="27.75" customHeight="1" x14ac:dyDescent="0.15">
      <c r="A126" s="10" t="s">
        <v>164</v>
      </c>
      <c r="B126" s="16" t="s">
        <v>32</v>
      </c>
      <c r="C126" s="62">
        <v>1450.16</v>
      </c>
      <c r="D126" s="62" t="s">
        <v>13</v>
      </c>
      <c r="E126" s="21"/>
      <c r="F126" s="21">
        <f>+C126*E126</f>
        <v>0</v>
      </c>
      <c r="G126" s="78"/>
    </row>
    <row r="127" spans="1:47" s="32" customFormat="1" ht="25.5" customHeight="1" x14ac:dyDescent="0.15">
      <c r="A127" s="10" t="s">
        <v>165</v>
      </c>
      <c r="B127" s="16" t="s">
        <v>34</v>
      </c>
      <c r="C127" s="62">
        <v>1443.03</v>
      </c>
      <c r="D127" s="62" t="s">
        <v>13</v>
      </c>
      <c r="E127" s="21"/>
      <c r="F127" s="21">
        <f>+C127*E127</f>
        <v>0</v>
      </c>
      <c r="G127" s="78"/>
    </row>
    <row r="128" spans="1:47" s="32" customFormat="1" ht="26.25" customHeight="1" x14ac:dyDescent="0.15">
      <c r="A128" s="10" t="s">
        <v>166</v>
      </c>
      <c r="B128" s="16" t="s">
        <v>36</v>
      </c>
      <c r="C128" s="62">
        <v>1895.67</v>
      </c>
      <c r="D128" s="62" t="s">
        <v>13</v>
      </c>
      <c r="E128" s="21"/>
      <c r="F128" s="21">
        <f>+C128*E128</f>
        <v>0</v>
      </c>
      <c r="G128" s="78"/>
    </row>
    <row r="129" spans="1:38" s="32" customFormat="1" ht="24.75" customHeight="1" x14ac:dyDescent="0.15">
      <c r="A129" s="10" t="s">
        <v>167</v>
      </c>
      <c r="B129" s="16" t="s">
        <v>37</v>
      </c>
      <c r="C129" s="62">
        <v>2002.95</v>
      </c>
      <c r="D129" s="62" t="s">
        <v>13</v>
      </c>
      <c r="E129" s="21"/>
      <c r="F129" s="21">
        <f>+C129*E129</f>
        <v>0</v>
      </c>
      <c r="G129" s="78">
        <f>SUM(F126:F129)</f>
        <v>0</v>
      </c>
    </row>
    <row r="130" spans="1:38" s="32" customFormat="1" ht="18.75" customHeight="1" x14ac:dyDescent="0.15">
      <c r="A130" s="10"/>
      <c r="B130" s="16"/>
      <c r="C130" s="21"/>
      <c r="D130" s="62"/>
      <c r="E130" s="21"/>
      <c r="F130" s="21"/>
      <c r="G130" s="78"/>
    </row>
    <row r="131" spans="1:38" s="35" customFormat="1" ht="69" customHeight="1" x14ac:dyDescent="0.15">
      <c r="A131" s="24" t="s">
        <v>168</v>
      </c>
      <c r="B131" s="25" t="s">
        <v>169</v>
      </c>
      <c r="C131" s="62">
        <v>134</v>
      </c>
      <c r="D131" s="62" t="s">
        <v>42</v>
      </c>
      <c r="E131" s="21"/>
      <c r="F131" s="21">
        <f>+C131*E131</f>
        <v>0</v>
      </c>
      <c r="G131" s="78">
        <f>+F131</f>
        <v>0</v>
      </c>
    </row>
    <row r="132" spans="1:38" s="35" customFormat="1" x14ac:dyDescent="0.15">
      <c r="A132" s="24"/>
      <c r="B132" s="25"/>
      <c r="C132" s="62"/>
      <c r="D132" s="62"/>
      <c r="E132" s="21"/>
      <c r="F132" s="21"/>
      <c r="G132" s="78"/>
    </row>
    <row r="133" spans="1:38" s="33" customFormat="1" ht="45" customHeight="1" x14ac:dyDescent="0.15">
      <c r="A133" s="7" t="s">
        <v>170</v>
      </c>
      <c r="B133" s="25" t="s">
        <v>171</v>
      </c>
      <c r="C133" s="62">
        <v>2</v>
      </c>
      <c r="D133" s="62" t="s">
        <v>42</v>
      </c>
      <c r="E133" s="62"/>
      <c r="F133" s="21">
        <f>+C133*E133</f>
        <v>0</v>
      </c>
      <c r="G133" s="78">
        <f>SUM(F133:F133 )</f>
        <v>0</v>
      </c>
    </row>
    <row r="134" spans="1:38" s="33" customFormat="1" ht="14.25" customHeight="1" x14ac:dyDescent="0.15">
      <c r="A134" s="10"/>
      <c r="B134" s="16"/>
      <c r="C134" s="62"/>
      <c r="D134" s="62"/>
      <c r="E134" s="62"/>
      <c r="F134" s="21"/>
      <c r="G134" s="78"/>
    </row>
    <row r="135" spans="1:38" ht="28.5" customHeight="1" x14ac:dyDescent="0.15">
      <c r="A135" s="26" t="s">
        <v>172</v>
      </c>
      <c r="B135" s="27" t="s">
        <v>208</v>
      </c>
      <c r="C135" s="62">
        <f>SUM(C126:C129)*0.8</f>
        <v>5433.4480000000003</v>
      </c>
      <c r="D135" s="62" t="s">
        <v>173</v>
      </c>
      <c r="E135" s="21"/>
      <c r="F135" s="62">
        <f>ROUND(C135*E135,2)</f>
        <v>0</v>
      </c>
      <c r="G135" s="39">
        <f>F135</f>
        <v>0</v>
      </c>
    </row>
    <row r="136" spans="1:38" ht="13.5" customHeight="1" x14ac:dyDescent="0.15">
      <c r="A136" s="26"/>
      <c r="B136" s="27"/>
      <c r="C136" s="62"/>
      <c r="D136" s="62"/>
      <c r="E136" s="21"/>
      <c r="F136" s="62"/>
      <c r="G136" s="39"/>
    </row>
    <row r="137" spans="1:38" s="36" customFormat="1" ht="84" customHeight="1" x14ac:dyDescent="0.15">
      <c r="A137" s="24" t="s">
        <v>174</v>
      </c>
      <c r="B137" s="28" t="s">
        <v>175</v>
      </c>
      <c r="C137" s="62">
        <v>1</v>
      </c>
      <c r="D137" s="62" t="s">
        <v>16</v>
      </c>
      <c r="E137" s="21"/>
      <c r="F137" s="21">
        <f>ROUND(C137*E137,2)</f>
        <v>0</v>
      </c>
      <c r="G137" s="78">
        <f>SUM(F137)</f>
        <v>0</v>
      </c>
    </row>
    <row r="138" spans="1:38" s="36" customFormat="1" ht="14.25" customHeight="1" thickBot="1" x14ac:dyDescent="0.2">
      <c r="A138" s="24"/>
      <c r="B138" s="28"/>
      <c r="C138" s="21"/>
      <c r="D138" s="62"/>
      <c r="E138" s="21"/>
      <c r="F138" s="21"/>
      <c r="G138" s="78"/>
    </row>
    <row r="139" spans="1:38" s="32" customFormat="1" ht="27.75" customHeight="1" thickTop="1" thickBot="1" x14ac:dyDescent="0.2">
      <c r="A139" s="29"/>
      <c r="B139" s="37" t="s">
        <v>203</v>
      </c>
      <c r="C139" s="69"/>
      <c r="D139" s="70"/>
      <c r="E139" s="69"/>
      <c r="F139" s="69"/>
      <c r="G139" s="80">
        <f>SUM(G12:G137)</f>
        <v>0</v>
      </c>
    </row>
    <row r="140" spans="1:38" s="32" customFormat="1" ht="36" customHeight="1" thickTop="1" thickBot="1" x14ac:dyDescent="0.2">
      <c r="A140" s="29"/>
      <c r="B140" s="37" t="s">
        <v>203</v>
      </c>
      <c r="C140" s="69"/>
      <c r="D140" s="70"/>
      <c r="E140" s="69"/>
      <c r="F140" s="69"/>
      <c r="G140" s="80">
        <f>SUM(F11:F137)</f>
        <v>0</v>
      </c>
    </row>
    <row r="141" spans="1:38" s="32" customFormat="1" ht="11.25" customHeight="1" thickTop="1" x14ac:dyDescent="0.15">
      <c r="A141" s="10"/>
      <c r="B141" s="16"/>
      <c r="C141" s="21"/>
      <c r="D141" s="62"/>
      <c r="E141" s="21"/>
      <c r="F141" s="21"/>
      <c r="G141" s="78"/>
    </row>
    <row r="142" spans="1:38" ht="27" customHeight="1" x14ac:dyDescent="0.2">
      <c r="A142" s="26"/>
      <c r="B142" s="38" t="s">
        <v>176</v>
      </c>
      <c r="C142" s="62"/>
      <c r="D142" s="81">
        <v>0.1</v>
      </c>
      <c r="E142" s="21"/>
      <c r="F142" s="21">
        <f>+D142*G139</f>
        <v>0</v>
      </c>
      <c r="G142" s="78"/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  <c r="AA142" s="59"/>
      <c r="AB142" s="59"/>
      <c r="AC142" s="59"/>
      <c r="AD142" s="59"/>
      <c r="AE142" s="59"/>
      <c r="AF142" s="59"/>
      <c r="AG142" s="59"/>
      <c r="AH142" s="59"/>
      <c r="AI142" s="59"/>
      <c r="AJ142" s="59"/>
      <c r="AK142" s="59"/>
      <c r="AL142" s="59"/>
    </row>
    <row r="143" spans="1:38" ht="26.25" customHeight="1" x14ac:dyDescent="0.2">
      <c r="A143" s="17"/>
      <c r="B143" s="38" t="s">
        <v>177</v>
      </c>
      <c r="C143" s="62"/>
      <c r="D143" s="82">
        <v>2.5000000000000001E-2</v>
      </c>
      <c r="E143" s="62"/>
      <c r="F143" s="21">
        <f>+D143*G139</f>
        <v>0</v>
      </c>
      <c r="G143" s="39"/>
    </row>
    <row r="144" spans="1:38" ht="24" customHeight="1" x14ac:dyDescent="0.2">
      <c r="A144" s="17"/>
      <c r="B144" s="38" t="s">
        <v>178</v>
      </c>
      <c r="C144" s="62"/>
      <c r="D144" s="82">
        <v>0.02</v>
      </c>
      <c r="E144" s="62"/>
      <c r="F144" s="21">
        <f>+D144*G139</f>
        <v>0</v>
      </c>
      <c r="G144" s="39"/>
    </row>
    <row r="145" spans="1:35" ht="27.75" customHeight="1" x14ac:dyDescent="0.2">
      <c r="A145" s="40"/>
      <c r="B145" s="38" t="s">
        <v>179</v>
      </c>
      <c r="C145" s="62"/>
      <c r="D145" s="81">
        <v>5.3499999999999999E-2</v>
      </c>
      <c r="E145" s="62"/>
      <c r="F145" s="21">
        <f>+D145*G139</f>
        <v>0</v>
      </c>
      <c r="G145" s="39"/>
    </row>
    <row r="146" spans="1:35" s="59" customFormat="1" ht="21.75" customHeight="1" x14ac:dyDescent="0.2">
      <c r="A146" s="40"/>
      <c r="B146" s="38" t="s">
        <v>180</v>
      </c>
      <c r="C146" s="62"/>
      <c r="D146" s="82">
        <v>0.01</v>
      </c>
      <c r="E146" s="62"/>
      <c r="F146" s="21">
        <f>+D146*G139</f>
        <v>0</v>
      </c>
      <c r="G146" s="39"/>
    </row>
    <row r="147" spans="1:35" s="59" customFormat="1" ht="27.75" customHeight="1" x14ac:dyDescent="0.2">
      <c r="A147" s="40"/>
      <c r="B147" s="38" t="s">
        <v>181</v>
      </c>
      <c r="C147" s="62"/>
      <c r="D147" s="82">
        <v>0.05</v>
      </c>
      <c r="E147" s="62"/>
      <c r="F147" s="21">
        <f>+D147*G139</f>
        <v>0</v>
      </c>
      <c r="G147" s="39" t="s">
        <v>182</v>
      </c>
    </row>
    <row r="148" spans="1:35" s="59" customFormat="1" ht="15.75" customHeight="1" thickBot="1" x14ac:dyDescent="0.25">
      <c r="A148" s="40"/>
      <c r="B148" s="38"/>
      <c r="C148" s="62"/>
      <c r="D148" s="82"/>
      <c r="E148" s="62"/>
      <c r="F148" s="21"/>
      <c r="G148" s="39"/>
    </row>
    <row r="149" spans="1:35" s="59" customFormat="1" ht="28.5" customHeight="1" thickTop="1" thickBot="1" x14ac:dyDescent="0.25">
      <c r="A149" s="41"/>
      <c r="B149" s="42" t="s">
        <v>204</v>
      </c>
      <c r="C149" s="70"/>
      <c r="D149" s="83"/>
      <c r="E149" s="70"/>
      <c r="F149" s="70"/>
      <c r="G149" s="43">
        <f>SUM(F142:F147)</f>
        <v>0</v>
      </c>
    </row>
    <row r="150" spans="1:35" s="59" customFormat="1" ht="30" customHeight="1" thickTop="1" thickBot="1" x14ac:dyDescent="0.25">
      <c r="A150" s="41"/>
      <c r="B150" s="42" t="s">
        <v>183</v>
      </c>
      <c r="C150" s="70"/>
      <c r="D150" s="83"/>
      <c r="E150" s="70"/>
      <c r="F150" s="70"/>
      <c r="G150" s="43">
        <f>SUM(G139+G149)</f>
        <v>0</v>
      </c>
    </row>
    <row r="151" spans="1:35" s="59" customFormat="1" ht="9.75" customHeight="1" thickTop="1" x14ac:dyDescent="0.2">
      <c r="A151" s="44"/>
      <c r="B151" s="45"/>
      <c r="C151" s="72"/>
      <c r="D151" s="84"/>
      <c r="E151" s="72"/>
      <c r="F151" s="72"/>
      <c r="G151" s="73"/>
    </row>
    <row r="152" spans="1:35" s="59" customFormat="1" ht="45.75" customHeight="1" x14ac:dyDescent="0.2">
      <c r="A152" s="46"/>
      <c r="B152" s="47" t="s">
        <v>184</v>
      </c>
      <c r="C152" s="74"/>
      <c r="D152" s="82">
        <v>0.03</v>
      </c>
      <c r="E152" s="62"/>
      <c r="F152" s="74"/>
      <c r="G152" s="48">
        <f>+D152*G149</f>
        <v>0</v>
      </c>
    </row>
    <row r="153" spans="1:35" ht="28.5" customHeight="1" x14ac:dyDescent="0.2">
      <c r="A153" s="30"/>
      <c r="B153" s="49" t="s">
        <v>185</v>
      </c>
      <c r="C153" s="75"/>
      <c r="D153" s="85">
        <v>0.06</v>
      </c>
      <c r="E153" s="75"/>
      <c r="F153" s="75"/>
      <c r="G153" s="50">
        <f>+D153*G139</f>
        <v>0</v>
      </c>
    </row>
    <row r="154" spans="1:35" ht="27" customHeight="1" x14ac:dyDescent="0.2">
      <c r="A154" s="30"/>
      <c r="B154" s="49" t="s">
        <v>186</v>
      </c>
      <c r="C154" s="75"/>
      <c r="D154" s="85">
        <v>0.05</v>
      </c>
      <c r="E154" s="75"/>
      <c r="F154" s="75"/>
      <c r="G154" s="50">
        <f>D154*G150</f>
        <v>0</v>
      </c>
    </row>
    <row r="155" spans="1:35" ht="26.25" customHeight="1" x14ac:dyDescent="0.2">
      <c r="A155" s="30"/>
      <c r="B155" s="49" t="s">
        <v>187</v>
      </c>
      <c r="C155" s="75"/>
      <c r="D155" s="85">
        <v>0.18</v>
      </c>
      <c r="E155" s="75"/>
      <c r="F155" s="51"/>
      <c r="G155" s="50">
        <f>+D155*F142</f>
        <v>0</v>
      </c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  <c r="AA155" s="59"/>
      <c r="AB155" s="59"/>
      <c r="AC155" s="59"/>
      <c r="AD155" s="59"/>
      <c r="AE155" s="59"/>
      <c r="AF155" s="59"/>
      <c r="AG155" s="59"/>
      <c r="AH155" s="59"/>
      <c r="AI155" s="59"/>
    </row>
    <row r="156" spans="1:35" ht="26.25" customHeight="1" x14ac:dyDescent="0.2">
      <c r="A156" s="30"/>
      <c r="B156" s="49" t="s">
        <v>189</v>
      </c>
      <c r="C156" s="75"/>
      <c r="D156" s="85">
        <v>1E-3</v>
      </c>
      <c r="E156" s="75"/>
      <c r="F156" s="51"/>
      <c r="G156" s="50">
        <f>+G139*D156</f>
        <v>0</v>
      </c>
    </row>
    <row r="157" spans="1:35" s="59" customFormat="1" ht="49.5" customHeight="1" x14ac:dyDescent="0.15">
      <c r="A157" s="30"/>
      <c r="B157" s="52" t="s">
        <v>188</v>
      </c>
      <c r="C157" s="75">
        <v>1</v>
      </c>
      <c r="D157" s="51" t="s">
        <v>16</v>
      </c>
      <c r="E157" s="75"/>
      <c r="F157" s="51"/>
      <c r="G157" s="50">
        <f>+F157</f>
        <v>0</v>
      </c>
    </row>
    <row r="158" spans="1:35" s="59" customFormat="1" ht="14.25" customHeight="1" thickBot="1" x14ac:dyDescent="0.2">
      <c r="A158" s="40"/>
      <c r="B158" s="53"/>
      <c r="C158" s="62"/>
      <c r="D158" s="21"/>
      <c r="E158" s="62"/>
      <c r="F158" s="21"/>
      <c r="G158" s="68"/>
    </row>
    <row r="159" spans="1:35" s="76" customFormat="1" ht="27" customHeight="1" thickTop="1" thickBot="1" x14ac:dyDescent="0.2">
      <c r="A159" s="41"/>
      <c r="B159" s="42" t="s">
        <v>190</v>
      </c>
      <c r="C159" s="70"/>
      <c r="D159" s="69"/>
      <c r="E159" s="70"/>
      <c r="F159" s="70"/>
      <c r="G159" s="43">
        <f>SUM(G150:G157)</f>
        <v>0</v>
      </c>
    </row>
    <row r="160" spans="1:35" ht="21" customHeight="1" thickTop="1" x14ac:dyDescent="0.15">
      <c r="A160" s="86"/>
      <c r="B160" s="87"/>
      <c r="C160" s="88"/>
      <c r="D160" s="88"/>
      <c r="E160" s="88"/>
      <c r="F160" s="88"/>
      <c r="G160" s="89"/>
    </row>
    <row r="161" spans="1:7" ht="21" customHeight="1" x14ac:dyDescent="0.15">
      <c r="A161" s="95"/>
      <c r="B161" s="90"/>
      <c r="C161" s="71"/>
      <c r="D161" s="71"/>
      <c r="E161" s="71"/>
      <c r="G161" s="71"/>
    </row>
    <row r="162" spans="1:7" x14ac:dyDescent="0.15">
      <c r="A162" s="95"/>
      <c r="B162" s="90"/>
      <c r="C162" s="71"/>
      <c r="D162" s="71"/>
      <c r="E162" s="71"/>
      <c r="G162" s="71"/>
    </row>
    <row r="163" spans="1:7" ht="23.25" customHeight="1" x14ac:dyDescent="0.15">
      <c r="A163" s="95"/>
      <c r="B163" s="90"/>
      <c r="C163" s="71"/>
      <c r="D163" s="71"/>
      <c r="E163" s="71"/>
      <c r="G163" s="71"/>
    </row>
    <row r="164" spans="1:7" x14ac:dyDescent="0.15">
      <c r="A164" s="95"/>
      <c r="B164" s="90"/>
      <c r="C164" s="71"/>
      <c r="D164" s="71"/>
      <c r="E164" s="71"/>
      <c r="G164" s="71"/>
    </row>
    <row r="165" spans="1:7" ht="14.25" customHeight="1" x14ac:dyDescent="0.15">
      <c r="A165" s="95"/>
      <c r="B165" s="96"/>
      <c r="C165" s="97"/>
      <c r="D165" s="71"/>
      <c r="E165" s="97"/>
      <c r="G165" s="71"/>
    </row>
    <row r="166" spans="1:7" x14ac:dyDescent="0.15">
      <c r="A166" s="95"/>
      <c r="B166" s="90"/>
      <c r="C166" s="71"/>
      <c r="D166" s="71"/>
      <c r="E166" s="71"/>
      <c r="G166" s="71"/>
    </row>
    <row r="167" spans="1:7" x14ac:dyDescent="0.15">
      <c r="A167" s="95"/>
      <c r="B167" s="90"/>
      <c r="C167" s="71"/>
      <c r="D167" s="97"/>
      <c r="E167" s="71"/>
      <c r="G167" s="71"/>
    </row>
    <row r="168" spans="1:7" ht="23.25" customHeight="1" x14ac:dyDescent="0.15">
      <c r="A168" s="91"/>
      <c r="B168" s="90"/>
      <c r="C168" s="71"/>
      <c r="D168" s="71"/>
      <c r="E168" s="71"/>
      <c r="G168" s="71"/>
    </row>
    <row r="169" spans="1:7" x14ac:dyDescent="0.15">
      <c r="A169" s="91"/>
      <c r="B169" s="90"/>
      <c r="C169" s="71"/>
      <c r="D169" s="71"/>
      <c r="E169" s="71"/>
      <c r="G169" s="71"/>
    </row>
    <row r="170" spans="1:7" x14ac:dyDescent="0.15">
      <c r="A170" s="91"/>
      <c r="B170" s="90"/>
      <c r="C170" s="71"/>
      <c r="D170" s="71"/>
      <c r="E170" s="71"/>
      <c r="G170" s="71"/>
    </row>
    <row r="171" spans="1:7" x14ac:dyDescent="0.15">
      <c r="A171" s="91"/>
      <c r="B171" s="90"/>
      <c r="C171" s="71"/>
      <c r="D171" s="71"/>
      <c r="E171" s="71"/>
      <c r="G171" s="71"/>
    </row>
    <row r="172" spans="1:7" ht="24.75" customHeight="1" x14ac:dyDescent="0.15">
      <c r="A172" s="91"/>
      <c r="B172" s="90"/>
      <c r="C172" s="71"/>
      <c r="D172" s="71"/>
      <c r="E172" s="71"/>
      <c r="G172" s="71"/>
    </row>
    <row r="173" spans="1:7" s="59" customFormat="1" x14ac:dyDescent="0.15">
      <c r="A173" s="91"/>
      <c r="B173" s="90"/>
      <c r="C173" s="71"/>
      <c r="D173" s="71"/>
      <c r="E173" s="71"/>
      <c r="F173" s="98"/>
      <c r="G173" s="71"/>
    </row>
    <row r="174" spans="1:7" s="59" customFormat="1" x14ac:dyDescent="0.15">
      <c r="A174" s="92"/>
      <c r="B174" s="96"/>
      <c r="C174" s="97"/>
      <c r="D174" s="97"/>
      <c r="E174" s="97"/>
      <c r="F174" s="98"/>
      <c r="G174" s="97"/>
    </row>
    <row r="175" spans="1:7" x14ac:dyDescent="0.15">
      <c r="A175" s="91"/>
      <c r="B175" s="90"/>
      <c r="C175" s="71"/>
      <c r="D175" s="71"/>
      <c r="E175" s="71"/>
      <c r="G175" s="71"/>
    </row>
    <row r="176" spans="1:7" x14ac:dyDescent="0.15">
      <c r="A176" s="93"/>
      <c r="B176" s="93"/>
      <c r="C176" s="94"/>
      <c r="D176" s="94"/>
      <c r="E176" s="94"/>
      <c r="F176" s="94"/>
      <c r="G176" s="94"/>
    </row>
    <row r="177" spans="1:89" ht="20.25" customHeight="1" x14ac:dyDescent="0.15"/>
    <row r="178" spans="1:89" s="59" customFormat="1" x14ac:dyDescent="0.15">
      <c r="A178" s="54"/>
      <c r="B178" s="54"/>
      <c r="C178" s="98"/>
      <c r="D178" s="98"/>
      <c r="E178" s="98"/>
      <c r="F178" s="98"/>
      <c r="G178" s="98"/>
    </row>
    <row r="182" spans="1:89" ht="23.25" customHeight="1" x14ac:dyDescent="0.15"/>
    <row r="186" spans="1:89" s="77" customFormat="1" ht="20" thickTop="1" thickBot="1" x14ac:dyDescent="0.2">
      <c r="A186" s="54"/>
      <c r="B186" s="54"/>
      <c r="C186" s="98"/>
      <c r="D186" s="98"/>
      <c r="E186" s="98"/>
      <c r="F186" s="98"/>
      <c r="G186" s="98"/>
      <c r="H186" s="59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  <c r="Z186" s="59"/>
      <c r="AA186" s="59"/>
      <c r="AB186" s="59"/>
      <c r="AC186" s="59"/>
      <c r="AD186" s="59"/>
      <c r="AE186" s="59"/>
      <c r="AF186" s="59"/>
      <c r="AG186" s="59"/>
      <c r="AH186" s="59"/>
      <c r="AI186" s="59"/>
      <c r="AJ186" s="59"/>
      <c r="AK186" s="59"/>
      <c r="AL186" s="59"/>
      <c r="AM186" s="59"/>
      <c r="AN186" s="59"/>
      <c r="AO186" s="59"/>
    </row>
    <row r="187" spans="1:89" ht="19" thickTop="1" x14ac:dyDescent="0.15"/>
    <row r="188" spans="1:89" x14ac:dyDescent="0.15"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  <c r="AA188" s="59"/>
      <c r="AB188" s="59"/>
      <c r="AC188" s="59"/>
      <c r="AD188" s="59"/>
      <c r="AE188" s="59"/>
      <c r="AF188" s="59"/>
      <c r="AG188" s="59"/>
      <c r="AH188" s="59"/>
      <c r="AI188" s="59"/>
      <c r="AJ188" s="59"/>
      <c r="AK188" s="59"/>
      <c r="AL188" s="59"/>
      <c r="AM188" s="59"/>
      <c r="AN188" s="59"/>
      <c r="AO188" s="59"/>
      <c r="AP188" s="59"/>
      <c r="AQ188" s="59"/>
      <c r="AR188" s="59"/>
      <c r="AS188" s="59"/>
      <c r="AT188" s="59"/>
      <c r="AU188" s="59"/>
      <c r="AV188" s="59"/>
      <c r="AW188" s="59"/>
      <c r="AX188" s="59"/>
      <c r="AY188" s="59"/>
      <c r="AZ188" s="59"/>
      <c r="BA188" s="59"/>
      <c r="BB188" s="59"/>
      <c r="BC188" s="59"/>
      <c r="BD188" s="59"/>
      <c r="BE188" s="59"/>
      <c r="BF188" s="59"/>
      <c r="BG188" s="59"/>
      <c r="BH188" s="59"/>
      <c r="BI188" s="59"/>
      <c r="BJ188" s="59"/>
      <c r="BK188" s="59"/>
      <c r="BL188" s="59"/>
      <c r="BM188" s="59"/>
      <c r="BN188" s="59"/>
      <c r="BO188" s="59"/>
      <c r="BP188" s="59"/>
      <c r="BQ188" s="59"/>
      <c r="BR188" s="59"/>
      <c r="BS188" s="59"/>
      <c r="BT188" s="59"/>
      <c r="BU188" s="59"/>
      <c r="BV188" s="59"/>
      <c r="BW188" s="59"/>
      <c r="BX188" s="59"/>
      <c r="BY188" s="59"/>
      <c r="BZ188" s="59"/>
      <c r="CA188" s="59"/>
      <c r="CB188" s="59"/>
      <c r="CC188" s="59"/>
      <c r="CD188" s="59"/>
      <c r="CE188" s="59"/>
      <c r="CF188" s="59"/>
      <c r="CG188" s="59"/>
      <c r="CH188" s="59"/>
      <c r="CI188" s="59"/>
      <c r="CJ188" s="59"/>
      <c r="CK188" s="59"/>
    </row>
    <row r="189" spans="1:89" x14ac:dyDescent="0.15"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  <c r="AA189" s="59"/>
      <c r="AB189" s="59"/>
      <c r="AC189" s="59"/>
      <c r="AD189" s="59"/>
      <c r="AE189" s="59"/>
      <c r="AF189" s="59"/>
      <c r="AG189" s="59"/>
      <c r="AH189" s="59"/>
      <c r="AI189" s="59"/>
      <c r="AJ189" s="59"/>
      <c r="AK189" s="59"/>
      <c r="AL189" s="59"/>
      <c r="AM189" s="59"/>
      <c r="AN189" s="59"/>
      <c r="AO189" s="59"/>
      <c r="AP189" s="59"/>
      <c r="AQ189" s="59"/>
      <c r="AR189" s="59"/>
      <c r="AS189" s="59"/>
      <c r="AT189" s="59"/>
      <c r="AU189" s="59"/>
      <c r="AV189" s="59"/>
      <c r="AW189" s="59"/>
      <c r="AX189" s="59"/>
      <c r="AY189" s="59"/>
      <c r="AZ189" s="59"/>
      <c r="BA189" s="59"/>
      <c r="BB189" s="59"/>
      <c r="BC189" s="59"/>
      <c r="BD189" s="59"/>
      <c r="BE189" s="59"/>
      <c r="BF189" s="59"/>
      <c r="BG189" s="59"/>
      <c r="BH189" s="59"/>
      <c r="BI189" s="59"/>
      <c r="BJ189" s="59"/>
      <c r="BK189" s="59"/>
      <c r="BL189" s="59"/>
      <c r="BM189" s="59"/>
      <c r="BN189" s="59"/>
      <c r="BO189" s="59"/>
      <c r="BP189" s="59"/>
      <c r="BQ189" s="59"/>
      <c r="BR189" s="59"/>
      <c r="BS189" s="59"/>
      <c r="BT189" s="59"/>
      <c r="BU189" s="59"/>
      <c r="BV189" s="59"/>
      <c r="BW189" s="59"/>
      <c r="BX189" s="59"/>
      <c r="BY189" s="59"/>
      <c r="BZ189" s="59"/>
      <c r="CA189" s="59"/>
      <c r="CB189" s="59"/>
      <c r="CC189" s="59"/>
      <c r="CD189" s="59"/>
      <c r="CE189" s="59"/>
      <c r="CF189" s="59"/>
      <c r="CG189" s="59"/>
      <c r="CH189" s="59"/>
      <c r="CI189" s="59"/>
      <c r="CJ189" s="59"/>
      <c r="CK189" s="59"/>
    </row>
    <row r="190" spans="1:89" x14ac:dyDescent="0.15"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  <c r="AA190" s="59"/>
      <c r="AB190" s="59"/>
      <c r="AC190" s="59"/>
      <c r="AD190" s="59"/>
      <c r="AE190" s="59"/>
      <c r="AF190" s="59"/>
      <c r="AG190" s="59"/>
      <c r="AH190" s="59"/>
      <c r="AI190" s="59"/>
      <c r="AJ190" s="59"/>
      <c r="AK190" s="59"/>
      <c r="AL190" s="59"/>
      <c r="AM190" s="59"/>
      <c r="AN190" s="59"/>
      <c r="AO190" s="59"/>
      <c r="AP190" s="59"/>
      <c r="AQ190" s="59"/>
      <c r="AR190" s="59"/>
      <c r="AS190" s="59"/>
      <c r="AT190" s="59"/>
      <c r="AU190" s="59"/>
      <c r="AV190" s="59"/>
      <c r="AW190" s="59"/>
      <c r="AX190" s="59"/>
      <c r="AY190" s="59"/>
      <c r="AZ190" s="59"/>
      <c r="BA190" s="59"/>
      <c r="BB190" s="59"/>
      <c r="BC190" s="59"/>
      <c r="BD190" s="59"/>
      <c r="BE190" s="59"/>
      <c r="BF190" s="59"/>
      <c r="BG190" s="59"/>
      <c r="BH190" s="59"/>
      <c r="BI190" s="59"/>
      <c r="BJ190" s="59"/>
      <c r="BK190" s="59"/>
      <c r="BL190" s="59"/>
      <c r="BM190" s="59"/>
      <c r="BN190" s="59"/>
      <c r="BO190" s="59"/>
      <c r="BP190" s="59"/>
      <c r="BQ190" s="59"/>
      <c r="BR190" s="59"/>
      <c r="BS190" s="59"/>
      <c r="BT190" s="59"/>
      <c r="BU190" s="59"/>
      <c r="BV190" s="59"/>
      <c r="BW190" s="59"/>
      <c r="BX190" s="59"/>
      <c r="BY190" s="59"/>
      <c r="BZ190" s="59"/>
      <c r="CA190" s="59"/>
      <c r="CB190" s="59"/>
      <c r="CC190" s="59"/>
      <c r="CD190" s="59"/>
      <c r="CE190" s="59"/>
      <c r="CF190" s="59"/>
      <c r="CG190" s="59"/>
      <c r="CH190" s="59"/>
      <c r="CI190" s="59"/>
      <c r="CJ190" s="59"/>
      <c r="CK190" s="59"/>
    </row>
    <row r="191" spans="1:89" x14ac:dyDescent="0.15">
      <c r="I191" s="59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  <c r="AA191" s="59"/>
      <c r="AB191" s="59"/>
      <c r="AC191" s="59"/>
      <c r="AD191" s="59"/>
      <c r="AE191" s="59"/>
      <c r="AF191" s="59"/>
      <c r="AG191" s="59"/>
      <c r="AH191" s="59"/>
      <c r="AI191" s="59"/>
      <c r="AJ191" s="59"/>
      <c r="AK191" s="59"/>
      <c r="AL191" s="59"/>
      <c r="AM191" s="59"/>
      <c r="AN191" s="59"/>
      <c r="AO191" s="59"/>
      <c r="AP191" s="59"/>
      <c r="AQ191" s="59"/>
      <c r="AR191" s="59"/>
      <c r="AS191" s="59"/>
      <c r="AT191" s="59"/>
      <c r="AU191" s="59"/>
      <c r="AV191" s="59"/>
      <c r="AW191" s="59"/>
      <c r="AX191" s="59"/>
      <c r="AY191" s="59"/>
      <c r="AZ191" s="59"/>
      <c r="BA191" s="59"/>
      <c r="BB191" s="59"/>
      <c r="BC191" s="59"/>
      <c r="BD191" s="59"/>
      <c r="BE191" s="59"/>
      <c r="BF191" s="59"/>
      <c r="BG191" s="59"/>
      <c r="BH191" s="59"/>
      <c r="BI191" s="59"/>
      <c r="BJ191" s="59"/>
      <c r="BK191" s="59"/>
      <c r="BL191" s="59"/>
      <c r="BM191" s="59"/>
      <c r="BN191" s="59"/>
      <c r="BO191" s="59"/>
      <c r="BP191" s="59"/>
      <c r="BQ191" s="59"/>
      <c r="BR191" s="59"/>
      <c r="BS191" s="59"/>
      <c r="BT191" s="59"/>
      <c r="BU191" s="59"/>
      <c r="BV191" s="59"/>
      <c r="BW191" s="59"/>
      <c r="BX191" s="59"/>
      <c r="BY191" s="59"/>
      <c r="BZ191" s="59"/>
      <c r="CA191" s="59"/>
      <c r="CB191" s="59"/>
      <c r="CC191" s="59"/>
      <c r="CD191" s="59"/>
      <c r="CE191" s="59"/>
      <c r="CF191" s="59"/>
      <c r="CG191" s="59"/>
      <c r="CH191" s="59"/>
      <c r="CI191" s="59"/>
      <c r="CJ191" s="59"/>
      <c r="CK191" s="59"/>
    </row>
    <row r="192" spans="1:89" s="59" customFormat="1" x14ac:dyDescent="0.15">
      <c r="A192" s="54"/>
      <c r="B192" s="54"/>
      <c r="C192" s="98"/>
      <c r="D192" s="98"/>
      <c r="E192" s="98"/>
      <c r="F192" s="98"/>
      <c r="G192" s="98"/>
    </row>
    <row r="200" spans="1:24" s="59" customFormat="1" x14ac:dyDescent="0.15">
      <c r="A200" s="54"/>
      <c r="B200" s="54"/>
      <c r="C200" s="98"/>
      <c r="D200" s="98"/>
      <c r="E200" s="98"/>
      <c r="F200" s="98"/>
      <c r="G200" s="98"/>
    </row>
    <row r="201" spans="1:24" s="59" customFormat="1" x14ac:dyDescent="0.15">
      <c r="A201" s="54"/>
      <c r="B201" s="54"/>
      <c r="C201" s="98"/>
      <c r="D201" s="98"/>
      <c r="E201" s="98"/>
      <c r="F201" s="98"/>
      <c r="G201" s="98"/>
    </row>
    <row r="204" spans="1:24" s="77" customFormat="1" ht="20" thickTop="1" thickBot="1" x14ac:dyDescent="0.2">
      <c r="A204" s="54"/>
      <c r="B204" s="54"/>
      <c r="C204" s="98"/>
      <c r="D204" s="98"/>
      <c r="E204" s="98"/>
      <c r="F204" s="98"/>
      <c r="G204" s="98"/>
      <c r="H204" s="59"/>
      <c r="I204" s="59"/>
      <c r="J204" s="59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</row>
  </sheetData>
  <mergeCells count="7">
    <mergeCell ref="B7:G7"/>
    <mergeCell ref="A1:G1"/>
    <mergeCell ref="A2:G2"/>
    <mergeCell ref="A3:G3"/>
    <mergeCell ref="A5:B5"/>
    <mergeCell ref="F5:G5"/>
    <mergeCell ref="A6:G6"/>
  </mergeCells>
  <printOptions horizontalCentered="1"/>
  <pageMargins left="0.19685039370078741" right="0.19685039370078741" top="0.39370078740157483" bottom="1.5354330708661419" header="0.23622047244094491" footer="1.1811023622047245"/>
  <pageSetup scale="63" firstPageNumber="0" orientation="portrait" horizontalDpi="300" verticalDpi="300" r:id="rId1"/>
  <headerFooter>
    <oddFooter>&amp;RPAGINAS:&amp;P/&amp;N</oddFooter>
  </headerFooter>
  <rowBreaks count="4" manualBreakCount="4">
    <brk id="45" max="6" man="1"/>
    <brk id="81" max="6" man="1"/>
    <brk id="117" max="6" man="1"/>
    <brk id="13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2018-21</vt:lpstr>
      <vt:lpstr>'2018-21'!Área_de_impresión</vt:lpstr>
      <vt:lpstr>'2018-21'!Títulos_a_imprimir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COMPUTEL</dc:creator>
  <dc:description/>
  <cp:lastModifiedBy>Microsoft Office User</cp:lastModifiedBy>
  <cp:revision>1</cp:revision>
  <cp:lastPrinted>2020-10-29T13:13:06Z</cp:lastPrinted>
  <dcterms:created xsi:type="dcterms:W3CDTF">1997-10-10T10:07:02Z</dcterms:created>
  <dcterms:modified xsi:type="dcterms:W3CDTF">2020-11-25T11:54:51Z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