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LBC/Desktop/NOVIEMBRE 23-11-20/AMPLIACION RED ABASTECIMIENTO ALCARRIZOS -PANTOJA/"/>
    </mc:Choice>
  </mc:AlternateContent>
  <xr:revisionPtr revIDLastSave="0" documentId="13_ncr:1_{96C2CD4F-11FD-E842-A2EF-2CF4D7332B61}" xr6:coauthVersionLast="45" xr6:coauthVersionMax="45" xr10:uidLastSave="{00000000-0000-0000-0000-000000000000}"/>
  <bookViews>
    <workbookView xWindow="0" yWindow="460" windowWidth="20740" windowHeight="11160" activeTab="8" xr2:uid="{00000000-000D-0000-FFFF-FFFF00000000}"/>
  </bookViews>
  <sheets>
    <sheet name="2020-21" sheetId="20" r:id="rId1"/>
    <sheet name="2020-13" sheetId="19" r:id="rId2"/>
    <sheet name="2020-10" sheetId="18" r:id="rId3"/>
    <sheet name="2020-05" sheetId="17" r:id="rId4"/>
    <sheet name="2019-190" sheetId="16" r:id="rId5"/>
    <sheet name="2019-68" sheetId="15" r:id="rId6"/>
    <sheet name="2019-24" sheetId="14" r:id="rId7"/>
    <sheet name="2017-35" sheetId="13" r:id="rId8"/>
    <sheet name="2018-71" sheetId="12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xlfn__FV">#N/A</definedName>
    <definedName name="___xlfn_IFERROR">#N/A</definedName>
    <definedName name="__xlfn__FV">NA()</definedName>
    <definedName name="__xlfn_IFERROR">NA()</definedName>
    <definedName name="AMORTIZACION">[1]CUBICACION!$D$741</definedName>
    <definedName name="_xlnm.Print_Area" localSheetId="7">'2017-35'!$A$1:$G$99</definedName>
    <definedName name="_xlnm.Print_Area" localSheetId="8">'2018-71'!$A$1:$G$91</definedName>
    <definedName name="_xlnm.Print_Area" localSheetId="4">'2019-190'!$A$1:$G$91</definedName>
    <definedName name="_xlnm.Print_Area" localSheetId="6">'2019-24'!$A$1:$G$163</definedName>
    <definedName name="_xlnm.Print_Area" localSheetId="5">'2019-68'!$A$1:$G$681</definedName>
    <definedName name="_xlnm.Print_Area" localSheetId="3">#N/A</definedName>
    <definedName name="_xlnm.Print_Area" localSheetId="2">#N/A</definedName>
    <definedName name="_xlnm.Print_Area" localSheetId="1">'2020-13'!$A$1:$G$173</definedName>
    <definedName name="_xlnm.Print_Area" localSheetId="0">'2020-21'!$A$1:$G$87</definedName>
    <definedName name="ARMOTIZACION">'[2]CUBICACION '!$E$1472</definedName>
    <definedName name="DESPLU3" localSheetId="7">'[3]analisis de pu'!#REF!</definedName>
    <definedName name="DESPLU3" localSheetId="6">'[4]Analisis de PU'!#REF!</definedName>
    <definedName name="DESPLU3" localSheetId="5">'[4]Analisis de PU'!#REF!</definedName>
    <definedName name="DESPLU3" localSheetId="3">'[4]Analisis de PU'!#REF!</definedName>
    <definedName name="DESPLU3" localSheetId="2">'[4]Analisis de PU'!#REF!</definedName>
    <definedName name="DESPLU3" localSheetId="1">'[5]analisis de pu'!#REF!</definedName>
    <definedName name="DESPLU3" localSheetId="0">'[5]analisis de pu'!#REF!</definedName>
    <definedName name="DESPLU3">'[3]analisis de pu'!#REF!</definedName>
    <definedName name="Digitadores" localSheetId="6">#REF!</definedName>
    <definedName name="Digitadores">#REF!</definedName>
    <definedName name="Digitadores2" localSheetId="6">#REF!</definedName>
    <definedName name="Digitadores2">#REF!</definedName>
    <definedName name="Excel_BuiltIn_Print_Area" localSheetId="3">NA()</definedName>
    <definedName name="Excel_BuiltIn_Print_Area" localSheetId="2">#N/A</definedName>
    <definedName name="Excel_BuiltIn_Print_Titles" localSheetId="3">NA()</definedName>
    <definedName name="Excel_BuiltIn_Print_Titles" localSheetId="2">#N/A</definedName>
    <definedName name="GASOLINA" localSheetId="4">[6]Ins!$E$582</definedName>
    <definedName name="GASOLINA" localSheetId="6">[7]Ins!$E$582</definedName>
    <definedName name="GASOLINA" localSheetId="5">[7]Ins!$E$582</definedName>
    <definedName name="GASOLINA" localSheetId="3">[7]Ins!$E$582</definedName>
    <definedName name="GASOLINA" localSheetId="2">[7]Ins!$E$582</definedName>
    <definedName name="GASOLINA">[8]Ins!$E$582</definedName>
    <definedName name="H" localSheetId="3">NA()</definedName>
    <definedName name="H" localSheetId="2">NA()</definedName>
    <definedName name="H">#N/A</definedName>
    <definedName name="Imprimir_área_IM" localSheetId="8">'2018-71'!#REF!</definedName>
    <definedName name="Imprimir_área_IM" localSheetId="4">'2019-190'!#REF!</definedName>
    <definedName name="Imprimir_títulos_IM" localSheetId="8">'2018-71'!$1:$6</definedName>
    <definedName name="Imprimir_títulos_IM" localSheetId="4">'2019-190'!$1:$7</definedName>
    <definedName name="PLIGADORA2" localSheetId="4">[6]Ins!$E$584</definedName>
    <definedName name="PLIGADORA2" localSheetId="6">[7]Ins!$E$584</definedName>
    <definedName name="PLIGADORA2" localSheetId="5">[7]Ins!$E$584</definedName>
    <definedName name="PLIGADORA2" localSheetId="3">[7]Ins!$E$584</definedName>
    <definedName name="PLIGADORA2" localSheetId="2">[7]Ins!$E$584</definedName>
    <definedName name="PLIGADORA2">[8]Ins!$E$584</definedName>
    <definedName name="Print_Titles_0" localSheetId="6">'2019-24'!$1:$8</definedName>
    <definedName name="PWINCHE2000K" localSheetId="4">[6]Ins!$E$592</definedName>
    <definedName name="PWINCHE2000K" localSheetId="6">[7]Ins!$E$592</definedName>
    <definedName name="PWINCHE2000K" localSheetId="5">[7]Ins!$E$592</definedName>
    <definedName name="PWINCHE2000K" localSheetId="3">[7]Ins!$E$592</definedName>
    <definedName name="PWINCHE2000K" localSheetId="2">[7]Ins!$E$592</definedName>
    <definedName name="PWINCHE2000K">[8]Ins!$E$592</definedName>
    <definedName name="_xlnm.Print_Titles" localSheetId="7">'2017-35'!$1:$8</definedName>
    <definedName name="_xlnm.Print_Titles" localSheetId="8">'2018-71'!$1:$8</definedName>
    <definedName name="_xlnm.Print_Titles" localSheetId="4">'2019-190'!$1:$9</definedName>
    <definedName name="_xlnm.Print_Titles" localSheetId="6">'2019-24'!$1:$9</definedName>
    <definedName name="_xlnm.Print_Titles" localSheetId="5">'2019-68'!$1:$9</definedName>
    <definedName name="_xlnm.Print_Titles" localSheetId="2">#N/A</definedName>
    <definedName name="_xlnm.Print_Titles" localSheetId="1">'2020-13'!$1:$9</definedName>
    <definedName name="_xlnm.Print_Titles" localSheetId="0">'2020-21'!$1:$9</definedName>
  </definedNames>
  <calcPr calcId="191029" fullPrecision="0"/>
</workbook>
</file>

<file path=xl/calcChain.xml><?xml version="1.0" encoding="utf-8"?>
<calcChain xmlns="http://schemas.openxmlformats.org/spreadsheetml/2006/main">
  <c r="F11" i="20" l="1"/>
  <c r="A12" i="20"/>
  <c r="F12" i="20"/>
  <c r="G13" i="20" s="1"/>
  <c r="A13" i="20"/>
  <c r="F13" i="20"/>
  <c r="F14" i="20"/>
  <c r="A15" i="20"/>
  <c r="F15" i="20"/>
  <c r="F16" i="20"/>
  <c r="F17" i="20"/>
  <c r="F18" i="20"/>
  <c r="F19" i="20"/>
  <c r="F20" i="20"/>
  <c r="F21" i="20"/>
  <c r="G21" i="20"/>
  <c r="F22" i="20"/>
  <c r="A23" i="20"/>
  <c r="F23" i="20"/>
  <c r="F24" i="20"/>
  <c r="F25" i="20"/>
  <c r="F26" i="20"/>
  <c r="F27" i="20"/>
  <c r="F28" i="20"/>
  <c r="F29" i="20"/>
  <c r="F30" i="20"/>
  <c r="F31" i="20"/>
  <c r="F32" i="20"/>
  <c r="F33" i="20"/>
  <c r="C34" i="20"/>
  <c r="F34" i="20" s="1"/>
  <c r="G34" i="20" s="1"/>
  <c r="F36" i="20"/>
  <c r="G36" i="20"/>
  <c r="F38" i="20"/>
  <c r="G38" i="20"/>
  <c r="F40" i="20"/>
  <c r="G40" i="20"/>
  <c r="F42" i="20"/>
  <c r="G42" i="20"/>
  <c r="F44" i="20"/>
  <c r="G44" i="20"/>
  <c r="F46" i="20"/>
  <c r="G46" i="20"/>
  <c r="F48" i="20"/>
  <c r="G48" i="20"/>
  <c r="G50" i="20"/>
  <c r="F52" i="20"/>
  <c r="G52" i="20" s="1"/>
  <c r="G54" i="20" l="1"/>
  <c r="F58" i="20" l="1"/>
  <c r="F62" i="20"/>
  <c r="G68" i="20"/>
  <c r="F59" i="20"/>
  <c r="G71" i="20"/>
  <c r="G55" i="20"/>
  <c r="F60" i="20"/>
  <c r="F57" i="20"/>
  <c r="F61" i="20"/>
  <c r="G64" i="20" l="1"/>
  <c r="G70" i="20"/>
  <c r="G67" i="20" l="1"/>
  <c r="G65" i="20"/>
  <c r="G73" i="20" l="1"/>
  <c r="G69" i="20"/>
  <c r="A13" i="19"/>
  <c r="F13" i="19"/>
  <c r="F14" i="19"/>
  <c r="F15" i="19"/>
  <c r="F16" i="19"/>
  <c r="F17" i="19"/>
  <c r="F18" i="19"/>
  <c r="F19" i="19"/>
  <c r="F20" i="19"/>
  <c r="C21" i="19"/>
  <c r="C39" i="19" s="1"/>
  <c r="F39" i="19" s="1"/>
  <c r="G39" i="19" s="1"/>
  <c r="A23" i="19"/>
  <c r="F23" i="19"/>
  <c r="F24" i="19"/>
  <c r="F25" i="19"/>
  <c r="G28" i="19" s="1"/>
  <c r="F26" i="19"/>
  <c r="F27" i="19"/>
  <c r="C28" i="19"/>
  <c r="F28" i="19"/>
  <c r="F30" i="19"/>
  <c r="G30" i="19" s="1"/>
  <c r="G37" i="19"/>
  <c r="F45" i="19"/>
  <c r="A46" i="19"/>
  <c r="F46" i="19"/>
  <c r="A47" i="19"/>
  <c r="F47" i="19"/>
  <c r="G47" i="19"/>
  <c r="F48" i="19"/>
  <c r="A49" i="19"/>
  <c r="F49" i="19"/>
  <c r="F50" i="19"/>
  <c r="F51" i="19"/>
  <c r="F52" i="19"/>
  <c r="G57" i="19" s="1"/>
  <c r="F53" i="19"/>
  <c r="F54" i="19"/>
  <c r="F55" i="19"/>
  <c r="F56" i="19"/>
  <c r="C57" i="19"/>
  <c r="F57" i="19"/>
  <c r="A59" i="19"/>
  <c r="F59" i="19"/>
  <c r="F61" i="19"/>
  <c r="F62" i="19"/>
  <c r="F63" i="19"/>
  <c r="F64" i="19"/>
  <c r="F65" i="19"/>
  <c r="F66" i="19"/>
  <c r="F67" i="19"/>
  <c r="F68" i="19"/>
  <c r="F69" i="19"/>
  <c r="F70" i="19"/>
  <c r="F71" i="19"/>
  <c r="F72" i="19"/>
  <c r="F73" i="19"/>
  <c r="F76" i="19"/>
  <c r="F77" i="19"/>
  <c r="F78" i="19"/>
  <c r="F80" i="19"/>
  <c r="F82" i="19"/>
  <c r="F83" i="19"/>
  <c r="F85" i="19"/>
  <c r="F86" i="19"/>
  <c r="F87" i="19"/>
  <c r="C88" i="19"/>
  <c r="F88" i="19" s="1"/>
  <c r="F90" i="19"/>
  <c r="F92" i="19"/>
  <c r="G117" i="19" s="1"/>
  <c r="F93" i="19"/>
  <c r="F94" i="19"/>
  <c r="F95" i="19"/>
  <c r="F96" i="19"/>
  <c r="F97" i="19"/>
  <c r="F98" i="19"/>
  <c r="F99" i="19"/>
  <c r="F100" i="19"/>
  <c r="F101" i="19"/>
  <c r="F102" i="19"/>
  <c r="F103" i="19"/>
  <c r="F104" i="19"/>
  <c r="F107" i="19"/>
  <c r="F108" i="19"/>
  <c r="F109" i="19"/>
  <c r="F111" i="19"/>
  <c r="F113" i="19"/>
  <c r="F114" i="19"/>
  <c r="F115" i="19"/>
  <c r="F116" i="19"/>
  <c r="C117" i="19"/>
  <c r="F117" i="19"/>
  <c r="F119" i="19"/>
  <c r="G119" i="19" s="1"/>
  <c r="F121" i="19"/>
  <c r="G121" i="19" s="1"/>
  <c r="F123" i="19"/>
  <c r="G123" i="19" s="1"/>
  <c r="F125" i="19"/>
  <c r="G125" i="19" s="1"/>
  <c r="F128" i="19"/>
  <c r="G129" i="19" s="1"/>
  <c r="F129" i="19"/>
  <c r="F132" i="19"/>
  <c r="G133" i="19" s="1"/>
  <c r="F133" i="19"/>
  <c r="C135" i="19"/>
  <c r="F135" i="19" s="1"/>
  <c r="G135" i="19" s="1"/>
  <c r="F137" i="19"/>
  <c r="G137" i="19"/>
  <c r="G88" i="19" l="1"/>
  <c r="G139" i="19" s="1"/>
  <c r="F21" i="19"/>
  <c r="G21" i="19" s="1"/>
  <c r="G41" i="19" s="1"/>
  <c r="G140" i="19" l="1"/>
  <c r="F142" i="19" l="1"/>
  <c r="F146" i="19"/>
  <c r="G156" i="19"/>
  <c r="F143" i="19"/>
  <c r="G153" i="19"/>
  <c r="F145" i="19"/>
  <c r="F147" i="19"/>
  <c r="F144" i="19"/>
  <c r="G149" i="19" l="1"/>
  <c r="G155" i="19"/>
  <c r="G152" i="19" l="1"/>
  <c r="G150" i="19"/>
  <c r="G158" i="19" l="1"/>
  <c r="G159" i="19" s="1"/>
  <c r="G154" i="19"/>
  <c r="G13" i="18" l="1"/>
  <c r="A14" i="18"/>
  <c r="F14" i="18"/>
  <c r="G15" i="18" s="1"/>
  <c r="A15" i="18"/>
  <c r="F15" i="18"/>
  <c r="F18" i="18"/>
  <c r="F19" i="18"/>
  <c r="F20" i="18"/>
  <c r="F21" i="18"/>
  <c r="F22" i="18"/>
  <c r="C23" i="18"/>
  <c r="F23" i="18" s="1"/>
  <c r="F27" i="18"/>
  <c r="F28" i="18"/>
  <c r="F30" i="18"/>
  <c r="C31" i="18"/>
  <c r="F31" i="18"/>
  <c r="C32" i="18"/>
  <c r="F32" i="18" s="1"/>
  <c r="C33" i="18"/>
  <c r="F33" i="18"/>
  <c r="C34" i="18"/>
  <c r="F34" i="18" s="1"/>
  <c r="F35" i="18"/>
  <c r="C36" i="18"/>
  <c r="F36" i="18"/>
  <c r="F38" i="18"/>
  <c r="C39" i="18"/>
  <c r="F39" i="18"/>
  <c r="C40" i="18"/>
  <c r="F40" i="18" s="1"/>
  <c r="C41" i="18"/>
  <c r="F41" i="18"/>
  <c r="C45" i="18"/>
  <c r="F45" i="18" s="1"/>
  <c r="C47" i="18"/>
  <c r="F47" i="18"/>
  <c r="C48" i="18"/>
  <c r="F48" i="18" s="1"/>
  <c r="F50" i="18"/>
  <c r="F51" i="18"/>
  <c r="F53" i="18"/>
  <c r="F54" i="18"/>
  <c r="F56" i="18"/>
  <c r="F57" i="18"/>
  <c r="B61" i="18"/>
  <c r="C61" i="18"/>
  <c r="F61" i="18" s="1"/>
  <c r="B62" i="18"/>
  <c r="C62" i="18"/>
  <c r="F62" i="18" s="1"/>
  <c r="C64" i="18"/>
  <c r="F64" i="18"/>
  <c r="C65" i="18"/>
  <c r="F65" i="18" s="1"/>
  <c r="C67" i="18"/>
  <c r="F67" i="18" s="1"/>
  <c r="C69" i="18"/>
  <c r="F69" i="18" s="1"/>
  <c r="C70" i="18"/>
  <c r="F70" i="18"/>
  <c r="C72" i="18"/>
  <c r="F72" i="18" s="1"/>
  <c r="C73" i="18"/>
  <c r="F73" i="18"/>
  <c r="B75" i="18"/>
  <c r="C75" i="18"/>
  <c r="F75" i="18" s="1"/>
  <c r="C81" i="18"/>
  <c r="F81" i="18" s="1"/>
  <c r="C84" i="18"/>
  <c r="F84" i="18" s="1"/>
  <c r="B85" i="18"/>
  <c r="C85" i="18"/>
  <c r="F85" i="18"/>
  <c r="C87" i="18"/>
  <c r="F87" i="18" s="1"/>
  <c r="F88" i="18"/>
  <c r="F90" i="18"/>
  <c r="G90" i="18" s="1"/>
  <c r="F92" i="18"/>
  <c r="G92" i="18"/>
  <c r="C95" i="18"/>
  <c r="F95" i="18" s="1"/>
  <c r="G96" i="18" s="1"/>
  <c r="C96" i="18"/>
  <c r="F96" i="18"/>
  <c r="B99" i="18"/>
  <c r="F99" i="18"/>
  <c r="G100" i="18" s="1"/>
  <c r="B100" i="18"/>
  <c r="F100" i="18"/>
  <c r="F101" i="18"/>
  <c r="F102" i="18"/>
  <c r="G102" i="18" s="1"/>
  <c r="F104" i="18"/>
  <c r="G104" i="18"/>
  <c r="C106" i="18"/>
  <c r="F106" i="18" s="1"/>
  <c r="F109" i="18"/>
  <c r="G109" i="18"/>
  <c r="F112" i="18"/>
  <c r="G112" i="18" s="1"/>
  <c r="G114" i="18"/>
  <c r="F121" i="18"/>
  <c r="G127" i="18" s="1"/>
  <c r="F122" i="18"/>
  <c r="F123" i="18"/>
  <c r="F124" i="18"/>
  <c r="F125" i="18"/>
  <c r="F126" i="18"/>
  <c r="F127" i="18"/>
  <c r="F132" i="18"/>
  <c r="G149" i="18" s="1"/>
  <c r="F133" i="18"/>
  <c r="F134" i="18"/>
  <c r="F135" i="18"/>
  <c r="F136" i="18"/>
  <c r="F137" i="18"/>
  <c r="F138" i="18"/>
  <c r="F139" i="18"/>
  <c r="F140" i="18"/>
  <c r="F141" i="18"/>
  <c r="F142" i="18"/>
  <c r="F143" i="18"/>
  <c r="F144" i="18"/>
  <c r="F146" i="18"/>
  <c r="F147" i="18"/>
  <c r="F148" i="18"/>
  <c r="F149" i="18"/>
  <c r="F153" i="18"/>
  <c r="F154" i="18"/>
  <c r="F155" i="18"/>
  <c r="G173" i="18" s="1"/>
  <c r="F156" i="18"/>
  <c r="F157" i="18"/>
  <c r="F158" i="18"/>
  <c r="F159" i="18"/>
  <c r="F160" i="18"/>
  <c r="F161" i="18"/>
  <c r="F162" i="18"/>
  <c r="F163" i="18"/>
  <c r="F164" i="18"/>
  <c r="F165" i="18"/>
  <c r="F166" i="18"/>
  <c r="F167" i="18"/>
  <c r="F168" i="18"/>
  <c r="F169" i="18"/>
  <c r="F170" i="18"/>
  <c r="F172" i="18"/>
  <c r="F173" i="18"/>
  <c r="F177" i="18"/>
  <c r="F179" i="18"/>
  <c r="G211" i="18" s="1"/>
  <c r="F180" i="18"/>
  <c r="F181" i="18"/>
  <c r="F183" i="18"/>
  <c r="F184" i="18"/>
  <c r="F185" i="18"/>
  <c r="F186" i="18"/>
  <c r="F188" i="18"/>
  <c r="F189" i="18"/>
  <c r="F191" i="18"/>
  <c r="F192" i="18"/>
  <c r="F193" i="18"/>
  <c r="F194" i="18"/>
  <c r="F195" i="18"/>
  <c r="F196" i="18"/>
  <c r="F197" i="18"/>
  <c r="F198" i="18"/>
  <c r="F199" i="18"/>
  <c r="F200" i="18"/>
  <c r="F201" i="18"/>
  <c r="F204" i="18"/>
  <c r="F205" i="18"/>
  <c r="F206" i="18"/>
  <c r="F208" i="18"/>
  <c r="F209" i="18"/>
  <c r="F210" i="18"/>
  <c r="F211" i="18"/>
  <c r="F216" i="18"/>
  <c r="F218" i="18"/>
  <c r="D219" i="18"/>
  <c r="F219" i="18"/>
  <c r="D220" i="18"/>
  <c r="F220" i="18"/>
  <c r="F222" i="18"/>
  <c r="F223" i="18"/>
  <c r="F224" i="18"/>
  <c r="F226" i="18"/>
  <c r="F227" i="18"/>
  <c r="F228" i="18"/>
  <c r="F229" i="18"/>
  <c r="F231" i="18"/>
  <c r="F232" i="18"/>
  <c r="F233" i="18"/>
  <c r="F235" i="18"/>
  <c r="F236" i="18"/>
  <c r="C237" i="18"/>
  <c r="F237" i="18" s="1"/>
  <c r="F239" i="18"/>
  <c r="C240" i="18"/>
  <c r="F240" i="18"/>
  <c r="F241" i="18"/>
  <c r="F242" i="18"/>
  <c r="F243" i="18"/>
  <c r="F244" i="18"/>
  <c r="F246" i="18"/>
  <c r="G246" i="18" s="1"/>
  <c r="F253" i="18"/>
  <c r="F254" i="18"/>
  <c r="G259" i="18" s="1"/>
  <c r="F255" i="18"/>
  <c r="F256" i="18"/>
  <c r="F257" i="18"/>
  <c r="F258" i="18"/>
  <c r="F259" i="18"/>
  <c r="F264" i="18"/>
  <c r="F265" i="18"/>
  <c r="G274" i="18" s="1"/>
  <c r="F266" i="18"/>
  <c r="F267" i="18"/>
  <c r="F268" i="18"/>
  <c r="F269" i="18"/>
  <c r="F270" i="18"/>
  <c r="F271" i="18"/>
  <c r="F272" i="18"/>
  <c r="F273" i="18"/>
  <c r="F274" i="18"/>
  <c r="F280" i="18"/>
  <c r="F281" i="18"/>
  <c r="G299" i="18" s="1"/>
  <c r="F282" i="18"/>
  <c r="F283" i="18"/>
  <c r="F284" i="18"/>
  <c r="F285" i="18"/>
  <c r="F286" i="18"/>
  <c r="F287" i="18"/>
  <c r="F288" i="18"/>
  <c r="F289" i="18"/>
  <c r="F290" i="18"/>
  <c r="F291" i="18"/>
  <c r="F292" i="18"/>
  <c r="F293" i="18"/>
  <c r="F294" i="18"/>
  <c r="F295" i="18"/>
  <c r="F296" i="18"/>
  <c r="F297" i="18"/>
  <c r="F298" i="18"/>
  <c r="F299" i="18"/>
  <c r="F304" i="18"/>
  <c r="F306" i="18"/>
  <c r="F307" i="18"/>
  <c r="F308" i="18"/>
  <c r="F310" i="18"/>
  <c r="F311" i="18"/>
  <c r="F312" i="18"/>
  <c r="F313" i="18"/>
  <c r="F315" i="18"/>
  <c r="F316" i="18"/>
  <c r="F318" i="18"/>
  <c r="F319" i="18"/>
  <c r="F320" i="18"/>
  <c r="F321" i="18"/>
  <c r="F322" i="18"/>
  <c r="F323" i="18"/>
  <c r="F324" i="18"/>
  <c r="F325" i="18"/>
  <c r="F326" i="18"/>
  <c r="F327" i="18"/>
  <c r="F328" i="18"/>
  <c r="F330" i="18"/>
  <c r="F331" i="18"/>
  <c r="F332" i="18"/>
  <c r="F334" i="18"/>
  <c r="F335" i="18"/>
  <c r="F336" i="18"/>
  <c r="F338" i="18"/>
  <c r="G338" i="18"/>
  <c r="F342" i="18"/>
  <c r="F344" i="18"/>
  <c r="D345" i="18"/>
  <c r="D346" i="18" s="1"/>
  <c r="F345" i="18"/>
  <c r="F346" i="18"/>
  <c r="F348" i="18"/>
  <c r="F349" i="18"/>
  <c r="F350" i="18"/>
  <c r="F352" i="18"/>
  <c r="F353" i="18"/>
  <c r="F354" i="18"/>
  <c r="F355" i="18"/>
  <c r="F356" i="18"/>
  <c r="F357" i="18"/>
  <c r="F358" i="18"/>
  <c r="F360" i="18"/>
  <c r="F361" i="18"/>
  <c r="C362" i="18"/>
  <c r="F362" i="18"/>
  <c r="F364" i="18"/>
  <c r="C365" i="18"/>
  <c r="F365" i="18"/>
  <c r="F366" i="18"/>
  <c r="F367" i="18"/>
  <c r="F368" i="18"/>
  <c r="F370" i="18"/>
  <c r="G370" i="18"/>
  <c r="F372" i="18"/>
  <c r="G372" i="18" s="1"/>
  <c r="G392" i="18"/>
  <c r="G393" i="18"/>
  <c r="A14" i="17"/>
  <c r="A15" i="17" s="1"/>
  <c r="F14" i="17"/>
  <c r="G15" i="17" s="1"/>
  <c r="F15" i="17"/>
  <c r="F18" i="17"/>
  <c r="G21" i="17" s="1"/>
  <c r="F19" i="17"/>
  <c r="F20" i="17"/>
  <c r="C21" i="17"/>
  <c r="F21" i="17"/>
  <c r="F24" i="17"/>
  <c r="F25" i="17"/>
  <c r="F26" i="17"/>
  <c r="F29" i="17"/>
  <c r="G35" i="17" s="1"/>
  <c r="F31" i="17"/>
  <c r="F32" i="17"/>
  <c r="F33" i="17"/>
  <c r="F34" i="17"/>
  <c r="F35" i="17"/>
  <c r="F38" i="17"/>
  <c r="F40" i="17"/>
  <c r="G44" i="17" s="1"/>
  <c r="F41" i="17"/>
  <c r="F42" i="17"/>
  <c r="F43" i="17"/>
  <c r="F44" i="17"/>
  <c r="F46" i="17"/>
  <c r="G46" i="17" s="1"/>
  <c r="F48" i="17"/>
  <c r="G48" i="17" s="1"/>
  <c r="F50" i="17"/>
  <c r="G50" i="17" s="1"/>
  <c r="F52" i="17"/>
  <c r="G52" i="17" s="1"/>
  <c r="F53" i="17"/>
  <c r="F54" i="17"/>
  <c r="G54" i="17"/>
  <c r="F56" i="17"/>
  <c r="G56" i="17"/>
  <c r="C58" i="17"/>
  <c r="F58" i="17"/>
  <c r="G58" i="17" s="1"/>
  <c r="F61" i="17"/>
  <c r="F62" i="17"/>
  <c r="G62" i="17"/>
  <c r="G64" i="17"/>
  <c r="F71" i="17"/>
  <c r="F72" i="17"/>
  <c r="G77" i="17" s="1"/>
  <c r="F73" i="17"/>
  <c r="F74" i="17"/>
  <c r="F75" i="17"/>
  <c r="F76" i="17"/>
  <c r="F77" i="17"/>
  <c r="F81" i="17"/>
  <c r="F82" i="17"/>
  <c r="G99" i="17" s="1"/>
  <c r="F83" i="17"/>
  <c r="F84" i="17"/>
  <c r="F85" i="17"/>
  <c r="F86" i="17"/>
  <c r="F87" i="17"/>
  <c r="F88" i="17"/>
  <c r="F89" i="17"/>
  <c r="F90" i="17"/>
  <c r="F91" i="17"/>
  <c r="F92" i="17"/>
  <c r="F93" i="17"/>
  <c r="F94" i="17"/>
  <c r="F95" i="17"/>
  <c r="F96" i="17"/>
  <c r="F97" i="17"/>
  <c r="F98" i="17"/>
  <c r="F99" i="17"/>
  <c r="F103" i="17"/>
  <c r="F104" i="17"/>
  <c r="F105" i="17"/>
  <c r="F106" i="17"/>
  <c r="F107" i="17"/>
  <c r="F108" i="17"/>
  <c r="F109" i="17"/>
  <c r="F110" i="17"/>
  <c r="F111" i="17"/>
  <c r="F112" i="17"/>
  <c r="F113" i="17"/>
  <c r="F114" i="17"/>
  <c r="F116" i="17"/>
  <c r="F117" i="17"/>
  <c r="F118" i="17"/>
  <c r="F119" i="17"/>
  <c r="F120" i="17"/>
  <c r="F121" i="17"/>
  <c r="F122" i="17"/>
  <c r="F123" i="17"/>
  <c r="F124" i="17"/>
  <c r="G124" i="17"/>
  <c r="F128" i="17"/>
  <c r="F130" i="17"/>
  <c r="G162" i="17" s="1"/>
  <c r="F131" i="17"/>
  <c r="F132" i="17"/>
  <c r="F134" i="17"/>
  <c r="F135" i="17"/>
  <c r="F136" i="17"/>
  <c r="F137" i="17"/>
  <c r="F139" i="17"/>
  <c r="F140" i="17"/>
  <c r="F142" i="17"/>
  <c r="F143" i="17"/>
  <c r="F144" i="17"/>
  <c r="F145" i="17"/>
  <c r="F146" i="17"/>
  <c r="F147" i="17"/>
  <c r="F148" i="17"/>
  <c r="F149" i="17"/>
  <c r="F150" i="17"/>
  <c r="F151" i="17"/>
  <c r="F152" i="17"/>
  <c r="F154" i="17"/>
  <c r="F155" i="17"/>
  <c r="F156" i="17"/>
  <c r="F159" i="17"/>
  <c r="F160" i="17"/>
  <c r="F161" i="17"/>
  <c r="F162" i="17"/>
  <c r="F166" i="17"/>
  <c r="F168" i="17"/>
  <c r="D169" i="17"/>
  <c r="D170" i="17" s="1"/>
  <c r="F169" i="17"/>
  <c r="F170" i="17"/>
  <c r="F172" i="17"/>
  <c r="F173" i="17"/>
  <c r="F174" i="17"/>
  <c r="F176" i="17"/>
  <c r="F177" i="17"/>
  <c r="F178" i="17"/>
  <c r="F179" i="17"/>
  <c r="F180" i="17"/>
  <c r="F181" i="17"/>
  <c r="F182" i="17"/>
  <c r="F184" i="17"/>
  <c r="F185" i="17"/>
  <c r="F186" i="17"/>
  <c r="F188" i="17"/>
  <c r="F189" i="17"/>
  <c r="F190" i="17"/>
  <c r="F191" i="17"/>
  <c r="F193" i="17"/>
  <c r="F194" i="17"/>
  <c r="F195" i="17"/>
  <c r="G196" i="17"/>
  <c r="F198" i="17"/>
  <c r="G198" i="17"/>
  <c r="G217" i="17"/>
  <c r="G218" i="17"/>
  <c r="A12" i="16"/>
  <c r="F12" i="16"/>
  <c r="G12" i="16" s="1"/>
  <c r="F13" i="16"/>
  <c r="F14" i="16"/>
  <c r="A15" i="16"/>
  <c r="F15" i="16"/>
  <c r="A16" i="16"/>
  <c r="A17" i="16" s="1"/>
  <c r="A18" i="16" s="1"/>
  <c r="A19" i="16" s="1"/>
  <c r="A20" i="16" s="1"/>
  <c r="F16" i="16"/>
  <c r="F17" i="16"/>
  <c r="F18" i="16"/>
  <c r="F19" i="16"/>
  <c r="F20" i="16"/>
  <c r="G20" i="16"/>
  <c r="F21" i="16"/>
  <c r="F22" i="16"/>
  <c r="A23" i="16"/>
  <c r="A24" i="16" s="1"/>
  <c r="F23" i="16"/>
  <c r="G24" i="16" s="1"/>
  <c r="F24" i="16"/>
  <c r="F26" i="16"/>
  <c r="A27" i="16"/>
  <c r="F27" i="16"/>
  <c r="G28" i="16" s="1"/>
  <c r="A28" i="16"/>
  <c r="F28" i="16"/>
  <c r="F30" i="16"/>
  <c r="A31" i="16"/>
  <c r="F31" i="16"/>
  <c r="G31" i="16" s="1"/>
  <c r="F33" i="16"/>
  <c r="G33" i="16" s="1"/>
  <c r="F34" i="16"/>
  <c r="A36" i="16"/>
  <c r="F36" i="16"/>
  <c r="G39" i="16" s="1"/>
  <c r="A37" i="16"/>
  <c r="A38" i="16" s="1"/>
  <c r="A39" i="16" s="1"/>
  <c r="F37" i="16"/>
  <c r="F38" i="16"/>
  <c r="F39" i="16"/>
  <c r="F41" i="16"/>
  <c r="A42" i="16"/>
  <c r="F42" i="16"/>
  <c r="G42" i="16" s="1"/>
  <c r="F44" i="16"/>
  <c r="G44" i="16" s="1"/>
  <c r="F46" i="16"/>
  <c r="G46" i="16" s="1"/>
  <c r="G374" i="18" l="1"/>
  <c r="G244" i="18"/>
  <c r="G248" i="18"/>
  <c r="G23" i="18"/>
  <c r="G116" i="18" s="1"/>
  <c r="G57" i="18"/>
  <c r="C68" i="18"/>
  <c r="F68" i="18" s="1"/>
  <c r="G88" i="18" s="1"/>
  <c r="C66" i="18"/>
  <c r="F66" i="18" s="1"/>
  <c r="C82" i="18"/>
  <c r="F82" i="18" s="1"/>
  <c r="C79" i="18"/>
  <c r="F79" i="18" s="1"/>
  <c r="C74" i="18"/>
  <c r="F74" i="18" s="1"/>
  <c r="G200" i="17"/>
  <c r="G26" i="17"/>
  <c r="G66" i="17" s="1"/>
  <c r="G48" i="16"/>
  <c r="G49" i="16" s="1"/>
  <c r="G375" i="18" l="1"/>
  <c r="G201" i="17"/>
  <c r="F54" i="16"/>
  <c r="G68" i="16"/>
  <c r="F55" i="16"/>
  <c r="F51" i="16"/>
  <c r="F52" i="16"/>
  <c r="F56" i="16"/>
  <c r="G64" i="16"/>
  <c r="F53" i="16"/>
  <c r="F377" i="18" l="1"/>
  <c r="F381" i="18"/>
  <c r="F378" i="18"/>
  <c r="F382" i="18"/>
  <c r="G388" i="18"/>
  <c r="F380" i="18"/>
  <c r="G390" i="18"/>
  <c r="F379" i="18"/>
  <c r="F203" i="17"/>
  <c r="F207" i="17"/>
  <c r="F208" i="17"/>
  <c r="F204" i="17"/>
  <c r="G214" i="17"/>
  <c r="F206" i="17"/>
  <c r="F205" i="17"/>
  <c r="G219" i="17"/>
  <c r="G58" i="16"/>
  <c r="G70" i="16"/>
  <c r="G384" i="18" l="1"/>
  <c r="G389" i="18"/>
  <c r="G210" i="17"/>
  <c r="G215" i="17"/>
  <c r="G60" i="16"/>
  <c r="G62" i="16"/>
  <c r="G387" i="18" l="1"/>
  <c r="G385" i="18"/>
  <c r="G213" i="17"/>
  <c r="G211" i="17"/>
  <c r="G66" i="16"/>
  <c r="G72" i="16" s="1"/>
  <c r="G391" i="18" l="1"/>
  <c r="G395" i="18"/>
  <c r="G396" i="18" s="1"/>
  <c r="G216" i="17"/>
  <c r="G221" i="17"/>
  <c r="G222" i="17" s="1"/>
  <c r="F15" i="15"/>
  <c r="F16" i="15"/>
  <c r="C17" i="15"/>
  <c r="F17" i="15"/>
  <c r="G21" i="15" s="1"/>
  <c r="G184" i="15" s="1"/>
  <c r="F18" i="15"/>
  <c r="F19" i="15"/>
  <c r="F20" i="15"/>
  <c r="F21" i="15"/>
  <c r="F25" i="15"/>
  <c r="F26" i="15"/>
  <c r="F27" i="15"/>
  <c r="G37" i="15" s="1"/>
  <c r="F28" i="15"/>
  <c r="F29" i="15"/>
  <c r="F30" i="15"/>
  <c r="F31" i="15"/>
  <c r="F32" i="15"/>
  <c r="F33" i="15"/>
  <c r="F34" i="15"/>
  <c r="F35" i="15"/>
  <c r="F36" i="15"/>
  <c r="F37" i="15"/>
  <c r="F42" i="15"/>
  <c r="G60" i="15" s="1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4" i="15"/>
  <c r="G85" i="15" s="1"/>
  <c r="F65" i="15"/>
  <c r="F66" i="15"/>
  <c r="F67" i="15"/>
  <c r="F68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9" i="15"/>
  <c r="F90" i="15"/>
  <c r="F91" i="15"/>
  <c r="G114" i="15" s="1"/>
  <c r="F92" i="15"/>
  <c r="F93" i="15"/>
  <c r="F94" i="15"/>
  <c r="F95" i="15"/>
  <c r="F97" i="15"/>
  <c r="F98" i="15"/>
  <c r="F99" i="15"/>
  <c r="F100" i="15"/>
  <c r="F101" i="15"/>
  <c r="F102" i="15"/>
  <c r="F103" i="15"/>
  <c r="F104" i="15"/>
  <c r="F105" i="15"/>
  <c r="F106" i="15"/>
  <c r="F107" i="15"/>
  <c r="F108" i="15"/>
  <c r="F109" i="15"/>
  <c r="F110" i="15"/>
  <c r="F111" i="15"/>
  <c r="F112" i="15"/>
  <c r="F113" i="15"/>
  <c r="F114" i="15"/>
  <c r="F118" i="15"/>
  <c r="F120" i="15"/>
  <c r="F121" i="15"/>
  <c r="F122" i="15"/>
  <c r="F124" i="15"/>
  <c r="F125" i="15"/>
  <c r="F126" i="15"/>
  <c r="F128" i="15"/>
  <c r="F130" i="15"/>
  <c r="F131" i="15"/>
  <c r="F133" i="15"/>
  <c r="F134" i="15"/>
  <c r="F135" i="15"/>
  <c r="F136" i="15"/>
  <c r="F137" i="15"/>
  <c r="F138" i="15"/>
  <c r="F139" i="15"/>
  <c r="F140" i="15"/>
  <c r="F141" i="15"/>
  <c r="F142" i="15"/>
  <c r="F143" i="15"/>
  <c r="F145" i="15"/>
  <c r="F146" i="15"/>
  <c r="F147" i="15"/>
  <c r="F149" i="15"/>
  <c r="F150" i="15"/>
  <c r="F151" i="15"/>
  <c r="F152" i="15"/>
  <c r="G152" i="15"/>
  <c r="F156" i="15"/>
  <c r="F158" i="15"/>
  <c r="D159" i="15"/>
  <c r="F159" i="15"/>
  <c r="F160" i="15"/>
  <c r="F161" i="15"/>
  <c r="F163" i="15"/>
  <c r="F164" i="15"/>
  <c r="F165" i="15"/>
  <c r="F166" i="15"/>
  <c r="F167" i="15"/>
  <c r="F168" i="15"/>
  <c r="F169" i="15"/>
  <c r="F171" i="15"/>
  <c r="F172" i="15"/>
  <c r="F173" i="15"/>
  <c r="F174" i="15"/>
  <c r="F175" i="15"/>
  <c r="F176" i="15"/>
  <c r="F177" i="15"/>
  <c r="F179" i="15"/>
  <c r="F180" i="15"/>
  <c r="F181" i="15"/>
  <c r="G182" i="15"/>
  <c r="F189" i="15"/>
  <c r="F190" i="15"/>
  <c r="G195" i="15" s="1"/>
  <c r="C191" i="15"/>
  <c r="F191" i="15" s="1"/>
  <c r="F192" i="15"/>
  <c r="F193" i="15"/>
  <c r="F194" i="15"/>
  <c r="F195" i="15"/>
  <c r="F199" i="15"/>
  <c r="G214" i="15" s="1"/>
  <c r="F200" i="15"/>
  <c r="F201" i="15"/>
  <c r="F202" i="15"/>
  <c r="F203" i="15"/>
  <c r="F204" i="15"/>
  <c r="F205" i="15"/>
  <c r="F206" i="15"/>
  <c r="F207" i="15"/>
  <c r="F208" i="15"/>
  <c r="F210" i="15"/>
  <c r="F211" i="15"/>
  <c r="F212" i="15"/>
  <c r="F213" i="15"/>
  <c r="F214" i="15"/>
  <c r="F218" i="15"/>
  <c r="F219" i="15"/>
  <c r="G236" i="15" s="1"/>
  <c r="F220" i="15"/>
  <c r="F221" i="15"/>
  <c r="F222" i="15"/>
  <c r="F223" i="15"/>
  <c r="F224" i="15"/>
  <c r="F225" i="15"/>
  <c r="F226" i="15"/>
  <c r="F227" i="15"/>
  <c r="F228" i="15"/>
  <c r="F229" i="15"/>
  <c r="F230" i="15"/>
  <c r="F231" i="15"/>
  <c r="F232" i="15"/>
  <c r="F233" i="15"/>
  <c r="F234" i="15"/>
  <c r="F235" i="15"/>
  <c r="F236" i="15"/>
  <c r="F241" i="15"/>
  <c r="F242" i="15"/>
  <c r="F243" i="15"/>
  <c r="F244" i="15"/>
  <c r="F245" i="15"/>
  <c r="F246" i="15"/>
  <c r="F247" i="15"/>
  <c r="F248" i="15"/>
  <c r="F249" i="15"/>
  <c r="F250" i="15"/>
  <c r="F251" i="15"/>
  <c r="F252" i="15"/>
  <c r="F253" i="15"/>
  <c r="F254" i="15"/>
  <c r="F255" i="15"/>
  <c r="F256" i="15"/>
  <c r="F257" i="15"/>
  <c r="F258" i="15"/>
  <c r="F259" i="15"/>
  <c r="F260" i="15"/>
  <c r="F261" i="15"/>
  <c r="G261" i="15"/>
  <c r="F266" i="15"/>
  <c r="F267" i="15"/>
  <c r="F268" i="15"/>
  <c r="F269" i="15"/>
  <c r="G291" i="15" s="1"/>
  <c r="F270" i="15"/>
  <c r="F271" i="15"/>
  <c r="F272" i="15"/>
  <c r="F273" i="15"/>
  <c r="F274" i="15"/>
  <c r="F275" i="15"/>
  <c r="F276" i="15"/>
  <c r="F277" i="15"/>
  <c r="F278" i="15"/>
  <c r="F279" i="15"/>
  <c r="F280" i="15"/>
  <c r="F281" i="15"/>
  <c r="F282" i="15"/>
  <c r="F283" i="15"/>
  <c r="F284" i="15"/>
  <c r="F285" i="15"/>
  <c r="F286" i="15"/>
  <c r="F287" i="15"/>
  <c r="F288" i="15"/>
  <c r="F290" i="15"/>
  <c r="F291" i="15"/>
  <c r="F295" i="15"/>
  <c r="F297" i="15"/>
  <c r="G329" i="15" s="1"/>
  <c r="F298" i="15"/>
  <c r="F299" i="15"/>
  <c r="F301" i="15"/>
  <c r="F302" i="15"/>
  <c r="F303" i="15"/>
  <c r="F304" i="15"/>
  <c r="F306" i="15"/>
  <c r="F307" i="15"/>
  <c r="F309" i="15"/>
  <c r="F310" i="15"/>
  <c r="F311" i="15"/>
  <c r="F312" i="15"/>
  <c r="F313" i="15"/>
  <c r="F314" i="15"/>
  <c r="F315" i="15"/>
  <c r="F316" i="15"/>
  <c r="F317" i="15"/>
  <c r="F318" i="15"/>
  <c r="F320" i="15"/>
  <c r="F322" i="15"/>
  <c r="F323" i="15"/>
  <c r="F324" i="15"/>
  <c r="F326" i="15"/>
  <c r="F327" i="15"/>
  <c r="F328" i="15"/>
  <c r="F329" i="15"/>
  <c r="F333" i="15"/>
  <c r="F335" i="15"/>
  <c r="D336" i="15"/>
  <c r="F336" i="15"/>
  <c r="F337" i="15"/>
  <c r="F338" i="15"/>
  <c r="F340" i="15"/>
  <c r="F341" i="15"/>
  <c r="F342" i="15"/>
  <c r="F343" i="15"/>
  <c r="F344" i="15"/>
  <c r="F346" i="15"/>
  <c r="F347" i="15"/>
  <c r="F349" i="15"/>
  <c r="F350" i="15"/>
  <c r="F351" i="15"/>
  <c r="F352" i="15"/>
  <c r="F353" i="15"/>
  <c r="F354" i="15"/>
  <c r="F355" i="15"/>
  <c r="F356" i="15"/>
  <c r="F357" i="15"/>
  <c r="F358" i="15"/>
  <c r="F359" i="15"/>
  <c r="G359" i="15"/>
  <c r="F366" i="15"/>
  <c r="F367" i="15"/>
  <c r="C368" i="15"/>
  <c r="F368" i="15" s="1"/>
  <c r="G372" i="15" s="1"/>
  <c r="F369" i="15"/>
  <c r="F370" i="15"/>
  <c r="F371" i="15"/>
  <c r="F372" i="15"/>
  <c r="F376" i="15"/>
  <c r="F377" i="15"/>
  <c r="F378" i="15"/>
  <c r="F379" i="15"/>
  <c r="F380" i="15"/>
  <c r="F381" i="15"/>
  <c r="F382" i="15"/>
  <c r="F383" i="15"/>
  <c r="F384" i="15"/>
  <c r="F385" i="15"/>
  <c r="F386" i="15"/>
  <c r="F387" i="15"/>
  <c r="F388" i="15"/>
  <c r="G388" i="15"/>
  <c r="F392" i="15"/>
  <c r="F393" i="15"/>
  <c r="F394" i="15"/>
  <c r="F395" i="15"/>
  <c r="F396" i="15"/>
  <c r="F397" i="15"/>
  <c r="F398" i="15"/>
  <c r="F399" i="15"/>
  <c r="F400" i="15"/>
  <c r="F401" i="15"/>
  <c r="F402" i="15"/>
  <c r="F403" i="15"/>
  <c r="F405" i="15"/>
  <c r="F406" i="15"/>
  <c r="F407" i="15"/>
  <c r="F408" i="15"/>
  <c r="F409" i="15"/>
  <c r="F410" i="15"/>
  <c r="F411" i="15"/>
  <c r="G411" i="15"/>
  <c r="F415" i="15"/>
  <c r="F416" i="15"/>
  <c r="F417" i="15"/>
  <c r="F418" i="15"/>
  <c r="G436" i="15" s="1"/>
  <c r="F419" i="15"/>
  <c r="F420" i="15"/>
  <c r="F421" i="15"/>
  <c r="F422" i="15"/>
  <c r="F423" i="15"/>
  <c r="F424" i="15"/>
  <c r="F425" i="15"/>
  <c r="F426" i="15"/>
  <c r="F427" i="15"/>
  <c r="F428" i="15"/>
  <c r="F429" i="15"/>
  <c r="F430" i="15"/>
  <c r="F431" i="15"/>
  <c r="F433" i="15"/>
  <c r="F434" i="15"/>
  <c r="F435" i="15"/>
  <c r="F436" i="15"/>
  <c r="F440" i="15"/>
  <c r="F441" i="15"/>
  <c r="F442" i="15"/>
  <c r="F443" i="15"/>
  <c r="F444" i="15"/>
  <c r="F445" i="15"/>
  <c r="F446" i="15"/>
  <c r="F447" i="15"/>
  <c r="F448" i="15"/>
  <c r="F449" i="15"/>
  <c r="F450" i="15"/>
  <c r="F451" i="15"/>
  <c r="F452" i="15"/>
  <c r="F453" i="15"/>
  <c r="F454" i="15"/>
  <c r="F455" i="15"/>
  <c r="F456" i="15"/>
  <c r="F457" i="15"/>
  <c r="F459" i="15"/>
  <c r="F460" i="15"/>
  <c r="F461" i="15"/>
  <c r="F462" i="15"/>
  <c r="F463" i="15"/>
  <c r="F464" i="15"/>
  <c r="F465" i="15"/>
  <c r="G465" i="15"/>
  <c r="F469" i="15"/>
  <c r="F471" i="15"/>
  <c r="F472" i="15"/>
  <c r="F473" i="15"/>
  <c r="G503" i="15" s="1"/>
  <c r="F475" i="15"/>
  <c r="F476" i="15"/>
  <c r="F477" i="15"/>
  <c r="F478" i="15"/>
  <c r="F480" i="15"/>
  <c r="F481" i="15"/>
  <c r="F483" i="15"/>
  <c r="F484" i="15"/>
  <c r="F485" i="15"/>
  <c r="F486" i="15"/>
  <c r="F488" i="15"/>
  <c r="F489" i="15"/>
  <c r="F490" i="15"/>
  <c r="F491" i="15"/>
  <c r="F492" i="15"/>
  <c r="F493" i="15"/>
  <c r="F494" i="15"/>
  <c r="F496" i="15"/>
  <c r="F497" i="15"/>
  <c r="F498" i="15"/>
  <c r="F500" i="15"/>
  <c r="F501" i="15"/>
  <c r="F502" i="15"/>
  <c r="F503" i="15"/>
  <c r="F507" i="15"/>
  <c r="F509" i="15"/>
  <c r="D510" i="15"/>
  <c r="F510" i="15"/>
  <c r="F511" i="15"/>
  <c r="F512" i="15"/>
  <c r="F514" i="15"/>
  <c r="G534" i="15" s="1"/>
  <c r="F515" i="15"/>
  <c r="F516" i="15"/>
  <c r="F517" i="15"/>
  <c r="F518" i="15"/>
  <c r="F521" i="15"/>
  <c r="F522" i="15"/>
  <c r="F524" i="15"/>
  <c r="F525" i="15"/>
  <c r="F526" i="15"/>
  <c r="F527" i="15"/>
  <c r="F528" i="15"/>
  <c r="F529" i="15"/>
  <c r="F530" i="15"/>
  <c r="F531" i="15"/>
  <c r="F532" i="15"/>
  <c r="F533" i="15"/>
  <c r="F541" i="15"/>
  <c r="F542" i="15"/>
  <c r="F546" i="15"/>
  <c r="F547" i="15"/>
  <c r="F548" i="15"/>
  <c r="F549" i="15"/>
  <c r="F550" i="15"/>
  <c r="C551" i="15"/>
  <c r="F551" i="15"/>
  <c r="F555" i="15"/>
  <c r="F556" i="15"/>
  <c r="F557" i="15"/>
  <c r="F559" i="15"/>
  <c r="F560" i="15"/>
  <c r="F561" i="15"/>
  <c r="F563" i="15"/>
  <c r="F564" i="15"/>
  <c r="F565" i="15"/>
  <c r="F566" i="15"/>
  <c r="F567" i="15"/>
  <c r="F568" i="15"/>
  <c r="F569" i="15"/>
  <c r="F570" i="15"/>
  <c r="F571" i="15"/>
  <c r="F573" i="15"/>
  <c r="F575" i="15"/>
  <c r="F576" i="15"/>
  <c r="F577" i="15"/>
  <c r="F581" i="15"/>
  <c r="F582" i="15"/>
  <c r="F584" i="15"/>
  <c r="F585" i="15"/>
  <c r="F587" i="15"/>
  <c r="F588" i="15"/>
  <c r="C589" i="15"/>
  <c r="F589" i="15" s="1"/>
  <c r="F592" i="15"/>
  <c r="F593" i="15"/>
  <c r="F594" i="15"/>
  <c r="F596" i="15"/>
  <c r="F597" i="15"/>
  <c r="F598" i="15"/>
  <c r="F600" i="15"/>
  <c r="F601" i="15"/>
  <c r="F602" i="15"/>
  <c r="F603" i="15"/>
  <c r="F604" i="15"/>
  <c r="F605" i="15"/>
  <c r="F606" i="15"/>
  <c r="F607" i="15"/>
  <c r="F608" i="15"/>
  <c r="F610" i="15"/>
  <c r="F612" i="15"/>
  <c r="F613" i="15"/>
  <c r="F614" i="15"/>
  <c r="F616" i="15"/>
  <c r="F617" i="15"/>
  <c r="F620" i="15"/>
  <c r="F621" i="15"/>
  <c r="C622" i="15"/>
  <c r="F622" i="15"/>
  <c r="F623" i="15"/>
  <c r="F624" i="15"/>
  <c r="F625" i="15"/>
  <c r="F627" i="15"/>
  <c r="F628" i="15"/>
  <c r="F629" i="15"/>
  <c r="F631" i="15"/>
  <c r="F632" i="15"/>
  <c r="F633" i="15"/>
  <c r="F634" i="15"/>
  <c r="F636" i="15"/>
  <c r="F637" i="15"/>
  <c r="C638" i="15"/>
  <c r="F638" i="15" s="1"/>
  <c r="F639" i="15"/>
  <c r="G661" i="15"/>
  <c r="G662" i="15"/>
  <c r="G536" i="15" l="1"/>
  <c r="G639" i="15"/>
  <c r="G641" i="15" s="1"/>
  <c r="G361" i="15"/>
  <c r="G537" i="15" s="1"/>
  <c r="G642" i="15" s="1"/>
  <c r="F646" i="15" l="1"/>
  <c r="F650" i="15"/>
  <c r="F647" i="15"/>
  <c r="G657" i="15"/>
  <c r="F645" i="15"/>
  <c r="G643" i="15"/>
  <c r="G660" i="15" s="1"/>
  <c r="F648" i="15"/>
  <c r="F649" i="15"/>
  <c r="G652" i="15" l="1"/>
  <c r="G659" i="15"/>
  <c r="G656" i="15" l="1"/>
  <c r="G653" i="15"/>
  <c r="G658" i="15" l="1"/>
  <c r="G654" i="15"/>
  <c r="G664" i="15" s="1"/>
  <c r="B12" i="14"/>
  <c r="C12" i="14"/>
  <c r="D12" i="14"/>
  <c r="E12" i="14"/>
  <c r="F12" i="14"/>
  <c r="G12" i="14"/>
  <c r="A13" i="14"/>
  <c r="A14" i="14" s="1"/>
  <c r="A15" i="14" s="1"/>
  <c r="A16" i="14" s="1"/>
  <c r="A17" i="14" s="1"/>
  <c r="A18" i="14" s="1"/>
  <c r="B13" i="14"/>
  <c r="C13" i="14"/>
  <c r="D13" i="14"/>
  <c r="F13" i="14"/>
  <c r="G13" i="14"/>
  <c r="B14" i="14"/>
  <c r="F14" i="14"/>
  <c r="G14" i="14"/>
  <c r="B15" i="14"/>
  <c r="F15" i="14"/>
  <c r="G15" i="14"/>
  <c r="B16" i="14"/>
  <c r="F16" i="14"/>
  <c r="G16" i="14"/>
  <c r="B17" i="14"/>
  <c r="F17" i="14"/>
  <c r="G17" i="14"/>
  <c r="B18" i="14"/>
  <c r="F18" i="14"/>
  <c r="G18" i="14"/>
  <c r="A19" i="14"/>
  <c r="B19" i="14"/>
  <c r="C19" i="14"/>
  <c r="F19" i="14" s="1"/>
  <c r="D19" i="14"/>
  <c r="G19" i="14"/>
  <c r="A20" i="14"/>
  <c r="A26" i="14" s="1"/>
  <c r="A28" i="14" s="1"/>
  <c r="A30" i="14" s="1"/>
  <c r="A32" i="14" s="1"/>
  <c r="B20" i="14"/>
  <c r="C20" i="14"/>
  <c r="D20" i="14"/>
  <c r="F20" i="14"/>
  <c r="G20" i="14"/>
  <c r="D21" i="14"/>
  <c r="F21" i="14"/>
  <c r="G21" i="14"/>
  <c r="C22" i="14"/>
  <c r="F22" i="14" s="1"/>
  <c r="D22" i="14"/>
  <c r="G22" i="14"/>
  <c r="C23" i="14"/>
  <c r="F23" i="14" s="1"/>
  <c r="D23" i="14"/>
  <c r="G23" i="14"/>
  <c r="C24" i="14"/>
  <c r="F24" i="14" s="1"/>
  <c r="D24" i="14"/>
  <c r="A25" i="14"/>
  <c r="B25" i="14"/>
  <c r="C25" i="14"/>
  <c r="D25" i="14"/>
  <c r="F25" i="14"/>
  <c r="G25" i="14"/>
  <c r="B26" i="14"/>
  <c r="C26" i="14"/>
  <c r="F26" i="14" s="1"/>
  <c r="G26" i="14" s="1"/>
  <c r="D26" i="14"/>
  <c r="A27" i="14"/>
  <c r="B27" i="14"/>
  <c r="C27" i="14"/>
  <c r="D27" i="14"/>
  <c r="F27" i="14"/>
  <c r="G27" i="14"/>
  <c r="B28" i="14"/>
  <c r="C28" i="14"/>
  <c r="F28" i="14" s="1"/>
  <c r="G28" i="14" s="1"/>
  <c r="D28" i="14"/>
  <c r="A29" i="14"/>
  <c r="B29" i="14"/>
  <c r="C29" i="14"/>
  <c r="D29" i="14"/>
  <c r="F29" i="14"/>
  <c r="G29" i="14"/>
  <c r="C30" i="14"/>
  <c r="F30" i="14" s="1"/>
  <c r="D30" i="14"/>
  <c r="A31" i="14"/>
  <c r="B31" i="14"/>
  <c r="C31" i="14"/>
  <c r="F31" i="14" s="1"/>
  <c r="D31" i="14"/>
  <c r="G31" i="14"/>
  <c r="C32" i="14"/>
  <c r="D32" i="14"/>
  <c r="F32" i="14"/>
  <c r="G32" i="14"/>
  <c r="A33" i="14"/>
  <c r="B33" i="14"/>
  <c r="C33" i="14"/>
  <c r="F33" i="14" s="1"/>
  <c r="D33" i="14"/>
  <c r="G33" i="14"/>
  <c r="G38" i="14"/>
  <c r="A39" i="14"/>
  <c r="B39" i="14"/>
  <c r="C39" i="14"/>
  <c r="D39" i="14"/>
  <c r="E39" i="14"/>
  <c r="F39" i="14"/>
  <c r="G39" i="14"/>
  <c r="B44" i="14"/>
  <c r="C44" i="14"/>
  <c r="D44" i="14"/>
  <c r="F44" i="14"/>
  <c r="G44" i="14"/>
  <c r="A45" i="14"/>
  <c r="A46" i="14" s="1"/>
  <c r="B45" i="14"/>
  <c r="C45" i="14"/>
  <c r="F45" i="14" s="1"/>
  <c r="G46" i="14" s="1"/>
  <c r="D45" i="14"/>
  <c r="F46" i="14"/>
  <c r="B47" i="14"/>
  <c r="C47" i="14"/>
  <c r="D47" i="14"/>
  <c r="F47" i="14"/>
  <c r="G47" i="14"/>
  <c r="A48" i="14"/>
  <c r="B48" i="14"/>
  <c r="C48" i="14"/>
  <c r="F48" i="14" s="1"/>
  <c r="D48" i="14"/>
  <c r="G48" i="14"/>
  <c r="C50" i="14"/>
  <c r="F50" i="14" s="1"/>
  <c r="D50" i="14"/>
  <c r="G50" i="14"/>
  <c r="C51" i="14"/>
  <c r="F51" i="14" s="1"/>
  <c r="D51" i="14"/>
  <c r="B52" i="14"/>
  <c r="C52" i="14"/>
  <c r="F52" i="14" s="1"/>
  <c r="D52" i="14"/>
  <c r="G52" i="14"/>
  <c r="B53" i="14"/>
  <c r="C53" i="14"/>
  <c r="D53" i="14"/>
  <c r="F53" i="14"/>
  <c r="G53" i="14"/>
  <c r="B54" i="14"/>
  <c r="C54" i="14"/>
  <c r="D54" i="14"/>
  <c r="F54" i="14"/>
  <c r="G54" i="14"/>
  <c r="B56" i="14"/>
  <c r="C56" i="14"/>
  <c r="D56" i="14"/>
  <c r="F56" i="14"/>
  <c r="B57" i="14"/>
  <c r="C57" i="14"/>
  <c r="D57" i="14"/>
  <c r="F57" i="14"/>
  <c r="G57" i="14"/>
  <c r="A58" i="14"/>
  <c r="B58" i="14"/>
  <c r="C58" i="14"/>
  <c r="F58" i="14" s="1"/>
  <c r="D58" i="14"/>
  <c r="G58" i="14"/>
  <c r="A59" i="14"/>
  <c r="A60" i="14" s="1"/>
  <c r="A61" i="14" s="1"/>
  <c r="A62" i="14" s="1"/>
  <c r="C59" i="14"/>
  <c r="D59" i="14"/>
  <c r="F59" i="14"/>
  <c r="G59" i="14"/>
  <c r="C60" i="14"/>
  <c r="D60" i="14"/>
  <c r="F60" i="14"/>
  <c r="G60" i="14"/>
  <c r="C61" i="14"/>
  <c r="F61" i="14" s="1"/>
  <c r="D61" i="14"/>
  <c r="G61" i="14"/>
  <c r="C62" i="14"/>
  <c r="F62" i="14" s="1"/>
  <c r="D62" i="14"/>
  <c r="G62" i="14"/>
  <c r="A63" i="14"/>
  <c r="A64" i="14" s="1"/>
  <c r="A65" i="14" s="1"/>
  <c r="C63" i="14"/>
  <c r="D63" i="14"/>
  <c r="F63" i="14"/>
  <c r="G63" i="14"/>
  <c r="D64" i="14"/>
  <c r="F64" i="14"/>
  <c r="G64" i="14"/>
  <c r="C65" i="14"/>
  <c r="D65" i="14"/>
  <c r="F65" i="14"/>
  <c r="G65" i="14"/>
  <c r="C67" i="14"/>
  <c r="D67" i="14"/>
  <c r="C68" i="14"/>
  <c r="D68" i="14"/>
  <c r="F68" i="14"/>
  <c r="G68" i="14"/>
  <c r="C69" i="14"/>
  <c r="D69" i="14"/>
  <c r="F69" i="14"/>
  <c r="G69" i="14"/>
  <c r="C70" i="14"/>
  <c r="D70" i="14"/>
  <c r="F70" i="14"/>
  <c r="G70" i="14"/>
  <c r="C71" i="14"/>
  <c r="D71" i="14"/>
  <c r="F71" i="14"/>
  <c r="G71" i="14"/>
  <c r="C72" i="14"/>
  <c r="D72" i="14"/>
  <c r="F72" i="14"/>
  <c r="G72" i="14"/>
  <c r="C74" i="14"/>
  <c r="D74" i="14"/>
  <c r="F74" i="14"/>
  <c r="G74" i="14"/>
  <c r="C75" i="14"/>
  <c r="D75" i="14"/>
  <c r="F75" i="14"/>
  <c r="G75" i="14"/>
  <c r="B76" i="14"/>
  <c r="D76" i="14"/>
  <c r="F76" i="14"/>
  <c r="G76" i="14"/>
  <c r="B77" i="14"/>
  <c r="D77" i="14"/>
  <c r="F77" i="14"/>
  <c r="G77" i="14"/>
  <c r="B78" i="14"/>
  <c r="C78" i="14"/>
  <c r="F78" i="14" s="1"/>
  <c r="D78" i="14"/>
  <c r="G78" i="14"/>
  <c r="C79" i="14"/>
  <c r="F79" i="14" s="1"/>
  <c r="D79" i="14"/>
  <c r="G79" i="14"/>
  <c r="C80" i="14"/>
  <c r="F80" i="14" s="1"/>
  <c r="D80" i="14"/>
  <c r="G80" i="14"/>
  <c r="B81" i="14"/>
  <c r="C81" i="14"/>
  <c r="F81" i="14" s="1"/>
  <c r="D81" i="14"/>
  <c r="A82" i="14"/>
  <c r="B82" i="14"/>
  <c r="C82" i="14"/>
  <c r="D82" i="14"/>
  <c r="F82" i="14"/>
  <c r="G82" i="14"/>
  <c r="A83" i="14"/>
  <c r="B83" i="14"/>
  <c r="C83" i="14"/>
  <c r="F83" i="14" s="1"/>
  <c r="D83" i="14"/>
  <c r="G83" i="14"/>
  <c r="A84" i="14"/>
  <c r="A85" i="14" s="1"/>
  <c r="A86" i="14" s="1"/>
  <c r="A87" i="14" s="1"/>
  <c r="C84" i="14"/>
  <c r="D84" i="14"/>
  <c r="F84" i="14"/>
  <c r="G84" i="14"/>
  <c r="C85" i="14"/>
  <c r="D85" i="14"/>
  <c r="F85" i="14"/>
  <c r="G85" i="14"/>
  <c r="C86" i="14"/>
  <c r="F86" i="14" s="1"/>
  <c r="D86" i="14"/>
  <c r="G86" i="14"/>
  <c r="C87" i="14"/>
  <c r="F87" i="14" s="1"/>
  <c r="D87" i="14"/>
  <c r="G87" i="14"/>
  <c r="A88" i="14"/>
  <c r="A89" i="14" s="1"/>
  <c r="A90" i="14" s="1"/>
  <c r="C88" i="14"/>
  <c r="D88" i="14"/>
  <c r="F88" i="14"/>
  <c r="G88" i="14"/>
  <c r="C89" i="14"/>
  <c r="D89" i="14"/>
  <c r="F89" i="14"/>
  <c r="G89" i="14"/>
  <c r="C90" i="14"/>
  <c r="F90" i="14" s="1"/>
  <c r="D90" i="14"/>
  <c r="G90" i="14"/>
  <c r="B91" i="14"/>
  <c r="F91" i="14"/>
  <c r="B92" i="14"/>
  <c r="C92" i="14"/>
  <c r="F92" i="14" s="1"/>
  <c r="D92" i="14"/>
  <c r="C93" i="14"/>
  <c r="F93" i="14" s="1"/>
  <c r="D93" i="14"/>
  <c r="G93" i="14"/>
  <c r="C94" i="14"/>
  <c r="F94" i="14" s="1"/>
  <c r="D94" i="14"/>
  <c r="G94" i="14"/>
  <c r="C95" i="14"/>
  <c r="F95" i="14" s="1"/>
  <c r="D95" i="14"/>
  <c r="G95" i="14"/>
  <c r="C96" i="14"/>
  <c r="F96" i="14" s="1"/>
  <c r="D96" i="14"/>
  <c r="G96" i="14"/>
  <c r="C97" i="14"/>
  <c r="F97" i="14" s="1"/>
  <c r="D97" i="14"/>
  <c r="G97" i="14"/>
  <c r="C98" i="14"/>
  <c r="F98" i="14" s="1"/>
  <c r="D98" i="14"/>
  <c r="G98" i="14"/>
  <c r="C99" i="14"/>
  <c r="F99" i="14" s="1"/>
  <c r="D99" i="14"/>
  <c r="G99" i="14"/>
  <c r="C100" i="14"/>
  <c r="F100" i="14" s="1"/>
  <c r="D100" i="14"/>
  <c r="G100" i="14"/>
  <c r="B101" i="14"/>
  <c r="C101" i="14"/>
  <c r="F101" i="14" s="1"/>
  <c r="D101" i="14"/>
  <c r="A102" i="14"/>
  <c r="B102" i="14"/>
  <c r="C102" i="14"/>
  <c r="D102" i="14"/>
  <c r="F102" i="14"/>
  <c r="G102" i="14"/>
  <c r="A103" i="14"/>
  <c r="B103" i="14"/>
  <c r="C103" i="14"/>
  <c r="F103" i="14" s="1"/>
  <c r="G103" i="14" s="1"/>
  <c r="D103" i="14"/>
  <c r="A105" i="14"/>
  <c r="A106" i="14" s="1"/>
  <c r="A107" i="14" s="1"/>
  <c r="A108" i="14" s="1"/>
  <c r="B105" i="14"/>
  <c r="C105" i="14"/>
  <c r="D105" i="14"/>
  <c r="F105" i="14"/>
  <c r="G105" i="14"/>
  <c r="C106" i="14"/>
  <c r="F106" i="14" s="1"/>
  <c r="D106" i="14"/>
  <c r="G106" i="14"/>
  <c r="C107" i="14"/>
  <c r="F107" i="14" s="1"/>
  <c r="D107" i="14"/>
  <c r="G107" i="14"/>
  <c r="C108" i="14"/>
  <c r="D108" i="14"/>
  <c r="F108" i="14"/>
  <c r="A109" i="14"/>
  <c r="B109" i="14"/>
  <c r="C109" i="14"/>
  <c r="F109" i="14" s="1"/>
  <c r="D109" i="14"/>
  <c r="G109" i="14"/>
  <c r="A110" i="14"/>
  <c r="A111" i="14" s="1"/>
  <c r="A112" i="14" s="1"/>
  <c r="A113" i="14" s="1"/>
  <c r="B110" i="14"/>
  <c r="C110" i="14"/>
  <c r="D110" i="14"/>
  <c r="F110" i="14"/>
  <c r="G110" i="14"/>
  <c r="C111" i="14"/>
  <c r="D111" i="14"/>
  <c r="F111" i="14"/>
  <c r="G111" i="14"/>
  <c r="C112" i="14"/>
  <c r="F112" i="14" s="1"/>
  <c r="D112" i="14"/>
  <c r="G112" i="14"/>
  <c r="C113" i="14"/>
  <c r="F113" i="14" s="1"/>
  <c r="D113" i="14"/>
  <c r="A114" i="14"/>
  <c r="B114" i="14"/>
  <c r="C114" i="14"/>
  <c r="D114" i="14"/>
  <c r="F114" i="14"/>
  <c r="G114" i="14"/>
  <c r="B115" i="14"/>
  <c r="C115" i="14"/>
  <c r="F115" i="14" s="1"/>
  <c r="G115" i="14" s="1"/>
  <c r="D115" i="14"/>
  <c r="F116" i="14"/>
  <c r="F117" i="14"/>
  <c r="G117" i="14"/>
  <c r="C119" i="14"/>
  <c r="F119" i="14" s="1"/>
  <c r="G119" i="14" s="1"/>
  <c r="A120" i="14"/>
  <c r="B120" i="14"/>
  <c r="C120" i="14"/>
  <c r="D120" i="14"/>
  <c r="F120" i="14"/>
  <c r="G120" i="14"/>
  <c r="F121" i="14"/>
  <c r="G121" i="14" s="1"/>
  <c r="F123" i="14"/>
  <c r="G123" i="14"/>
  <c r="A124" i="14"/>
  <c r="B124" i="14"/>
  <c r="C124" i="14"/>
  <c r="D124" i="14"/>
  <c r="E124" i="14"/>
  <c r="F124" i="14"/>
  <c r="G124" i="14"/>
  <c r="G81" i="14" l="1"/>
  <c r="G40" i="14"/>
  <c r="G108" i="14"/>
  <c r="G24" i="14"/>
  <c r="G113" i="14"/>
  <c r="G101" i="14"/>
  <c r="A91" i="14"/>
  <c r="A92" i="14" s="1"/>
  <c r="A115" i="14"/>
  <c r="A117" i="14" s="1"/>
  <c r="A66" i="14"/>
  <c r="A67" i="14" s="1"/>
  <c r="C55" i="14"/>
  <c r="F55" i="14" s="1"/>
  <c r="G56" i="14" s="1"/>
  <c r="G125" i="14" s="1"/>
  <c r="G126" i="14" s="1"/>
  <c r="F131" i="14" l="1"/>
  <c r="G143" i="14"/>
  <c r="F130" i="14"/>
  <c r="G140" i="14"/>
  <c r="G127" i="14"/>
  <c r="F132" i="14"/>
  <c r="F134" i="14"/>
  <c r="F129" i="14"/>
  <c r="F133" i="14"/>
  <c r="G136" i="14" l="1"/>
  <c r="G141" i="14"/>
  <c r="G137" i="14" l="1"/>
  <c r="G139" i="14"/>
  <c r="G142" i="14" l="1"/>
  <c r="G146" i="14"/>
  <c r="F11" i="13" l="1"/>
  <c r="G12" i="13" s="1"/>
  <c r="F12" i="13"/>
  <c r="F16" i="13"/>
  <c r="F17" i="13"/>
  <c r="F18" i="13"/>
  <c r="F19" i="13"/>
  <c r="F20" i="13"/>
  <c r="F21" i="13"/>
  <c r="C22" i="13"/>
  <c r="F22" i="13" s="1"/>
  <c r="G22" i="13" s="1"/>
  <c r="F25" i="13"/>
  <c r="F26" i="13"/>
  <c r="G32" i="13" s="1"/>
  <c r="F27" i="13"/>
  <c r="F28" i="13"/>
  <c r="F30" i="13"/>
  <c r="F31" i="13"/>
  <c r="C32" i="13"/>
  <c r="F32" i="13"/>
  <c r="C35" i="13"/>
  <c r="F35" i="13" s="1"/>
  <c r="F36" i="13"/>
  <c r="F37" i="13"/>
  <c r="F39" i="13"/>
  <c r="F40" i="13"/>
  <c r="C41" i="13"/>
  <c r="F41" i="13" s="1"/>
  <c r="F43" i="13"/>
  <c r="G43" i="13"/>
  <c r="F45" i="13"/>
  <c r="G45" i="13"/>
  <c r="F47" i="13"/>
  <c r="G47" i="13"/>
  <c r="F49" i="13"/>
  <c r="G49" i="13"/>
  <c r="F53" i="13"/>
  <c r="G53" i="13" s="1"/>
  <c r="F55" i="13"/>
  <c r="G55" i="13" s="1"/>
  <c r="C57" i="13"/>
  <c r="F57" i="13" s="1"/>
  <c r="G57" i="13" s="1"/>
  <c r="F59" i="13"/>
  <c r="G59" i="13"/>
  <c r="G79" i="13"/>
  <c r="G41" i="13" l="1"/>
  <c r="G61" i="13" s="1"/>
  <c r="G62" i="13" s="1"/>
  <c r="C51" i="13"/>
  <c r="F51" i="13" s="1"/>
  <c r="G51" i="13" s="1"/>
  <c r="F64" i="13" l="1"/>
  <c r="F68" i="13"/>
  <c r="G78" i="13"/>
  <c r="F65" i="13"/>
  <c r="G75" i="13"/>
  <c r="F69" i="13"/>
  <c r="F66" i="13"/>
  <c r="F67" i="13"/>
  <c r="G71" i="13" l="1"/>
  <c r="G77" i="13"/>
  <c r="G74" i="13" l="1"/>
  <c r="G72" i="13"/>
  <c r="G76" i="13" l="1"/>
  <c r="G81" i="13" s="1"/>
  <c r="H86" i="12" l="1"/>
  <c r="D68" i="12"/>
  <c r="F48" i="12"/>
  <c r="G48" i="12" s="1"/>
  <c r="F46" i="12"/>
  <c r="G46" i="12" s="1"/>
  <c r="I43" i="12"/>
  <c r="F43" i="12"/>
  <c r="A43" i="12"/>
  <c r="F42" i="12"/>
  <c r="F40" i="12"/>
  <c r="G40" i="12" s="1"/>
  <c r="F39" i="12"/>
  <c r="C38" i="12"/>
  <c r="C44" i="12" s="1"/>
  <c r="F44" i="12" s="1"/>
  <c r="A38" i="12"/>
  <c r="F37" i="12"/>
  <c r="F35" i="12"/>
  <c r="G35" i="12" s="1"/>
  <c r="A35" i="12"/>
  <c r="F34" i="12"/>
  <c r="F32" i="12"/>
  <c r="F31" i="12"/>
  <c r="F30" i="12"/>
  <c r="A30" i="12"/>
  <c r="A31" i="12" s="1"/>
  <c r="A32" i="12" s="1"/>
  <c r="F29" i="12"/>
  <c r="A29" i="12"/>
  <c r="F28" i="12"/>
  <c r="A26" i="12"/>
  <c r="F25" i="12"/>
  <c r="F23" i="12"/>
  <c r="F22" i="12"/>
  <c r="C22" i="12"/>
  <c r="C26" i="12" s="1"/>
  <c r="F26" i="12" s="1"/>
  <c r="G26" i="12" s="1"/>
  <c r="A22" i="12"/>
  <c r="A23" i="12" s="1"/>
  <c r="F21" i="12"/>
  <c r="F20" i="12"/>
  <c r="C18" i="12"/>
  <c r="F18" i="12" s="1"/>
  <c r="C15" i="12"/>
  <c r="F15" i="12" s="1"/>
  <c r="C14" i="12"/>
  <c r="C17" i="12" s="1"/>
  <c r="A14" i="12"/>
  <c r="A15" i="12" s="1"/>
  <c r="A16" i="12" s="1"/>
  <c r="A17" i="12" s="1"/>
  <c r="A18" i="12" s="1"/>
  <c r="A19" i="12" s="1"/>
  <c r="F13" i="12"/>
  <c r="F12" i="12"/>
  <c r="F11" i="12"/>
  <c r="A11" i="12"/>
  <c r="G23" i="12" l="1"/>
  <c r="G32" i="12"/>
  <c r="F17" i="12"/>
  <c r="C16" i="12"/>
  <c r="F16" i="12" s="1"/>
  <c r="G44" i="12"/>
  <c r="F38" i="12"/>
  <c r="G38" i="12" s="1"/>
  <c r="G11" i="12"/>
  <c r="C19" i="12"/>
  <c r="F19" i="12" s="1"/>
  <c r="F14" i="12"/>
  <c r="G19" i="12" l="1"/>
  <c r="H51" i="12"/>
  <c r="G50" i="12"/>
  <c r="G51" i="12"/>
  <c r="F57" i="12" l="1"/>
  <c r="F53" i="12"/>
  <c r="F56" i="12"/>
  <c r="F55" i="12"/>
  <c r="G66" i="12"/>
  <c r="F58" i="12"/>
  <c r="F54" i="12"/>
  <c r="G68" i="12"/>
  <c r="G60" i="12" l="1"/>
  <c r="G72" i="12"/>
  <c r="H87" i="12"/>
  <c r="G64" i="12" l="1"/>
  <c r="G62" i="12"/>
  <c r="G70" i="12" l="1"/>
  <c r="G74" i="12"/>
</calcChain>
</file>

<file path=xl/sharedStrings.xml><?xml version="1.0" encoding="utf-8"?>
<sst xmlns="http://schemas.openxmlformats.org/spreadsheetml/2006/main" count="3901" uniqueCount="955">
  <si>
    <t>No.</t>
  </si>
  <si>
    <t>DESCRIPCION</t>
  </si>
  <si>
    <t>UD</t>
  </si>
  <si>
    <t>CANTIDAD</t>
  </si>
  <si>
    <t>COSTO RD$</t>
  </si>
  <si>
    <t>ML</t>
  </si>
  <si>
    <t>M3</t>
  </si>
  <si>
    <t>P.A.</t>
  </si>
  <si>
    <t>GASTOS ADMINISTRATIVOS</t>
  </si>
  <si>
    <t>SEGURO Y FIANZAS</t>
  </si>
  <si>
    <t>TRANSPORTE</t>
  </si>
  <si>
    <t>LEY # 6/86</t>
  </si>
  <si>
    <t>Unidad Ejecutora de Proyectos</t>
  </si>
  <si>
    <t>IMPREVISTOS</t>
  </si>
  <si>
    <t>PA</t>
  </si>
  <si>
    <t>M2</t>
  </si>
  <si>
    <t>SUB-TOTAL</t>
  </si>
  <si>
    <t>TOTAL DE GASTOS INDIRECTOS</t>
  </si>
  <si>
    <t>CUENCA HIDROGRAFICA</t>
  </si>
  <si>
    <t>TOTAL GENERAL A CONTRATAR</t>
  </si>
  <si>
    <t xml:space="preserve">CORPORACION DEL ACUEDUCTO Y ALCANTARILLADO DE SANTO DOMINGO </t>
  </si>
  <si>
    <t>***C.A.A.S.D.***</t>
  </si>
  <si>
    <t>P.U. RD$</t>
  </si>
  <si>
    <t>Replanteo y control topográfico</t>
  </si>
  <si>
    <t>Ml</t>
  </si>
  <si>
    <t>SUB-TOTAL GENERAL EN RD$</t>
  </si>
  <si>
    <t>EQUIPAMIENTO CAASD</t>
  </si>
  <si>
    <t>U.D.</t>
  </si>
  <si>
    <t>Servicio existente (Cubicar desglosado)</t>
  </si>
  <si>
    <t>Asiento de Arena tuberías</t>
  </si>
  <si>
    <t xml:space="preserve">Profundidad de 1.00 A 1.50 mts </t>
  </si>
  <si>
    <t xml:space="preserve">Profundidad de 1.51 A 2.00 mts </t>
  </si>
  <si>
    <t>MOVIMIENTO DE TIERRA:</t>
  </si>
  <si>
    <t>Ø8" PVC - SDR - 32.5</t>
  </si>
  <si>
    <t>Excavación con Retro Excavadora</t>
  </si>
  <si>
    <t>PRELIMINARES:</t>
  </si>
  <si>
    <t>SUMINISTRO DE TUBERIAS:</t>
  </si>
  <si>
    <t>COLOCACION DE TUBERIAS:</t>
  </si>
  <si>
    <t>RESGISTROS SANITARIOS DE LADRILLOS:</t>
  </si>
  <si>
    <t>ACOMETIDAS SANITARIAS:</t>
  </si>
  <si>
    <t>TRANSPORTE INTERNO DE TUBERIAS:</t>
  </si>
  <si>
    <t xml:space="preserve">MANEJO DE AGUAS (CUBICAR DESGLOSADO)  </t>
  </si>
  <si>
    <t>REPOSICION DE:</t>
  </si>
  <si>
    <t>LIMPIEZA FINAL</t>
  </si>
  <si>
    <t>Profundidad de 2.01 A 2.50 mts</t>
  </si>
  <si>
    <t>Profundidad de 2.51 A 3.00 mts</t>
  </si>
  <si>
    <t>.</t>
  </si>
  <si>
    <t>2018-71 UEP</t>
  </si>
  <si>
    <t>COLOCACION DE TUBERIA DE 8" PVC SDR-32.5 EN LA CALLE 1ra. BARRIO INVI, LOS ALCARRIZOS</t>
  </si>
  <si>
    <t xml:space="preserve">Relleno compactado </t>
  </si>
  <si>
    <t>Suministro de material de relleno (granzote)</t>
  </si>
  <si>
    <t xml:space="preserve"> Ø8" PVC - SDR - 32.5</t>
  </si>
  <si>
    <t xml:space="preserve">SUB-TOTAL </t>
  </si>
  <si>
    <t xml:space="preserve">SUB-TOTAL GENERAL </t>
  </si>
  <si>
    <r>
      <t xml:space="preserve">Señalización </t>
    </r>
    <r>
      <rPr>
        <b/>
        <sz val="12"/>
        <color indexed="8"/>
        <rFont val="Arial"/>
        <family val="2"/>
      </rPr>
      <t>(LETRERO, CINTAS) (CUBICAR DESGLOSADO)</t>
    </r>
  </si>
  <si>
    <t>Cemento solvente para junta de tuberías</t>
  </si>
  <si>
    <t>Kg</t>
  </si>
  <si>
    <t xml:space="preserve">Ø8" X 4" </t>
  </si>
  <si>
    <t>Bote de sobrantes</t>
  </si>
  <si>
    <t>Corte de asfalto con maquina (e=3")</t>
  </si>
  <si>
    <t xml:space="preserve">Asfalto  e = 3" </t>
  </si>
  <si>
    <t>DIRECCIÓN TÉCNICA</t>
  </si>
  <si>
    <t>SUPERVISIÓN</t>
  </si>
  <si>
    <t>CODIA</t>
  </si>
  <si>
    <t>ITBIS (18% DE DIRECCIÓN TÉCNICA)SEGÚN NORMA 07-2007 DGII</t>
  </si>
  <si>
    <t>PRUEBA DE COMPACTACIÓN                                                     (Presentar facturas)</t>
  </si>
  <si>
    <t>ITBIS DE LA DIRECCION TECNICA</t>
  </si>
  <si>
    <t>PRESERVACIÓN, MANTENIMIENTO Y CONSERVACIÓN DE CUENCAS</t>
  </si>
  <si>
    <t>SUB-TOTAL GENERAL</t>
  </si>
  <si>
    <t xml:space="preserve"> </t>
  </si>
  <si>
    <t>SUPERVISIÓN C.A.A.S.D.</t>
  </si>
  <si>
    <t>SEGUROS Y FIANZA</t>
  </si>
  <si>
    <t>DIRECCION TECNICA</t>
  </si>
  <si>
    <t>SUB-TOTAL DE COSTOS DIRECTOS</t>
  </si>
  <si>
    <t>SEÑALIZACIÓN Y MANEJO DE TRANSITO (Incluye: Personal, Luces, Cinta aviso de peligro, Cinta reflectiva, pago de horas en horarios nocturno, etc)</t>
  </si>
  <si>
    <t>13.-</t>
  </si>
  <si>
    <t>REPOSICIÓN DE ASFALTO, e=3"</t>
  </si>
  <si>
    <t>12.-</t>
  </si>
  <si>
    <t>SUMINISTRO E INSTALACIÓN HIDRANTE                  Ø4" x Ø4"</t>
  </si>
  <si>
    <t>11.-</t>
  </si>
  <si>
    <t xml:space="preserve">PRUEBA HIDROSTÁTICA TUBERÍA DE Ø6" PVC </t>
  </si>
  <si>
    <t>10.-</t>
  </si>
  <si>
    <t>TRANSPORTE INTERNO TUBERIA DE Ø6" PVC</t>
  </si>
  <si>
    <t>9.-</t>
  </si>
  <si>
    <t>REPARACIÓN DE SERVICIOS EXISTENTES (Cubicar esta Partida detallando las actividades realizadas)</t>
  </si>
  <si>
    <t>8.-</t>
  </si>
  <si>
    <t xml:space="preserve">ACOMETIDAS DOMICILIARIAS  Ø6" x Ø3/4" (Con Clamps de Acero y Caja Ovalada H.F.) Incluye Medidor Ø3/4" </t>
  </si>
  <si>
    <t>7.-</t>
  </si>
  <si>
    <t>KG</t>
  </si>
  <si>
    <t>CEMENTO SOLVENTE</t>
  </si>
  <si>
    <t>6.-</t>
  </si>
  <si>
    <t>ANCLAJE P/PIEZAS EN H.S.</t>
  </si>
  <si>
    <t>5.-</t>
  </si>
  <si>
    <t>Caja Telescópica</t>
  </si>
  <si>
    <t>4.4.3.-</t>
  </si>
  <si>
    <t>Ø4" H. F. Platillada, Completa (Marca Mueller, AVK, o Similar)</t>
  </si>
  <si>
    <t>4.4.2.-</t>
  </si>
  <si>
    <t>Ø6" H. F. Platillada, Completa (Marca Mueller, AVK, o Similar)</t>
  </si>
  <si>
    <t>4.4.1.-</t>
  </si>
  <si>
    <t>Valvula de Compuerta de:</t>
  </si>
  <si>
    <t>4.4.-</t>
  </si>
  <si>
    <t>Junta Tapón Dresser de Ø6"</t>
  </si>
  <si>
    <t>4.3.-</t>
  </si>
  <si>
    <t>Tee Ø12" x Ø6" Acero</t>
  </si>
  <si>
    <t>4.2.-</t>
  </si>
  <si>
    <t>Tuberia de Ø6" PVC SDR-26 con J/G</t>
  </si>
  <si>
    <t>4.1.-</t>
  </si>
  <si>
    <t>COLOCACIÓN DE TUBERÍAS Y PIEZAS ESPECIALES:</t>
  </si>
  <si>
    <t>4.-</t>
  </si>
  <si>
    <t>Caja Telescopica</t>
  </si>
  <si>
    <t>3.5.3.-</t>
  </si>
  <si>
    <t>3.5.2.-</t>
  </si>
  <si>
    <t>3.5.1.-</t>
  </si>
  <si>
    <t>3.5.-</t>
  </si>
  <si>
    <t>3.4.-</t>
  </si>
  <si>
    <t>Junta Dresser  Ø12"</t>
  </si>
  <si>
    <t>3.3.-</t>
  </si>
  <si>
    <t>3.2.-</t>
  </si>
  <si>
    <t>3.1.-</t>
  </si>
  <si>
    <t>SUMINISTRO DE TUBERÍAS Y PIEZAS ESPECIALES:</t>
  </si>
  <si>
    <t xml:space="preserve">3.- </t>
  </si>
  <si>
    <t>Corte de Asfalto con Maquina</t>
  </si>
  <si>
    <t>2.7.-</t>
  </si>
  <si>
    <t xml:space="preserve">Bote de Material Sobrante </t>
  </si>
  <si>
    <t>2.6.-</t>
  </si>
  <si>
    <t>Suministro Material para Relleno</t>
  </si>
  <si>
    <t>2.5.-</t>
  </si>
  <si>
    <t>Relleno Compactado con Maquito (3 Capas)</t>
  </si>
  <si>
    <t>2.4.-</t>
  </si>
  <si>
    <t>Suministro y Colocación Asiento de Arena</t>
  </si>
  <si>
    <t>2.3.-</t>
  </si>
  <si>
    <t>Material no Clasificado con Retroexcavadora con Neumático (60%)</t>
  </si>
  <si>
    <t>2.1.2.-</t>
  </si>
  <si>
    <t>Roca a Compresor (40%)</t>
  </si>
  <si>
    <t>2.1.1.-</t>
  </si>
  <si>
    <t>Excavación en:</t>
  </si>
  <si>
    <t>2.1.-</t>
  </si>
  <si>
    <t>2.-</t>
  </si>
  <si>
    <t>Caseta P/Materiales</t>
  </si>
  <si>
    <t>1.2.-</t>
  </si>
  <si>
    <t>Replanteo</t>
  </si>
  <si>
    <t>1.1.-</t>
  </si>
  <si>
    <t>TRABAJOS PRELIMINARES:</t>
  </si>
  <si>
    <t>1.-</t>
  </si>
  <si>
    <t>Sub-Total</t>
  </si>
  <si>
    <t>Costo RD$</t>
  </si>
  <si>
    <t>Precio RD$</t>
  </si>
  <si>
    <t>Unidad</t>
  </si>
  <si>
    <t>Cantidad</t>
  </si>
  <si>
    <t>Descripción</t>
  </si>
  <si>
    <t>PRESUPUESTO: COLOCACIÓN TUBERIA DE Ø6" PVC SDR-26 AGUA POTABLE EN LA C/MELLA, SECTOR PUEBLO NUEVO, LOS ALCARRIZOS. DISTRITO NACIONAL ( Departamento Noroeste )</t>
  </si>
  <si>
    <t>CÓDIGO: 2017-35</t>
  </si>
  <si>
    <t>UNIDAD EJECUTORA DE PROYECTOS</t>
  </si>
  <si>
    <t>*** C.A.A.S.D. ***</t>
  </si>
  <si>
    <t>CORPORACION DEL ACUEDUCTO Y ALCANTARILLADO DE SANTO DOMINGO</t>
  </si>
  <si>
    <t>TRANSPORTE DE EQUIPOS PESADOS (Presentar Facturas)</t>
  </si>
  <si>
    <t>ITBIS DIRECCION TECNICA</t>
  </si>
  <si>
    <t>PRESERVACION, MANTENIMIENTO Y CONSERVACION DE CUENCAS</t>
  </si>
  <si>
    <t>SUPERVISION C.A.A.S.D.</t>
  </si>
  <si>
    <t>SEGURO Y FIANZA</t>
  </si>
  <si>
    <t>SUB-TOTAL COSTOS DIRECTOS FASE "A + B"</t>
  </si>
  <si>
    <t>SUB-TOTAL COSTOS DIRECTOS FASE "B"</t>
  </si>
  <si>
    <t>LETREROS DE OBRA Y SEÑALIZACION VIAL</t>
  </si>
  <si>
    <t>SEÑALIZACIÓN Y MANEJO DE TRANSITO (Incluye: Luces, Personal, Banderolero, Cinta aviso de Personal, Tanque de 55 Galones, Etc.)</t>
  </si>
  <si>
    <t>REPOSICION DE CARPETA ASFALTICA e= 3"</t>
  </si>
  <si>
    <t>REPARACION DE SERVICIOS EXISTENTES (Cubicar esta Partida Detallando las Actividades realizadas)</t>
  </si>
  <si>
    <t xml:space="preserve">Ø8" PVC SDR-21 </t>
  </si>
  <si>
    <t xml:space="preserve">Ø4" PVC SDR-21 </t>
  </si>
  <si>
    <t xml:space="preserve">Ø3" PVC SDR-21 </t>
  </si>
  <si>
    <t>4.62.-</t>
  </si>
  <si>
    <t>Ø6'' H.F. Platillada, Completa (Marca URREA, AVK o Similar)</t>
  </si>
  <si>
    <t>4.6.1.-</t>
  </si>
  <si>
    <t>Valvula de Compuerta:</t>
  </si>
  <si>
    <t>4.6.-</t>
  </si>
  <si>
    <t>Reduccion Ø8" x Ø6" Acero</t>
  </si>
  <si>
    <t>4.5.-</t>
  </si>
  <si>
    <t>Ø4" PVC</t>
  </si>
  <si>
    <t>Ø3" PVC</t>
  </si>
  <si>
    <t>Tapon de:</t>
  </si>
  <si>
    <t>Ø3" x 45 PVC</t>
  </si>
  <si>
    <t>4.3.3.-</t>
  </si>
  <si>
    <t>Ø3" x 22.5 PVC</t>
  </si>
  <si>
    <t>4.32.-</t>
  </si>
  <si>
    <t>Ø8" x Ø6" Acero</t>
  </si>
  <si>
    <t>Ø8" x Ø3" Acero</t>
  </si>
  <si>
    <t>Tee de:</t>
  </si>
  <si>
    <t>Ø8" PVC SDR-26 con Junta de Goma</t>
  </si>
  <si>
    <t>Ø4" PVC SDR-21 con Junta de Goma</t>
  </si>
  <si>
    <t>Ø3" PVC SDR-21 con Junta de Goma</t>
  </si>
  <si>
    <t>Tuberias de:</t>
  </si>
  <si>
    <t>3.7.2.-</t>
  </si>
  <si>
    <t>3.7.1.-</t>
  </si>
  <si>
    <t>3.7.-</t>
  </si>
  <si>
    <t>3.6.3.-</t>
  </si>
  <si>
    <t>3.6.2.-</t>
  </si>
  <si>
    <t>3.6.1.-</t>
  </si>
  <si>
    <t>Junta Dresser de:</t>
  </si>
  <si>
    <t>3.6.-</t>
  </si>
  <si>
    <t>3.4.2.-</t>
  </si>
  <si>
    <t>3.4.1.-</t>
  </si>
  <si>
    <t>3.3.3.-</t>
  </si>
  <si>
    <t>3.3.2.-</t>
  </si>
  <si>
    <t>Ø3" x 45 Acero</t>
  </si>
  <si>
    <t>Codos de:</t>
  </si>
  <si>
    <t>Corte Carpeta Asfaltica</t>
  </si>
  <si>
    <t>2.2.-</t>
  </si>
  <si>
    <t>Roca Dura a Compresor (20%)</t>
  </si>
  <si>
    <t>Material no Clasificado con Retroexcavadora de Esteras (80%)</t>
  </si>
  <si>
    <t>Excavacion en:</t>
  </si>
  <si>
    <t>Caseta Materiales</t>
  </si>
  <si>
    <t>COLOCACION LINEA DE SERVICIO DE Ø8", Ø4" Y Ø3" PVC SDR-21</t>
  </si>
  <si>
    <t>FASE B.-</t>
  </si>
  <si>
    <t>SUB-TOTAL COSTOS DIRECTOS FASE "A"</t>
  </si>
  <si>
    <t>DIAS</t>
  </si>
  <si>
    <t>Personal de apoyo para manejo de trafico en Horario Diurno, Nocturno y Dias Feriados (2.00 Hombres x 1.00 dia/noche)</t>
  </si>
  <si>
    <t>7.4.-</t>
  </si>
  <si>
    <t>Uso de Letreros de Aviso de Obra</t>
  </si>
  <si>
    <t>7.3.-</t>
  </si>
  <si>
    <t>Uso Cinta Aviso de Peligro</t>
  </si>
  <si>
    <t>7.2.-</t>
  </si>
  <si>
    <t>Confección e instalación de señales para desvio de trafico (Incluye el Uso de Tanque de 55 Gls.)</t>
  </si>
  <si>
    <t>7.1.-</t>
  </si>
  <si>
    <t xml:space="preserve">SENALIZACION Y MANEJO DE TRANSITO: </t>
  </si>
  <si>
    <t>REPARA CION DE SERVICIOS EXISTENTES (Cubicar esta Partida detallando las actividades realizadas)</t>
  </si>
  <si>
    <t>Valvula de Compuerta de Ø8" , H. F., Platillada (Completa) (Marca URREA, AVK o Similar)</t>
  </si>
  <si>
    <t>Junta Dresser de Ø8"</t>
  </si>
  <si>
    <t>Tuberia de Ø8" PVC SDR-26</t>
  </si>
  <si>
    <t>EMPALME Ø8" x Ø8"</t>
  </si>
  <si>
    <t>FASE A.-</t>
  </si>
  <si>
    <t>PRESUPUESTO: EMPALME Ø8" x Ø8" Y COLOCACION LINEA DE SERVICIO DE Ø8", Ø4" Y Ø3" PVC SDR-21, PARA EL BARRIO PALMAREJITO, UBICADO EN LA AUTOPISTA DUARTE, SECTOR LOS ALCARRIZOS. SANTO DOMINGO OESTE (Departamento Oeste)</t>
  </si>
  <si>
    <t>CODIGO: 2019-24</t>
  </si>
  <si>
    <t>PRUEBA DE COMPACTACION (Presentar Facturas)</t>
  </si>
  <si>
    <t>TRANSPORTE DE EQUIPOS PESADOS (Pagar Contra Facturas)</t>
  </si>
  <si>
    <t>SUB-TOTAL DE COSTOS DIRECTOS FASE "A + B"</t>
  </si>
  <si>
    <t>SUB-TOTAL DE COSTOS DIRECTOS FASE "B"</t>
  </si>
  <si>
    <t xml:space="preserve">Senalizacion y Manejo de Transito (Incluye: Personal, Luces, Cinta aviso de peligro, Cinta reflectiva, pago de horas en horarios nocturno, etc.) (Cubicar desglosado) </t>
  </si>
  <si>
    <t>Reposicion de Asfalto, e=3"</t>
  </si>
  <si>
    <t>Ø3" x Ø4"</t>
  </si>
  <si>
    <t>11.2.-</t>
  </si>
  <si>
    <t>Ø4" x Ø4"</t>
  </si>
  <si>
    <t>11.1.-</t>
  </si>
  <si>
    <t>Suministro e Instalacion de Hidrantes de:</t>
  </si>
  <si>
    <t>Acometidas Domiciliarias Promedio de Ø3/4" (Con Clamps de Acero y Caja plastica)</t>
  </si>
  <si>
    <t>Ø3" PVC SDR-21 Con Junta de Goma</t>
  </si>
  <si>
    <t>9.3.-</t>
  </si>
  <si>
    <t>Ø4" PVC SDR-26 Con Junta de Goma</t>
  </si>
  <si>
    <t>9.2.-</t>
  </si>
  <si>
    <t>Ø6" PVC SDR-26 Con Junta de Goma</t>
  </si>
  <si>
    <t>9.1.-</t>
  </si>
  <si>
    <t>PRUEBA HIDROSTATICA TUBERIAS DE:</t>
  </si>
  <si>
    <t>8.3.-</t>
  </si>
  <si>
    <t>8.2.-</t>
  </si>
  <si>
    <t>8.1.-</t>
  </si>
  <si>
    <t>TRANSPORTE INTERNO TUBERIAS DE:</t>
  </si>
  <si>
    <t>Reparacion de Servicios Existentes (Cubicar esta partida detallando las actividades realizadas) Cubicar Desglosado</t>
  </si>
  <si>
    <t xml:space="preserve">Anclaje de Piezas en H. S. </t>
  </si>
  <si>
    <t>GALON</t>
  </si>
  <si>
    <t>Cemento Solvente</t>
  </si>
  <si>
    <t>4.7.3.-</t>
  </si>
  <si>
    <t>4.7.2.-</t>
  </si>
  <si>
    <t>4.7.1.-</t>
  </si>
  <si>
    <t>Valvulas de compuertas de:</t>
  </si>
  <si>
    <t>4.7.-</t>
  </si>
  <si>
    <t xml:space="preserve"> Ø4" @ Ø3" Pvc</t>
  </si>
  <si>
    <t>4.6.2.-</t>
  </si>
  <si>
    <t xml:space="preserve"> Ø6" @ Ø4" Pvc</t>
  </si>
  <si>
    <t>Reducción</t>
  </si>
  <si>
    <t>Ø3" x Ø3" Pvc</t>
  </si>
  <si>
    <t>4.5.3.-</t>
  </si>
  <si>
    <t>Ø4" x Ø3" Pvc</t>
  </si>
  <si>
    <t>4.5.2.-</t>
  </si>
  <si>
    <t>Ø6" x Ø4" Acero</t>
  </si>
  <si>
    <t>4.5.1.-</t>
  </si>
  <si>
    <t xml:space="preserve">Cruz </t>
  </si>
  <si>
    <t>Ø3" Pvc</t>
  </si>
  <si>
    <t>Ø3" x 22.5º Pvc</t>
  </si>
  <si>
    <t>4.3.9.-</t>
  </si>
  <si>
    <t>Ø3" x 45º Pvc</t>
  </si>
  <si>
    <t>4.3.8.-</t>
  </si>
  <si>
    <t>Ø3" x 62.5º Pvc</t>
  </si>
  <si>
    <t>4.3.7.-</t>
  </si>
  <si>
    <t>Ø3" x 90º Pvc</t>
  </si>
  <si>
    <t>4.3.6.-</t>
  </si>
  <si>
    <t>Ø4" x 22.5º Pvc</t>
  </si>
  <si>
    <t>4.3.5.-</t>
  </si>
  <si>
    <t>Ø4" x 45º Pvc</t>
  </si>
  <si>
    <t>4.3.4.-</t>
  </si>
  <si>
    <t>Ø4" x 90º Pvc</t>
  </si>
  <si>
    <t>Ø6" x 45º Acero</t>
  </si>
  <si>
    <t>4.3.2.-</t>
  </si>
  <si>
    <t xml:space="preserve">Ø6" x 90º Acero </t>
  </si>
  <si>
    <t>4.3.1.-</t>
  </si>
  <si>
    <t>4.2.3.-</t>
  </si>
  <si>
    <t>4.2.2.-</t>
  </si>
  <si>
    <t>Ø4" x Ø4" Pvc</t>
  </si>
  <si>
    <t>4.2.1.-</t>
  </si>
  <si>
    <t>4.1.3.-</t>
  </si>
  <si>
    <t>4.1.2.-</t>
  </si>
  <si>
    <t>4.1.1.-</t>
  </si>
  <si>
    <t>Colocacion de Tuberias y Piezas:</t>
  </si>
  <si>
    <t>3.8.3.-</t>
  </si>
  <si>
    <t>3.8.2.-</t>
  </si>
  <si>
    <t>3.8.1.-</t>
  </si>
  <si>
    <t>3.8.-</t>
  </si>
  <si>
    <t>Ø4"</t>
  </si>
  <si>
    <t>Ø6"</t>
  </si>
  <si>
    <t xml:space="preserve">Junta Dresser de </t>
  </si>
  <si>
    <t xml:space="preserve"> Ø6" @ Ø4" Acero</t>
  </si>
  <si>
    <t>3.3.9.-</t>
  </si>
  <si>
    <t>3.3.8.-</t>
  </si>
  <si>
    <t>3.3.7.-</t>
  </si>
  <si>
    <t>3.3.6.-</t>
  </si>
  <si>
    <t>3.3.5.-</t>
  </si>
  <si>
    <t>3.3.4.-</t>
  </si>
  <si>
    <t>3.3.1.-</t>
  </si>
  <si>
    <t>3.2.3.-</t>
  </si>
  <si>
    <t>3.2.2.-</t>
  </si>
  <si>
    <t>3.2.1.-</t>
  </si>
  <si>
    <t>3.1.3.-</t>
  </si>
  <si>
    <t>3.1.2.-</t>
  </si>
  <si>
    <t>3.1.1.-</t>
  </si>
  <si>
    <t>Suministro de Tuberias y Piezas:</t>
  </si>
  <si>
    <t>3.-</t>
  </si>
  <si>
    <t>Corte de Asfalto C/Maquina</t>
  </si>
  <si>
    <t>Relleno Compactado con Maquito</t>
  </si>
  <si>
    <t>En Material no Clasificado a Mano (20%)</t>
  </si>
  <si>
    <t>2.1.2-</t>
  </si>
  <si>
    <t>Con Retroexcavadora con Neumáticos en Material no Clasificado (80%)</t>
  </si>
  <si>
    <t>2.1.1-</t>
  </si>
  <si>
    <t>Excavación:</t>
  </si>
  <si>
    <t>Movimiento de Tierra:</t>
  </si>
  <si>
    <t>Caseta de Materiales</t>
  </si>
  <si>
    <t>Trabajos Preliminares:</t>
  </si>
  <si>
    <t xml:space="preserve">RED DE DISTRIBUCION PARA EL SECTOR VILLA LINDA III </t>
  </si>
  <si>
    <t>SUB-TOTAL DE COSTOS DIRECTOS   "FASE A"</t>
  </si>
  <si>
    <t>SUB-TOTAL DE COSTOS DIRECTOS  "A3"</t>
  </si>
  <si>
    <t>Limpieza Final y Bote</t>
  </si>
  <si>
    <t>7.8.-</t>
  </si>
  <si>
    <t>Limpieza Continua y Final (Cubicar Desglosado)</t>
  </si>
  <si>
    <t>7.7.10.-</t>
  </si>
  <si>
    <t>Letrero de Identificacion de Obra (Pagar Contrafactura)</t>
  </si>
  <si>
    <t>7.7.9.-</t>
  </si>
  <si>
    <t>Alquiler y Uso de Andamio Interior y Exterior (4 Marcos, 4 Crucetas, 4 Bases). 30 Dias de Uso. (Pagar Contra Factura)</t>
  </si>
  <si>
    <t>7.7.8.-</t>
  </si>
  <si>
    <t>Logo CAASD (Cubicar Desglosado)</t>
  </si>
  <si>
    <t>7.7.7.-</t>
  </si>
  <si>
    <t>Pintura de Mantenimiento en Puerta de Tola</t>
  </si>
  <si>
    <t>7.7.6.-</t>
  </si>
  <si>
    <t>Pintura (Azul positiva (Viga y Columna)</t>
  </si>
  <si>
    <t>7.7.5.-</t>
  </si>
  <si>
    <t>Pintura Acrilica en Muros</t>
  </si>
  <si>
    <t>7.7.4.-</t>
  </si>
  <si>
    <t>Fraguache en Vigas y Columnas</t>
  </si>
  <si>
    <t>7.7.3.-</t>
  </si>
  <si>
    <t>Canto y Mochetas</t>
  </si>
  <si>
    <t>7.7.2.-</t>
  </si>
  <si>
    <t xml:space="preserve"> Pañete General (Viga y Columnas)</t>
  </si>
  <si>
    <t>7.7.1.-</t>
  </si>
  <si>
    <t>Terminacion de Superficie:</t>
  </si>
  <si>
    <t>7.7.-</t>
  </si>
  <si>
    <t>Puerta de Tola Con Corredera (Con  Puerta Peatonal)</t>
  </si>
  <si>
    <t>7.6.-</t>
  </si>
  <si>
    <t>Suministro e Instalacion de Alambre Trinchera (Inc. Accesorios)</t>
  </si>
  <si>
    <t>7.5.-</t>
  </si>
  <si>
    <t>Muros de Block 6" Violinados</t>
  </si>
  <si>
    <t>Columna</t>
  </si>
  <si>
    <t>7.3.4.-</t>
  </si>
  <si>
    <t>Viga de Amarre</t>
  </si>
  <si>
    <t>7.3.3.-</t>
  </si>
  <si>
    <t>Zapata de Columna</t>
  </si>
  <si>
    <t>7.3.2.-</t>
  </si>
  <si>
    <t>Zapata de Muros en Block 6"</t>
  </si>
  <si>
    <t>7.3.1.-</t>
  </si>
  <si>
    <t>Hormigon Armado en:</t>
  </si>
  <si>
    <t>Bote de Material Sobrante</t>
  </si>
  <si>
    <t>7.2.4.-</t>
  </si>
  <si>
    <t>Suministro de material de relleno (Caliche) y Compactacion con maquito</t>
  </si>
  <si>
    <t>7.2.3.-</t>
  </si>
  <si>
    <t>Excavacion zapata de Columnas</t>
  </si>
  <si>
    <t>7.2.2.-</t>
  </si>
  <si>
    <t>Excavacion a Mano Para zapata Muro 6"</t>
  </si>
  <si>
    <t>7.2.1.-</t>
  </si>
  <si>
    <t>7.1.1.-</t>
  </si>
  <si>
    <t>Trabajos preliminares:</t>
  </si>
  <si>
    <t>CONSTRUCCION DE VERJA PERIMETRAL EN BLOCK DE 6"</t>
  </si>
  <si>
    <t>Limpìeza Continua y Final (Cubicar Desglosado)</t>
  </si>
  <si>
    <t>6.8.-</t>
  </si>
  <si>
    <t>Candados</t>
  </si>
  <si>
    <t>6.7.3.-</t>
  </si>
  <si>
    <t>Porta Condados  en Puertas</t>
  </si>
  <si>
    <t>6.7.2.-</t>
  </si>
  <si>
    <t xml:space="preserve">Puerta de Tola, Perfiles y Barras Cuadradas 1/2" de 1.00 mt </t>
  </si>
  <si>
    <t>6.7.1.-</t>
  </si>
  <si>
    <t>Puertas:</t>
  </si>
  <si>
    <t>6.7.-</t>
  </si>
  <si>
    <t>Salida Interruptor Interno</t>
  </si>
  <si>
    <t>6.6.3.-</t>
  </si>
  <si>
    <t>Salida de Luz cenital</t>
  </si>
  <si>
    <t>6.6.2.-</t>
  </si>
  <si>
    <t>Salida de Tomacorriente, Luz Cenital, e Interruptor Interno</t>
  </si>
  <si>
    <t>6.6.1.-</t>
  </si>
  <si>
    <t>Instalaciones electricas</t>
  </si>
  <si>
    <t>6.6.-</t>
  </si>
  <si>
    <t>Pintura Acrilica Completa</t>
  </si>
  <si>
    <t>6.5.11.-</t>
  </si>
  <si>
    <t>Pintura Epoxica en Piso</t>
  </si>
  <si>
    <t>6.5.10.-</t>
  </si>
  <si>
    <t>Pintura de Techo</t>
  </si>
  <si>
    <t>6.5.9.-</t>
  </si>
  <si>
    <t>Drenaje de Techo (Cubicar Desglosado)</t>
  </si>
  <si>
    <t>6.5.8.-</t>
  </si>
  <si>
    <t>Impermeabilizante Negro</t>
  </si>
  <si>
    <t>6.5.7.-</t>
  </si>
  <si>
    <t>Piso de Hormigon Pulido</t>
  </si>
  <si>
    <t>6.5.6.-</t>
  </si>
  <si>
    <t>Zabaleta de Techo</t>
  </si>
  <si>
    <t>6.5.5.-</t>
  </si>
  <si>
    <t>Fino de Techo</t>
  </si>
  <si>
    <t>6.5.4.-</t>
  </si>
  <si>
    <t>Cantos</t>
  </si>
  <si>
    <t>6.5.3.-</t>
  </si>
  <si>
    <t>Fraguache</t>
  </si>
  <si>
    <t>6.5.2.-</t>
  </si>
  <si>
    <t>Pañete de Muros, Antepecho, Techo</t>
  </si>
  <si>
    <t>6.5.1.-</t>
  </si>
  <si>
    <t>6.5.-</t>
  </si>
  <si>
    <t>Calados Tipos Ventana</t>
  </si>
  <si>
    <t>6.4.2.-</t>
  </si>
  <si>
    <t>Ø6" (0.15 mts)</t>
  </si>
  <si>
    <t>6.4.1.-</t>
  </si>
  <si>
    <t>Muros de Bloque:</t>
  </si>
  <si>
    <t>6.4.-</t>
  </si>
  <si>
    <t>Losa de Techo</t>
  </si>
  <si>
    <t>6.3.4.-</t>
  </si>
  <si>
    <t>Viga de Amarre de Techo</t>
  </si>
  <si>
    <t>6.3.3.-</t>
  </si>
  <si>
    <t>Losa de Piso (Frotada)</t>
  </si>
  <si>
    <t>6.3.2.-</t>
  </si>
  <si>
    <t>6.3.1.-</t>
  </si>
  <si>
    <t>Hormigon Armado:</t>
  </si>
  <si>
    <t>6.3.-</t>
  </si>
  <si>
    <t>6.2.3.-</t>
  </si>
  <si>
    <t>Relleno de Reposisicon</t>
  </si>
  <si>
    <t>6.2.2.-</t>
  </si>
  <si>
    <t>Excavacion Para zapata Muro 6"</t>
  </si>
  <si>
    <t>6.2.1.-</t>
  </si>
  <si>
    <t>6.2.-</t>
  </si>
  <si>
    <t>6.1.1.-</t>
  </si>
  <si>
    <t>6.1.-</t>
  </si>
  <si>
    <t>CONSTRUCCION DE CASETA DE CLORACION (2.30 mts x 3.00 mts) H=2.60 mts</t>
  </si>
  <si>
    <t>Mano de Obra  Sistema de Cloración</t>
  </si>
  <si>
    <t>5.2.-</t>
  </si>
  <si>
    <t>Llenado de 1.00 Cilindro de 150 LBS Cloro, Gas 100WT % (transporte incluido)</t>
  </si>
  <si>
    <t>5.1.24.-</t>
  </si>
  <si>
    <t>Tubo   PVC  SCH40  de Ø 1" x 19</t>
  </si>
  <si>
    <t>5.1.23.-</t>
  </si>
  <si>
    <t>Codo  PVC  SCH40  de Ø 1" x 90</t>
  </si>
  <si>
    <t>5.1.22.-</t>
  </si>
  <si>
    <t>Niple HG de Ø 1 x3 "</t>
  </si>
  <si>
    <t>5.1.21.-</t>
  </si>
  <si>
    <t>Valvula de Bola Fabricación Italiana Ø1"</t>
  </si>
  <si>
    <t>5.1.20.-</t>
  </si>
  <si>
    <t>Bushing HG de   de Ø 1 1/4"x 1"</t>
  </si>
  <si>
    <t>5.1.19.-</t>
  </si>
  <si>
    <t>Adaptador Macho PVC  SCH-40  de Ø1"</t>
  </si>
  <si>
    <t>5.1.18.-</t>
  </si>
  <si>
    <t>Cemento PVC 1/4 de GL</t>
  </si>
  <si>
    <t>5.1.17.-</t>
  </si>
  <si>
    <t>Tée HG de Ø 1 "</t>
  </si>
  <si>
    <t>5.1.16.-</t>
  </si>
  <si>
    <t>Mano de obra para Soldadura y hueco</t>
  </si>
  <si>
    <t>5.1.15.-</t>
  </si>
  <si>
    <t>Miscelaneos (Soldadura, Pintura, thinner, Brocha, etc)</t>
  </si>
  <si>
    <t>5.1.14.-</t>
  </si>
  <si>
    <t xml:space="preserve">Coupling   Galvanizado de 1/4" </t>
  </si>
  <si>
    <t>5.1.13.-</t>
  </si>
  <si>
    <t>Niple  Galvanizado de 1/4" x 4"</t>
  </si>
  <si>
    <t>5.1.12.-</t>
  </si>
  <si>
    <t>Valvula de Bola Fabricación Italiana Ø1/4"</t>
  </si>
  <si>
    <t>5.1.11.-</t>
  </si>
  <si>
    <t>Manometro de Gliceriana de 0 - 160 PSI</t>
  </si>
  <si>
    <t>5.1.10.-</t>
  </si>
  <si>
    <t>Tornillo de Acero HEX - NC 2 3/8 x6" con Tuerca y Arandela</t>
  </si>
  <si>
    <t>5.1.9.-</t>
  </si>
  <si>
    <t>Teflon de 3/4"</t>
  </si>
  <si>
    <t>5.1.8.-</t>
  </si>
  <si>
    <t>25 PL Alimentador de Motor Bomba de 1 HP, 220 V, Monofásico. formado por: 2 Alambre THHN #10 S.T., 1 TNNH #12, Tuberia  LT de Ø3/4"</t>
  </si>
  <si>
    <t>5.1.7.-</t>
  </si>
  <si>
    <t>Terminal para Manguera de Acero de Ø1"</t>
  </si>
  <si>
    <t>5.1.6.-</t>
  </si>
  <si>
    <t>Abrazadera para Manguerra de Ø1 1 /2"</t>
  </si>
  <si>
    <t>5.1.5.-</t>
  </si>
  <si>
    <t>Bushing HG de Ø1/4"</t>
  </si>
  <si>
    <t>5.1.4.-</t>
  </si>
  <si>
    <t xml:space="preserve">Bomba Para Dosificador de Cloro , Marca Gulds, 1 HP Incluye: Panel de Protección Termica </t>
  </si>
  <si>
    <t>5.1.3.-</t>
  </si>
  <si>
    <t>Cilindro de Cloro de 150 LBS, 450 P.S.I., con Certificación (Vacio )</t>
  </si>
  <si>
    <t>5.1.2.-</t>
  </si>
  <si>
    <t>Dosificador de Cloro Gas de 0-100 PPD, con Regulador y Rotametro, Manguera de Ø 3/8" y llave de cierre</t>
  </si>
  <si>
    <t>5.1.1.-</t>
  </si>
  <si>
    <t>Suministro de:</t>
  </si>
  <si>
    <t>5.1.-</t>
  </si>
  <si>
    <t>Sistema de Cloracion (Incluye: Dosificador de Cloro de  0 -1000 PPD, Cilindro de Cloro de 150 Libras a 450 PSI, Bomba de 1 HP, Materiales de Instalacion)</t>
  </si>
  <si>
    <t>Pintura de Descarga</t>
  </si>
  <si>
    <t>Base de Hormigón para Soporte Bomba</t>
  </si>
  <si>
    <t xml:space="preserve">Mano de Obra </t>
  </si>
  <si>
    <t>PL</t>
  </si>
  <si>
    <t>Cable de Acero Ø3/8"</t>
  </si>
  <si>
    <t>4.1.18.-</t>
  </si>
  <si>
    <t>Junta Goma Ø4"</t>
  </si>
  <si>
    <t>4.1.17.-</t>
  </si>
  <si>
    <t>Junta Dreseer Ø4"</t>
  </si>
  <si>
    <t>4.1.16.-</t>
  </si>
  <si>
    <t>Tornillo Ø5/8"  x 3 1/2" con su Tuerca</t>
  </si>
  <si>
    <t>4.1.15.-</t>
  </si>
  <si>
    <t>Instalación Magnometrica Completa Sumergido en Glicerina 0-200 P.S.I.</t>
  </si>
  <si>
    <t>4.1.14.-</t>
  </si>
  <si>
    <t xml:space="preserve">Inductor  de Flujo de Ø8"   </t>
  </si>
  <si>
    <t>4.1.13.-</t>
  </si>
  <si>
    <t xml:space="preserve">Cabezal de Descarga Tipo Cuello  de Ganzo de  Ø4", Platillado </t>
  </si>
  <si>
    <t>4.1.12.-</t>
  </si>
  <si>
    <t xml:space="preserve">Niple Ø4" x 8" HG,   Roscado </t>
  </si>
  <si>
    <t>4.1.11.-</t>
  </si>
  <si>
    <t>Niple Ø4"  x 12", HG,  Platillado en un Extremo</t>
  </si>
  <si>
    <t>4.1.10.-</t>
  </si>
  <si>
    <t>Niple Ø4"  x 12",  HG, Platillado en un Extremo</t>
  </si>
  <si>
    <t>4.1.9.-</t>
  </si>
  <si>
    <t>Zeta Ø4"  x 5 pie de Desarrollo, Acero, Platillada en un  Extremo</t>
  </si>
  <si>
    <t>4.1.8.-</t>
  </si>
  <si>
    <t>Tee Ø4" x Ø4" x Ø3" Acero</t>
  </si>
  <si>
    <t>4.1.7.-</t>
  </si>
  <si>
    <t>Valvula de Check Vertical   de  Ø4", H.D., Roscada</t>
  </si>
  <si>
    <t>4.1.6.-</t>
  </si>
  <si>
    <t>Valvula de Check Horizontal  de Ø4", Platillada</t>
  </si>
  <si>
    <t>4.1.5.-</t>
  </si>
  <si>
    <t>Valvula de Compuerta de  Ø3", HF  Platillada, Vastago Ascendente</t>
  </si>
  <si>
    <t>4.1.4.-</t>
  </si>
  <si>
    <t>Valvula de Compuerta de  Ø4",  HF, Platillada, Vastago Ascendente</t>
  </si>
  <si>
    <t>Tuberia para Columna  de Ø4" x 10´ H.N. con sus couplings</t>
  </si>
  <si>
    <t>Ud</t>
  </si>
  <si>
    <t>Electrobomba Sumergible de 251  GMP ,Vs 182´ THD, acoplada a un Motor Eléctrico Sumergible de 15 HP ,230V, Monofásico</t>
  </si>
  <si>
    <t>Instalacion Equipo de Bombeo y Construccion de Descarga</t>
  </si>
  <si>
    <t>Tuberia de Ø2" x 19´ PVC SDR -26</t>
  </si>
  <si>
    <t>3.1.18.-</t>
  </si>
  <si>
    <t>Portacontador de 5 Clips  incluye Breaker 100A/2</t>
  </si>
  <si>
    <t>3.1.17.-</t>
  </si>
  <si>
    <t>Miscelaneos (Tornillos, tarugos,Tape, etc.)</t>
  </si>
  <si>
    <t>3.1.16.-</t>
  </si>
  <si>
    <t>Terminal Liquit Tight de  Ø11/ 2",  Curvo</t>
  </si>
  <si>
    <t>3.1.15.-</t>
  </si>
  <si>
    <t>Terminal Liquit Tight de Ø11/ 2",  Recto</t>
  </si>
  <si>
    <t>3.1.14.-</t>
  </si>
  <si>
    <t>Conector de Ø11/ 2"  EMT</t>
  </si>
  <si>
    <t>3.1.13.-</t>
  </si>
  <si>
    <t xml:space="preserve">Tuberia Liquit Tight de Ø11/ 2"   </t>
  </si>
  <si>
    <t>3.1.12.-</t>
  </si>
  <si>
    <t>Tuberia de Ø1 1/ 2" x 10´</t>
  </si>
  <si>
    <t>3.1.11.-</t>
  </si>
  <si>
    <t>Lampara Led, 100W, 230Volts., Con Brazo</t>
  </si>
  <si>
    <t>3.1.10.-</t>
  </si>
  <si>
    <r>
      <t xml:space="preserve">Alambre THW </t>
    </r>
    <r>
      <rPr>
        <sz val="14"/>
        <color indexed="8"/>
        <rFont val="Calibri"/>
        <family val="2"/>
      </rPr>
      <t>#</t>
    </r>
    <r>
      <rPr>
        <sz val="14"/>
        <color indexed="8"/>
        <rFont val="Times New Roman"/>
        <family val="1"/>
      </rPr>
      <t>12 S.T.</t>
    </r>
  </si>
  <si>
    <t>3.1.9.-</t>
  </si>
  <si>
    <r>
      <t xml:space="preserve">Alambre THW </t>
    </r>
    <r>
      <rPr>
        <sz val="14"/>
        <color indexed="8"/>
        <rFont val="Calibri"/>
        <family val="2"/>
      </rPr>
      <t>#4</t>
    </r>
    <r>
      <rPr>
        <sz val="14"/>
        <color indexed="8"/>
        <rFont val="Times New Roman"/>
        <family val="1"/>
      </rPr>
      <t xml:space="preserve"> S.T.</t>
    </r>
  </si>
  <si>
    <t>3.1.8.-</t>
  </si>
  <si>
    <r>
      <t xml:space="preserve">Alambre THW </t>
    </r>
    <r>
      <rPr>
        <sz val="14"/>
        <color indexed="8"/>
        <rFont val="Calibri"/>
        <family val="2"/>
      </rPr>
      <t>#</t>
    </r>
    <r>
      <rPr>
        <sz val="14"/>
        <color indexed="8"/>
        <rFont val="Times New Roman"/>
        <family val="1"/>
      </rPr>
      <t>2 S.T.</t>
    </r>
  </si>
  <si>
    <t>3.1.7.-</t>
  </si>
  <si>
    <r>
      <t xml:space="preserve">Alambre Vinyl </t>
    </r>
    <r>
      <rPr>
        <sz val="14"/>
        <rFont val="Calibri"/>
        <family val="2"/>
      </rPr>
      <t>#</t>
    </r>
    <r>
      <rPr>
        <sz val="14"/>
        <rFont val="Times New Roman"/>
        <family val="1"/>
      </rPr>
      <t>14/2 Hilos</t>
    </r>
  </si>
  <si>
    <t>3.1.6.-</t>
  </si>
  <si>
    <t>Cable Sumergible 10/4 Hilos, Americano</t>
  </si>
  <si>
    <t>3.1.5.-</t>
  </si>
  <si>
    <t xml:space="preserve">Supresor de Picos, 230V, Ø1 </t>
  </si>
  <si>
    <t>3.1.4.-</t>
  </si>
  <si>
    <t>Control de Nivel por Eléctrodos con sus Eléctrodos, 230V</t>
  </si>
  <si>
    <t>Caja de  Control Franklin Eléctric 15 HP 230V</t>
  </si>
  <si>
    <t>Arrancador  magnectico Size 15 HP, 208V, 60 HZ. en caja Nema-3R,  Dispositivo Arranque/Paro, Luz Piloto</t>
  </si>
  <si>
    <t xml:space="preserve">Instalacion Electrica de Baja Tension </t>
  </si>
  <si>
    <t>Construccion de Hoyos y colocacion de Hormigón para Poste y Vientos</t>
  </si>
  <si>
    <t>2.1.12.-</t>
  </si>
  <si>
    <t>Transformador Seco de 1  de 15 KVA ,7200/120/240Volts., monofásico( incluye materiales de Instalación)</t>
  </si>
  <si>
    <t>2.1.11.-</t>
  </si>
  <si>
    <t>Pago de Interconexión  (contra factura )</t>
  </si>
  <si>
    <t>2.1.10.-</t>
  </si>
  <si>
    <t>Diseño y Tramitación Planos</t>
  </si>
  <si>
    <t>2.1.9.-</t>
  </si>
  <si>
    <t>Soporte Banco de Transformador</t>
  </si>
  <si>
    <t>2.1.8.-</t>
  </si>
  <si>
    <t xml:space="preserve">Soporte Cut Out de Pararrayo </t>
  </si>
  <si>
    <t>2.1.7.-</t>
  </si>
  <si>
    <t>Pararrayo de 9 KV</t>
  </si>
  <si>
    <t>2.1.6.-</t>
  </si>
  <si>
    <t>Cut Out de 100 Amp.</t>
  </si>
  <si>
    <t>2.1.5.-</t>
  </si>
  <si>
    <t>Estructura HB -100B</t>
  </si>
  <si>
    <t>2.1.4.-</t>
  </si>
  <si>
    <t>Estructura MT 207</t>
  </si>
  <si>
    <t>2.1.3.-</t>
  </si>
  <si>
    <t>Transformador Tipo Poste de 15 KVA, 7200/277/480V Voltios, monofásico Blindado</t>
  </si>
  <si>
    <t>Poste de HAV, de 40 pie , 800 DAN</t>
  </si>
  <si>
    <t xml:space="preserve">Instalacion Electrica de Mediana Tension </t>
  </si>
  <si>
    <t xml:space="preserve">Prueba de Bombeo por 48 Horas </t>
  </si>
  <si>
    <t>1.7.-</t>
  </si>
  <si>
    <t xml:space="preserve">Desarrollo por Pistoneo </t>
  </si>
  <si>
    <t>1.6.-</t>
  </si>
  <si>
    <t xml:space="preserve">Suministro de Tuberia de Ø8" Acero,  e=1/4"  </t>
  </si>
  <si>
    <t>1.5.-</t>
  </si>
  <si>
    <t xml:space="preserve">Suministro de Zapata </t>
  </si>
  <si>
    <t>1.4.-</t>
  </si>
  <si>
    <t xml:space="preserve">Ranurado de Tuberia de Ø8" Acero,  e=1/4" </t>
  </si>
  <si>
    <t>1.3.-</t>
  </si>
  <si>
    <t xml:space="preserve">Hincado de Tuberia de Ø8" Acero,  e=1/4" </t>
  </si>
  <si>
    <t xml:space="preserve">Perforacion de Pozo en Ø10",  Acero </t>
  </si>
  <si>
    <t xml:space="preserve">Construccion de Pozo en Ø10" Acero, encamisado en Ø8"  </t>
  </si>
  <si>
    <t>CONSTRUCCION POZO No. 3</t>
  </si>
  <si>
    <t>A3.-</t>
  </si>
  <si>
    <t xml:space="preserve">SUB-TOTAL COSTOS DORECTOS "A2" </t>
  </si>
  <si>
    <t>CONSTRUCCION DE CASETA DE CLORACION (2.30m X 3.00m) H=2.60M</t>
  </si>
  <si>
    <t>Bushing HG de   de Ø 1 1/4" x 1"</t>
  </si>
  <si>
    <t>Adaptador Macho PVC  SCH40  de Ø1"</t>
  </si>
  <si>
    <t>Abrazadera para Manguerra de Ø11 /2"</t>
  </si>
  <si>
    <t>Electrobomba Sumergible de 251  GMP ,Vs 182´ THD, acoplada a un Motor Eléctrico Sumergible de 15 HP, 230 Voltio, Monofásico</t>
  </si>
  <si>
    <t>Tuberia de Ø11/ 2" x 10´</t>
  </si>
  <si>
    <t>Hoyos y Hormigón para Poste y Vientos</t>
  </si>
  <si>
    <t>2.1.14.-</t>
  </si>
  <si>
    <t>2.1.13.-</t>
  </si>
  <si>
    <t>Remover Poste de 25 ´ HA</t>
  </si>
  <si>
    <r>
      <t xml:space="preserve">Alambre AAAC </t>
    </r>
    <r>
      <rPr>
        <sz val="14"/>
        <rFont val="Calibri"/>
        <family val="2"/>
      </rPr>
      <t>#</t>
    </r>
    <r>
      <rPr>
        <sz val="10.5"/>
        <rFont val="Times New Roman"/>
        <family val="1"/>
      </rPr>
      <t xml:space="preserve">  2/0</t>
    </r>
  </si>
  <si>
    <t>Suministro de Tuberia de Ø8"  e=1/4" Acero</t>
  </si>
  <si>
    <t xml:space="preserve">Ranurado de Tuberia de Ø8" Acero, e=1/4" </t>
  </si>
  <si>
    <t xml:space="preserve">Hincado de Tuberia de Ø8" Acero, e=1/4" </t>
  </si>
  <si>
    <t xml:space="preserve">Perforacion de Pozo en Ø10", Acero </t>
  </si>
  <si>
    <t>CONSTRUCCION POZO No. 2</t>
  </si>
  <si>
    <t>A2.-</t>
  </si>
  <si>
    <t xml:space="preserve">SUB-TOTAL COSTOS DORECTOS  "A1" </t>
  </si>
  <si>
    <t>CONSTRUCCION DE CASETA DE CLORACION (2.30 mts X 3.00 mts) H=2.60 mts</t>
  </si>
  <si>
    <t>Tubo   PVC  SCH-40  de Ø " x 19</t>
  </si>
  <si>
    <t>Codo  PVC  SCH40  de Ø1" x 90</t>
  </si>
  <si>
    <t>Bushing HG de   de Ø11/4"x 1"</t>
  </si>
  <si>
    <t>Terminal para Manguera de Ø1", Acero</t>
  </si>
  <si>
    <t>Electrobomba Sumergible de 251  GMP, Vs 182´ THD, acoplada a un Motor Eléctrico Sumergible de 15 HP, 230 Voltio, Monofásico</t>
  </si>
  <si>
    <r>
      <t xml:space="preserve">Alambre THW </t>
    </r>
    <r>
      <rPr>
        <sz val="14"/>
        <color indexed="8"/>
        <rFont val="Calibri"/>
        <family val="2"/>
      </rPr>
      <t>#</t>
    </r>
    <r>
      <rPr>
        <sz val="14"/>
        <color indexed="8"/>
        <rFont val="Times New Roman"/>
        <family val="1"/>
      </rPr>
      <t>6 S.T.</t>
    </r>
  </si>
  <si>
    <r>
      <t xml:space="preserve">Alambre THW </t>
    </r>
    <r>
      <rPr>
        <sz val="14"/>
        <color indexed="8"/>
        <rFont val="Calibri"/>
        <family val="2"/>
      </rPr>
      <t>#</t>
    </r>
    <r>
      <rPr>
        <sz val="14"/>
        <color indexed="8"/>
        <rFont val="Times New Roman"/>
        <family val="1"/>
      </rPr>
      <t>4 S.T.</t>
    </r>
  </si>
  <si>
    <t xml:space="preserve">Supresor de Picos, 230V, Ø1" </t>
  </si>
  <si>
    <t>Caja de Control Franklin Eléctric de 15 HP, 230 Voltio</t>
  </si>
  <si>
    <t>Construccion de Hoyos y colocacion de Hormigón para Postes y Vientos</t>
  </si>
  <si>
    <t>Transformador Seco de 15 KVA, 7200/120/240 Voltios, monofásico (incluye materiales de Instalación)</t>
  </si>
  <si>
    <t>Poste de HAV, de 40 pie, 800 DAN</t>
  </si>
  <si>
    <t xml:space="preserve">Suministro Tuberia de Ø8" Acero, e=1/4" </t>
  </si>
  <si>
    <t xml:space="preserve">Ranurado Tuberia de Ø8" Acero, e=1/4" </t>
  </si>
  <si>
    <t>Hincado Tuberia de Ø8" Acero, e=1/4"</t>
  </si>
  <si>
    <t>CONSTRUCCION POZO No. 1</t>
  </si>
  <si>
    <t>A1.-</t>
  </si>
  <si>
    <t>CONSTRUCCION CAMPO DE POZOS</t>
  </si>
  <si>
    <t>PRESUPUESTO: CONSTRUCCION CAMPO DE POZOS Y RED DE DISTRIBUCION AGUA POTABLE PARA EL SECTOR VILLA LINDA III, KM 24 AUTOPISTA DUARTE, MUNICIPIO LOS ALCARRIZOS. SANTO DOMINGO OESTE  (Departamento Noroeste )</t>
  </si>
  <si>
    <t>CODIGO: 2019-68</t>
  </si>
  <si>
    <t>Unidad Ejecutora de Proyectos.</t>
  </si>
  <si>
    <t>* * * C. A. A. S. D. * * *</t>
  </si>
  <si>
    <t>ITEBIS DE LA DIRECCION TECNICA</t>
  </si>
  <si>
    <t>SEÑALIZACION Y MANEJO DE TRANSITO</t>
  </si>
  <si>
    <t>Ø8" PVC - SDR - 26 Con Junta de Goma</t>
  </si>
  <si>
    <t>PRUEBA HIDROSTATICA TUBERIA DE:</t>
  </si>
  <si>
    <t>Asfalto e = 3 Pulgadas</t>
  </si>
  <si>
    <t>Contén</t>
  </si>
  <si>
    <t>Acera</t>
  </si>
  <si>
    <t>Servicio Existente</t>
  </si>
  <si>
    <t>CONEXIÓN A LINEA EXISTENTE</t>
  </si>
  <si>
    <t xml:space="preserve">Suministro de Piezas Especiales </t>
  </si>
  <si>
    <t>Suministro de Piezas Especiales (20% Costo Tub.)</t>
  </si>
  <si>
    <t xml:space="preserve">Bote de sobrantes </t>
  </si>
  <si>
    <t>Compactación de material de relleno y Reposición</t>
  </si>
  <si>
    <t>Suministro de Relleno (caliche)</t>
  </si>
  <si>
    <t>Excavación en Material No Clasificado Con Retro Martillo</t>
  </si>
  <si>
    <t>Corte de Carpeta Asfáltica e = 3 Pulgadas</t>
  </si>
  <si>
    <t>Replanteo y Control topográfico</t>
  </si>
  <si>
    <t>ESTIMADO DE COSTOS, DESVIO TRAMO DE TUBERIA DE 8 PVC-SDR 26 DE LA RED DE ABASTECIMIENTO DE AGUA POTABLE DEL SECTOR NUEVO AMANECER, LOS ALCARRIZOS.</t>
  </si>
  <si>
    <t>TRANSPORTE DE EQUIPOS (Presentar Factura)</t>
  </si>
  <si>
    <t>PRUEBAS DE COMPACTACION (Presentar Factura)</t>
  </si>
  <si>
    <t>'SUB-TOTAL GENERAL EN RD$</t>
  </si>
  <si>
    <t>SUB-TOTAL COSTOS DIRECTOS FASE "A+ B"</t>
  </si>
  <si>
    <t>ACONDICIONAMIENTO AREA DE POZO (GRAVA, CALICHE, ETC)</t>
  </si>
  <si>
    <t>6.14.-</t>
  </si>
  <si>
    <t>6.13.-</t>
  </si>
  <si>
    <t>6.12.-</t>
  </si>
  <si>
    <t>6.11.-</t>
  </si>
  <si>
    <t>6.10.-</t>
  </si>
  <si>
    <t>Mantenimiento en Puerta de Tola</t>
  </si>
  <si>
    <t>6.9.3.-</t>
  </si>
  <si>
    <t>Azul positiva (Vigas y Columnas)</t>
  </si>
  <si>
    <t>6.9.2.-</t>
  </si>
  <si>
    <t>Acrilica en Muros</t>
  </si>
  <si>
    <t>6.9.1.-</t>
  </si>
  <si>
    <t>Pintura:</t>
  </si>
  <si>
    <t>6.9.-</t>
  </si>
  <si>
    <t>6.8.3.-</t>
  </si>
  <si>
    <t>6.8.2.-</t>
  </si>
  <si>
    <t>6.8.1.-</t>
  </si>
  <si>
    <t>6.4.4.-</t>
  </si>
  <si>
    <t>6.4.3.-</t>
  </si>
  <si>
    <t>Grazote</t>
  </si>
  <si>
    <t>Caliche</t>
  </si>
  <si>
    <t xml:space="preserve">Suministro de material de relleno </t>
  </si>
  <si>
    <t xml:space="preserve">Relleno Compactado con Maquito  </t>
  </si>
  <si>
    <t>4.8.-</t>
  </si>
  <si>
    <t>Puerta de Tola, Perfiles y Barras Cuadradas 1/2" de 1.00 metro</t>
  </si>
  <si>
    <t>4.6.3.-</t>
  </si>
  <si>
    <t>4.5.11.-</t>
  </si>
  <si>
    <t>4.510.-</t>
  </si>
  <si>
    <t>4.5.9.-</t>
  </si>
  <si>
    <t>4.5.8.-</t>
  </si>
  <si>
    <t>4.5.7.-</t>
  </si>
  <si>
    <t>4.5.6.-</t>
  </si>
  <si>
    <t>4.5.5.-</t>
  </si>
  <si>
    <t>4.5.4.-</t>
  </si>
  <si>
    <t xml:space="preserve">Zapata de Muros </t>
  </si>
  <si>
    <t>Relleno de Reposición</t>
  </si>
  <si>
    <t>Excavacion Para zapata Muro</t>
  </si>
  <si>
    <t>CONSTRUCCION DE CASETA DE CLORACION (2.30 x 3.00 mts) H=2.60 mts</t>
  </si>
  <si>
    <t>Junta Goma Ø3"</t>
  </si>
  <si>
    <t>Junta Dreseer Ø3"</t>
  </si>
  <si>
    <t>Instalación Magnometrica Completa, Sumergido en Glicerina de  0-200 P.S.I.</t>
  </si>
  <si>
    <t xml:space="preserve">Cabezal de Descarga Tipo Cuello  de Ganzo de  Ø3", Platillado </t>
  </si>
  <si>
    <t xml:space="preserve">Niple Ø3" x 8" HG,   Roscado </t>
  </si>
  <si>
    <t>Niple Ø2"  x 12", HN,  Platillado en un Extremo</t>
  </si>
  <si>
    <t>Niple Ø3"  x 12",  HN, Platillado en un Extremo</t>
  </si>
  <si>
    <t>Zeta Ø3"  x 5 pie de Desarrollo, Acero, Platillada en un  Extremo</t>
  </si>
  <si>
    <t>Tee Ø3" x Ø3" x Ø2" Acero</t>
  </si>
  <si>
    <t>Valvula de Check Vertical   de  Ø3", H.D., Roscada</t>
  </si>
  <si>
    <t>Valvula de Check Horizontal  de Ø3", Platillada</t>
  </si>
  <si>
    <t>Valvula de Compuerta de  Ø2", HF  Platillada, Vastago Ascendente</t>
  </si>
  <si>
    <t>Valvula de Compuerta de  Ø3",  HF, Platillada, Vastago Ascendente</t>
  </si>
  <si>
    <t>Tuberia para Columna  de Ø3" x 10´ H.N. con sus couplings</t>
  </si>
  <si>
    <t>Electrobomba Sumergible de 150  GMP ,Vs 152´ THD  con Descarga Ø 3´´, acoplada a un Motor Eléctrico Sumergible de 7  1/2 HP, 230V, Monofásico</t>
  </si>
  <si>
    <t xml:space="preserve">INSTALACION EQUIPO DE BOMBEO Y  CONSTRUCCION DE  DESCARGA </t>
  </si>
  <si>
    <t>2.1.18.-</t>
  </si>
  <si>
    <t>Portacontador de 5 Clips,  incluye Breaker de 100A/2</t>
  </si>
  <si>
    <t>2.1.17.-</t>
  </si>
  <si>
    <t>Miscelaneos (Tornillos, tarugos, Tape, etc.)</t>
  </si>
  <si>
    <t>2.1.16.-</t>
  </si>
  <si>
    <t>2.1.15.-</t>
  </si>
  <si>
    <t>Lampara Led, 100W, 230Volts., Con su Brazo</t>
  </si>
  <si>
    <r>
      <rPr>
        <sz val="14"/>
        <color indexed="8"/>
        <rFont val="Times New Roman"/>
        <family val="1"/>
      </rPr>
      <t xml:space="preserve">Alambre THW </t>
    </r>
    <r>
      <rPr>
        <sz val="14"/>
        <color indexed="8"/>
        <rFont val="Calibri"/>
        <family val="2"/>
      </rPr>
      <t>#</t>
    </r>
    <r>
      <rPr>
        <sz val="14"/>
        <color indexed="8"/>
        <rFont val="Times New Roman"/>
        <family val="1"/>
      </rPr>
      <t>12 S.T.</t>
    </r>
  </si>
  <si>
    <r>
      <rPr>
        <sz val="14"/>
        <color indexed="8"/>
        <rFont val="Times New Roman"/>
        <family val="1"/>
      </rPr>
      <t xml:space="preserve">Alambre THW </t>
    </r>
    <r>
      <rPr>
        <sz val="14"/>
        <color indexed="8"/>
        <rFont val="Calibri"/>
        <family val="2"/>
      </rPr>
      <t>#4</t>
    </r>
    <r>
      <rPr>
        <sz val="14"/>
        <color indexed="8"/>
        <rFont val="Times New Roman"/>
        <family val="1"/>
      </rPr>
      <t xml:space="preserve"> S.T.</t>
    </r>
  </si>
  <si>
    <r>
      <rPr>
        <sz val="14"/>
        <color indexed="8"/>
        <rFont val="Times New Roman"/>
        <family val="1"/>
      </rPr>
      <t xml:space="preserve">Alambre THW </t>
    </r>
    <r>
      <rPr>
        <sz val="14"/>
        <color indexed="8"/>
        <rFont val="Calibri"/>
        <family val="2"/>
      </rPr>
      <t>#</t>
    </r>
    <r>
      <rPr>
        <sz val="14"/>
        <color indexed="8"/>
        <rFont val="Times New Roman"/>
        <family val="1"/>
      </rPr>
      <t>2 S.T.</t>
    </r>
  </si>
  <si>
    <r>
      <rPr>
        <sz val="14"/>
        <rFont val="Times New Roman"/>
        <family val="1"/>
      </rPr>
      <t xml:space="preserve">Alambre Vinyl </t>
    </r>
    <r>
      <rPr>
        <sz val="14"/>
        <rFont val="Calibri"/>
        <family val="2"/>
      </rPr>
      <t>#</t>
    </r>
    <r>
      <rPr>
        <sz val="14"/>
        <rFont val="Times New Roman"/>
        <family val="1"/>
      </rPr>
      <t>14/2 Hilos</t>
    </r>
  </si>
  <si>
    <t>Caja de  Control Franklin Eléctric 71/2 HP, 230V</t>
  </si>
  <si>
    <t xml:space="preserve">INSTALACION ELECTRICA DE BAJA TENSION </t>
  </si>
  <si>
    <t>Prueba de bombeo por 48 horas (Presentar Factura)</t>
  </si>
  <si>
    <t>Desarrollo por pistoneo</t>
  </si>
  <si>
    <t>Sumininstro de  tuberia Ø8" Acero, e=1/4"</t>
  </si>
  <si>
    <t>Suministro de zapata</t>
  </si>
  <si>
    <t>Ranurado de  tuberia de Ø8" Acero, e=1/4"</t>
  </si>
  <si>
    <t xml:space="preserve">Hincado de tuberia Ø8" Acero, e=1/4" </t>
  </si>
  <si>
    <t>Perforación de pozo en Ø10" Acero</t>
  </si>
  <si>
    <t>CONSTRUCCION DE POZO PERFORADO EN Ø10", ENCAMISADO EN Ø 8" ACERO Y 143.24 PIES DE PROFUNDIDAD</t>
  </si>
  <si>
    <t>CONSTRUCCION DE POZO , ELECTRIFICACION E INSTALACION DE EQUIPO DE BOMBEO.</t>
  </si>
  <si>
    <t>LIMPIEZA CONTINUA Y FINAL (Incluye Bote) (Cubicar esta partida detallando las actividades realizadas)</t>
  </si>
  <si>
    <t>Letreros  de señalizacion</t>
  </si>
  <si>
    <t>12.2.-</t>
  </si>
  <si>
    <t>Señalizacion Vial</t>
  </si>
  <si>
    <t>12.1.-</t>
  </si>
  <si>
    <t>SEÑALIZACION VIAL Y MANEJO DE TRANSITO</t>
  </si>
  <si>
    <t>REAPARACION DE SERVICIOS EXISTENTES (Cubicar esta partida detallando las actividades realizadas)</t>
  </si>
  <si>
    <t>ACOMETIDAS DOMICILIARIAS 3´´x  Ø3/4" (Con Clamps de Acero y Caja plastica)</t>
  </si>
  <si>
    <t xml:space="preserve">TRANSPORTE INTERNO TUBERIAS DE Ø3" PVC </t>
  </si>
  <si>
    <t xml:space="preserve">PRUEBA HIDROSTATICA TUBERIA DE Ø3" PVC </t>
  </si>
  <si>
    <t xml:space="preserve">ANCLAJE DE PIEZAS EN H. S. </t>
  </si>
  <si>
    <t>Tapon de Ø3" PVC</t>
  </si>
  <si>
    <t>Tee Ø3" x Ø3" PVC</t>
  </si>
  <si>
    <t>Ø3" x 22.5° PVC</t>
  </si>
  <si>
    <t>Ø3" x 45° PVC</t>
  </si>
  <si>
    <t>Ø3" x 90° PVC</t>
  </si>
  <si>
    <t xml:space="preserve"> Tuberia de Ø3" PVC - SDR-21</t>
  </si>
  <si>
    <t>COLOCACION DE TUBERIAS Y PIEZAS ESPECIALES:</t>
  </si>
  <si>
    <t>SUMINISTRO DE TUBERIAS Y PIEZAS ESPECIALES:</t>
  </si>
  <si>
    <t>Granzote 25%</t>
  </si>
  <si>
    <t>2.4.2.-</t>
  </si>
  <si>
    <t>Caliche 75%</t>
  </si>
  <si>
    <t>2.4.1.-</t>
  </si>
  <si>
    <t>Suministro de Material Para Relleno:</t>
  </si>
  <si>
    <t>Corte de asfalto (e=3") con maquina</t>
  </si>
  <si>
    <t>Excavación con Retroexcavadora de Estera en Material no Clasificado</t>
  </si>
  <si>
    <t>Replanteo Topografico</t>
  </si>
  <si>
    <t>Caseta para Materiales</t>
  </si>
  <si>
    <t>RED DE DISTRIBUCION AGUA POTABLE EN TUBERIA DE Ø3" PVC                              SDR-21</t>
  </si>
  <si>
    <t>PRESUPUESTO: RED DE DISTRIBUCION AGUA POTABLE EN TUBERIA DE Ø3" PVC SDR-21, CONSTRUCCION DE POZO, ELECTRIFICACION E INSTALACION DE EQUIPO DE BOMBEO, PARA EL PROYECTO "VILLA LAURA", MUNICIPIO LOS ALCARRIZOS. SANTO DOMINGO OESTE (Departamento Noroeste)</t>
  </si>
  <si>
    <t>CODIGO: 2020-05</t>
  </si>
  <si>
    <t>SUB-TOTAL COSTOS DIRECTOS FASE "A+ B+C"</t>
  </si>
  <si>
    <t>SUB-TOTAL COSTOS DIRECTOS FASE "C"</t>
  </si>
  <si>
    <t>ACONDICIONAMIENTO AREA DE POZO (Grava, Caliche, Etc.)</t>
  </si>
  <si>
    <t>5.12.-</t>
  </si>
  <si>
    <t>5.11.-</t>
  </si>
  <si>
    <t>5.10.-</t>
  </si>
  <si>
    <t>5.9.3.-</t>
  </si>
  <si>
    <t>5.9.2.-</t>
  </si>
  <si>
    <t>5.9.1.-</t>
  </si>
  <si>
    <t>5.9.-</t>
  </si>
  <si>
    <t>5.8.3.-</t>
  </si>
  <si>
    <t>5.8.2.-</t>
  </si>
  <si>
    <t>5.8.1.-</t>
  </si>
  <si>
    <t>5.8.-</t>
  </si>
  <si>
    <t>5.7.-</t>
  </si>
  <si>
    <t>5.6.-</t>
  </si>
  <si>
    <t>5.5.-</t>
  </si>
  <si>
    <t>5.4.4.-</t>
  </si>
  <si>
    <t>5.4.3.-</t>
  </si>
  <si>
    <t>5.4.2.-</t>
  </si>
  <si>
    <t>5.4.1.-</t>
  </si>
  <si>
    <t>5.4.-</t>
  </si>
  <si>
    <t>5.3.3.-</t>
  </si>
  <si>
    <t>Granzote</t>
  </si>
  <si>
    <t>5.3.2.-</t>
  </si>
  <si>
    <t>5.3.1.-</t>
  </si>
  <si>
    <t>5.3.-</t>
  </si>
  <si>
    <t>5.2.3.-</t>
  </si>
  <si>
    <t>5.2.2.-</t>
  </si>
  <si>
    <t>5.2.1.-</t>
  </si>
  <si>
    <t>Instalaciones electricas:</t>
  </si>
  <si>
    <t>Valvula Check Vertical de Ø3", H.D., Roscada</t>
  </si>
  <si>
    <t>Valvula de Compuerta de Ø2", HF  Platillada, Vastago Ascendente</t>
  </si>
  <si>
    <t>Valvula de Compuerta de Ø3",  HF, Platillada, Vastago Ascendente</t>
  </si>
  <si>
    <t>Tuberia para Columna de Ø3" x 10´ H.N. con sus couplings</t>
  </si>
  <si>
    <t>Electrobomba Sumergible de 106 GMP ,Vs 55ML(180´)´ THD  con Descarga Ø3´´, acoplada a un Motor Eléctrico Sumergible Franklin Eléctric de 7  1/2 HP, 230V, Monofásico</t>
  </si>
  <si>
    <r>
      <rPr>
        <sz val="14"/>
        <rFont val="Times New Roman"/>
        <family val="1"/>
      </rPr>
      <t xml:space="preserve">25PL de Alimentador SEU </t>
    </r>
    <r>
      <rPr>
        <sz val="14"/>
        <rFont val="Calibri"/>
        <family val="2"/>
      </rPr>
      <t>#</t>
    </r>
    <r>
      <rPr>
        <sz val="14"/>
        <rFont val="Times New Roman"/>
        <family val="1"/>
      </rPr>
      <t xml:space="preserve">8/3 Tipo XL PIE 600V </t>
    </r>
  </si>
  <si>
    <t>Tuberia  EMT de Ø  1 1/2´´ x 10´´</t>
  </si>
  <si>
    <t>Prueba de Bombeo por 48 horas (Presentar Factura)</t>
  </si>
  <si>
    <t>Desarrollo por Pistoneo</t>
  </si>
  <si>
    <t>Sumininstro de  Tuberia Ø8" Acero, e=1/4"</t>
  </si>
  <si>
    <t>Suministro de Zapata</t>
  </si>
  <si>
    <t>Ranurado de  Tuberia de Ø8" Acero, e=1/4"</t>
  </si>
  <si>
    <t xml:space="preserve">Hincado de Tuberia Ø8" Acero, e=1/4" </t>
  </si>
  <si>
    <t>Perforación de Pozo en Ø10", Acero</t>
  </si>
  <si>
    <t>CONSTRUCCION DE POZO PERFORADO EN Ø10", ENCAMISADO EN Ø 8" ACERO Y 180.00 PIES DE PROFUNDIDAD</t>
  </si>
  <si>
    <t>CONSTRUCCION DE POZO #3, ELECTRIFICACION E INSTALACION DE EQUIPO DE BOMBEO.</t>
  </si>
  <si>
    <t>FASE C</t>
  </si>
  <si>
    <t xml:space="preserve">Suministro de material de Relleno: </t>
  </si>
  <si>
    <t>Instalaciones Electricas:</t>
  </si>
  <si>
    <t xml:space="preserve">Inductor de Flujo de Ø8"   </t>
  </si>
  <si>
    <t>Tee Ø3" x Ø3" x Ø2", Acero</t>
  </si>
  <si>
    <t>Valvula Check Vertical   de  Ø3", H D, Roscada</t>
  </si>
  <si>
    <t>Valvula Check Horizontal  de Ø3", Platillada</t>
  </si>
  <si>
    <t>Electrobomba Sumergible de 106 GMP, Vs 55 ML (180´)´ THD,  con Descarga Ø 3´´, acoplada a un Motor Eléctrico Sumergible de Franklin Eléctric 7  1/2 HP, 230V, Monofásico</t>
  </si>
  <si>
    <t>Miscelaneos (Tornillos, Tarugos, Tape, etc.)</t>
  </si>
  <si>
    <t>Terminal Liquit Tight de  Ø11/2",  Curvo</t>
  </si>
  <si>
    <t>Terminal Liquit Tight de Ø11/2",  Recto</t>
  </si>
  <si>
    <t>Conector de Ø11/2"  EMT</t>
  </si>
  <si>
    <t xml:space="preserve">Tuberia Liquit Tight de Ø11/2"   </t>
  </si>
  <si>
    <t>Tuberia de Ø11/2" x 10´</t>
  </si>
  <si>
    <r>
      <rPr>
        <sz val="14"/>
        <rFont val="Times New Roman"/>
        <family val="1"/>
      </rPr>
      <t xml:space="preserve">40 PL de Alimentador SEU </t>
    </r>
    <r>
      <rPr>
        <sz val="14"/>
        <rFont val="Calibri"/>
        <family val="2"/>
      </rPr>
      <t>#</t>
    </r>
    <r>
      <rPr>
        <sz val="14"/>
        <rFont val="Times New Roman"/>
        <family val="1"/>
      </rPr>
      <t xml:space="preserve">8/3 Tipo XL Pie 600V </t>
    </r>
  </si>
  <si>
    <t>Tuberia  EMT de Ø1 1/2´´ x 10´</t>
  </si>
  <si>
    <t>Caja de  Control Franklin Eléctric, 71/2 HP, 230V</t>
  </si>
  <si>
    <t>Prueba de Bombeo por 48 horas                                  (Presentar Factura)</t>
  </si>
  <si>
    <t>Sumininstro Tuberia de Ø8" Acero, e=1/4"</t>
  </si>
  <si>
    <t xml:space="preserve">Hincado Tuberia de Ø8" Acero, e=1/4" </t>
  </si>
  <si>
    <t>CONSTRUCCION DE POZO #2, ELECTRIFICACION E INSTALACION DE EQUIPO DE BOMBEO</t>
  </si>
  <si>
    <t>FASE B</t>
  </si>
  <si>
    <t>14.-</t>
  </si>
  <si>
    <t>13.1.-</t>
  </si>
  <si>
    <t>SUMINISTRO Y COLOCACION DE HIDRANTE DE Ø4" x Ø4"</t>
  </si>
  <si>
    <t>REPOSICION DE ASFALTO, e = 3"</t>
  </si>
  <si>
    <t>ACOMETIDAS DOMICILIARIAS PROMEDIO DE  Ø3/4" (Con Clamps de Acero y Caja plastica)</t>
  </si>
  <si>
    <t>Ø4" PVC con J. G.</t>
  </si>
  <si>
    <t>Ø3" PVC con J. G.</t>
  </si>
  <si>
    <t>GL</t>
  </si>
  <si>
    <t>Ø4" H. F., Platillada (Completa) (Marca Mueller, avk o Similar)</t>
  </si>
  <si>
    <t>Valvulas de Compuerta de:</t>
  </si>
  <si>
    <t xml:space="preserve"> Ø3" PVC</t>
  </si>
  <si>
    <t>Ø4" x Ø4" PVC</t>
  </si>
  <si>
    <t>Ø3" x Ø3" PVC</t>
  </si>
  <si>
    <t>Cruz de:</t>
  </si>
  <si>
    <t>Ø4" x Ø3" PVC</t>
  </si>
  <si>
    <t>Reduccion de:</t>
  </si>
  <si>
    <t>Ø4" x Ø3" Acero</t>
  </si>
  <si>
    <t>Ø4" x 90° PVC</t>
  </si>
  <si>
    <t>4.2.7.-</t>
  </si>
  <si>
    <t>Ø4" x 45° PVC</t>
  </si>
  <si>
    <t>4.2.6.-</t>
  </si>
  <si>
    <t>Ø4" x 22.5° PVC</t>
  </si>
  <si>
    <t>4.2.5.-</t>
  </si>
  <si>
    <t>4.2.4.-</t>
  </si>
  <si>
    <t>Ø3" x 45° Acero</t>
  </si>
  <si>
    <t>Tuberia de:</t>
  </si>
  <si>
    <t>Ø3"</t>
  </si>
  <si>
    <t>3.2.7.-</t>
  </si>
  <si>
    <t>3.2.6.-</t>
  </si>
  <si>
    <t>3.2.5.-</t>
  </si>
  <si>
    <t>3.2.4.-</t>
  </si>
  <si>
    <t xml:space="preserve"> Tuberia de Ø4" PVC - SDR-21  con J. G.</t>
  </si>
  <si>
    <t xml:space="preserve"> Tuberia de Ø3" PVC - SDR-21 con J. G.</t>
  </si>
  <si>
    <t>Corte de Asfalto con Maquina, e=3"</t>
  </si>
  <si>
    <t>Suministro de Material Para Relleno (Caliche)</t>
  </si>
  <si>
    <t>Excavación con Retroexcavadora en Material no Clasificado</t>
  </si>
  <si>
    <t>RED DE DISTRIBUCION AGUA POTABLE EN TUBERIA DE Ø3" PVC SDR-21</t>
  </si>
  <si>
    <t>FASE A</t>
  </si>
  <si>
    <t>PRESUPUESTO: RED DE DISTRIBUCION DE AGUA POTABLE EN TUBERIA DE Ø3" PVC SDR-21 Y CONSTRUCCION CAMPOS DE POZOS, PARA EL SECTOR VILLA OGANDO, MUNICIPIO LOS ALCARRIZOS. SANTO DOMINGO OESTE (Departamento Noroeste)</t>
  </si>
  <si>
    <t>CODIGO: 2020-10</t>
  </si>
  <si>
    <t xml:space="preserve">TOTAL GENERAL </t>
  </si>
  <si>
    <t>SUB-TOTAL  COSTOS DIRECTOS FASES "A + B"</t>
  </si>
  <si>
    <t xml:space="preserve">SEÑALIZACION Y MANEJO DE TRANSITO (Incluye: Personal, Luces, Cinta aviso de peligro, Cinta reflectiva, pago de horas en horarios nocturno, etc.) (Cubicar desglosado) </t>
  </si>
  <si>
    <t xml:space="preserve"> Ø4" PVC SDR-26 Con J/G</t>
  </si>
  <si>
    <t>10.2.-</t>
  </si>
  <si>
    <t xml:space="preserve"> Ø3" PVC SDR-21 Con J/G</t>
  </si>
  <si>
    <t>10.1.-</t>
  </si>
  <si>
    <t xml:space="preserve">PRUEBA HIDROSTATICA TUBERIAS DE: Ø3"  PVC SDR-21 </t>
  </si>
  <si>
    <t>TRANSPORTE INTERNO TUBERIAS DE: Ø3" PVC SDR-21</t>
  </si>
  <si>
    <t>ACOMETIDAS DOMICILIARIAS PROMEDIO DE  Ø3/4" ( Con Clamps de Acero y Caja Ovalada)</t>
  </si>
  <si>
    <t>REPARACION DE SERVICIOS EXISTENTES (Cubicar esta partida detallando las actividades realizadas)</t>
  </si>
  <si>
    <t>ANCLAJE DE PIEZAS EN H.S.</t>
  </si>
  <si>
    <t>Valvula de compuerta de:</t>
  </si>
  <si>
    <t>Ø4" Pvc</t>
  </si>
  <si>
    <t>Ø3" x 22.5° Pvc</t>
  </si>
  <si>
    <t>Ø3" x 45° Pvc</t>
  </si>
  <si>
    <t>Ø3" x 90° Pvc</t>
  </si>
  <si>
    <t>Ø4" x 22.5° Pvc</t>
  </si>
  <si>
    <t>Ø4" x 45° Pvc</t>
  </si>
  <si>
    <t>Ø4" x 90° Pvc</t>
  </si>
  <si>
    <t xml:space="preserve"> Ø3" x Ø3" Pvc</t>
  </si>
  <si>
    <t xml:space="preserve"> Ø4" x Ø3" Pvc</t>
  </si>
  <si>
    <t xml:space="preserve"> Ø4" x Ø4" Pvc</t>
  </si>
  <si>
    <t xml:space="preserve"> Ø4" PVC SDR-21 Con J/G</t>
  </si>
  <si>
    <t>COLOCACION DE TUBERIAS Y PIEZAS:</t>
  </si>
  <si>
    <t>3.4.3.-</t>
  </si>
  <si>
    <t>SUMINISTRO DE TUBERIAS Y PIEZAS:</t>
  </si>
  <si>
    <t xml:space="preserve">Suministro de Material Para Relleno </t>
  </si>
  <si>
    <t>Material no Clasificado con Retroexcavadora con Neumatico (80%)</t>
  </si>
  <si>
    <t>Roca a Compresor (20%)</t>
  </si>
  <si>
    <t>RED DE DISTRIBUCION DE AGUA POTABLE EN TUBERIA DE Ø4" PVC SDR-26</t>
  </si>
  <si>
    <t>Personal de apoyo para manejo de trafico en Horario Diurno, Nocturno y Dias Feriados (2 Hombres x 2 dias/noches)</t>
  </si>
  <si>
    <t>Alquiler Torres de Luminarias motorizadas de 2.00 Bombillas</t>
  </si>
  <si>
    <t xml:space="preserve">SENALIZACION Y MANEJO DE TRANSITO </t>
  </si>
  <si>
    <t>MANO DE OBRA DE PLOMERIA</t>
  </si>
  <si>
    <t>2.3.2.-</t>
  </si>
  <si>
    <t>2.3.1.-</t>
  </si>
  <si>
    <t>Silleta Ø20" x Ø4" Platilada Acero</t>
  </si>
  <si>
    <t xml:space="preserve"> Tuberias Ø4" PVC SDR-21 Con J/G</t>
  </si>
  <si>
    <t>1.1.2.-</t>
  </si>
  <si>
    <t xml:space="preserve"> Roca a Compresor (20%)</t>
  </si>
  <si>
    <t>1.1.1.-</t>
  </si>
  <si>
    <t>EMPALMES Ø20" x Ø4" EN NUDOS 1 y 2 (2.00 Unidades)</t>
  </si>
  <si>
    <t>PRESUPUESTO ACTUALIZADO:  EMPALMES Ø20" x Ø4" (2.00 UNIDADES) Y RED DE DISTRIBUCION DE AGUA POTABLE EN TUBERIA DE Ø4" PVC SDR-26, PARA LOS SECTORES FREDDY VERAS GOICO Y LOS PRADOS DE HATO NUEVO, SECTOR LOS ALCARRIZOS. SANTO DOMINGO OESTE (Departamento Noroeste)</t>
  </si>
  <si>
    <t>CODIGO: 2020-13</t>
  </si>
  <si>
    <t>SUB-TOTAL COSTOS DIRECTOS</t>
  </si>
  <si>
    <t xml:space="preserve">SEÑALIZACIÓN Y MANEJO DE TRANSITO (Incluye: Luces, Personal, Banderolero, Cinta aviso de Personal, Tanque de 55 Galones, Etc.) </t>
  </si>
  <si>
    <t>PRUEBA HIDROSTATICA TUBERIAS DE Ø3" PVC SDR-21</t>
  </si>
  <si>
    <t>TRANSPORTE INTERNO TUBERIAS DE Ø3" PVC SDR-21</t>
  </si>
  <si>
    <t xml:space="preserve">REPARACION DE SERVICIOS EXISTENTES (Cubicar esta partida detallando las actividades realizadas) </t>
  </si>
  <si>
    <t>MANO DE OBRA PLOMERIA</t>
  </si>
  <si>
    <t>4..-</t>
  </si>
  <si>
    <t>Ø3" H. F. Platillada, Completa (Marca Mueller, AVK, o Similar)</t>
  </si>
  <si>
    <t>Tapon Ø3" Pvc</t>
  </si>
  <si>
    <t>Reduccion Ø6" x Ø3" Acero</t>
  </si>
  <si>
    <t>Tee Ø3" x Ø3" Pvc</t>
  </si>
  <si>
    <t>Silleta Ø24" x Ø3" Acero, Platilada</t>
  </si>
  <si>
    <t>Tuberias de Ø3" PVC SDR-21 Con J/G</t>
  </si>
  <si>
    <t>Excavacion en Material no Clasificado con Retroexcavadora con Neumatico</t>
  </si>
  <si>
    <t>PRESUPUESTO ACTUALIZADO:  EMPALME Ø24" x Ø3" DE LA LINEA DE Ø24"  DEL ACUEDUCTO LA ISABELA Y COLOCACION LINEA DE SERVICIO Ø3" PVC SDR-21, PARA EL SECTOR ARROYO MANZANO, UBICADO EN LA CARRETERA LA ISABELA, SECTOR ARROYO MANZANO. SANTO DOMINGO OESTE (Departamento Noroeste)</t>
  </si>
  <si>
    <t>CODIGO: 2020-21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</si>
</sst>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7" formatCode="&quot;RD$&quot;#,##0.00_);\(&quot;RD$&quot;#,##0.00\)"/>
    <numFmt numFmtId="43" formatCode="_(* #,##0.00_);_(* \(#,##0.00\);_(* &quot;-&quot;??_);_(@_)"/>
    <numFmt numFmtId="164" formatCode="_-* #,##0.00\ _€_-;\-* #,##0.00\ _€_-;_-* &quot;-&quot;??\ _€_-;_-@_-"/>
    <numFmt numFmtId="165" formatCode="0.00_)"/>
    <numFmt numFmtId="166" formatCode="0.0"/>
    <numFmt numFmtId="167" formatCode="0_)"/>
    <numFmt numFmtId="168" formatCode="_([$€]* #,##0.00_);_([$€]* \(#,##0.00\);_([$€]* &quot;-&quot;??_);_(@_)"/>
    <numFmt numFmtId="169" formatCode="#,##0.0_);\(#,##0.0\)"/>
    <numFmt numFmtId="170" formatCode="_(* #,##0.00_);_(* \(#,##0.00\);_(* \-??_);_(@_)"/>
    <numFmt numFmtId="171" formatCode="0.0_)"/>
    <numFmt numFmtId="172" formatCode="_-* #,##0.00_-;\-* #,##0.00_-;_-* \-??_-;_-@_-"/>
    <numFmt numFmtId="173" formatCode="_-* #,##0.00\ _€_-;\-* #,##0.00\ _€_-;_-* \-??\ _€_-;_-@_-"/>
    <numFmt numFmtId="174" formatCode="0.00_);\(0.00\)"/>
    <numFmt numFmtId="175" formatCode="0.0\ %"/>
    <numFmt numFmtId="176" formatCode="_(&quot;RD$&quot;* #,##0.00_);_(&quot;RD$&quot;* \(#,##0.00\);_(&quot;RD$&quot;* \-??_);_(@_)"/>
    <numFmt numFmtId="177" formatCode="0.0%"/>
    <numFmt numFmtId="178" formatCode="_(* #,##0.000000_);_(* \(#,##0.000000\);_(* \-??????_);_(@_)"/>
    <numFmt numFmtId="179" formatCode="#,##0.\-"/>
    <numFmt numFmtId="180" formatCode="#,##0.#&quot;.-&quot;"/>
    <numFmt numFmtId="181" formatCode="#,##0.#\.#&quot;.-&quot;"/>
    <numFmt numFmtId="182" formatCode="0.0&quot;.-&quot;"/>
    <numFmt numFmtId="183" formatCode="0.0\.0&quot;.-&quot;"/>
    <numFmt numFmtId="184" formatCode="#,##0.00&quot; &quot;;&quot; (&quot;#,##0.00&quot;)&quot;;&quot; -&quot;#&quot; &quot;;@&quot; &quot;"/>
    <numFmt numFmtId="185" formatCode="0.000"/>
    <numFmt numFmtId="186" formatCode="&quot;$&quot;\ #,##0.00_);\(&quot;$&quot;\ #,##0.00\)"/>
    <numFmt numFmtId="187" formatCode="_(\$* #,##0.00_);_(\$* \(#,##0.00\);_(\$* \-??_);_(@_)"/>
    <numFmt numFmtId="188" formatCode="0.\-"/>
    <numFmt numFmtId="189" formatCode="d&quot; de &quot;mmm&quot; de &quot;yy"/>
    <numFmt numFmtId="190" formatCode="[$-1C0A]#,##0.00_);[Red]\(#,##0.00\)"/>
    <numFmt numFmtId="191" formatCode="#,##0.#,\-"/>
    <numFmt numFmtId="192" formatCode="[$-1C0A]dd\-mmm\-yy"/>
  </numFmts>
  <fonts count="113">
    <font>
      <sz val="12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b/>
      <sz val="14"/>
      <name val="Arial MT"/>
    </font>
    <font>
      <b/>
      <sz val="12"/>
      <color indexed="8"/>
      <name val="Arial"/>
      <family val="2"/>
    </font>
    <font>
      <sz val="14"/>
      <name val="Times New Roman"/>
      <family val="1"/>
    </font>
    <font>
      <sz val="10"/>
      <name val="Courier New"/>
      <family val="3"/>
    </font>
    <font>
      <b/>
      <sz val="14"/>
      <color indexed="8"/>
      <name val="Arial MT"/>
    </font>
    <font>
      <sz val="14"/>
      <name val="Arial MT"/>
    </font>
    <font>
      <b/>
      <sz val="14"/>
      <name val="Times New Roman"/>
      <family val="1"/>
    </font>
    <font>
      <sz val="16"/>
      <name val="Times New Roman"/>
      <family val="1"/>
      <charset val="1"/>
    </font>
    <font>
      <b/>
      <sz val="16"/>
      <name val="Times New Roman"/>
      <family val="1"/>
      <charset val="1"/>
    </font>
    <font>
      <sz val="12"/>
      <name val="Arial"/>
      <family val="2"/>
      <charset val="1"/>
    </font>
    <font>
      <sz val="12"/>
      <color theme="1"/>
      <name val="Arial"/>
      <family val="2"/>
    </font>
    <font>
      <sz val="10"/>
      <name val="Arial"/>
      <charset val="1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1"/>
    </font>
    <font>
      <sz val="18"/>
      <color rgb="FF000000"/>
      <name val="Times New Roman"/>
      <family val="1"/>
      <charset val="1"/>
    </font>
    <font>
      <b/>
      <sz val="18"/>
      <color rgb="FF000000"/>
      <name val="Times New Roman"/>
      <family val="1"/>
      <charset val="1"/>
    </font>
    <font>
      <sz val="14"/>
      <color rgb="FF000000"/>
      <name val="Times New Roman"/>
      <family val="1"/>
    </font>
    <font>
      <sz val="11"/>
      <color rgb="FF000000"/>
      <name val="Times New Roman"/>
      <family val="1"/>
      <charset val="1"/>
    </font>
    <font>
      <b/>
      <sz val="18"/>
      <name val="Times New Roman"/>
      <family val="1"/>
      <charset val="1"/>
    </font>
    <font>
      <b/>
      <sz val="11"/>
      <color rgb="FF000000"/>
      <name val="Calibri"/>
      <family val="2"/>
    </font>
    <font>
      <sz val="14"/>
      <name val="Times New Roman"/>
      <family val="1"/>
      <charset val="1"/>
    </font>
    <font>
      <sz val="16"/>
      <color rgb="FF000000"/>
      <name val="Times New Roman"/>
      <family val="1"/>
    </font>
    <font>
      <sz val="10"/>
      <name val="Arial"/>
      <family val="2"/>
      <charset val="1"/>
    </font>
    <font>
      <b/>
      <sz val="14"/>
      <name val="Arial"/>
      <family val="2"/>
      <charset val="1"/>
    </font>
    <font>
      <b/>
      <sz val="16"/>
      <color rgb="FF000000"/>
      <name val="Times New Roman"/>
      <family val="1"/>
      <charset val="1"/>
    </font>
    <font>
      <sz val="14"/>
      <color rgb="FF000000"/>
      <name val="Times New Roman"/>
      <family val="1"/>
      <charset val="1"/>
    </font>
    <font>
      <b/>
      <sz val="14"/>
      <color rgb="FF000000"/>
      <name val="Times New Roman"/>
      <family val="1"/>
      <charset val="1"/>
    </font>
    <font>
      <b/>
      <sz val="14"/>
      <name val="Times New Roman"/>
      <family val="1"/>
      <charset val="1"/>
    </font>
    <font>
      <b/>
      <sz val="14"/>
      <color rgb="FF000000"/>
      <name val="Times New Roman"/>
      <family val="1"/>
    </font>
    <font>
      <b/>
      <sz val="12"/>
      <color rgb="FF000000"/>
      <name val="Arial"/>
      <family val="2"/>
      <charset val="1"/>
    </font>
    <font>
      <b/>
      <sz val="10"/>
      <name val="Arial"/>
      <family val="2"/>
    </font>
    <font>
      <b/>
      <sz val="16"/>
      <name val="Times New Roman"/>
      <family val="1"/>
    </font>
    <font>
      <sz val="10"/>
      <color rgb="FF000000"/>
      <name val="Times New Roman"/>
      <family val="1"/>
      <charset val="1"/>
    </font>
    <font>
      <sz val="10"/>
      <name val="Arial"/>
    </font>
    <font>
      <b/>
      <sz val="18"/>
      <name val="Times New Roman"/>
      <family val="1"/>
    </font>
    <font>
      <sz val="16"/>
      <name val="Times New Roman"/>
      <family val="1"/>
    </font>
    <font>
      <sz val="16"/>
      <color rgb="FFFF0000"/>
      <name val="Times New Roman"/>
      <family val="1"/>
    </font>
    <font>
      <sz val="16"/>
      <color rgb="FF000000"/>
      <name val="Times New Roman"/>
      <family val="1"/>
      <charset val="1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0"/>
      <color rgb="FFFF0000"/>
      <name val="Times New Roman"/>
      <family val="1"/>
    </font>
    <font>
      <sz val="14"/>
      <color theme="1"/>
      <name val="Times New Roman"/>
      <family val="1"/>
    </font>
    <font>
      <b/>
      <sz val="11"/>
      <name val="Arial"/>
      <family val="2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rgb="FF000000"/>
      <name val="Arial1"/>
    </font>
    <font>
      <b/>
      <sz val="14"/>
      <color rgb="FF000000"/>
      <name val="Arial1"/>
    </font>
    <font>
      <b/>
      <sz val="10"/>
      <color rgb="FF000000"/>
      <name val="Arial1"/>
    </font>
    <font>
      <b/>
      <sz val="14"/>
      <color rgb="FFFF0000"/>
      <name val="Arial"/>
      <family val="2"/>
    </font>
    <font>
      <sz val="14"/>
      <color indexed="10"/>
      <name val="Times New Roman"/>
      <family val="1"/>
    </font>
    <font>
      <sz val="11"/>
      <color indexed="8"/>
      <name val="Calibri"/>
      <family val="2"/>
    </font>
    <font>
      <b/>
      <sz val="11"/>
      <name val="Times New Roman"/>
      <family val="1"/>
    </font>
    <font>
      <sz val="10"/>
      <color theme="1"/>
      <name val="Arial"/>
      <family val="2"/>
    </font>
    <font>
      <sz val="16"/>
      <color theme="1"/>
      <name val="Times New Roman"/>
      <family val="1"/>
    </font>
    <font>
      <b/>
      <sz val="10"/>
      <color theme="4" tint="-0.249977111117893"/>
      <name val="Arial"/>
      <family val="2"/>
    </font>
    <font>
      <sz val="14"/>
      <color indexed="8"/>
      <name val="Calibri"/>
      <family val="2"/>
    </font>
    <font>
      <sz val="14"/>
      <color indexed="8"/>
      <name val="Times New Roman"/>
      <family val="1"/>
    </font>
    <font>
      <b/>
      <sz val="10"/>
      <color rgb="FF002060"/>
      <name val="Arial"/>
      <family val="2"/>
    </font>
    <font>
      <sz val="14"/>
      <name val="Calibri"/>
      <family val="2"/>
    </font>
    <font>
      <sz val="10.5"/>
      <name val="Times New Roman"/>
      <family val="1"/>
    </font>
    <font>
      <sz val="10"/>
      <name val="Times New Roman"/>
      <family val="1"/>
    </font>
    <font>
      <sz val="12"/>
      <name val="Arial MT"/>
    </font>
    <font>
      <sz val="14"/>
      <color rgb="FF00B0F0"/>
      <name val="Arial"/>
      <family val="2"/>
    </font>
    <font>
      <sz val="14"/>
      <color theme="4" tint="-0.249977111117893"/>
      <name val="Arial"/>
      <family val="2"/>
    </font>
    <font>
      <sz val="14"/>
      <color rgb="FF92D050"/>
      <name val="Arial"/>
      <family val="2"/>
    </font>
    <font>
      <sz val="10"/>
      <name val="Courier"/>
      <family val="3"/>
    </font>
    <font>
      <sz val="14"/>
      <color indexed="8"/>
      <name val="Arial MT"/>
    </font>
    <font>
      <sz val="12"/>
      <color indexed="8"/>
      <name val="Times New Roman"/>
      <family val="1"/>
    </font>
    <font>
      <sz val="18"/>
      <color indexed="8"/>
      <name val="Times New Roman"/>
      <family val="1"/>
    </font>
    <font>
      <b/>
      <sz val="18"/>
      <color indexed="8"/>
      <name val="Times New Roman"/>
      <family val="1"/>
    </font>
    <font>
      <sz val="12"/>
      <color indexed="10"/>
      <name val="Times New Roman"/>
      <family val="1"/>
    </font>
    <font>
      <sz val="18"/>
      <color indexed="10"/>
      <name val="Times New Roman"/>
      <family val="1"/>
    </font>
    <font>
      <b/>
      <sz val="18"/>
      <color indexed="10"/>
      <name val="Times New Roman"/>
      <family val="1"/>
    </font>
    <font>
      <b/>
      <sz val="14"/>
      <color indexed="10"/>
      <name val="Times New Roman"/>
      <family val="1"/>
    </font>
    <font>
      <sz val="16"/>
      <color indexed="10"/>
      <name val="Times New Roman"/>
      <family val="1"/>
    </font>
    <font>
      <sz val="10"/>
      <color indexed="10"/>
      <name val="Times New Roman"/>
      <family val="1"/>
    </font>
    <font>
      <sz val="11"/>
      <color indexed="8"/>
      <name val="Times New Roman"/>
      <family val="1"/>
    </font>
    <font>
      <sz val="16"/>
      <color indexed="8"/>
      <name val="Times New Roman"/>
      <family val="1"/>
    </font>
    <font>
      <b/>
      <sz val="16"/>
      <color indexed="8"/>
      <name val="Times New Roman"/>
      <family val="1"/>
    </font>
    <font>
      <b/>
      <sz val="14"/>
      <name val="TechnicLite"/>
      <charset val="2"/>
    </font>
    <font>
      <b/>
      <sz val="12"/>
      <color indexed="25"/>
      <name val="Arial"/>
      <family val="2"/>
    </font>
    <font>
      <b/>
      <sz val="14"/>
      <color indexed="25"/>
      <name val="Arial"/>
      <family val="2"/>
    </font>
    <font>
      <b/>
      <sz val="18"/>
      <color indexed="25"/>
      <name val="Times New Roman"/>
      <family val="1"/>
    </font>
    <font>
      <b/>
      <sz val="14"/>
      <color indexed="8"/>
      <name val="Times New Roman"/>
      <family val="1"/>
    </font>
    <font>
      <sz val="12"/>
      <color indexed="8"/>
      <name val="Arial"/>
      <family val="2"/>
    </font>
    <font>
      <b/>
      <sz val="10"/>
      <color indexed="10"/>
      <name val="Times New Roman"/>
      <family val="1"/>
    </font>
    <font>
      <sz val="10"/>
      <color indexed="8"/>
      <name val="Times New Roman"/>
      <family val="1"/>
    </font>
    <font>
      <b/>
      <sz val="13.5"/>
      <color indexed="8"/>
      <name val="Times New Roman"/>
      <family val="1"/>
    </font>
    <font>
      <b/>
      <sz val="10"/>
      <color indexed="18"/>
      <name val="Times New Roman"/>
      <family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4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sz val="14"/>
      <color rgb="FF000000"/>
      <name val="Verdana"/>
      <family val="2"/>
      <charset val="1"/>
    </font>
    <font>
      <sz val="12"/>
      <name val="Times New Roman"/>
      <family val="1"/>
      <charset val="1"/>
    </font>
    <font>
      <sz val="14"/>
      <name val="Arial"/>
      <family val="2"/>
      <charset val="1"/>
    </font>
    <font>
      <sz val="16"/>
      <name val="Arial"/>
      <family val="2"/>
      <charset val="1"/>
    </font>
    <font>
      <b/>
      <sz val="16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FFFFC0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100">
    <border>
      <left/>
      <right/>
      <top/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8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8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uble">
        <color indexed="8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double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</borders>
  <cellStyleXfs count="79">
    <xf numFmtId="165" fontId="0" fillId="0" borderId="0"/>
    <xf numFmtId="16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5" fillId="0" borderId="0"/>
    <xf numFmtId="165" fontId="3" fillId="0" borderId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3" fillId="0" borderId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13" fillId="0" borderId="0" applyFill="0" applyBorder="0" applyAlignment="0" applyProtection="0"/>
    <xf numFmtId="0" fontId="21" fillId="0" borderId="0"/>
    <xf numFmtId="170" fontId="2" fillId="0" borderId="0" applyBorder="0" applyProtection="0"/>
    <xf numFmtId="0" fontId="2" fillId="0" borderId="0"/>
    <xf numFmtId="9" fontId="2" fillId="0" borderId="0" applyBorder="0" applyProtection="0"/>
    <xf numFmtId="0" fontId="25" fillId="0" borderId="0"/>
    <xf numFmtId="172" fontId="25" fillId="0" borderId="0" applyBorder="0" applyProtection="0"/>
    <xf numFmtId="173" fontId="2" fillId="0" borderId="0" applyBorder="0" applyProtection="0"/>
    <xf numFmtId="0" fontId="25" fillId="0" borderId="0"/>
    <xf numFmtId="173" fontId="2" fillId="0" borderId="0" applyBorder="0" applyProtection="0"/>
    <xf numFmtId="170" fontId="2" fillId="0" borderId="0" applyBorder="0" applyProtection="0"/>
    <xf numFmtId="170" fontId="2" fillId="0" borderId="0" applyBorder="0" applyProtection="0"/>
    <xf numFmtId="0" fontId="2" fillId="0" borderId="0"/>
    <xf numFmtId="9" fontId="2" fillId="0" borderId="0" applyBorder="0" applyProtection="0"/>
    <xf numFmtId="9" fontId="25" fillId="0" borderId="0" applyBorder="0" applyProtection="0"/>
    <xf numFmtId="0" fontId="35" fillId="0" borderId="0"/>
    <xf numFmtId="0" fontId="35" fillId="0" borderId="0"/>
    <xf numFmtId="170" fontId="2" fillId="0" borderId="0" applyBorder="0" applyProtection="0"/>
    <xf numFmtId="170" fontId="2" fillId="0" borderId="0" applyBorder="0" applyProtection="0"/>
    <xf numFmtId="0" fontId="35" fillId="0" borderId="0"/>
    <xf numFmtId="0" fontId="46" fillId="0" borderId="0"/>
    <xf numFmtId="164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/>
    <xf numFmtId="164" fontId="2" fillId="0" borderId="0" applyFont="0" applyFill="0" applyBorder="0" applyAlignment="0" applyProtection="0"/>
    <xf numFmtId="39" fontId="78" fillId="0" borderId="0"/>
    <xf numFmtId="9" fontId="3" fillId="0" borderId="0" applyFont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87" fontId="2" fillId="0" borderId="0" applyFill="0" applyBorder="0" applyAlignment="0" applyProtection="0"/>
    <xf numFmtId="9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9" fontId="2" fillId="0" borderId="0" applyFill="0" applyBorder="0" applyAlignment="0" applyProtection="0"/>
    <xf numFmtId="0" fontId="2" fillId="0" borderId="0"/>
    <xf numFmtId="0" fontId="63" fillId="0" borderId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187" fontId="2" fillId="0" borderId="0" applyFill="0" applyBorder="0" applyAlignment="0" applyProtection="0"/>
    <xf numFmtId="173" fontId="35" fillId="0" borderId="0" applyBorder="0" applyProtection="0"/>
    <xf numFmtId="170" fontId="35" fillId="0" borderId="0" applyBorder="0" applyProtection="0"/>
    <xf numFmtId="9" fontId="35" fillId="0" borderId="0" applyBorder="0" applyProtection="0"/>
    <xf numFmtId="170" fontId="35" fillId="0" borderId="0" applyBorder="0" applyProtection="0"/>
    <xf numFmtId="170" fontId="35" fillId="0" borderId="0" applyBorder="0" applyProtection="0"/>
    <xf numFmtId="173" fontId="35" fillId="0" borderId="0" applyBorder="0" applyProtection="0"/>
    <xf numFmtId="170" fontId="35" fillId="0" borderId="0" applyBorder="0" applyProtection="0"/>
    <xf numFmtId="170" fontId="35" fillId="0" borderId="0" applyBorder="0" applyProtection="0"/>
    <xf numFmtId="172" fontId="35" fillId="0" borderId="0" applyBorder="0" applyProtection="0"/>
  </cellStyleXfs>
  <cellXfs count="1599">
    <xf numFmtId="165" fontId="0" fillId="0" borderId="0" xfId="0"/>
    <xf numFmtId="43" fontId="7" fillId="0" borderId="0" xfId="3" applyFont="1" applyAlignment="1">
      <alignment vertical="center"/>
    </xf>
    <xf numFmtId="43" fontId="6" fillId="0" borderId="0" xfId="3" applyFont="1" applyAlignment="1">
      <alignment vertical="center"/>
    </xf>
    <xf numFmtId="166" fontId="7" fillId="0" borderId="0" xfId="6" applyNumberFormat="1" applyFont="1" applyAlignment="1">
      <alignment horizontal="right" vertical="center"/>
    </xf>
    <xf numFmtId="165" fontId="7" fillId="0" borderId="0" xfId="6" applyFont="1" applyAlignment="1">
      <alignment vertical="center"/>
    </xf>
    <xf numFmtId="165" fontId="7" fillId="0" borderId="0" xfId="6" applyFont="1" applyAlignment="1">
      <alignment horizontal="right" vertical="center"/>
    </xf>
    <xf numFmtId="165" fontId="7" fillId="0" borderId="0" xfId="6" applyFont="1" applyBorder="1" applyAlignment="1">
      <alignment horizontal="center" vertical="center"/>
    </xf>
    <xf numFmtId="43" fontId="7" fillId="0" borderId="0" xfId="2" applyFont="1" applyAlignment="1">
      <alignment vertical="center"/>
    </xf>
    <xf numFmtId="43" fontId="7" fillId="0" borderId="0" xfId="2" applyFont="1" applyBorder="1" applyAlignment="1">
      <alignment vertical="center"/>
    </xf>
    <xf numFmtId="43" fontId="7" fillId="0" borderId="0" xfId="2" applyFont="1" applyAlignment="1">
      <alignment horizontal="right" vertical="center"/>
    </xf>
    <xf numFmtId="165" fontId="8" fillId="0" borderId="0" xfId="6" applyNumberFormat="1" applyFont="1" applyAlignment="1" applyProtection="1">
      <alignment vertical="center"/>
    </xf>
    <xf numFmtId="165" fontId="9" fillId="0" borderId="0" xfId="6" applyNumberFormat="1" applyFont="1" applyAlignment="1" applyProtection="1">
      <alignment vertical="center"/>
    </xf>
    <xf numFmtId="43" fontId="9" fillId="0" borderId="0" xfId="2" applyFont="1" applyAlignment="1" applyProtection="1">
      <alignment vertical="center"/>
    </xf>
    <xf numFmtId="43" fontId="9" fillId="0" borderId="0" xfId="3" applyFont="1" applyAlignment="1" applyProtection="1">
      <alignment vertical="center"/>
    </xf>
    <xf numFmtId="43" fontId="8" fillId="0" borderId="0" xfId="3" applyFont="1" applyAlignment="1" applyProtection="1">
      <alignment vertical="center"/>
    </xf>
    <xf numFmtId="43" fontId="8" fillId="0" borderId="0" xfId="2" applyFont="1" applyAlignment="1" applyProtection="1">
      <alignment vertical="center"/>
    </xf>
    <xf numFmtId="43" fontId="9" fillId="0" borderId="0" xfId="2" applyFont="1" applyAlignment="1" applyProtection="1">
      <alignment horizontal="right" vertical="center"/>
    </xf>
    <xf numFmtId="165" fontId="8" fillId="0" borderId="0" xfId="0" applyNumberFormat="1" applyFont="1" applyBorder="1" applyAlignment="1" applyProtection="1">
      <alignment vertical="center"/>
    </xf>
    <xf numFmtId="164" fontId="8" fillId="0" borderId="0" xfId="3" applyNumberFormat="1" applyFont="1" applyBorder="1" applyAlignment="1" applyProtection="1">
      <alignment vertical="center"/>
    </xf>
    <xf numFmtId="165" fontId="8" fillId="0" borderId="0" xfId="0" applyNumberFormat="1" applyFont="1" applyBorder="1" applyAlignment="1" applyProtection="1">
      <alignment horizontal="center" vertical="center"/>
    </xf>
    <xf numFmtId="164" fontId="9" fillId="0" borderId="0" xfId="3" applyNumberFormat="1" applyFont="1" applyBorder="1" applyAlignment="1" applyProtection="1">
      <alignment vertical="center"/>
    </xf>
    <xf numFmtId="0" fontId="7" fillId="0" borderId="0" xfId="6" applyNumberFormat="1" applyFont="1" applyAlignment="1">
      <alignment vertical="center"/>
    </xf>
    <xf numFmtId="0" fontId="10" fillId="0" borderId="0" xfId="6" applyNumberFormat="1" applyFont="1" applyBorder="1" applyAlignment="1">
      <alignment vertical="center"/>
    </xf>
    <xf numFmtId="0" fontId="14" fillId="0" borderId="0" xfId="6" applyNumberFormat="1" applyFont="1" applyFill="1" applyBorder="1" applyAlignment="1">
      <alignment horizontal="centerContinuous" vertical="center"/>
    </xf>
    <xf numFmtId="43" fontId="14" fillId="0" borderId="0" xfId="2" applyFont="1" applyFill="1" applyBorder="1" applyAlignment="1">
      <alignment horizontal="centerContinuous" vertical="center"/>
    </xf>
    <xf numFmtId="4" fontId="6" fillId="0" borderId="0" xfId="6" applyNumberFormat="1" applyFont="1" applyFill="1" applyBorder="1" applyAlignment="1">
      <alignment horizontal="centerContinuous" vertical="center"/>
    </xf>
    <xf numFmtId="43" fontId="8" fillId="0" borderId="0" xfId="2" applyFont="1" applyFill="1" applyBorder="1" applyAlignment="1">
      <alignment horizontal="centerContinuous" vertical="center"/>
    </xf>
    <xf numFmtId="43" fontId="9" fillId="0" borderId="0" xfId="2" applyFont="1" applyFill="1" applyBorder="1" applyAlignment="1">
      <alignment horizontal="right" vertical="center"/>
    </xf>
    <xf numFmtId="165" fontId="9" fillId="2" borderId="1" xfId="6" applyNumberFormat="1" applyFont="1" applyFill="1" applyBorder="1" applyAlignment="1" applyProtection="1">
      <alignment horizontal="center" vertical="center"/>
    </xf>
    <xf numFmtId="165" fontId="9" fillId="2" borderId="2" xfId="6" applyNumberFormat="1" applyFont="1" applyFill="1" applyBorder="1" applyAlignment="1" applyProtection="1">
      <alignment horizontal="center" vertical="center"/>
    </xf>
    <xf numFmtId="43" fontId="9" fillId="2" borderId="2" xfId="2" applyFont="1" applyFill="1" applyBorder="1" applyAlignment="1" applyProtection="1">
      <alignment horizontal="center" vertical="center"/>
    </xf>
    <xf numFmtId="43" fontId="9" fillId="2" borderId="2" xfId="3" applyFont="1" applyFill="1" applyBorder="1" applyAlignment="1" applyProtection="1">
      <alignment horizontal="center" vertical="center"/>
    </xf>
    <xf numFmtId="43" fontId="9" fillId="2" borderId="3" xfId="2" applyFont="1" applyFill="1" applyBorder="1" applyAlignment="1" applyProtection="1">
      <alignment horizontal="center" vertical="center"/>
    </xf>
    <xf numFmtId="4" fontId="9" fillId="0" borderId="4" xfId="6" applyNumberFormat="1" applyFont="1" applyBorder="1" applyAlignment="1">
      <alignment vertical="center" wrapText="1"/>
    </xf>
    <xf numFmtId="4" fontId="9" fillId="0" borderId="5" xfId="6" applyNumberFormat="1" applyFont="1" applyBorder="1" applyAlignment="1">
      <alignment horizontal="center" vertical="center" wrapText="1"/>
    </xf>
    <xf numFmtId="43" fontId="9" fillId="0" borderId="5" xfId="2" applyFont="1" applyBorder="1" applyAlignment="1">
      <alignment horizontal="center" vertical="center" wrapText="1"/>
    </xf>
    <xf numFmtId="43" fontId="9" fillId="0" borderId="6" xfId="2" applyFont="1" applyBorder="1" applyAlignment="1">
      <alignment horizontal="center" vertical="center" wrapText="1"/>
    </xf>
    <xf numFmtId="0" fontId="9" fillId="0" borderId="7" xfId="6" applyNumberFormat="1" applyFont="1" applyBorder="1" applyAlignment="1">
      <alignment vertical="center" wrapText="1"/>
    </xf>
    <xf numFmtId="0" fontId="9" fillId="0" borderId="8" xfId="6" applyNumberFormat="1" applyFont="1" applyBorder="1" applyAlignment="1">
      <alignment vertical="center" wrapText="1"/>
    </xf>
    <xf numFmtId="43" fontId="8" fillId="0" borderId="8" xfId="2" applyFont="1" applyBorder="1" applyAlignment="1">
      <alignment horizontal="center" vertical="center" wrapText="1"/>
    </xf>
    <xf numFmtId="4" fontId="8" fillId="0" borderId="8" xfId="6" applyNumberFormat="1" applyFont="1" applyBorder="1" applyAlignment="1">
      <alignment horizontal="center" vertical="center" wrapText="1"/>
    </xf>
    <xf numFmtId="4" fontId="7" fillId="0" borderId="8" xfId="6" applyNumberFormat="1" applyFont="1" applyBorder="1" applyAlignment="1">
      <alignment horizontal="right" vertical="center" wrapText="1"/>
    </xf>
    <xf numFmtId="43" fontId="8" fillId="0" borderId="8" xfId="2" applyFont="1" applyBorder="1" applyAlignment="1">
      <alignment vertical="center" wrapText="1"/>
    </xf>
    <xf numFmtId="43" fontId="9" fillId="0" borderId="9" xfId="2" applyFont="1" applyBorder="1" applyAlignment="1">
      <alignment vertical="center" wrapText="1"/>
    </xf>
    <xf numFmtId="166" fontId="8" fillId="0" borderId="7" xfId="6" applyNumberFormat="1" applyFont="1" applyBorder="1" applyAlignment="1">
      <alignment vertical="center" wrapText="1"/>
    </xf>
    <xf numFmtId="0" fontId="8" fillId="0" borderId="8" xfId="6" applyNumberFormat="1" applyFont="1" applyBorder="1" applyAlignment="1">
      <alignment vertical="center" wrapText="1"/>
    </xf>
    <xf numFmtId="43" fontId="8" fillId="0" borderId="8" xfId="2" applyFont="1" applyBorder="1" applyAlignment="1">
      <alignment horizontal="right" vertical="center" wrapText="1"/>
    </xf>
    <xf numFmtId="0" fontId="8" fillId="0" borderId="7" xfId="6" applyNumberFormat="1" applyFont="1" applyBorder="1" applyAlignment="1">
      <alignment vertical="center" wrapText="1"/>
    </xf>
    <xf numFmtId="0" fontId="7" fillId="0" borderId="8" xfId="6" applyNumberFormat="1" applyFont="1" applyFill="1" applyBorder="1" applyAlignment="1">
      <alignment vertical="center" wrapText="1"/>
    </xf>
    <xf numFmtId="0" fontId="8" fillId="0" borderId="8" xfId="6" applyNumberFormat="1" applyFont="1" applyBorder="1" applyAlignment="1">
      <alignment horizontal="center" vertical="center" wrapText="1"/>
    </xf>
    <xf numFmtId="0" fontId="7" fillId="0" borderId="8" xfId="6" applyNumberFormat="1" applyFont="1" applyBorder="1" applyAlignment="1">
      <alignment vertical="center" wrapText="1"/>
    </xf>
    <xf numFmtId="4" fontId="7" fillId="0" borderId="8" xfId="6" applyNumberFormat="1" applyFont="1" applyFill="1" applyBorder="1" applyAlignment="1">
      <alignment horizontal="right" vertical="center" wrapText="1"/>
    </xf>
    <xf numFmtId="0" fontId="8" fillId="0" borderId="8" xfId="6" applyNumberFormat="1" applyFont="1" applyFill="1" applyBorder="1" applyAlignment="1">
      <alignment vertical="center" wrapText="1"/>
    </xf>
    <xf numFmtId="2" fontId="8" fillId="0" borderId="7" xfId="6" applyNumberFormat="1" applyFont="1" applyBorder="1" applyAlignment="1">
      <alignment vertical="center" wrapText="1"/>
    </xf>
    <xf numFmtId="166" fontId="8" fillId="0" borderId="16" xfId="6" applyNumberFormat="1" applyFont="1" applyBorder="1" applyAlignment="1">
      <alignment vertical="center" wrapText="1"/>
    </xf>
    <xf numFmtId="0" fontId="8" fillId="0" borderId="17" xfId="6" applyNumberFormat="1" applyFont="1" applyBorder="1" applyAlignment="1">
      <alignment vertical="center" wrapText="1"/>
    </xf>
    <xf numFmtId="43" fontId="8" fillId="0" borderId="17" xfId="2" applyFont="1" applyBorder="1" applyAlignment="1">
      <alignment horizontal="right" vertical="center" wrapText="1"/>
    </xf>
    <xf numFmtId="0" fontId="8" fillId="0" borderId="17" xfId="6" applyNumberFormat="1" applyFont="1" applyBorder="1" applyAlignment="1">
      <alignment horizontal="center" vertical="center" wrapText="1"/>
    </xf>
    <xf numFmtId="4" fontId="7" fillId="0" borderId="17" xfId="6" applyNumberFormat="1" applyFont="1" applyBorder="1" applyAlignment="1">
      <alignment horizontal="right" vertical="center" wrapText="1"/>
    </xf>
    <xf numFmtId="43" fontId="8" fillId="0" borderId="17" xfId="2" applyFont="1" applyBorder="1" applyAlignment="1">
      <alignment vertical="center" wrapText="1"/>
    </xf>
    <xf numFmtId="43" fontId="9" fillId="0" borderId="18" xfId="2" applyFont="1" applyBorder="1" applyAlignment="1">
      <alignment vertical="center" wrapText="1"/>
    </xf>
    <xf numFmtId="0" fontId="9" fillId="0" borderId="16" xfId="6" applyNumberFormat="1" applyFont="1" applyBorder="1" applyAlignment="1">
      <alignment vertical="center" wrapText="1"/>
    </xf>
    <xf numFmtId="0" fontId="9" fillId="0" borderId="17" xfId="6" applyNumberFormat="1" applyFont="1" applyBorder="1" applyAlignment="1">
      <alignment vertical="center" wrapText="1"/>
    </xf>
    <xf numFmtId="2" fontId="8" fillId="0" borderId="16" xfId="6" applyNumberFormat="1" applyFont="1" applyBorder="1" applyAlignment="1">
      <alignment vertical="center" wrapText="1"/>
    </xf>
    <xf numFmtId="166" fontId="8" fillId="0" borderId="10" xfId="6" applyNumberFormat="1" applyFont="1" applyBorder="1" applyAlignment="1">
      <alignment vertical="center" wrapText="1"/>
    </xf>
    <xf numFmtId="0" fontId="8" fillId="0" borderId="11" xfId="6" applyNumberFormat="1" applyFont="1" applyBorder="1" applyAlignment="1">
      <alignment vertical="center" wrapText="1"/>
    </xf>
    <xf numFmtId="43" fontId="8" fillId="0" borderId="11" xfId="2" applyFont="1" applyBorder="1" applyAlignment="1">
      <alignment horizontal="right" vertical="center" wrapText="1"/>
    </xf>
    <xf numFmtId="0" fontId="8" fillId="0" borderId="11" xfId="6" applyNumberFormat="1" applyFont="1" applyBorder="1" applyAlignment="1">
      <alignment horizontal="center" vertical="center" wrapText="1"/>
    </xf>
    <xf numFmtId="4" fontId="7" fillId="0" borderId="11" xfId="6" applyNumberFormat="1" applyFont="1" applyBorder="1" applyAlignment="1">
      <alignment horizontal="right" vertical="center" wrapText="1"/>
    </xf>
    <xf numFmtId="43" fontId="8" fillId="0" borderId="11" xfId="2" applyFont="1" applyBorder="1" applyAlignment="1">
      <alignment vertical="center" wrapText="1"/>
    </xf>
    <xf numFmtId="43" fontId="9" fillId="0" borderId="12" xfId="2" applyFont="1" applyBorder="1" applyAlignment="1">
      <alignment vertical="center" wrapText="1"/>
    </xf>
    <xf numFmtId="4" fontId="8" fillId="0" borderId="17" xfId="6" applyNumberFormat="1" applyFont="1" applyBorder="1" applyAlignment="1">
      <alignment horizontal="center" vertical="center" wrapText="1"/>
    </xf>
    <xf numFmtId="4" fontId="8" fillId="0" borderId="7" xfId="6" applyNumberFormat="1" applyFont="1" applyBorder="1" applyAlignment="1">
      <alignment vertical="center" wrapText="1"/>
    </xf>
    <xf numFmtId="0" fontId="9" fillId="0" borderId="13" xfId="6" applyNumberFormat="1" applyFont="1" applyBorder="1" applyAlignment="1">
      <alignment vertical="center" wrapText="1"/>
    </xf>
    <xf numFmtId="0" fontId="9" fillId="0" borderId="14" xfId="6" applyNumberFormat="1" applyFont="1" applyBorder="1" applyAlignment="1">
      <alignment vertical="center" wrapText="1"/>
    </xf>
    <xf numFmtId="43" fontId="8" fillId="0" borderId="14" xfId="2" applyFont="1" applyBorder="1" applyAlignment="1">
      <alignment horizontal="right" vertical="center" wrapText="1"/>
    </xf>
    <xf numFmtId="4" fontId="8" fillId="0" borderId="14" xfId="6" applyNumberFormat="1" applyFont="1" applyBorder="1" applyAlignment="1">
      <alignment horizontal="center" vertical="center" wrapText="1"/>
    </xf>
    <xf numFmtId="4" fontId="7" fillId="0" borderId="14" xfId="6" applyNumberFormat="1" applyFont="1" applyBorder="1" applyAlignment="1">
      <alignment horizontal="right" vertical="center" wrapText="1"/>
    </xf>
    <xf numFmtId="43" fontId="8" fillId="0" borderId="14" xfId="2" applyFont="1" applyBorder="1" applyAlignment="1">
      <alignment vertical="center" wrapText="1"/>
    </xf>
    <xf numFmtId="43" fontId="9" fillId="0" borderId="15" xfId="2" applyFont="1" applyBorder="1" applyAlignment="1">
      <alignment vertical="center" wrapText="1"/>
    </xf>
    <xf numFmtId="167" fontId="8" fillId="2" borderId="1" xfId="6" applyNumberFormat="1" applyFont="1" applyFill="1" applyBorder="1" applyAlignment="1" applyProtection="1">
      <alignment vertical="center"/>
    </xf>
    <xf numFmtId="165" fontId="9" fillId="2" borderId="2" xfId="6" applyNumberFormat="1" applyFont="1" applyFill="1" applyBorder="1" applyAlignment="1" applyProtection="1">
      <alignment vertical="center"/>
    </xf>
    <xf numFmtId="43" fontId="9" fillId="2" borderId="2" xfId="2" applyFont="1" applyFill="1" applyBorder="1" applyAlignment="1" applyProtection="1">
      <alignment vertical="center"/>
    </xf>
    <xf numFmtId="165" fontId="8" fillId="2" borderId="2" xfId="6" applyNumberFormat="1" applyFont="1" applyFill="1" applyBorder="1" applyAlignment="1" applyProtection="1">
      <alignment vertical="center"/>
    </xf>
    <xf numFmtId="43" fontId="8" fillId="2" borderId="2" xfId="9" applyFont="1" applyFill="1" applyBorder="1" applyAlignment="1" applyProtection="1">
      <alignment vertical="center"/>
    </xf>
    <xf numFmtId="43" fontId="8" fillId="2" borderId="2" xfId="2" applyFont="1" applyFill="1" applyBorder="1" applyAlignment="1" applyProtection="1">
      <alignment vertical="center"/>
    </xf>
    <xf numFmtId="43" fontId="9" fillId="2" borderId="3" xfId="2" applyFont="1" applyFill="1" applyBorder="1" applyAlignment="1" applyProtection="1">
      <alignment vertical="center"/>
    </xf>
    <xf numFmtId="43" fontId="8" fillId="2" borderId="2" xfId="3" applyFont="1" applyFill="1" applyBorder="1" applyAlignment="1" applyProtection="1">
      <alignment vertical="center"/>
    </xf>
    <xf numFmtId="0" fontId="15" fillId="0" borderId="0" xfId="6" applyNumberFormat="1" applyFont="1" applyAlignment="1">
      <alignment vertical="center"/>
    </xf>
    <xf numFmtId="43" fontId="15" fillId="0" borderId="0" xfId="2" applyFont="1" applyAlignment="1">
      <alignment vertical="center"/>
    </xf>
    <xf numFmtId="4" fontId="7" fillId="0" borderId="0" xfId="6" applyNumberFormat="1" applyFont="1" applyAlignment="1">
      <alignment vertical="center"/>
    </xf>
    <xf numFmtId="165" fontId="11" fillId="0" borderId="0" xfId="6" applyNumberFormat="1" applyFont="1" applyAlignment="1" applyProtection="1">
      <alignment vertical="center"/>
    </xf>
    <xf numFmtId="165" fontId="12" fillId="0" borderId="0" xfId="6" applyNumberFormat="1" applyFont="1" applyBorder="1" applyAlignment="1" applyProtection="1">
      <alignment horizontal="right" vertical="center"/>
    </xf>
    <xf numFmtId="165" fontId="12" fillId="0" borderId="0" xfId="6" applyNumberFormat="1" applyFont="1" applyBorder="1" applyAlignment="1" applyProtection="1">
      <alignment vertical="center"/>
    </xf>
    <xf numFmtId="43" fontId="12" fillId="0" borderId="0" xfId="4" applyFont="1" applyBorder="1" applyAlignment="1" applyProtection="1">
      <alignment vertical="center"/>
    </xf>
    <xf numFmtId="43" fontId="12" fillId="0" borderId="0" xfId="2" applyFont="1" applyBorder="1" applyAlignment="1" applyProtection="1">
      <alignment vertical="center"/>
    </xf>
    <xf numFmtId="43" fontId="12" fillId="0" borderId="0" xfId="2" applyFont="1" applyAlignment="1">
      <alignment vertical="center"/>
    </xf>
    <xf numFmtId="165" fontId="16" fillId="0" borderId="0" xfId="6" applyNumberFormat="1" applyFont="1" applyBorder="1" applyAlignment="1" applyProtection="1">
      <alignment vertical="center"/>
    </xf>
    <xf numFmtId="43" fontId="16" fillId="0" borderId="0" xfId="4" applyFont="1" applyBorder="1" applyAlignment="1" applyProtection="1">
      <alignment vertical="center"/>
    </xf>
    <xf numFmtId="43" fontId="16" fillId="0" borderId="0" xfId="2" applyFont="1" applyBorder="1" applyAlignment="1" applyProtection="1">
      <alignment vertical="center"/>
    </xf>
    <xf numFmtId="166" fontId="12" fillId="0" borderId="0" xfId="6" applyNumberFormat="1" applyFont="1" applyAlignment="1">
      <alignment horizontal="right" vertical="center"/>
    </xf>
    <xf numFmtId="169" fontId="12" fillId="0" borderId="0" xfId="6" applyNumberFormat="1" applyFont="1" applyFill="1" applyAlignment="1">
      <alignment horizontal="right" vertical="center"/>
    </xf>
    <xf numFmtId="165" fontId="17" fillId="0" borderId="0" xfId="0" applyFont="1"/>
    <xf numFmtId="165" fontId="18" fillId="0" borderId="0" xfId="0" applyFont="1" applyAlignment="1">
      <alignment horizontal="left"/>
    </xf>
    <xf numFmtId="165" fontId="17" fillId="0" borderId="0" xfId="0" applyFont="1" applyAlignment="1">
      <alignment horizontal="center"/>
    </xf>
    <xf numFmtId="165" fontId="19" fillId="0" borderId="0" xfId="0" applyFont="1"/>
    <xf numFmtId="171" fontId="8" fillId="0" borderId="19" xfId="6" applyNumberFormat="1" applyFont="1" applyBorder="1" applyAlignment="1">
      <alignment vertical="center" wrapText="1"/>
    </xf>
    <xf numFmtId="165" fontId="8" fillId="0" borderId="20" xfId="6" applyFont="1" applyBorder="1" applyAlignment="1">
      <alignment horizontal="left" vertical="center" wrapText="1"/>
    </xf>
    <xf numFmtId="43" fontId="8" fillId="0" borderId="20" xfId="12" applyFont="1" applyBorder="1" applyAlignment="1" applyProtection="1">
      <alignment vertical="center" wrapText="1"/>
    </xf>
    <xf numFmtId="43" fontId="9" fillId="0" borderId="21" xfId="12" applyFont="1" applyBorder="1" applyAlignment="1" applyProtection="1">
      <alignment vertical="center" wrapText="1"/>
    </xf>
    <xf numFmtId="171" fontId="7" fillId="0" borderId="22" xfId="6" applyNumberFormat="1" applyFont="1" applyBorder="1" applyAlignment="1">
      <alignment vertical="center" wrapText="1"/>
    </xf>
    <xf numFmtId="165" fontId="7" fillId="0" borderId="23" xfId="6" applyFont="1" applyBorder="1" applyAlignment="1">
      <alignment horizontal="left" vertical="center" wrapText="1"/>
    </xf>
    <xf numFmtId="43" fontId="7" fillId="0" borderId="23" xfId="12" applyFont="1" applyFill="1" applyBorder="1" applyAlignment="1" applyProtection="1">
      <alignment horizontal="left" vertical="center" wrapText="1"/>
    </xf>
    <xf numFmtId="10" fontId="7" fillId="0" borderId="23" xfId="13" applyNumberFormat="1" applyFont="1" applyFill="1" applyBorder="1" applyAlignment="1" applyProtection="1">
      <alignment horizontal="center" vertical="center" wrapText="1"/>
    </xf>
    <xf numFmtId="43" fontId="7" fillId="0" borderId="23" xfId="12" applyFont="1" applyFill="1" applyBorder="1" applyAlignment="1" applyProtection="1">
      <alignment vertical="center" wrapText="1"/>
    </xf>
    <xf numFmtId="43" fontId="7" fillId="0" borderId="24" xfId="12" applyFont="1" applyFill="1" applyBorder="1" applyAlignment="1" applyProtection="1">
      <alignment vertical="center" wrapText="1"/>
    </xf>
    <xf numFmtId="10" fontId="7" fillId="0" borderId="23" xfId="13" applyNumberFormat="1" applyFont="1" applyFill="1" applyBorder="1" applyAlignment="1" applyProtection="1">
      <alignment vertical="center" wrapText="1"/>
    </xf>
    <xf numFmtId="43" fontId="7" fillId="0" borderId="25" xfId="12" applyFont="1" applyFill="1" applyBorder="1" applyAlignment="1" applyProtection="1">
      <alignment vertical="center" wrapText="1"/>
    </xf>
    <xf numFmtId="171" fontId="8" fillId="3" borderId="1" xfId="6" applyNumberFormat="1" applyFont="1" applyFill="1" applyBorder="1" applyAlignment="1">
      <alignment vertical="center" wrapText="1"/>
    </xf>
    <xf numFmtId="165" fontId="9" fillId="3" borderId="2" xfId="6" applyFont="1" applyFill="1" applyBorder="1" applyAlignment="1">
      <alignment horizontal="left" vertical="center" wrapText="1"/>
    </xf>
    <xf numFmtId="43" fontId="9" fillId="3" borderId="2" xfId="12" applyFont="1" applyFill="1" applyBorder="1" applyAlignment="1" applyProtection="1">
      <alignment vertical="center" wrapText="1"/>
    </xf>
    <xf numFmtId="10" fontId="8" fillId="3" borderId="2" xfId="13" applyNumberFormat="1" applyFont="1" applyFill="1" applyBorder="1" applyAlignment="1" applyProtection="1">
      <alignment vertical="center" wrapText="1"/>
    </xf>
    <xf numFmtId="43" fontId="8" fillId="3" borderId="2" xfId="12" applyFont="1" applyFill="1" applyBorder="1" applyAlignment="1" applyProtection="1">
      <alignment vertical="center" wrapText="1"/>
    </xf>
    <xf numFmtId="43" fontId="9" fillId="3" borderId="3" xfId="12" applyFont="1" applyFill="1" applyBorder="1" applyAlignment="1" applyProtection="1">
      <alignment vertical="center" wrapText="1"/>
    </xf>
    <xf numFmtId="171" fontId="8" fillId="0" borderId="1" xfId="6" applyNumberFormat="1" applyFont="1" applyBorder="1" applyAlignment="1">
      <alignment vertical="center" wrapText="1"/>
    </xf>
    <xf numFmtId="165" fontId="9" fillId="0" borderId="2" xfId="6" applyFont="1" applyBorder="1" applyAlignment="1">
      <alignment horizontal="left" vertical="center" wrapText="1"/>
    </xf>
    <xf numFmtId="43" fontId="9" fillId="0" borderId="2" xfId="12" applyFont="1" applyFill="1" applyBorder="1" applyAlignment="1" applyProtection="1">
      <alignment vertical="center" wrapText="1"/>
    </xf>
    <xf numFmtId="10" fontId="8" fillId="0" borderId="2" xfId="13" applyNumberFormat="1" applyFont="1" applyFill="1" applyBorder="1" applyAlignment="1" applyProtection="1">
      <alignment vertical="center" wrapText="1"/>
    </xf>
    <xf numFmtId="43" fontId="8" fillId="0" borderId="2" xfId="12" applyFont="1" applyFill="1" applyBorder="1" applyAlignment="1" applyProtection="1">
      <alignment vertical="center" wrapText="1"/>
    </xf>
    <xf numFmtId="43" fontId="9" fillId="0" borderId="3" xfId="12" applyFont="1" applyFill="1" applyBorder="1" applyAlignment="1" applyProtection="1">
      <alignment vertical="center" wrapText="1"/>
    </xf>
    <xf numFmtId="10" fontId="8" fillId="3" borderId="2" xfId="13" applyNumberFormat="1" applyFont="1" applyFill="1" applyBorder="1" applyAlignment="1" applyProtection="1">
      <alignment horizontal="center" vertical="center" wrapText="1"/>
    </xf>
    <xf numFmtId="165" fontId="8" fillId="0" borderId="1" xfId="0" applyFont="1" applyBorder="1" applyAlignment="1">
      <alignment vertical="center" wrapText="1"/>
    </xf>
    <xf numFmtId="165" fontId="9" fillId="0" borderId="2" xfId="0" applyFont="1" applyBorder="1" applyAlignment="1">
      <alignment vertical="center" wrapText="1"/>
    </xf>
    <xf numFmtId="170" fontId="9" fillId="0" borderId="2" xfId="14" applyFont="1" applyFill="1" applyBorder="1" applyAlignment="1" applyProtection="1">
      <alignment vertical="center" wrapText="1"/>
    </xf>
    <xf numFmtId="10" fontId="8" fillId="0" borderId="2" xfId="0" applyNumberFormat="1" applyFont="1" applyBorder="1" applyAlignment="1">
      <alignment vertical="center" wrapText="1"/>
    </xf>
    <xf numFmtId="170" fontId="8" fillId="0" borderId="2" xfId="14" applyFont="1" applyFill="1" applyBorder="1" applyAlignment="1" applyProtection="1">
      <alignment vertical="center" wrapText="1"/>
    </xf>
    <xf numFmtId="170" fontId="9" fillId="0" borderId="3" xfId="14" applyFont="1" applyFill="1" applyBorder="1" applyAlignment="1" applyProtection="1">
      <alignment vertical="center" wrapText="1"/>
    </xf>
    <xf numFmtId="165" fontId="8" fillId="3" borderId="1" xfId="0" applyFont="1" applyFill="1" applyBorder="1" applyAlignment="1">
      <alignment vertical="center" wrapText="1"/>
    </xf>
    <xf numFmtId="165" fontId="9" fillId="3" borderId="2" xfId="0" applyFont="1" applyFill="1" applyBorder="1" applyAlignment="1">
      <alignment vertical="center" wrapText="1"/>
    </xf>
    <xf numFmtId="10" fontId="8" fillId="3" borderId="2" xfId="0" applyNumberFormat="1" applyFont="1" applyFill="1" applyBorder="1" applyAlignment="1">
      <alignment horizontal="right" vertical="center" wrapText="1"/>
    </xf>
    <xf numFmtId="170" fontId="8" fillId="3" borderId="2" xfId="14" applyFont="1" applyFill="1" applyBorder="1" applyAlignment="1" applyProtection="1">
      <alignment vertical="center" wrapText="1"/>
    </xf>
    <xf numFmtId="170" fontId="9" fillId="3" borderId="3" xfId="14" applyFont="1" applyFill="1" applyBorder="1" applyAlignment="1" applyProtection="1">
      <alignment vertical="center" wrapText="1"/>
    </xf>
    <xf numFmtId="171" fontId="9" fillId="3" borderId="2" xfId="6" applyNumberFormat="1" applyFont="1" applyFill="1" applyBorder="1" applyAlignment="1">
      <alignment vertical="center" wrapText="1"/>
    </xf>
    <xf numFmtId="0" fontId="7" fillId="0" borderId="0" xfId="15" applyFont="1" applyAlignment="1">
      <alignment vertical="center"/>
    </xf>
    <xf numFmtId="170" fontId="7" fillId="0" borderId="0" xfId="16" applyFont="1" applyAlignment="1">
      <alignment vertical="center"/>
    </xf>
    <xf numFmtId="0" fontId="7" fillId="0" borderId="26" xfId="15" applyFont="1" applyBorder="1" applyAlignment="1">
      <alignment vertical="center"/>
    </xf>
    <xf numFmtId="170" fontId="7" fillId="0" borderId="0" xfId="16" applyFont="1" applyBorder="1" applyAlignment="1" applyProtection="1">
      <alignment vertical="center"/>
    </xf>
    <xf numFmtId="170" fontId="7" fillId="0" borderId="0" xfId="16" applyFont="1" applyBorder="1" applyAlignment="1">
      <alignment vertical="center"/>
    </xf>
    <xf numFmtId="0" fontId="3" fillId="0" borderId="0" xfId="15" applyFont="1" applyAlignment="1">
      <alignment vertical="center"/>
    </xf>
    <xf numFmtId="165" fontId="7" fillId="0" borderId="0" xfId="17" applyNumberFormat="1" applyFont="1" applyAlignment="1">
      <alignment vertical="center"/>
    </xf>
    <xf numFmtId="166" fontId="7" fillId="0" borderId="0" xfId="17" applyNumberFormat="1" applyFont="1" applyAlignment="1">
      <alignment horizontal="right" vertical="center"/>
    </xf>
    <xf numFmtId="170" fontId="6" fillId="0" borderId="0" xfId="16" applyFont="1" applyBorder="1" applyAlignment="1" applyProtection="1">
      <alignment vertical="center"/>
    </xf>
    <xf numFmtId="165" fontId="6" fillId="0" borderId="0" xfId="17" applyNumberFormat="1" applyFont="1" applyAlignment="1">
      <alignment vertical="center"/>
    </xf>
    <xf numFmtId="169" fontId="12" fillId="0" borderId="0" xfId="17" applyNumberFormat="1" applyFont="1" applyAlignment="1">
      <alignment horizontal="right" vertical="center"/>
    </xf>
    <xf numFmtId="165" fontId="7" fillId="0" borderId="0" xfId="17" applyNumberFormat="1" applyFont="1" applyAlignment="1">
      <alignment horizontal="right" vertical="center"/>
    </xf>
    <xf numFmtId="0" fontId="7" fillId="0" borderId="0" xfId="15" applyFont="1" applyAlignment="1">
      <alignment vertical="center" wrapText="1"/>
    </xf>
    <xf numFmtId="0" fontId="22" fillId="0" borderId="0" xfId="15" applyFont="1" applyAlignment="1">
      <alignment vertical="center"/>
    </xf>
    <xf numFmtId="0" fontId="23" fillId="0" borderId="0" xfId="15" applyFont="1" applyAlignment="1">
      <alignment vertical="center"/>
    </xf>
    <xf numFmtId="170" fontId="6" fillId="0" borderId="27" xfId="16" applyFont="1" applyBorder="1" applyAlignment="1" applyProtection="1">
      <alignment vertical="center"/>
    </xf>
    <xf numFmtId="170" fontId="7" fillId="0" borderId="28" xfId="16" applyFont="1" applyBorder="1" applyAlignment="1">
      <alignment vertical="center"/>
    </xf>
    <xf numFmtId="170" fontId="7" fillId="0" borderId="28" xfId="16" applyFont="1" applyBorder="1" applyAlignment="1" applyProtection="1">
      <alignment vertical="center"/>
    </xf>
    <xf numFmtId="0" fontId="6" fillId="0" borderId="28" xfId="15" applyFont="1" applyBorder="1" applyAlignment="1">
      <alignment vertical="center"/>
    </xf>
    <xf numFmtId="0" fontId="7" fillId="0" borderId="29" xfId="15" applyFont="1" applyBorder="1" applyAlignment="1">
      <alignment vertical="center"/>
    </xf>
    <xf numFmtId="170" fontId="7" fillId="0" borderId="30" xfId="16" applyFont="1" applyBorder="1" applyAlignment="1" applyProtection="1">
      <alignment vertical="center"/>
    </xf>
    <xf numFmtId="170" fontId="7" fillId="0" borderId="31" xfId="16" applyFont="1" applyBorder="1" applyAlignment="1" applyProtection="1">
      <alignment vertical="center"/>
    </xf>
    <xf numFmtId="170" fontId="7" fillId="0" borderId="31" xfId="16" applyFont="1" applyBorder="1" applyAlignment="1">
      <alignment vertical="center"/>
    </xf>
    <xf numFmtId="0" fontId="7" fillId="0" borderId="31" xfId="15" applyFont="1" applyBorder="1" applyAlignment="1">
      <alignment horizontal="left" vertical="center" wrapText="1"/>
    </xf>
    <xf numFmtId="0" fontId="7" fillId="0" borderId="32" xfId="15" applyFont="1" applyBorder="1" applyAlignment="1">
      <alignment vertical="center"/>
    </xf>
    <xf numFmtId="170" fontId="7" fillId="0" borderId="33" xfId="16" applyFont="1" applyBorder="1" applyAlignment="1" applyProtection="1">
      <alignment vertical="center"/>
    </xf>
    <xf numFmtId="170" fontId="7" fillId="0" borderId="34" xfId="16" applyFont="1" applyBorder="1" applyAlignment="1" applyProtection="1">
      <alignment vertical="center"/>
    </xf>
    <xf numFmtId="170" fontId="7" fillId="0" borderId="34" xfId="16" applyFont="1" applyBorder="1" applyAlignment="1">
      <alignment vertical="center"/>
    </xf>
    <xf numFmtId="0" fontId="7" fillId="0" borderId="34" xfId="15" applyFont="1" applyBorder="1" applyAlignment="1">
      <alignment horizontal="left" vertical="center" wrapText="1"/>
    </xf>
    <xf numFmtId="0" fontId="7" fillId="0" borderId="35" xfId="15" applyFont="1" applyBorder="1" applyAlignment="1">
      <alignment vertical="center"/>
    </xf>
    <xf numFmtId="10" fontId="7" fillId="0" borderId="34" xfId="18" applyNumberFormat="1" applyFont="1" applyBorder="1" applyAlignment="1" applyProtection="1">
      <alignment vertical="center"/>
    </xf>
    <xf numFmtId="0" fontId="7" fillId="0" borderId="36" xfId="15" applyFont="1" applyBorder="1" applyAlignment="1">
      <alignment vertical="center"/>
    </xf>
    <xf numFmtId="10" fontId="7" fillId="0" borderId="31" xfId="18" applyNumberFormat="1" applyFont="1" applyBorder="1" applyAlignment="1" applyProtection="1">
      <alignment vertical="center"/>
    </xf>
    <xf numFmtId="0" fontId="7" fillId="4" borderId="37" xfId="15" applyFont="1" applyFill="1" applyBorder="1" applyAlignment="1">
      <alignment horizontal="left" vertical="center" wrapText="1"/>
    </xf>
    <xf numFmtId="0" fontId="7" fillId="4" borderId="32" xfId="15" applyFont="1" applyFill="1" applyBorder="1" applyAlignment="1">
      <alignment vertical="center"/>
    </xf>
    <xf numFmtId="0" fontId="7" fillId="0" borderId="34" xfId="15" applyFont="1" applyBorder="1" applyAlignment="1">
      <alignment vertical="center"/>
    </xf>
    <xf numFmtId="0" fontId="7" fillId="0" borderId="38" xfId="15" applyFont="1" applyBorder="1" applyAlignment="1">
      <alignment vertical="center" wrapText="1"/>
    </xf>
    <xf numFmtId="170" fontId="7" fillId="0" borderId="39" xfId="16" applyFont="1" applyBorder="1" applyAlignment="1" applyProtection="1">
      <alignment vertical="center"/>
    </xf>
    <xf numFmtId="170" fontId="7" fillId="0" borderId="40" xfId="16" applyFont="1" applyBorder="1" applyAlignment="1">
      <alignment vertical="center"/>
    </xf>
    <xf numFmtId="10" fontId="7" fillId="0" borderId="40" xfId="18" applyNumberFormat="1" applyFont="1" applyBorder="1" applyAlignment="1">
      <alignment vertical="center"/>
    </xf>
    <xf numFmtId="0" fontId="6" fillId="0" borderId="40" xfId="15" applyFont="1" applyBorder="1" applyAlignment="1">
      <alignment vertical="center"/>
    </xf>
    <xf numFmtId="10" fontId="7" fillId="0" borderId="28" xfId="18" applyNumberFormat="1" applyFont="1" applyBorder="1" applyAlignment="1">
      <alignment vertical="center"/>
    </xf>
    <xf numFmtId="170" fontId="6" fillId="0" borderId="30" xfId="16" applyFont="1" applyBorder="1" applyAlignment="1" applyProtection="1">
      <alignment vertical="center"/>
    </xf>
    <xf numFmtId="170" fontId="7" fillId="0" borderId="41" xfId="16" applyFont="1" applyBorder="1" applyAlignment="1" applyProtection="1">
      <alignment vertical="center"/>
    </xf>
    <xf numFmtId="170" fontId="7" fillId="0" borderId="41" xfId="16" applyFont="1" applyBorder="1" applyAlignment="1">
      <alignment vertical="center"/>
    </xf>
    <xf numFmtId="10" fontId="7" fillId="0" borderId="41" xfId="18" applyNumberFormat="1" applyFont="1" applyBorder="1" applyAlignment="1" applyProtection="1">
      <alignment vertical="center"/>
    </xf>
    <xf numFmtId="0" fontId="7" fillId="0" borderId="41" xfId="15" applyFont="1" applyBorder="1" applyAlignment="1">
      <alignment vertical="center"/>
    </xf>
    <xf numFmtId="0" fontId="7" fillId="0" borderId="42" xfId="15" applyFont="1" applyBorder="1" applyAlignment="1">
      <alignment vertical="center"/>
    </xf>
    <xf numFmtId="0" fontId="7" fillId="0" borderId="31" xfId="15" applyFont="1" applyBorder="1" applyAlignment="1">
      <alignment vertical="center"/>
    </xf>
    <xf numFmtId="10" fontId="7" fillId="0" borderId="0" xfId="18" applyNumberFormat="1" applyFont="1" applyBorder="1" applyAlignment="1">
      <alignment vertical="center"/>
    </xf>
    <xf numFmtId="0" fontId="7" fillId="0" borderId="32" xfId="15" applyFont="1" applyBorder="1" applyAlignment="1">
      <alignment horizontal="right" vertical="center"/>
    </xf>
    <xf numFmtId="170" fontId="6" fillId="0" borderId="43" xfId="16" applyFont="1" applyBorder="1" applyAlignment="1" applyProtection="1">
      <alignment vertical="center"/>
    </xf>
    <xf numFmtId="170" fontId="7" fillId="0" borderId="44" xfId="16" applyFont="1" applyBorder="1" applyAlignment="1">
      <alignment vertical="center"/>
    </xf>
    <xf numFmtId="0" fontId="7" fillId="0" borderId="44" xfId="15" applyFont="1" applyBorder="1" applyAlignment="1">
      <alignment vertical="center"/>
    </xf>
    <xf numFmtId="0" fontId="7" fillId="0" borderId="45" xfId="15" applyFont="1" applyBorder="1" applyAlignment="1">
      <alignment horizontal="right" vertical="center"/>
    </xf>
    <xf numFmtId="170" fontId="6" fillId="0" borderId="27" xfId="16" applyFont="1" applyBorder="1" applyAlignment="1">
      <alignment vertical="center"/>
    </xf>
    <xf numFmtId="0" fontId="6" fillId="0" borderId="28" xfId="15" applyFont="1" applyBorder="1" applyAlignment="1">
      <alignment horizontal="center" vertical="center"/>
    </xf>
    <xf numFmtId="0" fontId="6" fillId="0" borderId="29" xfId="15" applyFont="1" applyBorder="1" applyAlignment="1">
      <alignment horizontal="right" vertical="center"/>
    </xf>
    <xf numFmtId="170" fontId="7" fillId="0" borderId="30" xfId="16" applyFont="1" applyBorder="1" applyAlignment="1">
      <alignment vertical="center"/>
    </xf>
    <xf numFmtId="0" fontId="6" fillId="0" borderId="31" xfId="15" applyFont="1" applyBorder="1" applyAlignment="1">
      <alignment horizontal="left" vertical="center" wrapText="1"/>
    </xf>
    <xf numFmtId="0" fontId="6" fillId="0" borderId="32" xfId="15" applyFont="1" applyBorder="1" applyAlignment="1">
      <alignment horizontal="right" vertical="center"/>
    </xf>
    <xf numFmtId="170" fontId="6" fillId="0" borderId="30" xfId="16" applyFont="1" applyBorder="1" applyAlignment="1">
      <alignment vertical="center"/>
    </xf>
    <xf numFmtId="170" fontId="6" fillId="0" borderId="46" xfId="16" applyFont="1" applyBorder="1" applyAlignment="1">
      <alignment vertical="center"/>
    </xf>
    <xf numFmtId="4" fontId="6" fillId="0" borderId="31" xfId="16" applyNumberFormat="1" applyFont="1" applyBorder="1" applyAlignment="1" applyProtection="1">
      <alignment vertical="center"/>
    </xf>
    <xf numFmtId="0" fontId="6" fillId="0" borderId="31" xfId="15" applyFont="1" applyBorder="1" applyAlignment="1">
      <alignment vertical="center"/>
    </xf>
    <xf numFmtId="4" fontId="6" fillId="0" borderId="31" xfId="16" applyNumberFormat="1" applyFont="1" applyBorder="1" applyAlignment="1" applyProtection="1">
      <alignment vertical="center" wrapText="1"/>
    </xf>
    <xf numFmtId="4" fontId="7" fillId="0" borderId="31" xfId="16" applyNumberFormat="1" applyFont="1" applyBorder="1" applyAlignment="1" applyProtection="1">
      <alignment vertical="center"/>
    </xf>
    <xf numFmtId="0" fontId="6" fillId="0" borderId="31" xfId="15" applyFont="1" applyBorder="1" applyAlignment="1">
      <alignment horizontal="left" vertical="center"/>
    </xf>
    <xf numFmtId="0" fontId="6" fillId="0" borderId="31" xfId="15" applyFont="1" applyBorder="1" applyAlignment="1">
      <alignment vertical="center" wrapText="1"/>
    </xf>
    <xf numFmtId="0" fontId="6" fillId="0" borderId="47" xfId="15" applyFont="1" applyBorder="1" applyAlignment="1">
      <alignment horizontal="right" vertical="center"/>
    </xf>
    <xf numFmtId="0" fontId="6" fillId="0" borderId="48" xfId="15" applyFont="1" applyBorder="1" applyAlignment="1">
      <alignment horizontal="left" vertical="center" wrapText="1"/>
    </xf>
    <xf numFmtId="170" fontId="6" fillId="0" borderId="49" xfId="16" applyFont="1" applyBorder="1" applyAlignment="1">
      <alignment vertical="center"/>
    </xf>
    <xf numFmtId="0" fontId="6" fillId="0" borderId="41" xfId="15" applyFont="1" applyBorder="1" applyAlignment="1">
      <alignment horizontal="left" vertical="center"/>
    </xf>
    <xf numFmtId="0" fontId="6" fillId="0" borderId="42" xfId="15" applyFont="1" applyBorder="1" applyAlignment="1">
      <alignment horizontal="right" vertical="center"/>
    </xf>
    <xf numFmtId="0" fontId="7" fillId="0" borderId="31" xfId="15" applyFont="1" applyBorder="1" applyAlignment="1">
      <alignment horizontal="left" vertical="center"/>
    </xf>
    <xf numFmtId="0" fontId="7" fillId="0" borderId="50" xfId="15" applyFont="1" applyBorder="1" applyAlignment="1">
      <alignment vertical="center"/>
    </xf>
    <xf numFmtId="0" fontId="7" fillId="0" borderId="48" xfId="15" applyFont="1" applyBorder="1" applyAlignment="1">
      <alignment horizontal="left" vertical="center" wrapText="1"/>
    </xf>
    <xf numFmtId="0" fontId="7" fillId="0" borderId="51" xfId="15" applyFont="1" applyBorder="1" applyAlignment="1">
      <alignment vertical="center"/>
    </xf>
    <xf numFmtId="0" fontId="6" fillId="0" borderId="0" xfId="15" applyFont="1" applyAlignment="1">
      <alignment horizontal="left" vertical="center" wrapText="1"/>
    </xf>
    <xf numFmtId="0" fontId="7" fillId="0" borderId="0" xfId="15" applyFont="1" applyAlignment="1">
      <alignment horizontal="left" vertical="center" wrapText="1"/>
    </xf>
    <xf numFmtId="170" fontId="7" fillId="0" borderId="46" xfId="16" applyFont="1" applyBorder="1" applyAlignment="1">
      <alignment vertical="center"/>
    </xf>
    <xf numFmtId="170" fontId="7" fillId="0" borderId="43" xfId="16" applyFont="1" applyBorder="1" applyAlignment="1">
      <alignment vertical="center"/>
    </xf>
    <xf numFmtId="0" fontId="6" fillId="0" borderId="44" xfId="15" applyFont="1" applyBorder="1" applyAlignment="1">
      <alignment horizontal="center" vertical="center"/>
    </xf>
    <xf numFmtId="0" fontId="6" fillId="0" borderId="45" xfId="15" applyFont="1" applyBorder="1" applyAlignment="1">
      <alignment horizontal="center" vertical="center"/>
    </xf>
    <xf numFmtId="170" fontId="6" fillId="0" borderId="43" xfId="16" applyFont="1" applyBorder="1" applyAlignment="1">
      <alignment horizontal="center" vertical="center"/>
    </xf>
    <xf numFmtId="170" fontId="6" fillId="0" borderId="44" xfId="16" applyFont="1" applyBorder="1" applyAlignment="1">
      <alignment vertical="center"/>
    </xf>
    <xf numFmtId="0" fontId="7" fillId="0" borderId="0" xfId="15" applyFont="1" applyAlignment="1">
      <alignment horizontal="left" vertical="center"/>
    </xf>
    <xf numFmtId="0" fontId="6" fillId="0" borderId="0" xfId="15" applyFont="1" applyAlignment="1">
      <alignment horizontal="center" vertical="center"/>
    </xf>
    <xf numFmtId="0" fontId="25" fillId="0" borderId="0" xfId="19"/>
    <xf numFmtId="0" fontId="26" fillId="0" borderId="0" xfId="19" applyFont="1" applyAlignment="1">
      <alignment vertical="center" wrapText="1"/>
    </xf>
    <xf numFmtId="0" fontId="27" fillId="0" borderId="0" xfId="19" applyFont="1" applyAlignment="1">
      <alignment vertical="center" wrapText="1"/>
    </xf>
    <xf numFmtId="2" fontId="28" fillId="0" borderId="0" xfId="19" applyNumberFormat="1" applyFont="1" applyAlignment="1">
      <alignment vertical="center" wrapText="1"/>
    </xf>
    <xf numFmtId="164" fontId="26" fillId="0" borderId="0" xfId="19" applyNumberFormat="1" applyFont="1" applyAlignment="1">
      <alignment vertical="center" wrapText="1"/>
    </xf>
    <xf numFmtId="172" fontId="26" fillId="0" borderId="0" xfId="20" applyFont="1" applyBorder="1" applyAlignment="1" applyProtection="1">
      <alignment vertical="center" wrapText="1"/>
    </xf>
    <xf numFmtId="172" fontId="29" fillId="0" borderId="0" xfId="20" applyFont="1" applyAlignment="1">
      <alignment vertical="center"/>
    </xf>
    <xf numFmtId="173" fontId="7" fillId="0" borderId="0" xfId="21" applyFont="1" applyBorder="1" applyAlignment="1" applyProtection="1">
      <alignment vertical="center"/>
    </xf>
    <xf numFmtId="0" fontId="7" fillId="0" borderId="0" xfId="22" applyFont="1" applyAlignment="1">
      <alignment horizontal="left" vertical="center"/>
    </xf>
    <xf numFmtId="171" fontId="7" fillId="0" borderId="0" xfId="22" applyNumberFormat="1" applyFont="1" applyAlignment="1">
      <alignment vertical="center"/>
    </xf>
    <xf numFmtId="0" fontId="30" fillId="0" borderId="26" xfId="19" applyFont="1" applyBorder="1" applyAlignment="1">
      <alignment vertical="center"/>
    </xf>
    <xf numFmtId="0" fontId="30" fillId="0" borderId="0" xfId="19" applyFont="1" applyAlignment="1">
      <alignment vertical="center"/>
    </xf>
    <xf numFmtId="0" fontId="27" fillId="0" borderId="0" xfId="19" applyFont="1" applyAlignment="1">
      <alignment vertical="center"/>
    </xf>
    <xf numFmtId="173" fontId="6" fillId="0" borderId="0" xfId="21" applyFont="1" applyBorder="1" applyAlignment="1" applyProtection="1">
      <alignment vertical="center"/>
    </xf>
    <xf numFmtId="0" fontId="6" fillId="0" borderId="0" xfId="22" applyFont="1" applyAlignment="1">
      <alignment horizontal="left" vertical="center"/>
    </xf>
    <xf numFmtId="0" fontId="30" fillId="0" borderId="52" xfId="19" applyFont="1" applyBorder="1" applyAlignment="1">
      <alignment vertical="center"/>
    </xf>
    <xf numFmtId="173" fontId="6" fillId="0" borderId="0" xfId="23" applyFont="1" applyBorder="1" applyAlignment="1" applyProtection="1">
      <alignment vertical="center"/>
    </xf>
    <xf numFmtId="173" fontId="7" fillId="0" borderId="0" xfId="21" applyFont="1" applyAlignment="1">
      <alignment vertical="center"/>
    </xf>
    <xf numFmtId="2" fontId="31" fillId="0" borderId="0" xfId="19" applyNumberFormat="1" applyFont="1" applyAlignment="1">
      <alignment vertical="center"/>
    </xf>
    <xf numFmtId="172" fontId="32" fillId="0" borderId="0" xfId="20" applyFont="1"/>
    <xf numFmtId="164" fontId="18" fillId="0" borderId="27" xfId="19" applyNumberFormat="1" applyFont="1" applyBorder="1" applyAlignment="1">
      <alignment vertical="center"/>
    </xf>
    <xf numFmtId="170" fontId="18" fillId="0" borderId="53" xfId="24" applyFont="1" applyBorder="1" applyAlignment="1" applyProtection="1">
      <alignment vertical="center"/>
    </xf>
    <xf numFmtId="170" fontId="17" fillId="0" borderId="0" xfId="25" applyFont="1" applyBorder="1" applyAlignment="1" applyProtection="1">
      <alignment vertical="center"/>
    </xf>
    <xf numFmtId="174" fontId="17" fillId="0" borderId="54" xfId="26" applyNumberFormat="1" applyFont="1" applyBorder="1" applyAlignment="1">
      <alignment vertical="center"/>
    </xf>
    <xf numFmtId="175" fontId="17" fillId="0" borderId="54" xfId="27" applyNumberFormat="1" applyFont="1" applyBorder="1" applyAlignment="1" applyProtection="1">
      <alignment horizontal="center" vertical="center"/>
    </xf>
    <xf numFmtId="4" fontId="17" fillId="0" borderId="54" xfId="26" applyNumberFormat="1" applyFont="1" applyBorder="1" applyAlignment="1">
      <alignment horizontal="center" vertical="center"/>
    </xf>
    <xf numFmtId="0" fontId="17" fillId="0" borderId="54" xfId="26" applyFont="1" applyBorder="1" applyAlignment="1">
      <alignment vertical="center"/>
    </xf>
    <xf numFmtId="0" fontId="33" fillId="0" borderId="32" xfId="26" applyFont="1" applyBorder="1" applyAlignment="1">
      <alignment vertical="center"/>
    </xf>
    <xf numFmtId="164" fontId="18" fillId="0" borderId="33" xfId="19" applyNumberFormat="1" applyFont="1" applyBorder="1" applyAlignment="1">
      <alignment vertical="center"/>
    </xf>
    <xf numFmtId="164" fontId="17" fillId="0" borderId="55" xfId="19" applyNumberFormat="1" applyFont="1" applyBorder="1" applyAlignment="1">
      <alignment vertical="center"/>
    </xf>
    <xf numFmtId="0" fontId="17" fillId="0" borderId="55" xfId="19" applyFont="1" applyBorder="1" applyAlignment="1">
      <alignment vertical="center"/>
    </xf>
    <xf numFmtId="9" fontId="17" fillId="0" borderId="55" xfId="28" applyFont="1" applyBorder="1" applyAlignment="1" applyProtection="1">
      <alignment horizontal="center" vertical="center"/>
    </xf>
    <xf numFmtId="172" fontId="34" fillId="0" borderId="55" xfId="20" applyFont="1" applyBorder="1" applyAlignment="1" applyProtection="1">
      <alignment vertical="center"/>
    </xf>
    <xf numFmtId="0" fontId="17" fillId="0" borderId="55" xfId="19" applyFont="1" applyBorder="1" applyAlignment="1">
      <alignment vertical="center" wrapText="1"/>
    </xf>
    <xf numFmtId="0" fontId="33" fillId="0" borderId="56" xfId="19" applyFont="1" applyBorder="1" applyAlignment="1">
      <alignment vertical="center"/>
    </xf>
    <xf numFmtId="170" fontId="18" fillId="0" borderId="33" xfId="24" applyFont="1" applyBorder="1" applyAlignment="1" applyProtection="1">
      <alignment vertical="center"/>
    </xf>
    <xf numFmtId="170" fontId="17" fillId="0" borderId="57" xfId="25" applyFont="1" applyBorder="1" applyAlignment="1" applyProtection="1">
      <alignment vertical="center"/>
    </xf>
    <xf numFmtId="174" fontId="17" fillId="0" borderId="34" xfId="26" applyNumberFormat="1" applyFont="1" applyBorder="1" applyAlignment="1">
      <alignment vertical="center"/>
    </xf>
    <xf numFmtId="175" fontId="17" fillId="0" borderId="34" xfId="27" applyNumberFormat="1" applyFont="1" applyBorder="1" applyAlignment="1" applyProtection="1">
      <alignment horizontal="center" vertical="center"/>
    </xf>
    <xf numFmtId="4" fontId="17" fillId="0" borderId="34" xfId="26" applyNumberFormat="1" applyFont="1" applyBorder="1" applyAlignment="1">
      <alignment horizontal="center" vertical="center"/>
    </xf>
    <xf numFmtId="0" fontId="17" fillId="0" borderId="36" xfId="26" applyFont="1" applyBorder="1" applyAlignment="1">
      <alignment vertical="center"/>
    </xf>
    <xf numFmtId="0" fontId="33" fillId="0" borderId="35" xfId="26" applyFont="1" applyBorder="1" applyAlignment="1">
      <alignment vertical="center"/>
    </xf>
    <xf numFmtId="164" fontId="17" fillId="0" borderId="34" xfId="19" applyNumberFormat="1" applyFont="1" applyBorder="1" applyAlignment="1">
      <alignment vertical="center"/>
    </xf>
    <xf numFmtId="0" fontId="17" fillId="0" borderId="34" xfId="19" applyFont="1" applyBorder="1" applyAlignment="1">
      <alignment vertical="center"/>
    </xf>
    <xf numFmtId="9" fontId="17" fillId="0" borderId="34" xfId="28" applyFont="1" applyBorder="1" applyAlignment="1" applyProtection="1">
      <alignment horizontal="center" vertical="center"/>
    </xf>
    <xf numFmtId="172" fontId="29" fillId="0" borderId="34" xfId="20" applyFont="1" applyBorder="1" applyAlignment="1">
      <alignment vertical="center"/>
    </xf>
    <xf numFmtId="0" fontId="33" fillId="0" borderId="35" xfId="19" applyFont="1" applyBorder="1" applyAlignment="1">
      <alignment vertical="center"/>
    </xf>
    <xf numFmtId="164" fontId="33" fillId="0" borderId="34" xfId="19" applyNumberFormat="1" applyFont="1" applyBorder="1" applyAlignment="1">
      <alignment vertical="center"/>
    </xf>
    <xf numFmtId="9" fontId="33" fillId="0" borderId="34" xfId="19" applyNumberFormat="1" applyFont="1" applyBorder="1" applyAlignment="1">
      <alignment vertical="center"/>
    </xf>
    <xf numFmtId="0" fontId="35" fillId="0" borderId="0" xfId="19" applyFont="1" applyAlignment="1">
      <alignment vertical="center"/>
    </xf>
    <xf numFmtId="2" fontId="36" fillId="0" borderId="0" xfId="19" applyNumberFormat="1" applyFont="1" applyAlignment="1">
      <alignment vertical="center"/>
    </xf>
    <xf numFmtId="0" fontId="17" fillId="0" borderId="35" xfId="19" applyFont="1" applyBorder="1" applyAlignment="1">
      <alignment vertical="center"/>
    </xf>
    <xf numFmtId="2" fontId="35" fillId="0" borderId="0" xfId="19" applyNumberFormat="1" applyFont="1" applyAlignment="1">
      <alignment vertical="center"/>
    </xf>
    <xf numFmtId="0" fontId="17" fillId="0" borderId="34" xfId="19" applyFont="1" applyBorder="1" applyAlignment="1">
      <alignment vertical="center" wrapText="1"/>
    </xf>
    <xf numFmtId="176" fontId="37" fillId="0" borderId="39" xfId="19" applyNumberFormat="1" applyFont="1" applyBorder="1" applyAlignment="1">
      <alignment vertical="center" wrapText="1"/>
    </xf>
    <xf numFmtId="0" fontId="37" fillId="0" borderId="58" xfId="19" applyFont="1" applyBorder="1" applyAlignment="1">
      <alignment horizontal="center" vertical="center" wrapText="1"/>
    </xf>
    <xf numFmtId="0" fontId="37" fillId="0" borderId="59" xfId="19" applyFont="1" applyBorder="1" applyAlignment="1">
      <alignment horizontal="center" vertical="center" wrapText="1"/>
    </xf>
    <xf numFmtId="164" fontId="18" fillId="0" borderId="30" xfId="19" applyNumberFormat="1" applyFont="1" applyBorder="1" applyAlignment="1">
      <alignment vertical="center"/>
    </xf>
    <xf numFmtId="0" fontId="17" fillId="0" borderId="49" xfId="19" applyFont="1" applyBorder="1" applyAlignment="1">
      <alignment vertical="center"/>
    </xf>
    <xf numFmtId="164" fontId="17" fillId="0" borderId="31" xfId="19" applyNumberFormat="1" applyFont="1" applyBorder="1" applyAlignment="1">
      <alignment vertical="center"/>
    </xf>
    <xf numFmtId="0" fontId="17" fillId="0" borderId="31" xfId="19" applyFont="1" applyBorder="1" applyAlignment="1">
      <alignment vertical="center"/>
    </xf>
    <xf numFmtId="9" fontId="17" fillId="0" borderId="31" xfId="28" applyFont="1" applyBorder="1" applyAlignment="1" applyProtection="1">
      <alignment horizontal="center" vertical="center"/>
    </xf>
    <xf numFmtId="172" fontId="29" fillId="0" borderId="31" xfId="20" applyFont="1" applyBorder="1" applyAlignment="1">
      <alignment vertical="center"/>
    </xf>
    <xf numFmtId="0" fontId="17" fillId="0" borderId="32" xfId="19" applyFont="1" applyBorder="1" applyAlignment="1">
      <alignment vertical="center"/>
    </xf>
    <xf numFmtId="0" fontId="17" fillId="0" borderId="30" xfId="19" applyFont="1" applyBorder="1" applyAlignment="1">
      <alignment vertical="center"/>
    </xf>
    <xf numFmtId="170" fontId="17" fillId="0" borderId="30" xfId="19" applyNumberFormat="1" applyFont="1" applyBorder="1" applyAlignment="1">
      <alignment vertical="center"/>
    </xf>
    <xf numFmtId="177" fontId="17" fillId="0" borderId="31" xfId="28" applyNumberFormat="1" applyFont="1" applyBorder="1" applyAlignment="1" applyProtection="1">
      <alignment horizontal="center" vertical="center"/>
    </xf>
    <xf numFmtId="10" fontId="17" fillId="0" borderId="31" xfId="28" applyNumberFormat="1" applyFont="1" applyBorder="1" applyAlignment="1" applyProtection="1">
      <alignment horizontal="center" vertical="center"/>
    </xf>
    <xf numFmtId="178" fontId="17" fillId="0" borderId="30" xfId="19" applyNumberFormat="1" applyFont="1" applyBorder="1" applyAlignment="1">
      <alignment vertical="center"/>
    </xf>
    <xf numFmtId="0" fontId="17" fillId="0" borderId="32" xfId="19" applyFont="1" applyBorder="1" applyAlignment="1">
      <alignment horizontal="right" vertical="center"/>
    </xf>
    <xf numFmtId="174" fontId="17" fillId="0" borderId="31" xfId="19" applyNumberFormat="1" applyFont="1" applyBorder="1" applyAlignment="1">
      <alignment vertical="center"/>
    </xf>
    <xf numFmtId="0" fontId="37" fillId="0" borderId="43" xfId="19" applyFont="1" applyBorder="1" applyAlignment="1">
      <alignment vertical="center" wrapText="1"/>
    </xf>
    <xf numFmtId="164" fontId="38" fillId="0" borderId="44" xfId="19" applyNumberFormat="1" applyFont="1" applyBorder="1" applyAlignment="1">
      <alignment vertical="center" wrapText="1"/>
    </xf>
    <xf numFmtId="172" fontId="38" fillId="0" borderId="44" xfId="20" applyFont="1" applyBorder="1" applyAlignment="1" applyProtection="1">
      <alignment vertical="center" wrapText="1"/>
    </xf>
    <xf numFmtId="0" fontId="37" fillId="0" borderId="44" xfId="19" applyFont="1" applyBorder="1" applyAlignment="1">
      <alignment horizontal="center" vertical="center" wrapText="1"/>
    </xf>
    <xf numFmtId="172" fontId="29" fillId="0" borderId="44" xfId="20" applyFont="1" applyBorder="1" applyAlignment="1">
      <alignment vertical="center"/>
    </xf>
    <xf numFmtId="0" fontId="38" fillId="0" borderId="45" xfId="19" applyFont="1" applyBorder="1" applyAlignment="1">
      <alignment horizontal="right" vertical="center" wrapText="1"/>
    </xf>
    <xf numFmtId="164" fontId="18" fillId="0" borderId="49" xfId="19" applyNumberFormat="1" applyFont="1" applyBorder="1" applyAlignment="1">
      <alignment vertical="center"/>
    </xf>
    <xf numFmtId="164" fontId="38" fillId="0" borderId="31" xfId="19" applyNumberFormat="1" applyFont="1" applyBorder="1" applyAlignment="1">
      <alignment vertical="center"/>
    </xf>
    <xf numFmtId="172" fontId="38" fillId="0" borderId="31" xfId="20" applyFont="1" applyBorder="1" applyAlignment="1" applyProtection="1">
      <alignment vertical="center" wrapText="1"/>
    </xf>
    <xf numFmtId="0" fontId="38" fillId="0" borderId="31" xfId="19" applyFont="1" applyBorder="1" applyAlignment="1">
      <alignment horizontal="center" vertical="center" wrapText="1"/>
    </xf>
    <xf numFmtId="172" fontId="29" fillId="0" borderId="31" xfId="20" applyFont="1" applyBorder="1" applyAlignment="1" applyProtection="1">
      <alignment vertical="center"/>
    </xf>
    <xf numFmtId="0" fontId="39" fillId="0" borderId="31" xfId="19" applyFont="1" applyBorder="1" applyAlignment="1">
      <alignment horizontal="left" vertical="center" wrapText="1"/>
    </xf>
    <xf numFmtId="0" fontId="39" fillId="0" borderId="32" xfId="19" applyFont="1" applyBorder="1" applyAlignment="1">
      <alignment horizontal="right" vertical="center" wrapText="1"/>
    </xf>
    <xf numFmtId="170" fontId="18" fillId="0" borderId="30" xfId="24" applyFont="1" applyBorder="1" applyAlignment="1" applyProtection="1">
      <alignment vertical="center"/>
    </xf>
    <xf numFmtId="170" fontId="38" fillId="0" borderId="31" xfId="24" applyFont="1" applyBorder="1" applyAlignment="1" applyProtection="1">
      <alignment vertical="center"/>
    </xf>
    <xf numFmtId="172" fontId="38" fillId="0" borderId="31" xfId="20" applyFont="1" applyBorder="1" applyAlignment="1" applyProtection="1">
      <alignment vertical="center"/>
    </xf>
    <xf numFmtId="0" fontId="38" fillId="0" borderId="31" xfId="29" applyFont="1" applyBorder="1" applyAlignment="1">
      <alignment horizontal="center" vertical="center" wrapText="1"/>
    </xf>
    <xf numFmtId="4" fontId="38" fillId="0" borderId="31" xfId="29" applyNumberFormat="1" applyFont="1" applyBorder="1" applyAlignment="1">
      <alignment horizontal="center" vertical="center" wrapText="1"/>
    </xf>
    <xf numFmtId="0" fontId="40" fillId="0" borderId="31" xfId="19" applyFont="1" applyBorder="1" applyAlignment="1">
      <alignment horizontal="left" vertical="center" wrapText="1"/>
    </xf>
    <xf numFmtId="179" fontId="39" fillId="0" borderId="32" xfId="29" applyNumberFormat="1" applyFont="1" applyBorder="1" applyAlignment="1">
      <alignment horizontal="right" vertical="center" wrapText="1"/>
    </xf>
    <xf numFmtId="0" fontId="38" fillId="0" borderId="31" xfId="19" applyFont="1" applyBorder="1" applyAlignment="1">
      <alignment horizontal="left" vertical="center" wrapText="1"/>
    </xf>
    <xf numFmtId="0" fontId="38" fillId="0" borderId="32" xfId="19" applyFont="1" applyBorder="1" applyAlignment="1">
      <alignment horizontal="right" vertical="center" wrapText="1"/>
    </xf>
    <xf numFmtId="170" fontId="37" fillId="0" borderId="30" xfId="30" applyNumberFormat="1" applyFont="1" applyBorder="1" applyAlignment="1">
      <alignment vertical="center" wrapText="1"/>
    </xf>
    <xf numFmtId="170" fontId="38" fillId="0" borderId="31" xfId="31" applyFont="1" applyBorder="1" applyAlignment="1" applyProtection="1">
      <alignment vertical="center" wrapText="1"/>
    </xf>
    <xf numFmtId="170" fontId="33" fillId="0" borderId="31" xfId="32" applyFont="1" applyBorder="1" applyAlignment="1" applyProtection="1">
      <alignment vertical="center"/>
    </xf>
    <xf numFmtId="0" fontId="33" fillId="0" borderId="31" xfId="33" applyFont="1" applyBorder="1" applyAlignment="1">
      <alignment horizontal="center" vertical="center" wrapText="1"/>
    </xf>
    <xf numFmtId="4" fontId="33" fillId="0" borderId="31" xfId="19" applyNumberFormat="1" applyFont="1" applyBorder="1" applyAlignment="1">
      <alignment horizontal="center" vertical="center" wrapText="1"/>
    </xf>
    <xf numFmtId="0" fontId="40" fillId="0" borderId="31" xfId="33" applyFont="1" applyBorder="1" applyAlignment="1">
      <alignment horizontal="left" vertical="center" wrapText="1"/>
    </xf>
    <xf numFmtId="179" fontId="39" fillId="0" borderId="32" xfId="19" applyNumberFormat="1" applyFont="1" applyBorder="1" applyAlignment="1">
      <alignment horizontal="right" vertical="center" wrapText="1"/>
    </xf>
    <xf numFmtId="0" fontId="38" fillId="0" borderId="31" xfId="19" applyFont="1" applyBorder="1" applyAlignment="1">
      <alignment horizontal="center" vertical="center"/>
    </xf>
    <xf numFmtId="0" fontId="41" fillId="0" borderId="31" xfId="19" applyFont="1" applyBorder="1" applyAlignment="1">
      <alignment horizontal="left" vertical="center" wrapText="1"/>
    </xf>
    <xf numFmtId="179" fontId="41" fillId="0" borderId="32" xfId="19" applyNumberFormat="1" applyFont="1" applyBorder="1" applyAlignment="1">
      <alignment horizontal="right" vertical="center" wrapText="1"/>
    </xf>
    <xf numFmtId="0" fontId="38" fillId="0" borderId="31" xfId="19" applyFont="1" applyBorder="1" applyAlignment="1">
      <alignment vertical="center"/>
    </xf>
    <xf numFmtId="180" fontId="38" fillId="0" borderId="32" xfId="19" applyNumberFormat="1" applyFont="1" applyBorder="1" applyAlignment="1">
      <alignment horizontal="right" vertical="center" wrapText="1"/>
    </xf>
    <xf numFmtId="164" fontId="38" fillId="0" borderId="41" xfId="19" applyNumberFormat="1" applyFont="1" applyBorder="1" applyAlignment="1">
      <alignment vertical="center"/>
    </xf>
    <xf numFmtId="172" fontId="38" fillId="0" borderId="41" xfId="20" applyFont="1" applyBorder="1" applyAlignment="1" applyProtection="1">
      <alignment vertical="center" wrapText="1"/>
    </xf>
    <xf numFmtId="0" fontId="38" fillId="0" borderId="41" xfId="19" applyFont="1" applyBorder="1" applyAlignment="1">
      <alignment horizontal="center" vertical="center" wrapText="1"/>
    </xf>
    <xf numFmtId="2" fontId="38" fillId="0" borderId="41" xfId="19" applyNumberFormat="1" applyFont="1" applyBorder="1" applyAlignment="1">
      <alignment horizontal="center" vertical="center" wrapText="1"/>
    </xf>
    <xf numFmtId="0" fontId="39" fillId="0" borderId="41" xfId="19" applyFont="1" applyBorder="1" applyAlignment="1">
      <alignment horizontal="left" vertical="center" wrapText="1"/>
    </xf>
    <xf numFmtId="179" fontId="39" fillId="0" borderId="42" xfId="19" applyNumberFormat="1" applyFont="1" applyBorder="1" applyAlignment="1">
      <alignment horizontal="right" vertical="center" wrapText="1"/>
    </xf>
    <xf numFmtId="2" fontId="38" fillId="0" borderId="31" xfId="19" applyNumberFormat="1" applyFont="1" applyBorder="1" applyAlignment="1">
      <alignment horizontal="center" vertical="center" wrapText="1"/>
    </xf>
    <xf numFmtId="0" fontId="38" fillId="0" borderId="31" xfId="19" applyFont="1" applyBorder="1" applyAlignment="1">
      <alignment horizontal="left" vertical="center"/>
    </xf>
    <xf numFmtId="181" fontId="38" fillId="0" borderId="32" xfId="19" applyNumberFormat="1" applyFont="1" applyBorder="1" applyAlignment="1">
      <alignment horizontal="right" vertical="center"/>
    </xf>
    <xf numFmtId="180" fontId="39" fillId="0" borderId="32" xfId="19" applyNumberFormat="1" applyFont="1" applyBorder="1" applyAlignment="1">
      <alignment horizontal="right" vertical="center" wrapText="1"/>
    </xf>
    <xf numFmtId="181" fontId="41" fillId="0" borderId="32" xfId="19" applyNumberFormat="1" applyFont="1" applyBorder="1" applyAlignment="1">
      <alignment horizontal="right" vertical="center"/>
    </xf>
    <xf numFmtId="0" fontId="39" fillId="0" borderId="31" xfId="19" applyFont="1" applyBorder="1" applyAlignment="1">
      <alignment horizontal="left" vertical="center"/>
    </xf>
    <xf numFmtId="0" fontId="38" fillId="0" borderId="41" xfId="19" applyFont="1" applyBorder="1" applyAlignment="1">
      <alignment horizontal="left" vertical="center" wrapText="1"/>
    </xf>
    <xf numFmtId="181" fontId="38" fillId="0" borderId="42" xfId="19" applyNumberFormat="1" applyFont="1" applyBorder="1" applyAlignment="1">
      <alignment horizontal="right" vertical="center"/>
    </xf>
    <xf numFmtId="0" fontId="41" fillId="0" borderId="31" xfId="19" applyFont="1" applyBorder="1" applyAlignment="1">
      <alignment horizontal="left" vertical="center"/>
    </xf>
    <xf numFmtId="0" fontId="38" fillId="0" borderId="31" xfId="19" applyFont="1" applyBorder="1" applyAlignment="1">
      <alignment vertical="center" wrapText="1"/>
    </xf>
    <xf numFmtId="0" fontId="33" fillId="4" borderId="32" xfId="33" applyFont="1" applyFill="1" applyBorder="1" applyAlignment="1">
      <alignment horizontal="right" vertical="center" wrapText="1"/>
    </xf>
    <xf numFmtId="170" fontId="18" fillId="0" borderId="30" xfId="33" applyNumberFormat="1" applyFont="1" applyBorder="1" applyAlignment="1">
      <alignment vertical="center" wrapText="1"/>
    </xf>
    <xf numFmtId="172" fontId="33" fillId="0" borderId="31" xfId="20" applyFont="1" applyBorder="1" applyAlignment="1" applyProtection="1">
      <alignment vertical="center" wrapText="1"/>
    </xf>
    <xf numFmtId="4" fontId="33" fillId="0" borderId="31" xfId="19" applyNumberFormat="1" applyFont="1" applyBorder="1" applyAlignment="1">
      <alignment horizontal="right"/>
    </xf>
    <xf numFmtId="0" fontId="33" fillId="0" borderId="31" xfId="19" applyFont="1" applyBorder="1" applyAlignment="1">
      <alignment horizontal="center" wrapText="1"/>
    </xf>
    <xf numFmtId="0" fontId="33" fillId="0" borderId="31" xfId="33" applyFont="1" applyBorder="1" applyAlignment="1">
      <alignment vertical="center" wrapText="1"/>
    </xf>
    <xf numFmtId="0" fontId="39" fillId="0" borderId="31" xfId="19" applyFont="1" applyBorder="1" applyAlignment="1">
      <alignment vertical="center" wrapText="1"/>
    </xf>
    <xf numFmtId="172" fontId="42" fillId="0" borderId="31" xfId="20" applyFont="1" applyBorder="1" applyAlignment="1" applyProtection="1">
      <alignment vertical="center" wrapText="1"/>
    </xf>
    <xf numFmtId="0" fontId="42" fillId="0" borderId="31" xfId="19" applyFont="1" applyBorder="1" applyAlignment="1">
      <alignment horizontal="center" vertical="center" wrapText="1"/>
    </xf>
    <xf numFmtId="164" fontId="38" fillId="0" borderId="31" xfId="19" applyNumberFormat="1" applyFont="1" applyBorder="1" applyAlignment="1">
      <alignment vertical="center" wrapText="1"/>
    </xf>
    <xf numFmtId="170" fontId="37" fillId="0" borderId="30" xfId="19" applyNumberFormat="1" applyFont="1" applyBorder="1" applyAlignment="1">
      <alignment vertical="center" wrapText="1"/>
    </xf>
    <xf numFmtId="0" fontId="37" fillId="0" borderId="31" xfId="19" applyFont="1" applyBorder="1" applyAlignment="1">
      <alignment vertical="center" wrapText="1"/>
    </xf>
    <xf numFmtId="0" fontId="37" fillId="0" borderId="32" xfId="19" applyFont="1" applyBorder="1" applyAlignment="1">
      <alignment horizontal="right" vertical="center" wrapText="1"/>
    </xf>
    <xf numFmtId="176" fontId="37" fillId="0" borderId="30" xfId="19" applyNumberFormat="1" applyFont="1" applyBorder="1" applyAlignment="1">
      <alignment vertical="center" wrapText="1"/>
    </xf>
    <xf numFmtId="0" fontId="37" fillId="0" borderId="54" xfId="19" applyFont="1" applyBorder="1" applyAlignment="1">
      <alignment horizontal="center" vertical="center" wrapText="1"/>
    </xf>
    <xf numFmtId="0" fontId="37" fillId="0" borderId="32" xfId="19" applyFont="1" applyBorder="1" applyAlignment="1">
      <alignment horizontal="center" vertical="center" wrapText="1"/>
    </xf>
    <xf numFmtId="176" fontId="37" fillId="0" borderId="27" xfId="19" applyNumberFormat="1" applyFont="1" applyBorder="1" applyAlignment="1">
      <alignment vertical="center" wrapText="1"/>
    </xf>
    <xf numFmtId="164" fontId="33" fillId="0" borderId="31" xfId="19" applyNumberFormat="1" applyFont="1" applyBorder="1" applyAlignment="1">
      <alignment vertical="center"/>
    </xf>
    <xf numFmtId="0" fontId="33" fillId="0" borderId="31" xfId="19" applyFont="1" applyBorder="1" applyAlignment="1">
      <alignment horizontal="left" vertical="center"/>
    </xf>
    <xf numFmtId="0" fontId="33" fillId="0" borderId="31" xfId="19" applyFont="1" applyBorder="1" applyAlignment="1">
      <alignment horizontal="center" vertical="center"/>
    </xf>
    <xf numFmtId="0" fontId="40" fillId="0" borderId="32" xfId="19" applyFont="1" applyBorder="1" applyAlignment="1">
      <alignment horizontal="right" vertical="center"/>
    </xf>
    <xf numFmtId="0" fontId="25" fillId="0" borderId="0" xfId="19" applyAlignment="1">
      <alignment vertical="center"/>
    </xf>
    <xf numFmtId="0" fontId="43" fillId="0" borderId="0" xfId="19" applyFont="1" applyAlignment="1">
      <alignment vertical="center"/>
    </xf>
    <xf numFmtId="43" fontId="44" fillId="0" borderId="30" xfId="8" applyFont="1" applyBorder="1" applyAlignment="1">
      <alignment vertical="center"/>
    </xf>
    <xf numFmtId="40" fontId="12" fillId="0" borderId="31" xfId="19" applyNumberFormat="1" applyFont="1" applyBorder="1" applyAlignment="1">
      <alignment vertical="center"/>
    </xf>
    <xf numFmtId="43" fontId="12" fillId="0" borderId="31" xfId="8" applyFont="1" applyBorder="1" applyAlignment="1">
      <alignment horizontal="left" vertical="center"/>
    </xf>
    <xf numFmtId="0" fontId="12" fillId="0" borderId="31" xfId="19" applyFont="1" applyBorder="1" applyAlignment="1">
      <alignment horizontal="center" vertical="center"/>
    </xf>
    <xf numFmtId="4" fontId="38" fillId="0" borderId="31" xfId="20" applyNumberFormat="1" applyFont="1" applyBorder="1" applyAlignment="1" applyProtection="1">
      <alignment horizontal="center" vertical="center"/>
    </xf>
    <xf numFmtId="0" fontId="12" fillId="0" borderId="31" xfId="19" applyFont="1" applyBorder="1" applyAlignment="1">
      <alignment horizontal="left" vertical="center" wrapText="1"/>
    </xf>
    <xf numFmtId="0" fontId="12" fillId="0" borderId="32" xfId="19" applyFont="1" applyBorder="1" applyAlignment="1">
      <alignment horizontal="right" vertical="center"/>
    </xf>
    <xf numFmtId="0" fontId="43" fillId="0" borderId="0" xfId="19" applyFont="1"/>
    <xf numFmtId="43" fontId="44" fillId="0" borderId="30" xfId="8" applyFont="1" applyBorder="1"/>
    <xf numFmtId="172" fontId="44" fillId="0" borderId="30" xfId="20" applyFont="1" applyBorder="1" applyAlignment="1">
      <alignment vertical="center"/>
    </xf>
    <xf numFmtId="172" fontId="12" fillId="0" borderId="31" xfId="20" applyFont="1" applyBorder="1" applyAlignment="1">
      <alignment horizontal="left" vertical="center"/>
    </xf>
    <xf numFmtId="174" fontId="12" fillId="0" borderId="31" xfId="19" applyNumberFormat="1" applyFont="1" applyBorder="1" applyAlignment="1">
      <alignment horizontal="center" vertical="center"/>
    </xf>
    <xf numFmtId="0" fontId="16" fillId="0" borderId="31" xfId="19" applyFont="1" applyBorder="1" applyAlignment="1">
      <alignment horizontal="left" vertical="center" wrapText="1"/>
    </xf>
    <xf numFmtId="0" fontId="16" fillId="0" borderId="32" xfId="19" applyFont="1" applyBorder="1" applyAlignment="1">
      <alignment horizontal="right" vertical="center"/>
    </xf>
    <xf numFmtId="0" fontId="33" fillId="0" borderId="32" xfId="19" applyFont="1" applyBorder="1" applyAlignment="1">
      <alignment horizontal="right" vertical="center"/>
    </xf>
    <xf numFmtId="179" fontId="40" fillId="0" borderId="32" xfId="19" applyNumberFormat="1" applyFont="1" applyBorder="1" applyAlignment="1">
      <alignment horizontal="right" vertical="center"/>
    </xf>
    <xf numFmtId="0" fontId="40" fillId="0" borderId="31" xfId="19" applyFont="1" applyBorder="1" applyAlignment="1">
      <alignment horizontal="left" vertical="center"/>
    </xf>
    <xf numFmtId="0" fontId="40" fillId="0" borderId="31" xfId="19" applyFont="1" applyBorder="1" applyAlignment="1">
      <alignment vertical="center"/>
    </xf>
    <xf numFmtId="182" fontId="12" fillId="0" borderId="32" xfId="19" applyNumberFormat="1" applyFont="1" applyBorder="1" applyAlignment="1">
      <alignment horizontal="right" vertical="center"/>
    </xf>
    <xf numFmtId="0" fontId="33" fillId="0" borderId="31" xfId="19" applyFont="1" applyBorder="1" applyAlignment="1">
      <alignment horizontal="left" vertical="center" wrapText="1"/>
    </xf>
    <xf numFmtId="183" fontId="33" fillId="0" borderId="32" xfId="19" applyNumberFormat="1" applyFont="1" applyBorder="1" applyAlignment="1">
      <alignment horizontal="right" vertical="center"/>
    </xf>
    <xf numFmtId="0" fontId="38" fillId="0" borderId="32" xfId="19" applyFont="1" applyBorder="1" applyAlignment="1">
      <alignment horizontal="right" vertical="center"/>
    </xf>
    <xf numFmtId="182" fontId="33" fillId="0" borderId="32" xfId="19" applyNumberFormat="1" applyFont="1" applyBorder="1" applyAlignment="1">
      <alignment horizontal="right" vertical="center"/>
    </xf>
    <xf numFmtId="0" fontId="18" fillId="0" borderId="30" xfId="19" applyFont="1" applyBorder="1" applyAlignment="1">
      <alignment vertical="center"/>
    </xf>
    <xf numFmtId="0" fontId="40" fillId="0" borderId="30" xfId="19" applyFont="1" applyBorder="1" applyAlignment="1">
      <alignment vertical="center"/>
    </xf>
    <xf numFmtId="0" fontId="33" fillId="0" borderId="30" xfId="19" applyFont="1" applyBorder="1" applyAlignment="1">
      <alignment vertical="center"/>
    </xf>
    <xf numFmtId="174" fontId="33" fillId="0" borderId="31" xfId="19" applyNumberFormat="1" applyFont="1" applyBorder="1" applyAlignment="1">
      <alignment vertical="center"/>
    </xf>
    <xf numFmtId="170" fontId="37" fillId="0" borderId="43" xfId="19" applyNumberFormat="1" applyFont="1" applyBorder="1" applyAlignment="1">
      <alignment vertical="center" wrapText="1"/>
    </xf>
    <xf numFmtId="0" fontId="38" fillId="0" borderId="44" xfId="19" applyFont="1" applyBorder="1" applyAlignment="1">
      <alignment horizontal="center" vertical="center" wrapText="1"/>
    </xf>
    <xf numFmtId="172" fontId="29" fillId="0" borderId="44" xfId="20" applyFont="1" applyBorder="1" applyAlignment="1" applyProtection="1">
      <alignment vertical="center"/>
    </xf>
    <xf numFmtId="0" fontId="38" fillId="0" borderId="44" xfId="19" applyFont="1" applyBorder="1" applyAlignment="1">
      <alignment vertical="center" wrapText="1"/>
    </xf>
    <xf numFmtId="2" fontId="28" fillId="0" borderId="0" xfId="19" applyNumberFormat="1" applyFont="1" applyAlignment="1">
      <alignment horizontal="center" vertical="center" wrapText="1"/>
    </xf>
    <xf numFmtId="0" fontId="39" fillId="0" borderId="43" xfId="19" applyFont="1" applyBorder="1" applyAlignment="1">
      <alignment horizontal="center" vertical="center" wrapText="1"/>
    </xf>
    <xf numFmtId="164" fontId="39" fillId="0" borderId="44" xfId="19" applyNumberFormat="1" applyFont="1" applyBorder="1" applyAlignment="1">
      <alignment horizontal="center" vertical="center" wrapText="1"/>
    </xf>
    <xf numFmtId="172" fontId="39" fillId="0" borderId="44" xfId="20" applyFont="1" applyBorder="1" applyAlignment="1" applyProtection="1">
      <alignment vertical="center" wrapText="1"/>
    </xf>
    <xf numFmtId="0" fontId="39" fillId="0" borderId="44" xfId="19" applyFont="1" applyBorder="1" applyAlignment="1">
      <alignment horizontal="center" vertical="center" wrapText="1"/>
    </xf>
    <xf numFmtId="0" fontId="39" fillId="0" borderId="45" xfId="19" applyFont="1" applyBorder="1" applyAlignment="1">
      <alignment horizontal="center" vertical="center" wrapText="1"/>
    </xf>
    <xf numFmtId="15" fontId="28" fillId="0" borderId="0" xfId="19" applyNumberFormat="1" applyFont="1" applyAlignment="1">
      <alignment horizontal="center" vertical="center" wrapText="1"/>
    </xf>
    <xf numFmtId="0" fontId="37" fillId="0" borderId="0" xfId="19" applyFont="1" applyAlignment="1">
      <alignment horizontal="center" vertical="center" wrapText="1"/>
    </xf>
    <xf numFmtId="0" fontId="45" fillId="0" borderId="0" xfId="19" applyFont="1" applyAlignment="1">
      <alignment vertical="center" wrapText="1"/>
    </xf>
    <xf numFmtId="0" fontId="38" fillId="0" borderId="0" xfId="19" applyFont="1" applyAlignment="1">
      <alignment vertical="center" wrapText="1"/>
    </xf>
    <xf numFmtId="12" fontId="28" fillId="0" borderId="0" xfId="19" applyNumberFormat="1" applyFont="1" applyAlignment="1">
      <alignment horizontal="center" vertical="center" wrapText="1"/>
    </xf>
    <xf numFmtId="0" fontId="28" fillId="0" borderId="0" xfId="19" applyFont="1" applyAlignment="1">
      <alignment horizontal="center" vertical="center" wrapText="1"/>
    </xf>
    <xf numFmtId="15" fontId="28" fillId="0" borderId="34" xfId="19" applyNumberFormat="1" applyFont="1" applyBorder="1" applyAlignment="1">
      <alignment horizontal="center" vertical="center" wrapText="1"/>
    </xf>
    <xf numFmtId="172" fontId="45" fillId="0" borderId="0" xfId="20" applyFont="1" applyBorder="1" applyAlignment="1" applyProtection="1">
      <alignment vertical="center" wrapText="1"/>
    </xf>
    <xf numFmtId="2" fontId="28" fillId="0" borderId="34" xfId="19" applyNumberFormat="1" applyFont="1" applyBorder="1" applyAlignment="1">
      <alignment horizontal="center" vertical="center"/>
    </xf>
    <xf numFmtId="164" fontId="37" fillId="0" borderId="0" xfId="19" applyNumberFormat="1" applyFont="1" applyAlignment="1">
      <alignment horizontal="center" vertical="center" wrapText="1"/>
    </xf>
    <xf numFmtId="172" fontId="37" fillId="0" borderId="0" xfId="20" applyFont="1" applyBorder="1" applyAlignment="1" applyProtection="1">
      <alignment vertical="center" wrapText="1"/>
    </xf>
    <xf numFmtId="0" fontId="3" fillId="0" borderId="0" xfId="34" applyFont="1"/>
    <xf numFmtId="4" fontId="3" fillId="0" borderId="0" xfId="34" applyNumberFormat="1" applyFont="1"/>
    <xf numFmtId="0" fontId="46" fillId="0" borderId="0" xfId="34"/>
    <xf numFmtId="0" fontId="46" fillId="0" borderId="26" xfId="34" applyBorder="1"/>
    <xf numFmtId="40" fontId="46" fillId="0" borderId="0" xfId="34" applyNumberFormat="1"/>
    <xf numFmtId="0" fontId="47" fillId="0" borderId="0" xfId="34" applyFont="1" applyAlignment="1">
      <alignment horizontal="right"/>
    </xf>
    <xf numFmtId="0" fontId="46" fillId="0" borderId="0" xfId="34" applyAlignment="1">
      <alignment horizontal="center"/>
    </xf>
    <xf numFmtId="40" fontId="46" fillId="0" borderId="0" xfId="34" applyNumberFormat="1" applyAlignment="1">
      <alignment horizontal="center"/>
    </xf>
    <xf numFmtId="0" fontId="2" fillId="0" borderId="0" xfId="34" applyFont="1"/>
    <xf numFmtId="164" fontId="12" fillId="0" borderId="0" xfId="35" applyFont="1" applyBorder="1" applyAlignment="1" applyProtection="1">
      <alignment vertical="center"/>
    </xf>
    <xf numFmtId="165" fontId="12" fillId="0" borderId="0" xfId="36" applyNumberFormat="1" applyFont="1" applyAlignment="1">
      <alignment vertical="center"/>
    </xf>
    <xf numFmtId="166" fontId="12" fillId="0" borderId="0" xfId="36" applyNumberFormat="1" applyFont="1" applyAlignment="1">
      <alignment horizontal="right" vertical="center"/>
    </xf>
    <xf numFmtId="164" fontId="16" fillId="0" borderId="0" xfId="35" applyFont="1" applyBorder="1" applyAlignment="1" applyProtection="1">
      <alignment vertical="center"/>
    </xf>
    <xf numFmtId="165" fontId="16" fillId="0" borderId="0" xfId="36" applyNumberFormat="1" applyFont="1" applyAlignment="1">
      <alignment vertical="center"/>
    </xf>
    <xf numFmtId="169" fontId="12" fillId="0" borderId="0" xfId="36" applyNumberFormat="1" applyFont="1" applyAlignment="1">
      <alignment horizontal="right" vertical="center"/>
    </xf>
    <xf numFmtId="2" fontId="46" fillId="0" borderId="0" xfId="34" applyNumberFormat="1"/>
    <xf numFmtId="2" fontId="6" fillId="0" borderId="0" xfId="34" applyNumberFormat="1" applyFont="1"/>
    <xf numFmtId="165" fontId="12" fillId="0" borderId="0" xfId="36" applyNumberFormat="1" applyFont="1" applyAlignment="1">
      <alignment horizontal="right" vertical="center"/>
    </xf>
    <xf numFmtId="43" fontId="44" fillId="0" borderId="0" xfId="2" applyFont="1"/>
    <xf numFmtId="0" fontId="12" fillId="0" borderId="0" xfId="34" applyFont="1"/>
    <xf numFmtId="9" fontId="12" fillId="0" borderId="0" xfId="13" applyFont="1" applyAlignment="1">
      <alignment horizontal="center"/>
    </xf>
    <xf numFmtId="4" fontId="12" fillId="0" borderId="0" xfId="34" applyNumberFormat="1" applyFont="1" applyAlignment="1">
      <alignment horizontal="center"/>
    </xf>
    <xf numFmtId="0" fontId="16" fillId="0" borderId="0" xfId="34" applyFont="1"/>
    <xf numFmtId="43" fontId="44" fillId="0" borderId="27" xfId="2" applyFont="1" applyBorder="1" applyAlignment="1">
      <alignment vertical="center"/>
    </xf>
    <xf numFmtId="0" fontId="48" fillId="0" borderId="28" xfId="34" applyFont="1" applyBorder="1" applyAlignment="1">
      <alignment vertical="center"/>
    </xf>
    <xf numFmtId="9" fontId="48" fillId="0" borderId="28" xfId="13" applyFont="1" applyBorder="1" applyAlignment="1">
      <alignment horizontal="center" vertical="center"/>
    </xf>
    <xf numFmtId="4" fontId="48" fillId="0" borderId="28" xfId="34" applyNumberFormat="1" applyFont="1" applyBorder="1" applyAlignment="1">
      <alignment horizontal="center" vertical="center"/>
    </xf>
    <xf numFmtId="0" fontId="44" fillId="0" borderId="28" xfId="34" applyFont="1" applyBorder="1" applyAlignment="1">
      <alignment vertical="center"/>
    </xf>
    <xf numFmtId="0" fontId="48" fillId="0" borderId="29" xfId="34" applyFont="1" applyBorder="1" applyAlignment="1">
      <alignment vertical="center"/>
    </xf>
    <xf numFmtId="0" fontId="2" fillId="0" borderId="0" xfId="34" applyFont="1" applyAlignment="1">
      <alignment wrapText="1"/>
    </xf>
    <xf numFmtId="2" fontId="2" fillId="0" borderId="0" xfId="34" applyNumberFormat="1" applyFont="1"/>
    <xf numFmtId="43" fontId="44" fillId="0" borderId="30" xfId="2" applyFont="1" applyBorder="1" applyAlignment="1">
      <alignment vertical="center"/>
    </xf>
    <xf numFmtId="43" fontId="48" fillId="0" borderId="31" xfId="2" applyFont="1" applyBorder="1" applyAlignment="1">
      <alignment vertical="center"/>
    </xf>
    <xf numFmtId="0" fontId="48" fillId="0" borderId="31" xfId="34" applyFont="1" applyBorder="1" applyAlignment="1">
      <alignment vertical="center"/>
    </xf>
    <xf numFmtId="9" fontId="48" fillId="0" borderId="31" xfId="13" applyFont="1" applyBorder="1" applyAlignment="1">
      <alignment horizontal="center" vertical="center"/>
    </xf>
    <xf numFmtId="4" fontId="48" fillId="0" borderId="31" xfId="34" applyNumberFormat="1" applyFont="1" applyBorder="1" applyAlignment="1">
      <alignment horizontal="center" vertical="center"/>
    </xf>
    <xf numFmtId="0" fontId="48" fillId="0" borderId="54" xfId="34" applyFont="1" applyBorder="1" applyAlignment="1">
      <alignment horizontal="left" vertical="center" wrapText="1"/>
    </xf>
    <xf numFmtId="0" fontId="48" fillId="0" borderId="42" xfId="34" applyFont="1" applyBorder="1" applyAlignment="1">
      <alignment vertical="center"/>
    </xf>
    <xf numFmtId="43" fontId="44" fillId="0" borderId="33" xfId="37" applyFont="1" applyBorder="1" applyAlignment="1">
      <alignment vertical="center"/>
    </xf>
    <xf numFmtId="43" fontId="48" fillId="0" borderId="34" xfId="38" applyFont="1" applyBorder="1" applyAlignment="1">
      <alignment vertical="center"/>
    </xf>
    <xf numFmtId="0" fontId="48" fillId="0" borderId="34" xfId="39" applyFont="1" applyBorder="1" applyAlignment="1">
      <alignment horizontal="center" vertical="center"/>
    </xf>
    <xf numFmtId="2" fontId="12" fillId="0" borderId="34" xfId="34" applyNumberFormat="1" applyFont="1" applyBorder="1" applyAlignment="1">
      <alignment horizontal="center" vertical="center"/>
    </xf>
    <xf numFmtId="0" fontId="49" fillId="0" borderId="34" xfId="39" applyFont="1" applyBorder="1" applyAlignment="1">
      <alignment vertical="center"/>
    </xf>
    <xf numFmtId="0" fontId="48" fillId="0" borderId="36" xfId="34" applyFont="1" applyBorder="1" applyAlignment="1">
      <alignment vertical="center" wrapText="1"/>
    </xf>
    <xf numFmtId="0" fontId="49" fillId="0" borderId="35" xfId="34" applyFont="1" applyBorder="1" applyAlignment="1">
      <alignment vertical="center"/>
    </xf>
    <xf numFmtId="2" fontId="2" fillId="0" borderId="0" xfId="34" applyNumberFormat="1" applyFont="1" applyAlignment="1">
      <alignment wrapText="1"/>
    </xf>
    <xf numFmtId="2" fontId="6" fillId="0" borderId="0" xfId="34" applyNumberFormat="1" applyFont="1" applyAlignment="1">
      <alignment wrapText="1"/>
    </xf>
    <xf numFmtId="43" fontId="18" fillId="0" borderId="33" xfId="40" applyFont="1" applyBorder="1" applyAlignment="1" applyProtection="1">
      <alignment vertical="center"/>
    </xf>
    <xf numFmtId="43" fontId="17" fillId="0" borderId="34" xfId="2" applyFont="1" applyBorder="1" applyAlignment="1" applyProtection="1">
      <alignment vertical="center"/>
    </xf>
    <xf numFmtId="174" fontId="17" fillId="0" borderId="34" xfId="34" applyNumberFormat="1" applyFont="1" applyBorder="1" applyAlignment="1">
      <alignment vertical="center"/>
    </xf>
    <xf numFmtId="175" fontId="17" fillId="0" borderId="34" xfId="13" applyNumberFormat="1" applyFont="1" applyBorder="1" applyAlignment="1" applyProtection="1">
      <alignment horizontal="center" vertical="center"/>
    </xf>
    <xf numFmtId="4" fontId="17" fillId="0" borderId="34" xfId="34" applyNumberFormat="1" applyFont="1" applyBorder="1" applyAlignment="1">
      <alignment horizontal="center" vertical="center"/>
    </xf>
    <xf numFmtId="0" fontId="17" fillId="0" borderId="36" xfId="34" applyFont="1" applyBorder="1" applyAlignment="1">
      <alignment vertical="center"/>
    </xf>
    <xf numFmtId="0" fontId="50" fillId="0" borderId="32" xfId="34" applyFont="1" applyBorder="1" applyAlignment="1">
      <alignment vertical="center"/>
    </xf>
    <xf numFmtId="0" fontId="51" fillId="0" borderId="0" xfId="41" applyFont="1" applyAlignment="1">
      <alignment vertical="center" wrapText="1"/>
    </xf>
    <xf numFmtId="0" fontId="52" fillId="0" borderId="0" xfId="42" applyFont="1" applyAlignment="1">
      <alignment vertical="center"/>
    </xf>
    <xf numFmtId="0" fontId="53" fillId="0" borderId="0" xfId="39" applyFont="1" applyAlignment="1">
      <alignment vertical="center"/>
    </xf>
    <xf numFmtId="0" fontId="53" fillId="0" borderId="0" xfId="39" applyFont="1" applyAlignment="1">
      <alignment horizontal="center" vertical="center"/>
    </xf>
    <xf numFmtId="40" fontId="53" fillId="0" borderId="0" xfId="39" applyNumberFormat="1" applyFont="1" applyAlignment="1">
      <alignment horizontal="center" vertical="center"/>
    </xf>
    <xf numFmtId="43" fontId="44" fillId="0" borderId="33" xfId="2" applyFont="1" applyBorder="1" applyAlignment="1">
      <alignment vertical="center"/>
    </xf>
    <xf numFmtId="43" fontId="48" fillId="0" borderId="34" xfId="2" applyFont="1" applyBorder="1" applyAlignment="1">
      <alignment vertical="center"/>
    </xf>
    <xf numFmtId="174" fontId="48" fillId="0" borderId="34" xfId="34" applyNumberFormat="1" applyFont="1" applyBorder="1" applyAlignment="1">
      <alignment vertical="center"/>
    </xf>
    <xf numFmtId="9" fontId="48" fillId="0" borderId="34" xfId="13" applyFont="1" applyBorder="1" applyAlignment="1">
      <alignment horizontal="center" vertical="center"/>
    </xf>
    <xf numFmtId="4" fontId="48" fillId="0" borderId="34" xfId="34" applyNumberFormat="1" applyFont="1" applyBorder="1" applyAlignment="1">
      <alignment horizontal="center" vertical="center"/>
    </xf>
    <xf numFmtId="0" fontId="48" fillId="0" borderId="36" xfId="34" applyFont="1" applyBorder="1" applyAlignment="1">
      <alignment vertical="center"/>
    </xf>
    <xf numFmtId="0" fontId="48" fillId="0" borderId="35" xfId="34" applyFont="1" applyBorder="1" applyAlignment="1">
      <alignment vertical="center"/>
    </xf>
    <xf numFmtId="0" fontId="48" fillId="0" borderId="34" xfId="34" applyFont="1" applyBorder="1" applyAlignment="1">
      <alignment vertical="center"/>
    </xf>
    <xf numFmtId="0" fontId="48" fillId="0" borderId="34" xfId="34" applyFont="1" applyBorder="1" applyAlignment="1">
      <alignment horizontal="center" vertical="center"/>
    </xf>
    <xf numFmtId="0" fontId="48" fillId="0" borderId="55" xfId="34" applyFont="1" applyBorder="1" applyAlignment="1">
      <alignment vertical="center" wrapText="1"/>
    </xf>
    <xf numFmtId="0" fontId="48" fillId="0" borderId="40" xfId="34" applyFont="1" applyBorder="1" applyAlignment="1">
      <alignment vertical="center"/>
    </xf>
    <xf numFmtId="0" fontId="2" fillId="0" borderId="40" xfId="34" applyFont="1" applyBorder="1"/>
    <xf numFmtId="0" fontId="44" fillId="0" borderId="40" xfId="34" applyFont="1" applyBorder="1" applyAlignment="1">
      <alignment vertical="center"/>
    </xf>
    <xf numFmtId="0" fontId="48" fillId="0" borderId="32" xfId="34" applyFont="1" applyBorder="1" applyAlignment="1">
      <alignment vertical="center"/>
    </xf>
    <xf numFmtId="43" fontId="12" fillId="0" borderId="0" xfId="2" applyFont="1"/>
    <xf numFmtId="43" fontId="48" fillId="0" borderId="31" xfId="2" applyFont="1" applyBorder="1"/>
    <xf numFmtId="10" fontId="12" fillId="0" borderId="31" xfId="34" applyNumberFormat="1" applyFont="1" applyBorder="1" applyAlignment="1">
      <alignment horizontal="center" vertical="center"/>
    </xf>
    <xf numFmtId="177" fontId="48" fillId="0" borderId="31" xfId="13" applyNumberFormat="1" applyFont="1" applyBorder="1" applyAlignment="1">
      <alignment horizontal="center" vertical="center"/>
    </xf>
    <xf numFmtId="0" fontId="48" fillId="0" borderId="32" xfId="34" applyFont="1" applyBorder="1" applyAlignment="1">
      <alignment horizontal="right" vertical="center"/>
    </xf>
    <xf numFmtId="43" fontId="44" fillId="0" borderId="30" xfId="34" applyNumberFormat="1" applyFont="1" applyBorder="1" applyAlignment="1">
      <alignment vertical="center"/>
    </xf>
    <xf numFmtId="4" fontId="48" fillId="0" borderId="31" xfId="2" applyNumberFormat="1" applyFont="1" applyBorder="1"/>
    <xf numFmtId="9" fontId="48" fillId="0" borderId="31" xfId="34" applyNumberFormat="1" applyFont="1" applyBorder="1" applyAlignment="1">
      <alignment horizontal="center"/>
    </xf>
    <xf numFmtId="2" fontId="48" fillId="0" borderId="31" xfId="34" applyNumberFormat="1" applyFont="1" applyBorder="1"/>
    <xf numFmtId="0" fontId="44" fillId="0" borderId="32" xfId="34" applyFont="1" applyBorder="1" applyAlignment="1">
      <alignment horizontal="right"/>
    </xf>
    <xf numFmtId="43" fontId="44" fillId="0" borderId="30" xfId="39" applyNumberFormat="1" applyFont="1" applyBorder="1" applyAlignment="1">
      <alignment vertical="center" wrapText="1"/>
    </xf>
    <xf numFmtId="43" fontId="12" fillId="0" borderId="31" xfId="2" applyFont="1" applyBorder="1" applyAlignment="1">
      <alignment vertical="center" wrapText="1"/>
    </xf>
    <xf numFmtId="4" fontId="12" fillId="0" borderId="31" xfId="2" applyNumberFormat="1" applyFont="1" applyBorder="1" applyAlignment="1">
      <alignment vertical="center" wrapText="1"/>
    </xf>
    <xf numFmtId="0" fontId="12" fillId="0" borderId="31" xfId="39" applyFont="1" applyBorder="1" applyAlignment="1">
      <alignment horizontal="center" vertical="center" wrapText="1"/>
    </xf>
    <xf numFmtId="0" fontId="12" fillId="0" borderId="31" xfId="39" applyFont="1" applyBorder="1" applyAlignment="1">
      <alignment vertical="center" wrapText="1"/>
    </xf>
    <xf numFmtId="0" fontId="12" fillId="0" borderId="32" xfId="39" applyFont="1" applyBorder="1" applyAlignment="1">
      <alignment horizontal="right" vertical="center" wrapText="1"/>
    </xf>
    <xf numFmtId="0" fontId="2" fillId="0" borderId="0" xfId="39" applyAlignment="1">
      <alignment vertical="center" wrapText="1"/>
    </xf>
    <xf numFmtId="43" fontId="44" fillId="0" borderId="27" xfId="39" applyNumberFormat="1" applyFont="1" applyBorder="1" applyAlignment="1">
      <alignment vertical="center" wrapText="1"/>
    </xf>
    <xf numFmtId="43" fontId="12" fillId="0" borderId="28" xfId="2" applyFont="1" applyBorder="1" applyAlignment="1">
      <alignment vertical="center" wrapText="1"/>
    </xf>
    <xf numFmtId="4" fontId="12" fillId="0" borderId="28" xfId="2" applyNumberFormat="1" applyFont="1" applyBorder="1" applyAlignment="1">
      <alignment vertical="center" wrapText="1"/>
    </xf>
    <xf numFmtId="0" fontId="12" fillId="0" borderId="29" xfId="39" applyFont="1" applyBorder="1" applyAlignment="1">
      <alignment horizontal="right" vertical="center" wrapText="1"/>
    </xf>
    <xf numFmtId="0" fontId="12" fillId="0" borderId="28" xfId="39" applyFont="1" applyBorder="1" applyAlignment="1">
      <alignment horizontal="center" vertical="center" wrapText="1"/>
    </xf>
    <xf numFmtId="43" fontId="44" fillId="0" borderId="30" xfId="34" applyNumberFormat="1" applyFont="1" applyBorder="1" applyAlignment="1">
      <alignment vertical="center" wrapText="1"/>
    </xf>
    <xf numFmtId="4" fontId="12" fillId="0" borderId="31" xfId="2" applyNumberFormat="1" applyFont="1" applyBorder="1" applyAlignment="1">
      <alignment horizontal="right" vertical="center" wrapText="1"/>
    </xf>
    <xf numFmtId="0" fontId="12" fillId="0" borderId="31" xfId="34" applyFont="1" applyBorder="1" applyAlignment="1">
      <alignment horizontal="center" vertical="center" wrapText="1"/>
    </xf>
    <xf numFmtId="164" fontId="12" fillId="0" borderId="31" xfId="43" applyFont="1" applyBorder="1" applyAlignment="1">
      <alignment vertical="center" wrapText="1"/>
    </xf>
    <xf numFmtId="0" fontId="16" fillId="0" borderId="31" xfId="34" applyFont="1" applyBorder="1" applyAlignment="1">
      <alignment vertical="center" wrapText="1"/>
    </xf>
    <xf numFmtId="0" fontId="16" fillId="0" borderId="32" xfId="34" applyFont="1" applyBorder="1" applyAlignment="1">
      <alignment horizontal="right" vertical="center" wrapText="1"/>
    </xf>
    <xf numFmtId="0" fontId="3" fillId="0" borderId="0" xfId="34" applyFont="1" applyAlignment="1">
      <alignment vertical="center" wrapText="1"/>
    </xf>
    <xf numFmtId="2" fontId="2" fillId="0" borderId="0" xfId="39" applyNumberFormat="1" applyAlignment="1">
      <alignment vertical="center" wrapText="1"/>
    </xf>
    <xf numFmtId="2" fontId="6" fillId="0" borderId="0" xfId="39" applyNumberFormat="1" applyFont="1" applyAlignment="1">
      <alignment horizontal="center" vertical="center" wrapText="1"/>
    </xf>
    <xf numFmtId="2" fontId="6" fillId="0" borderId="0" xfId="39" applyNumberFormat="1" applyFont="1" applyAlignment="1">
      <alignment vertical="center" wrapText="1"/>
    </xf>
    <xf numFmtId="39" fontId="43" fillId="0" borderId="0" xfId="39" applyNumberFormat="1" applyFont="1" applyAlignment="1">
      <alignment vertical="center" wrapText="1"/>
    </xf>
    <xf numFmtId="43" fontId="12" fillId="0" borderId="31" xfId="2" applyFont="1" applyBorder="1" applyAlignment="1">
      <alignment horizontal="center" vertical="center"/>
    </xf>
    <xf numFmtId="164" fontId="54" fillId="5" borderId="31" xfId="44" applyFont="1" applyFill="1" applyBorder="1" applyAlignment="1">
      <alignment vertical="center"/>
    </xf>
    <xf numFmtId="2" fontId="12" fillId="5" borderId="31" xfId="45" applyNumberFormat="1" applyFont="1" applyFill="1" applyBorder="1" applyAlignment="1">
      <alignment horizontal="center" vertical="center" wrapText="1"/>
    </xf>
    <xf numFmtId="0" fontId="16" fillId="0" borderId="32" xfId="34" applyFont="1" applyBorder="1" applyAlignment="1">
      <alignment horizontal="right" vertical="center"/>
    </xf>
    <xf numFmtId="0" fontId="20" fillId="0" borderId="0" xfId="41" applyFont="1" applyAlignment="1">
      <alignment vertical="center" wrapText="1"/>
    </xf>
    <xf numFmtId="0" fontId="2" fillId="0" borderId="0" xfId="41"/>
    <xf numFmtId="43" fontId="55" fillId="0" borderId="0" xfId="2" applyFont="1" applyBorder="1" applyAlignment="1">
      <alignment horizontal="right" vertical="center"/>
    </xf>
    <xf numFmtId="43" fontId="44" fillId="0" borderId="30" xfId="46" applyFont="1" applyBorder="1" applyAlignment="1">
      <alignment vertical="center"/>
    </xf>
    <xf numFmtId="0" fontId="12" fillId="0" borderId="31" xfId="34" applyFont="1" applyBorder="1" applyAlignment="1">
      <alignment horizontal="center" vertical="center"/>
    </xf>
    <xf numFmtId="0" fontId="16" fillId="0" borderId="31" xfId="34" applyFont="1" applyBorder="1" applyAlignment="1">
      <alignment vertical="center"/>
    </xf>
    <xf numFmtId="43" fontId="12" fillId="0" borderId="0" xfId="47" applyFont="1"/>
    <xf numFmtId="43" fontId="56" fillId="0" borderId="30" xfId="42" applyNumberFormat="1" applyFont="1" applyBorder="1" applyAlignment="1">
      <alignment vertical="center" wrapText="1"/>
    </xf>
    <xf numFmtId="0" fontId="12" fillId="0" borderId="31" xfId="34" applyFont="1" applyBorder="1" applyAlignment="1">
      <alignment vertical="center" wrapText="1"/>
    </xf>
    <xf numFmtId="0" fontId="16" fillId="0" borderId="32" xfId="39" applyFont="1" applyBorder="1" applyAlignment="1">
      <alignment horizontal="right" vertical="center" wrapText="1"/>
    </xf>
    <xf numFmtId="43" fontId="2" fillId="0" borderId="0" xfId="39" applyNumberFormat="1" applyAlignment="1">
      <alignment vertical="center" wrapText="1"/>
    </xf>
    <xf numFmtId="0" fontId="16" fillId="0" borderId="31" xfId="34" applyFont="1" applyBorder="1" applyAlignment="1">
      <alignment horizontal="left" vertical="center" wrapText="1"/>
    </xf>
    <xf numFmtId="0" fontId="24" fillId="0" borderId="0" xfId="39" applyFont="1" applyAlignment="1">
      <alignment horizontal="center" vertical="center" wrapText="1"/>
    </xf>
    <xf numFmtId="4" fontId="24" fillId="0" borderId="0" xfId="39" applyNumberFormat="1" applyFont="1" applyAlignment="1">
      <alignment horizontal="center" vertical="center" wrapText="1"/>
    </xf>
    <xf numFmtId="43" fontId="56" fillId="0" borderId="30" xfId="41" applyNumberFormat="1" applyFont="1" applyBorder="1" applyAlignment="1">
      <alignment vertical="center" wrapText="1"/>
    </xf>
    <xf numFmtId="0" fontId="2" fillId="0" borderId="30" xfId="39" applyBorder="1" applyAlignment="1">
      <alignment vertical="center" wrapText="1"/>
    </xf>
    <xf numFmtId="0" fontId="2" fillId="0" borderId="31" xfId="39" applyBorder="1" applyAlignment="1">
      <alignment horizontal="center" vertical="center" wrapText="1"/>
    </xf>
    <xf numFmtId="43" fontId="12" fillId="0" borderId="31" xfId="2" applyFont="1" applyBorder="1" applyAlignment="1">
      <alignment horizontal="center" vertical="center" wrapText="1"/>
    </xf>
    <xf numFmtId="0" fontId="16" fillId="0" borderId="31" xfId="39" applyFont="1" applyBorder="1" applyAlignment="1">
      <alignment vertical="center" wrapText="1"/>
    </xf>
    <xf numFmtId="0" fontId="2" fillId="0" borderId="46" xfId="39" applyBorder="1" applyAlignment="1">
      <alignment vertical="center" wrapText="1"/>
    </xf>
    <xf numFmtId="0" fontId="54" fillId="0" borderId="31" xfId="41" applyFont="1" applyBorder="1" applyAlignment="1">
      <alignment horizontal="center" vertical="center" wrapText="1"/>
    </xf>
    <xf numFmtId="0" fontId="57" fillId="0" borderId="31" xfId="41" applyFont="1" applyBorder="1" applyAlignment="1">
      <alignment horizontal="left" vertical="center" wrapText="1"/>
    </xf>
    <xf numFmtId="179" fontId="57" fillId="0" borderId="32" xfId="41" applyNumberFormat="1" applyFont="1" applyBorder="1" applyAlignment="1">
      <alignment horizontal="right" vertical="center" wrapText="1"/>
    </xf>
    <xf numFmtId="43" fontId="43" fillId="0" borderId="0" xfId="39" applyNumberFormat="1" applyFont="1" applyAlignment="1">
      <alignment vertical="center" wrapText="1"/>
    </xf>
    <xf numFmtId="0" fontId="12" fillId="0" borderId="31" xfId="41" applyFont="1" applyBorder="1" applyAlignment="1">
      <alignment horizontal="center" vertical="center"/>
    </xf>
    <xf numFmtId="0" fontId="58" fillId="0" borderId="0" xfId="39" applyFont="1" applyAlignment="1">
      <alignment vertical="center" wrapText="1"/>
    </xf>
    <xf numFmtId="2" fontId="58" fillId="0" borderId="0" xfId="39" applyNumberFormat="1" applyFont="1" applyAlignment="1">
      <alignment vertical="center" wrapText="1"/>
    </xf>
    <xf numFmtId="2" fontId="59" fillId="0" borderId="0" xfId="39" applyNumberFormat="1" applyFont="1" applyAlignment="1">
      <alignment horizontal="center" vertical="center" wrapText="1"/>
    </xf>
    <xf numFmtId="2" fontId="59" fillId="0" borderId="0" xfId="39" applyNumberFormat="1" applyFont="1" applyAlignment="1">
      <alignment vertical="center" wrapText="1"/>
    </xf>
    <xf numFmtId="184" fontId="60" fillId="0" borderId="0" xfId="39" applyNumberFormat="1" applyFont="1" applyAlignment="1">
      <alignment vertical="center" wrapText="1"/>
    </xf>
    <xf numFmtId="0" fontId="12" fillId="0" borderId="0" xfId="41" applyFont="1" applyAlignment="1">
      <alignment horizontal="left" vertical="center"/>
    </xf>
    <xf numFmtId="0" fontId="12" fillId="0" borderId="48" xfId="42" applyFont="1" applyBorder="1" applyAlignment="1">
      <alignment horizontal="left" vertical="center" wrapText="1"/>
    </xf>
    <xf numFmtId="0" fontId="12" fillId="0" borderId="48" xfId="39" applyFont="1" applyBorder="1" applyAlignment="1">
      <alignment horizontal="center" vertical="center" wrapText="1"/>
    </xf>
    <xf numFmtId="0" fontId="12" fillId="0" borderId="31" xfId="34" applyFont="1" applyBorder="1" applyAlignment="1">
      <alignment horizontal="left" vertical="center"/>
    </xf>
    <xf numFmtId="43" fontId="44" fillId="0" borderId="49" xfId="39" applyNumberFormat="1" applyFont="1" applyBorder="1" applyAlignment="1">
      <alignment vertical="center" wrapText="1"/>
    </xf>
    <xf numFmtId="43" fontId="12" fillId="0" borderId="41" xfId="2" applyFont="1" applyBorder="1" applyAlignment="1">
      <alignment horizontal="center" vertical="center"/>
    </xf>
    <xf numFmtId="164" fontId="54" fillId="5" borderId="41" xfId="44" applyFont="1" applyFill="1" applyBorder="1" applyAlignment="1">
      <alignment vertical="center"/>
    </xf>
    <xf numFmtId="0" fontId="12" fillId="0" borderId="62" xfId="39" applyFont="1" applyBorder="1" applyAlignment="1">
      <alignment horizontal="center" vertical="center" wrapText="1"/>
    </xf>
    <xf numFmtId="2" fontId="12" fillId="5" borderId="41" xfId="45" applyNumberFormat="1" applyFont="1" applyFill="1" applyBorder="1" applyAlignment="1">
      <alignment horizontal="center" vertical="center" wrapText="1"/>
    </xf>
    <xf numFmtId="0" fontId="12" fillId="0" borderId="41" xfId="34" applyFont="1" applyBorder="1" applyAlignment="1">
      <alignment horizontal="left" vertical="center"/>
    </xf>
    <xf numFmtId="0" fontId="12" fillId="0" borderId="42" xfId="39" applyFont="1" applyBorder="1" applyAlignment="1">
      <alignment horizontal="right" vertical="center" wrapText="1"/>
    </xf>
    <xf numFmtId="0" fontId="16" fillId="0" borderId="31" xfId="34" applyFont="1" applyBorder="1" applyAlignment="1">
      <alignment horizontal="left" vertical="center"/>
    </xf>
    <xf numFmtId="43" fontId="12" fillId="0" borderId="48" xfId="2" applyFont="1" applyBorder="1" applyAlignment="1">
      <alignment horizontal="center" vertical="center" wrapText="1"/>
    </xf>
    <xf numFmtId="43" fontId="12" fillId="0" borderId="47" xfId="2" applyFont="1" applyBorder="1" applyAlignment="1">
      <alignment horizontal="center" vertical="center" wrapText="1"/>
    </xf>
    <xf numFmtId="0" fontId="12" fillId="0" borderId="32" xfId="34" applyFont="1" applyBorder="1" applyAlignment="1">
      <alignment horizontal="right" vertical="center"/>
    </xf>
    <xf numFmtId="0" fontId="16" fillId="0" borderId="31" xfId="39" applyFont="1" applyBorder="1" applyAlignment="1">
      <alignment horizontal="left" vertical="center" wrapText="1"/>
    </xf>
    <xf numFmtId="43" fontId="33" fillId="0" borderId="31" xfId="2" applyFont="1" applyBorder="1" applyAlignment="1" applyProtection="1">
      <alignment vertical="center" wrapText="1"/>
    </xf>
    <xf numFmtId="0" fontId="48" fillId="0" borderId="30" xfId="39" applyFont="1" applyBorder="1" applyAlignment="1">
      <alignment vertical="center" wrapText="1"/>
    </xf>
    <xf numFmtId="0" fontId="3" fillId="0" borderId="31" xfId="39" applyFont="1" applyBorder="1" applyAlignment="1">
      <alignment horizontal="center" vertical="center" wrapText="1"/>
    </xf>
    <xf numFmtId="0" fontId="38" fillId="0" borderId="31" xfId="34" applyFont="1" applyBorder="1" applyAlignment="1">
      <alignment horizontal="left" vertical="center"/>
    </xf>
    <xf numFmtId="0" fontId="12" fillId="0" borderId="32" xfId="34" applyFont="1" applyBorder="1" applyAlignment="1">
      <alignment horizontal="right"/>
    </xf>
    <xf numFmtId="164" fontId="54" fillId="5" borderId="31" xfId="44" applyFont="1" applyFill="1" applyBorder="1" applyAlignment="1">
      <alignment horizontal="right" vertical="center"/>
    </xf>
    <xf numFmtId="43" fontId="12" fillId="5" borderId="31" xfId="2" applyFont="1" applyFill="1" applyBorder="1" applyAlignment="1">
      <alignment horizontal="center" vertical="center" wrapText="1"/>
    </xf>
    <xf numFmtId="2" fontId="52" fillId="0" borderId="0" xfId="34" applyNumberFormat="1" applyFont="1"/>
    <xf numFmtId="2" fontId="61" fillId="0" borderId="0" xfId="34" applyNumberFormat="1" applyFont="1"/>
    <xf numFmtId="4" fontId="46" fillId="0" borderId="0" xfId="34" applyNumberFormat="1"/>
    <xf numFmtId="43" fontId="44" fillId="0" borderId="30" xfId="34" applyNumberFormat="1" applyFont="1" applyBorder="1"/>
    <xf numFmtId="0" fontId="12" fillId="0" borderId="31" xfId="34" applyFont="1" applyBorder="1"/>
    <xf numFmtId="4" fontId="33" fillId="0" borderId="31" xfId="34" applyNumberFormat="1" applyFont="1" applyBorder="1" applyAlignment="1">
      <alignment horizontal="right"/>
    </xf>
    <xf numFmtId="4" fontId="46" fillId="0" borderId="0" xfId="34" applyNumberFormat="1" applyAlignment="1">
      <alignment vertical="center"/>
    </xf>
    <xf numFmtId="0" fontId="48" fillId="0" borderId="30" xfId="34" applyFont="1" applyBorder="1" applyAlignment="1">
      <alignment vertical="center"/>
    </xf>
    <xf numFmtId="0" fontId="46" fillId="0" borderId="0" xfId="34" applyAlignment="1">
      <alignment vertical="center"/>
    </xf>
    <xf numFmtId="2" fontId="46" fillId="0" borderId="0" xfId="34" applyNumberFormat="1" applyAlignment="1">
      <alignment vertical="center"/>
    </xf>
    <xf numFmtId="2" fontId="6" fillId="0" borderId="0" xfId="34" applyNumberFormat="1" applyFont="1" applyAlignment="1">
      <alignment vertical="center"/>
    </xf>
    <xf numFmtId="0" fontId="48" fillId="0" borderId="30" xfId="34" applyFont="1" applyBorder="1"/>
    <xf numFmtId="0" fontId="12" fillId="0" borderId="31" xfId="34" applyFont="1" applyBorder="1" applyAlignment="1">
      <alignment wrapText="1"/>
    </xf>
    <xf numFmtId="43" fontId="0" fillId="0" borderId="0" xfId="2" applyFont="1"/>
    <xf numFmtId="0" fontId="62" fillId="0" borderId="31" xfId="34" applyFont="1" applyBorder="1" applyAlignment="1">
      <alignment horizontal="center" vertical="center"/>
    </xf>
    <xf numFmtId="0" fontId="16" fillId="0" borderId="31" xfId="34" applyFont="1" applyBorder="1" applyAlignment="1">
      <alignment horizontal="left"/>
    </xf>
    <xf numFmtId="0" fontId="16" fillId="0" borderId="32" xfId="34" applyFont="1" applyBorder="1" applyAlignment="1">
      <alignment horizontal="right"/>
    </xf>
    <xf numFmtId="9" fontId="2" fillId="0" borderId="34" xfId="34" applyNumberFormat="1" applyFont="1" applyBorder="1"/>
    <xf numFmtId="0" fontId="12" fillId="0" borderId="32" xfId="34" applyFont="1" applyBorder="1" applyAlignment="1">
      <alignment horizontal="right" vertical="center" wrapText="1"/>
    </xf>
    <xf numFmtId="0" fontId="24" fillId="0" borderId="30" xfId="34" quotePrefix="1" applyFont="1" applyBorder="1" applyAlignment="1">
      <alignment horizontal="center" vertical="center"/>
    </xf>
    <xf numFmtId="4" fontId="12" fillId="0" borderId="31" xfId="34" applyNumberFormat="1" applyFont="1" applyBorder="1" applyAlignment="1">
      <alignment vertical="center" wrapText="1"/>
    </xf>
    <xf numFmtId="4" fontId="24" fillId="0" borderId="0" xfId="34" applyNumberFormat="1" applyFont="1"/>
    <xf numFmtId="0" fontId="16" fillId="0" borderId="0" xfId="34" applyFont="1" applyAlignment="1">
      <alignment horizontal="right"/>
    </xf>
    <xf numFmtId="0" fontId="16" fillId="0" borderId="30" xfId="34" quotePrefix="1" applyFont="1" applyBorder="1" applyAlignment="1">
      <alignment vertical="center"/>
    </xf>
    <xf numFmtId="4" fontId="16" fillId="0" borderId="31" xfId="34" applyNumberFormat="1" applyFont="1" applyBorder="1" applyAlignment="1">
      <alignment vertical="center"/>
    </xf>
    <xf numFmtId="0" fontId="44" fillId="0" borderId="31" xfId="34" applyFont="1" applyBorder="1" applyAlignment="1">
      <alignment vertical="center" wrapText="1"/>
    </xf>
    <xf numFmtId="0" fontId="44" fillId="0" borderId="32" xfId="34" applyFont="1" applyBorder="1" applyAlignment="1">
      <alignment horizontal="center" vertical="center"/>
    </xf>
    <xf numFmtId="43" fontId="48" fillId="5" borderId="30" xfId="46" applyFont="1" applyFill="1" applyBorder="1" applyAlignment="1">
      <alignment vertical="center"/>
    </xf>
    <xf numFmtId="43" fontId="12" fillId="5" borderId="31" xfId="2" applyFont="1" applyFill="1" applyBorder="1" applyAlignment="1">
      <alignment horizontal="center" vertical="center"/>
    </xf>
    <xf numFmtId="0" fontId="12" fillId="5" borderId="31" xfId="34" applyFont="1" applyFill="1" applyBorder="1" applyAlignment="1">
      <alignment horizontal="center" vertical="center"/>
    </xf>
    <xf numFmtId="0" fontId="12" fillId="5" borderId="31" xfId="34" applyFont="1" applyFill="1" applyBorder="1" applyAlignment="1">
      <alignment vertical="center"/>
    </xf>
    <xf numFmtId="0" fontId="12" fillId="5" borderId="32" xfId="34" applyFont="1" applyFill="1" applyBorder="1" applyAlignment="1">
      <alignment horizontal="right" vertical="center"/>
    </xf>
    <xf numFmtId="43" fontId="44" fillId="5" borderId="30" xfId="46" applyFont="1" applyFill="1" applyBorder="1" applyAlignment="1">
      <alignment vertical="center"/>
    </xf>
    <xf numFmtId="43" fontId="12" fillId="5" borderId="41" xfId="2" applyFont="1" applyFill="1" applyBorder="1" applyAlignment="1">
      <alignment horizontal="center" vertical="center" wrapText="1"/>
    </xf>
    <xf numFmtId="165" fontId="16" fillId="5" borderId="48" xfId="34" applyNumberFormat="1" applyFont="1" applyFill="1" applyBorder="1" applyAlignment="1">
      <alignment horizontal="left" vertical="center" wrapText="1"/>
    </xf>
    <xf numFmtId="166" fontId="16" fillId="5" borderId="32" xfId="34" applyNumberFormat="1" applyFont="1" applyFill="1" applyBorder="1" applyAlignment="1">
      <alignment horizontal="right" vertical="center"/>
    </xf>
    <xf numFmtId="40" fontId="12" fillId="5" borderId="31" xfId="48" applyNumberFormat="1" applyFont="1" applyFill="1" applyBorder="1" applyAlignment="1">
      <alignment vertical="center"/>
    </xf>
    <xf numFmtId="43" fontId="12" fillId="5" borderId="31" xfId="40" applyFont="1" applyFill="1" applyBorder="1" applyAlignment="1">
      <alignment vertical="center"/>
    </xf>
    <xf numFmtId="0" fontId="12" fillId="5" borderId="31" xfId="48" applyFont="1" applyFill="1" applyBorder="1" applyAlignment="1">
      <alignment horizontal="center" vertical="center"/>
    </xf>
    <xf numFmtId="0" fontId="16" fillId="5" borderId="31" xfId="48" applyFont="1" applyFill="1" applyBorder="1" applyAlignment="1">
      <alignment vertical="center"/>
    </xf>
    <xf numFmtId="0" fontId="16" fillId="0" borderId="32" xfId="48" applyFont="1" applyBorder="1" applyAlignment="1">
      <alignment horizontal="right" vertical="center"/>
    </xf>
    <xf numFmtId="43" fontId="12" fillId="5" borderId="31" xfId="2" applyFont="1" applyFill="1" applyBorder="1" applyAlignment="1">
      <alignment vertical="center"/>
    </xf>
    <xf numFmtId="4" fontId="12" fillId="5" borderId="31" xfId="2" applyNumberFormat="1" applyFont="1" applyFill="1" applyBorder="1" applyAlignment="1">
      <alignment horizontal="right" vertical="center"/>
    </xf>
    <xf numFmtId="165" fontId="12" fillId="5" borderId="31" xfId="34" applyNumberFormat="1" applyFont="1" applyFill="1" applyBorder="1" applyAlignment="1">
      <alignment horizontal="center" vertical="center"/>
    </xf>
    <xf numFmtId="4" fontId="12" fillId="5" borderId="31" xfId="34" applyNumberFormat="1" applyFont="1" applyFill="1" applyBorder="1" applyAlignment="1">
      <alignment horizontal="center" vertical="center"/>
    </xf>
    <xf numFmtId="165" fontId="48" fillId="5" borderId="31" xfId="34" applyNumberFormat="1" applyFont="1" applyFill="1" applyBorder="1" applyAlignment="1">
      <alignment horizontal="left" vertical="center" wrapText="1"/>
    </xf>
    <xf numFmtId="165" fontId="44" fillId="5" borderId="31" xfId="34" applyNumberFormat="1" applyFont="1" applyFill="1" applyBorder="1" applyAlignment="1">
      <alignment horizontal="left" vertical="center" wrapText="1"/>
    </xf>
    <xf numFmtId="43" fontId="44" fillId="5" borderId="49" xfId="46" applyFont="1" applyFill="1" applyBorder="1" applyAlignment="1">
      <alignment vertical="center"/>
    </xf>
    <xf numFmtId="43" fontId="12" fillId="5" borderId="41" xfId="2" applyFont="1" applyFill="1" applyBorder="1" applyAlignment="1">
      <alignment vertical="center"/>
    </xf>
    <xf numFmtId="4" fontId="12" fillId="5" borderId="41" xfId="2" applyNumberFormat="1" applyFont="1" applyFill="1" applyBorder="1" applyAlignment="1">
      <alignment horizontal="right" vertical="center"/>
    </xf>
    <xf numFmtId="165" fontId="12" fillId="5" borderId="41" xfId="34" applyNumberFormat="1" applyFont="1" applyFill="1" applyBorder="1" applyAlignment="1">
      <alignment horizontal="center" vertical="center"/>
    </xf>
    <xf numFmtId="4" fontId="12" fillId="5" borderId="41" xfId="34" applyNumberFormat="1" applyFont="1" applyFill="1" applyBorder="1" applyAlignment="1">
      <alignment horizontal="center" vertical="center"/>
    </xf>
    <xf numFmtId="165" fontId="44" fillId="5" borderId="41" xfId="34" applyNumberFormat="1" applyFont="1" applyFill="1" applyBorder="1" applyAlignment="1">
      <alignment horizontal="left" vertical="center" wrapText="1"/>
    </xf>
    <xf numFmtId="0" fontId="16" fillId="0" borderId="42" xfId="34" applyFont="1" applyBorder="1" applyAlignment="1">
      <alignment horizontal="right" vertical="center"/>
    </xf>
    <xf numFmtId="165" fontId="16" fillId="0" borderId="31" xfId="34" applyNumberFormat="1" applyFont="1" applyBorder="1" applyAlignment="1">
      <alignment horizontal="left" vertical="center" wrapText="1"/>
    </xf>
    <xf numFmtId="0" fontId="2" fillId="0" borderId="0" xfId="49" applyAlignment="1">
      <alignment vertical="center" wrapText="1"/>
    </xf>
    <xf numFmtId="43" fontId="44" fillId="5" borderId="30" xfId="40" applyFont="1" applyFill="1" applyBorder="1" applyAlignment="1">
      <alignment vertical="center"/>
    </xf>
    <xf numFmtId="4" fontId="12" fillId="0" borderId="31" xfId="2" applyNumberFormat="1" applyFont="1" applyFill="1" applyBorder="1" applyAlignment="1">
      <alignment horizontal="right" vertical="center"/>
    </xf>
    <xf numFmtId="43" fontId="44" fillId="5" borderId="30" xfId="40" applyFont="1" applyFill="1" applyBorder="1"/>
    <xf numFmtId="43" fontId="44" fillId="0" borderId="30" xfId="50" applyFont="1" applyBorder="1" applyAlignment="1">
      <alignment vertical="center"/>
    </xf>
    <xf numFmtId="43" fontId="44" fillId="0" borderId="49" xfId="50" applyFont="1" applyBorder="1" applyAlignment="1">
      <alignment vertical="center"/>
    </xf>
    <xf numFmtId="165" fontId="48" fillId="5" borderId="41" xfId="34" applyNumberFormat="1" applyFont="1" applyFill="1" applyBorder="1" applyAlignment="1">
      <alignment horizontal="left" vertical="center" wrapText="1"/>
    </xf>
    <xf numFmtId="0" fontId="12" fillId="0" borderId="42" xfId="34" applyFont="1" applyBorder="1" applyAlignment="1">
      <alignment horizontal="right" vertical="center"/>
    </xf>
    <xf numFmtId="43" fontId="44" fillId="0" borderId="30" xfId="50" applyFont="1" applyBorder="1"/>
    <xf numFmtId="43" fontId="16" fillId="5" borderId="30" xfId="51" applyFont="1" applyFill="1" applyBorder="1"/>
    <xf numFmtId="43" fontId="44" fillId="0" borderId="30" xfId="50" applyFont="1" applyBorder="1" applyAlignment="1">
      <alignment vertical="center" wrapText="1"/>
    </xf>
    <xf numFmtId="43" fontId="12" fillId="0" borderId="30" xfId="50" applyFont="1" applyBorder="1"/>
    <xf numFmtId="43" fontId="44" fillId="0" borderId="30" xfId="40" applyFont="1" applyBorder="1" applyAlignment="1">
      <alignment vertical="center" wrapText="1"/>
    </xf>
    <xf numFmtId="43" fontId="12" fillId="5" borderId="31" xfId="50" applyFont="1" applyFill="1" applyBorder="1" applyAlignment="1">
      <alignment vertical="center" wrapText="1"/>
    </xf>
    <xf numFmtId="43" fontId="12" fillId="5" borderId="31" xfId="50" applyFont="1" applyFill="1" applyBorder="1" applyAlignment="1">
      <alignment horizontal="right" vertical="center" wrapText="1"/>
    </xf>
    <xf numFmtId="0" fontId="12" fillId="5" borderId="31" xfId="49" applyFont="1" applyFill="1" applyBorder="1" applyAlignment="1">
      <alignment horizontal="center" vertical="center" wrapText="1"/>
    </xf>
    <xf numFmtId="0" fontId="16" fillId="5" borderId="31" xfId="49" applyFont="1" applyFill="1" applyBorder="1" applyAlignment="1">
      <alignment vertical="center" wrapText="1"/>
    </xf>
    <xf numFmtId="0" fontId="16" fillId="0" borderId="32" xfId="49" applyFont="1" applyBorder="1" applyAlignment="1">
      <alignment horizontal="right" vertical="center" wrapText="1"/>
    </xf>
    <xf numFmtId="43" fontId="44" fillId="5" borderId="30" xfId="49" quotePrefix="1" applyNumberFormat="1" applyFont="1" applyFill="1" applyBorder="1" applyAlignment="1">
      <alignment horizontal="right" vertical="center" wrapText="1"/>
    </xf>
    <xf numFmtId="0" fontId="12" fillId="5" borderId="31" xfId="49" applyFont="1" applyFill="1" applyBorder="1" applyAlignment="1">
      <alignment vertical="center" wrapText="1"/>
    </xf>
    <xf numFmtId="0" fontId="12" fillId="5" borderId="32" xfId="49" applyFont="1" applyFill="1" applyBorder="1" applyAlignment="1">
      <alignment horizontal="right" vertical="center" wrapText="1"/>
    </xf>
    <xf numFmtId="43" fontId="44" fillId="5" borderId="49" xfId="49" quotePrefix="1" applyNumberFormat="1" applyFont="1" applyFill="1" applyBorder="1" applyAlignment="1">
      <alignment horizontal="right" vertical="center" wrapText="1"/>
    </xf>
    <xf numFmtId="43" fontId="12" fillId="5" borderId="41" xfId="50" applyFont="1" applyFill="1" applyBorder="1" applyAlignment="1">
      <alignment vertical="center" wrapText="1"/>
    </xf>
    <xf numFmtId="43" fontId="12" fillId="5" borderId="41" xfId="50" applyFont="1" applyFill="1" applyBorder="1" applyAlignment="1">
      <alignment horizontal="right" vertical="center" wrapText="1"/>
    </xf>
    <xf numFmtId="0" fontId="12" fillId="5" borderId="41" xfId="49" applyFont="1" applyFill="1" applyBorder="1" applyAlignment="1">
      <alignment vertical="center" wrapText="1"/>
    </xf>
    <xf numFmtId="0" fontId="12" fillId="5" borderId="42" xfId="49" applyFont="1" applyFill="1" applyBorder="1" applyAlignment="1">
      <alignment horizontal="right" vertical="center" wrapText="1"/>
    </xf>
    <xf numFmtId="0" fontId="3" fillId="5" borderId="30" xfId="52" applyFont="1" applyFill="1" applyBorder="1"/>
    <xf numFmtId="4" fontId="12" fillId="5" borderId="31" xfId="53" applyNumberFormat="1" applyFont="1" applyFill="1" applyBorder="1" applyAlignment="1">
      <alignment wrapText="1"/>
    </xf>
    <xf numFmtId="4" fontId="12" fillId="5" borderId="31" xfId="49" applyNumberFormat="1" applyFont="1" applyFill="1" applyBorder="1" applyAlignment="1">
      <alignment horizontal="center" wrapText="1"/>
    </xf>
    <xf numFmtId="2" fontId="54" fillId="5" borderId="31" xfId="45" applyNumberFormat="1" applyFont="1" applyFill="1" applyBorder="1" applyAlignment="1">
      <alignment horizontal="center" vertical="center" wrapText="1"/>
    </xf>
    <xf numFmtId="0" fontId="12" fillId="5" borderId="31" xfId="49" applyFont="1" applyFill="1" applyBorder="1" applyAlignment="1">
      <alignment horizontal="left" wrapText="1"/>
    </xf>
    <xf numFmtId="4" fontId="12" fillId="5" borderId="31" xfId="53" applyNumberFormat="1" applyFont="1" applyFill="1" applyBorder="1" applyAlignment="1">
      <alignment vertical="center" wrapText="1"/>
    </xf>
    <xf numFmtId="4" fontId="12" fillId="5" borderId="31" xfId="49" applyNumberFormat="1" applyFont="1" applyFill="1" applyBorder="1" applyAlignment="1">
      <alignment horizontal="center" vertical="center" wrapText="1"/>
    </xf>
    <xf numFmtId="0" fontId="12" fillId="5" borderId="31" xfId="49" applyFont="1" applyFill="1" applyBorder="1" applyAlignment="1">
      <alignment horizontal="left" vertical="center" wrapText="1"/>
    </xf>
    <xf numFmtId="0" fontId="12" fillId="5" borderId="31" xfId="49" applyFont="1" applyFill="1" applyBorder="1" applyAlignment="1">
      <alignment horizontal="left"/>
    </xf>
    <xf numFmtId="43" fontId="54" fillId="5" borderId="31" xfId="45" applyFont="1" applyFill="1" applyBorder="1" applyAlignment="1">
      <alignment horizontal="center" vertical="center" wrapText="1"/>
    </xf>
    <xf numFmtId="0" fontId="54" fillId="5" borderId="31" xfId="49" applyFont="1" applyFill="1" applyBorder="1" applyAlignment="1">
      <alignment vertical="center" wrapText="1"/>
    </xf>
    <xf numFmtId="0" fontId="12" fillId="0" borderId="32" xfId="49" applyFont="1" applyBorder="1" applyAlignment="1">
      <alignment horizontal="right" vertical="center" wrapText="1"/>
    </xf>
    <xf numFmtId="0" fontId="64" fillId="0" borderId="30" xfId="49" quotePrefix="1" applyFont="1" applyBorder="1" applyAlignment="1">
      <alignment horizontal="center" vertical="center" wrapText="1"/>
    </xf>
    <xf numFmtId="0" fontId="64" fillId="0" borderId="31" xfId="49" applyFont="1" applyBorder="1" applyAlignment="1">
      <alignment horizontal="center" vertical="center" wrapText="1"/>
    </xf>
    <xf numFmtId="0" fontId="16" fillId="0" borderId="31" xfId="49" applyFont="1" applyBorder="1" applyAlignment="1">
      <alignment horizontal="left" vertical="center" wrapText="1"/>
    </xf>
    <xf numFmtId="165" fontId="16" fillId="5" borderId="31" xfId="34" applyNumberFormat="1" applyFont="1" applyFill="1" applyBorder="1" applyAlignment="1">
      <alignment horizontal="left" vertical="center" wrapText="1"/>
    </xf>
    <xf numFmtId="43" fontId="46" fillId="0" borderId="0" xfId="34" applyNumberFormat="1"/>
    <xf numFmtId="0" fontId="16" fillId="5" borderId="31" xfId="34" applyFont="1" applyFill="1" applyBorder="1" applyAlignment="1">
      <alignment vertical="center"/>
    </xf>
    <xf numFmtId="0" fontId="16" fillId="5" borderId="32" xfId="34" quotePrefix="1" applyFont="1" applyFill="1" applyBorder="1" applyAlignment="1">
      <alignment horizontal="right" vertical="center"/>
    </xf>
    <xf numFmtId="2" fontId="43" fillId="5" borderId="30" xfId="34" applyNumberFormat="1" applyFont="1" applyFill="1" applyBorder="1"/>
    <xf numFmtId="165" fontId="12" fillId="5" borderId="31" xfId="34" applyNumberFormat="1" applyFont="1" applyFill="1" applyBorder="1" applyAlignment="1">
      <alignment horizontal="left" vertical="center" wrapText="1"/>
    </xf>
    <xf numFmtId="166" fontId="12" fillId="5" borderId="32" xfId="34" applyNumberFormat="1" applyFont="1" applyFill="1" applyBorder="1" applyAlignment="1">
      <alignment horizontal="right" vertical="center"/>
    </xf>
    <xf numFmtId="2" fontId="43" fillId="5" borderId="49" xfId="34" applyNumberFormat="1" applyFont="1" applyFill="1" applyBorder="1"/>
    <xf numFmtId="43" fontId="12" fillId="5" borderId="41" xfId="2" applyFont="1" applyFill="1" applyBorder="1" applyAlignment="1">
      <alignment horizontal="center" vertical="center"/>
    </xf>
    <xf numFmtId="0" fontId="12" fillId="5" borderId="41" xfId="34" applyFont="1" applyFill="1" applyBorder="1" applyAlignment="1">
      <alignment horizontal="center" vertical="center"/>
    </xf>
    <xf numFmtId="165" fontId="12" fillId="5" borderId="41" xfId="34" applyNumberFormat="1" applyFont="1" applyFill="1" applyBorder="1" applyAlignment="1">
      <alignment horizontal="left" vertical="center" wrapText="1"/>
    </xf>
    <xf numFmtId="166" fontId="12" fillId="5" borderId="42" xfId="34" applyNumberFormat="1" applyFont="1" applyFill="1" applyBorder="1" applyAlignment="1">
      <alignment horizontal="right" vertical="center"/>
    </xf>
    <xf numFmtId="4" fontId="65" fillId="0" borderId="0" xfId="34" applyNumberFormat="1" applyFont="1"/>
    <xf numFmtId="43" fontId="0" fillId="0" borderId="0" xfId="2" applyFont="1" applyBorder="1"/>
    <xf numFmtId="43" fontId="22" fillId="0" borderId="0" xfId="34" applyNumberFormat="1" applyFont="1"/>
    <xf numFmtId="43" fontId="2" fillId="0" borderId="0" xfId="2" applyFont="1" applyFill="1"/>
    <xf numFmtId="43" fontId="44" fillId="5" borderId="30" xfId="34" applyNumberFormat="1" applyFont="1" applyFill="1" applyBorder="1"/>
    <xf numFmtId="0" fontId="12" fillId="5" borderId="31" xfId="34" applyFont="1" applyFill="1" applyBorder="1" applyAlignment="1">
      <alignment horizontal="left" vertical="center" wrapText="1"/>
    </xf>
    <xf numFmtId="185" fontId="46" fillId="0" borderId="0" xfId="34" applyNumberFormat="1"/>
    <xf numFmtId="43" fontId="12" fillId="0" borderId="31" xfId="46" applyFont="1" applyBorder="1"/>
    <xf numFmtId="43" fontId="43" fillId="0" borderId="0" xfId="2" applyFont="1"/>
    <xf numFmtId="43" fontId="66" fillId="5" borderId="30" xfId="46" applyFont="1" applyFill="1" applyBorder="1" applyAlignment="1">
      <alignment vertical="center"/>
    </xf>
    <xf numFmtId="0" fontId="54" fillId="5" borderId="31" xfId="34" applyFont="1" applyFill="1" applyBorder="1" applyAlignment="1">
      <alignment horizontal="left" vertical="center" wrapText="1"/>
    </xf>
    <xf numFmtId="43" fontId="67" fillId="0" borderId="0" xfId="2" applyFont="1" applyFill="1"/>
    <xf numFmtId="43" fontId="44" fillId="5" borderId="30" xfId="34" applyNumberFormat="1" applyFont="1" applyFill="1" applyBorder="1" applyAlignment="1">
      <alignment vertical="center"/>
    </xf>
    <xf numFmtId="0" fontId="16" fillId="5" borderId="31" xfId="34" applyFont="1" applyFill="1" applyBorder="1" applyAlignment="1">
      <alignment horizontal="left" vertical="center" wrapText="1"/>
    </xf>
    <xf numFmtId="0" fontId="16" fillId="5" borderId="32" xfId="34" applyFont="1" applyFill="1" applyBorder="1" applyAlignment="1">
      <alignment horizontal="right" vertical="center"/>
    </xf>
    <xf numFmtId="43" fontId="16" fillId="5" borderId="30" xfId="46" applyFont="1" applyFill="1" applyBorder="1" applyAlignment="1">
      <alignment vertical="center"/>
    </xf>
    <xf numFmtId="0" fontId="12" fillId="5" borderId="31" xfId="34" applyFont="1" applyFill="1" applyBorder="1" applyAlignment="1">
      <alignment horizontal="left" vertical="center"/>
    </xf>
    <xf numFmtId="43" fontId="44" fillId="5" borderId="49" xfId="34" applyNumberFormat="1" applyFont="1" applyFill="1" applyBorder="1"/>
    <xf numFmtId="0" fontId="12" fillId="5" borderId="41" xfId="34" applyFont="1" applyFill="1" applyBorder="1" applyAlignment="1">
      <alignment horizontal="left" vertical="center"/>
    </xf>
    <xf numFmtId="0" fontId="12" fillId="5" borderId="42" xfId="34" applyFont="1" applyFill="1" applyBorder="1" applyAlignment="1">
      <alignment horizontal="right" vertical="center"/>
    </xf>
    <xf numFmtId="43" fontId="56" fillId="5" borderId="30" xfId="46" applyFont="1" applyFill="1" applyBorder="1" applyAlignment="1">
      <alignment vertical="center"/>
    </xf>
    <xf numFmtId="0" fontId="54" fillId="5" borderId="31" xfId="34" applyFont="1" applyFill="1" applyBorder="1" applyAlignment="1">
      <alignment horizontal="left" vertical="center"/>
    </xf>
    <xf numFmtId="43" fontId="70" fillId="0" borderId="0" xfId="34" applyNumberFormat="1" applyFont="1"/>
    <xf numFmtId="0" fontId="43" fillId="0" borderId="0" xfId="34" applyFont="1"/>
    <xf numFmtId="4" fontId="43" fillId="0" borderId="0" xfId="34" applyNumberFormat="1" applyFont="1"/>
    <xf numFmtId="0" fontId="12" fillId="5" borderId="31" xfId="34" applyFont="1" applyFill="1" applyBorder="1" applyAlignment="1">
      <alignment vertical="center" wrapText="1"/>
    </xf>
    <xf numFmtId="43" fontId="43" fillId="0" borderId="0" xfId="34" applyNumberFormat="1" applyFont="1"/>
    <xf numFmtId="0" fontId="46" fillId="5" borderId="0" xfId="34" applyFill="1"/>
    <xf numFmtId="4" fontId="46" fillId="5" borderId="0" xfId="34" applyNumberFormat="1" applyFill="1"/>
    <xf numFmtId="0" fontId="12" fillId="5" borderId="32" xfId="34" quotePrefix="1" applyFont="1" applyFill="1" applyBorder="1" applyAlignment="1">
      <alignment horizontal="right" vertical="center"/>
    </xf>
    <xf numFmtId="4" fontId="12" fillId="5" borderId="0" xfId="34" applyNumberFormat="1" applyFont="1" applyFill="1" applyAlignment="1">
      <alignment horizontal="right" vertical="center"/>
    </xf>
    <xf numFmtId="43" fontId="43" fillId="5" borderId="0" xfId="2" applyFont="1" applyFill="1"/>
    <xf numFmtId="0" fontId="54" fillId="5" borderId="32" xfId="34" applyFont="1" applyFill="1" applyBorder="1" applyAlignment="1">
      <alignment horizontal="right" vertical="center"/>
    </xf>
    <xf numFmtId="0" fontId="2" fillId="5" borderId="0" xfId="34" applyFont="1" applyFill="1"/>
    <xf numFmtId="43" fontId="0" fillId="5" borderId="0" xfId="2" applyFont="1" applyFill="1" applyBorder="1"/>
    <xf numFmtId="43" fontId="22" fillId="5" borderId="0" xfId="34" applyNumberFormat="1" applyFont="1" applyFill="1"/>
    <xf numFmtId="2" fontId="6" fillId="5" borderId="0" xfId="34" applyNumberFormat="1" applyFont="1" applyFill="1"/>
    <xf numFmtId="43" fontId="2" fillId="5" borderId="0" xfId="2" applyFont="1" applyFill="1"/>
    <xf numFmtId="0" fontId="12" fillId="5" borderId="48" xfId="34" applyFont="1" applyFill="1" applyBorder="1" applyAlignment="1">
      <alignment horizontal="left" vertical="center" wrapText="1"/>
    </xf>
    <xf numFmtId="0" fontId="64" fillId="5" borderId="30" xfId="34" quotePrefix="1" applyFont="1" applyFill="1" applyBorder="1" applyAlignment="1">
      <alignment horizontal="center"/>
    </xf>
    <xf numFmtId="4" fontId="12" fillId="5" borderId="31" xfId="2" applyNumberFormat="1" applyFont="1" applyFill="1" applyBorder="1" applyAlignment="1">
      <alignment horizontal="center" vertical="center"/>
    </xf>
    <xf numFmtId="0" fontId="64" fillId="5" borderId="31" xfId="34" applyFont="1" applyFill="1" applyBorder="1" applyAlignment="1">
      <alignment horizontal="center"/>
    </xf>
    <xf numFmtId="0" fontId="44" fillId="5" borderId="32" xfId="34" applyFont="1" applyFill="1" applyBorder="1" applyAlignment="1">
      <alignment horizontal="right" vertical="center"/>
    </xf>
    <xf numFmtId="0" fontId="12" fillId="0" borderId="31" xfId="34" applyFont="1" applyBorder="1" applyAlignment="1">
      <alignment vertical="center"/>
    </xf>
    <xf numFmtId="0" fontId="12" fillId="0" borderId="41" xfId="34" applyFont="1" applyBorder="1" applyAlignment="1">
      <alignment horizontal="center" vertical="center" wrapText="1"/>
    </xf>
    <xf numFmtId="0" fontId="12" fillId="0" borderId="41" xfId="34" applyFont="1" applyBorder="1" applyAlignment="1">
      <alignment vertical="center"/>
    </xf>
    <xf numFmtId="0" fontId="12" fillId="0" borderId="42" xfId="34" applyFont="1" applyBorder="1" applyAlignment="1">
      <alignment horizontal="right" vertical="center" wrapText="1"/>
    </xf>
    <xf numFmtId="0" fontId="12" fillId="0" borderId="30" xfId="34" quotePrefix="1" applyFont="1" applyBorder="1" applyAlignment="1">
      <alignment vertical="center"/>
    </xf>
    <xf numFmtId="0" fontId="44" fillId="0" borderId="31" xfId="34" applyFont="1" applyBorder="1" applyAlignment="1">
      <alignment vertical="center"/>
    </xf>
    <xf numFmtId="0" fontId="44" fillId="0" borderId="32" xfId="34" applyFont="1" applyBorder="1" applyAlignment="1">
      <alignment horizontal="right" vertical="center"/>
    </xf>
    <xf numFmtId="0" fontId="44" fillId="5" borderId="31" xfId="48" applyFont="1" applyFill="1" applyBorder="1" applyAlignment="1">
      <alignment vertical="center"/>
    </xf>
    <xf numFmtId="43" fontId="44" fillId="5" borderId="27" xfId="40" applyFont="1" applyFill="1" applyBorder="1" applyAlignment="1">
      <alignment vertical="center"/>
    </xf>
    <xf numFmtId="40" fontId="12" fillId="5" borderId="28" xfId="48" applyNumberFormat="1" applyFont="1" applyFill="1" applyBorder="1" applyAlignment="1">
      <alignment vertical="center"/>
    </xf>
    <xf numFmtId="43" fontId="12" fillId="5" borderId="28" xfId="40" applyFont="1" applyFill="1" applyBorder="1" applyAlignment="1">
      <alignment vertical="center"/>
    </xf>
    <xf numFmtId="0" fontId="12" fillId="5" borderId="28" xfId="48" applyFont="1" applyFill="1" applyBorder="1" applyAlignment="1">
      <alignment horizontal="center" vertical="center"/>
    </xf>
    <xf numFmtId="2" fontId="12" fillId="5" borderId="28" xfId="45" applyNumberFormat="1" applyFont="1" applyFill="1" applyBorder="1" applyAlignment="1">
      <alignment horizontal="center" vertical="center" wrapText="1"/>
    </xf>
    <xf numFmtId="0" fontId="44" fillId="5" borderId="28" xfId="48" applyFont="1" applyFill="1" applyBorder="1" applyAlignment="1">
      <alignment vertical="center"/>
    </xf>
    <xf numFmtId="0" fontId="16" fillId="0" borderId="29" xfId="48" applyFont="1" applyBorder="1" applyAlignment="1">
      <alignment horizontal="right" vertical="center"/>
    </xf>
    <xf numFmtId="43" fontId="44" fillId="5" borderId="49" xfId="40" applyFont="1" applyFill="1" applyBorder="1" applyAlignment="1">
      <alignment vertical="center"/>
    </xf>
    <xf numFmtId="40" fontId="12" fillId="5" borderId="41" xfId="48" applyNumberFormat="1" applyFont="1" applyFill="1" applyBorder="1" applyAlignment="1">
      <alignment vertical="center"/>
    </xf>
    <xf numFmtId="43" fontId="12" fillId="5" borderId="41" xfId="40" applyFont="1" applyFill="1" applyBorder="1" applyAlignment="1">
      <alignment vertical="center"/>
    </xf>
    <xf numFmtId="0" fontId="12" fillId="5" borderId="41" xfId="48" applyFont="1" applyFill="1" applyBorder="1" applyAlignment="1">
      <alignment horizontal="center" vertical="center"/>
    </xf>
    <xf numFmtId="0" fontId="16" fillId="5" borderId="41" xfId="48" applyFont="1" applyFill="1" applyBorder="1" applyAlignment="1">
      <alignment vertical="center"/>
    </xf>
    <xf numFmtId="0" fontId="16" fillId="0" borderId="42" xfId="48" applyFont="1" applyBorder="1" applyAlignment="1">
      <alignment horizontal="right" vertical="center"/>
    </xf>
    <xf numFmtId="43" fontId="44" fillId="5" borderId="49" xfId="40" applyFont="1" applyFill="1" applyBorder="1"/>
    <xf numFmtId="165" fontId="16" fillId="5" borderId="41" xfId="34" applyNumberFormat="1" applyFont="1" applyFill="1" applyBorder="1" applyAlignment="1">
      <alignment horizontal="left" vertical="center" wrapText="1"/>
    </xf>
    <xf numFmtId="166" fontId="16" fillId="5" borderId="42" xfId="34" applyNumberFormat="1" applyFont="1" applyFill="1" applyBorder="1" applyAlignment="1">
      <alignment horizontal="right" vertical="center"/>
    </xf>
    <xf numFmtId="0" fontId="16" fillId="5" borderId="41" xfId="34" applyFont="1" applyFill="1" applyBorder="1" applyAlignment="1">
      <alignment vertical="center"/>
    </xf>
    <xf numFmtId="0" fontId="16" fillId="5" borderId="42" xfId="34" applyFont="1" applyFill="1" applyBorder="1" applyAlignment="1">
      <alignment horizontal="right" vertical="center"/>
    </xf>
    <xf numFmtId="13" fontId="44" fillId="0" borderId="30" xfId="34" applyNumberFormat="1" applyFont="1" applyBorder="1" applyAlignment="1">
      <alignment vertical="center"/>
    </xf>
    <xf numFmtId="43" fontId="44" fillId="0" borderId="49" xfId="34" applyNumberFormat="1" applyFont="1" applyBorder="1" applyAlignment="1">
      <alignment vertical="center"/>
    </xf>
    <xf numFmtId="43" fontId="44" fillId="5" borderId="43" xfId="49" quotePrefix="1" applyNumberFormat="1" applyFont="1" applyFill="1" applyBorder="1" applyAlignment="1">
      <alignment horizontal="right" vertical="center" wrapText="1"/>
    </xf>
    <xf numFmtId="43" fontId="12" fillId="5" borderId="44" xfId="50" applyFont="1" applyFill="1" applyBorder="1" applyAlignment="1">
      <alignment vertical="center" wrapText="1"/>
    </xf>
    <xf numFmtId="43" fontId="12" fillId="5" borderId="44" xfId="50" applyFont="1" applyFill="1" applyBorder="1" applyAlignment="1">
      <alignment horizontal="right" vertical="center" wrapText="1"/>
    </xf>
    <xf numFmtId="0" fontId="12" fillId="5" borderId="44" xfId="49" applyFont="1" applyFill="1" applyBorder="1" applyAlignment="1">
      <alignment horizontal="center" vertical="center" wrapText="1"/>
    </xf>
    <xf numFmtId="2" fontId="12" fillId="5" borderId="44" xfId="45" applyNumberFormat="1" applyFont="1" applyFill="1" applyBorder="1" applyAlignment="1">
      <alignment horizontal="center" vertical="center" wrapText="1"/>
    </xf>
    <xf numFmtId="0" fontId="12" fillId="5" borderId="44" xfId="49" applyFont="1" applyFill="1" applyBorder="1" applyAlignment="1">
      <alignment vertical="center" wrapText="1"/>
    </xf>
    <xf numFmtId="0" fontId="12" fillId="0" borderId="45" xfId="49" applyFont="1" applyBorder="1" applyAlignment="1">
      <alignment horizontal="right" vertical="center" wrapText="1"/>
    </xf>
    <xf numFmtId="0" fontId="12" fillId="5" borderId="41" xfId="49" applyFont="1" applyFill="1" applyBorder="1" applyAlignment="1">
      <alignment horizontal="center" vertical="center" wrapText="1"/>
    </xf>
    <xf numFmtId="0" fontId="12" fillId="0" borderId="42" xfId="49" applyFont="1" applyBorder="1" applyAlignment="1">
      <alignment horizontal="right" vertical="center" wrapText="1"/>
    </xf>
    <xf numFmtId="2" fontId="43" fillId="5" borderId="43" xfId="34" applyNumberFormat="1" applyFont="1" applyFill="1" applyBorder="1"/>
    <xf numFmtId="43" fontId="12" fillId="5" borderId="44" xfId="2" applyFont="1" applyFill="1" applyBorder="1" applyAlignment="1">
      <alignment horizontal="center" vertical="center"/>
    </xf>
    <xf numFmtId="0" fontId="12" fillId="5" borderId="44" xfId="34" applyFont="1" applyFill="1" applyBorder="1" applyAlignment="1">
      <alignment horizontal="center" vertical="center"/>
    </xf>
    <xf numFmtId="165" fontId="12" fillId="5" borderId="44" xfId="34" applyNumberFormat="1" applyFont="1" applyFill="1" applyBorder="1" applyAlignment="1">
      <alignment horizontal="left" vertical="center" wrapText="1"/>
    </xf>
    <xf numFmtId="0" fontId="12" fillId="5" borderId="45" xfId="34" applyFont="1" applyFill="1" applyBorder="1" applyAlignment="1">
      <alignment horizontal="right" vertical="center"/>
    </xf>
    <xf numFmtId="43" fontId="16" fillId="5" borderId="49" xfId="46" applyFont="1" applyFill="1" applyBorder="1" applyAlignment="1">
      <alignment vertical="center"/>
    </xf>
    <xf numFmtId="0" fontId="16" fillId="5" borderId="42" xfId="34" quotePrefix="1" applyFont="1" applyFill="1" applyBorder="1" applyAlignment="1">
      <alignment horizontal="right" vertical="center"/>
    </xf>
    <xf numFmtId="0" fontId="16" fillId="0" borderId="43" xfId="34" quotePrefix="1" applyFont="1" applyBorder="1" applyAlignment="1">
      <alignment horizontal="center" vertical="center"/>
    </xf>
    <xf numFmtId="0" fontId="16" fillId="0" borderId="44" xfId="34" applyFont="1" applyBorder="1" applyAlignment="1">
      <alignment horizontal="center" vertical="center"/>
    </xf>
    <xf numFmtId="4" fontId="16" fillId="0" borderId="44" xfId="34" applyNumberFormat="1" applyFont="1" applyBorder="1" applyAlignment="1">
      <alignment horizontal="center" vertical="center"/>
    </xf>
    <xf numFmtId="0" fontId="16" fillId="0" borderId="32" xfId="34" applyFont="1" applyBorder="1" applyAlignment="1">
      <alignment horizontal="center" vertical="center"/>
    </xf>
    <xf numFmtId="0" fontId="16" fillId="0" borderId="29" xfId="34" applyFont="1" applyBorder="1" applyAlignment="1">
      <alignment horizontal="center" vertical="center"/>
    </xf>
    <xf numFmtId="0" fontId="3" fillId="0" borderId="0" xfId="34" applyFont="1" applyAlignment="1">
      <alignment wrapText="1"/>
    </xf>
    <xf numFmtId="0" fontId="73" fillId="0" borderId="0" xfId="34" applyFont="1"/>
    <xf numFmtId="0" fontId="7" fillId="0" borderId="0" xfId="34" applyFont="1"/>
    <xf numFmtId="0" fontId="23" fillId="0" borderId="0" xfId="34" applyFont="1" applyAlignment="1">
      <alignment horizontal="centerContinuous"/>
    </xf>
    <xf numFmtId="4" fontId="23" fillId="0" borderId="0" xfId="34" applyNumberFormat="1" applyFont="1" applyAlignment="1">
      <alignment horizontal="centerContinuous"/>
    </xf>
    <xf numFmtId="0" fontId="23" fillId="0" borderId="0" xfId="34" applyFont="1" applyAlignment="1">
      <alignment horizontal="left"/>
    </xf>
    <xf numFmtId="0" fontId="22" fillId="0" borderId="0" xfId="34" applyFont="1" applyAlignment="1">
      <alignment horizontal="centerContinuous"/>
    </xf>
    <xf numFmtId="0" fontId="6" fillId="0" borderId="0" xfId="34" applyFont="1"/>
    <xf numFmtId="43" fontId="7" fillId="0" borderId="0" xfId="9" applyFont="1" applyAlignment="1">
      <alignment vertical="center"/>
    </xf>
    <xf numFmtId="165" fontId="7" fillId="0" borderId="0" xfId="6" applyFont="1" applyAlignment="1">
      <alignment horizontal="center" vertical="center"/>
    </xf>
    <xf numFmtId="43" fontId="3" fillId="0" borderId="0" xfId="2" applyFont="1" applyAlignment="1">
      <alignment vertical="center"/>
    </xf>
    <xf numFmtId="4" fontId="3" fillId="0" borderId="0" xfId="6" applyNumberFormat="1" applyAlignment="1">
      <alignment vertical="center"/>
    </xf>
    <xf numFmtId="0" fontId="74" fillId="0" borderId="0" xfId="6" applyNumberFormat="1" applyFont="1" applyAlignment="1">
      <alignment vertical="center"/>
    </xf>
    <xf numFmtId="43" fontId="74" fillId="0" borderId="0" xfId="2" applyFont="1" applyAlignment="1">
      <alignment vertical="center"/>
    </xf>
    <xf numFmtId="43" fontId="12" fillId="0" borderId="0" xfId="2" applyFont="1" applyAlignment="1" applyProtection="1">
      <alignment vertical="center"/>
    </xf>
    <xf numFmtId="43" fontId="7" fillId="0" borderId="0" xfId="9" applyFont="1" applyFill="1" applyAlignment="1" applyProtection="1">
      <alignment vertical="center"/>
    </xf>
    <xf numFmtId="43" fontId="7" fillId="0" borderId="0" xfId="9" applyFont="1" applyAlignment="1">
      <alignment horizontal="right" vertical="center"/>
    </xf>
    <xf numFmtId="165" fontId="12" fillId="0" borderId="0" xfId="6" applyFont="1" applyAlignment="1">
      <alignment vertical="center"/>
    </xf>
    <xf numFmtId="166" fontId="7" fillId="0" borderId="0" xfId="6" applyNumberFormat="1" applyFont="1" applyAlignment="1">
      <alignment vertical="center"/>
    </xf>
    <xf numFmtId="43" fontId="8" fillId="0" borderId="0" xfId="2" applyFont="1" applyBorder="1" applyAlignment="1" applyProtection="1">
      <alignment vertical="center"/>
    </xf>
    <xf numFmtId="43" fontId="8" fillId="0" borderId="0" xfId="9" applyFont="1" applyBorder="1" applyAlignment="1" applyProtection="1">
      <alignment vertical="center"/>
    </xf>
    <xf numFmtId="165" fontId="8" fillId="0" borderId="0" xfId="6" applyFont="1" applyAlignment="1">
      <alignment vertical="center"/>
    </xf>
    <xf numFmtId="43" fontId="9" fillId="0" borderId="0" xfId="2" applyFont="1" applyBorder="1" applyAlignment="1" applyProtection="1">
      <alignment vertical="center"/>
    </xf>
    <xf numFmtId="43" fontId="9" fillId="0" borderId="0" xfId="9" applyFont="1" applyBorder="1" applyAlignment="1" applyProtection="1">
      <alignment vertical="center"/>
    </xf>
    <xf numFmtId="165" fontId="9" fillId="0" borderId="0" xfId="6" applyFont="1" applyAlignment="1">
      <alignment vertical="center"/>
    </xf>
    <xf numFmtId="169" fontId="12" fillId="0" borderId="0" xfId="6" applyNumberFormat="1" applyFont="1" applyAlignment="1">
      <alignment vertical="center"/>
    </xf>
    <xf numFmtId="43" fontId="6" fillId="0" borderId="0" xfId="9" applyFont="1" applyAlignment="1">
      <alignment vertical="center"/>
    </xf>
    <xf numFmtId="43" fontId="75" fillId="0" borderId="0" xfId="2" applyFont="1" applyAlignment="1">
      <alignment vertical="center"/>
    </xf>
    <xf numFmtId="43" fontId="75" fillId="0" borderId="0" xfId="9" applyFont="1" applyBorder="1" applyAlignment="1" applyProtection="1">
      <alignment vertical="center"/>
    </xf>
    <xf numFmtId="165" fontId="75" fillId="0" borderId="0" xfId="6" applyFont="1" applyAlignment="1">
      <alignment vertical="center"/>
    </xf>
    <xf numFmtId="43" fontId="75" fillId="0" borderId="0" xfId="2" applyFont="1" applyBorder="1" applyAlignment="1" applyProtection="1">
      <alignment vertical="center"/>
    </xf>
    <xf numFmtId="43" fontId="7" fillId="0" borderId="0" xfId="9" applyFont="1" applyBorder="1" applyAlignment="1" applyProtection="1">
      <alignment vertical="center"/>
    </xf>
    <xf numFmtId="43" fontId="7" fillId="0" borderId="0" xfId="2" applyFont="1" applyBorder="1" applyAlignment="1" applyProtection="1">
      <alignment vertical="center"/>
    </xf>
    <xf numFmtId="43" fontId="76" fillId="0" borderId="0" xfId="2" applyFont="1" applyBorder="1" applyAlignment="1" applyProtection="1">
      <alignment vertical="center"/>
    </xf>
    <xf numFmtId="43" fontId="76" fillId="0" borderId="0" xfId="2" applyFont="1" applyAlignment="1">
      <alignment vertical="center"/>
    </xf>
    <xf numFmtId="165" fontId="77" fillId="0" borderId="0" xfId="6" applyFont="1" applyAlignment="1">
      <alignment vertical="center"/>
    </xf>
    <xf numFmtId="165" fontId="76" fillId="0" borderId="0" xfId="6" applyFont="1" applyAlignment="1">
      <alignment vertical="center"/>
    </xf>
    <xf numFmtId="43" fontId="9" fillId="3" borderId="3" xfId="12" applyFont="1" applyFill="1" applyBorder="1" applyAlignment="1" applyProtection="1">
      <alignment vertical="center"/>
    </xf>
    <xf numFmtId="43" fontId="8" fillId="3" borderId="2" xfId="12" applyFont="1" applyFill="1" applyBorder="1" applyAlignment="1" applyProtection="1">
      <alignment vertical="center"/>
    </xf>
    <xf numFmtId="43" fontId="9" fillId="3" borderId="2" xfId="12" applyFont="1" applyFill="1" applyBorder="1" applyAlignment="1" applyProtection="1">
      <alignment vertical="center"/>
    </xf>
    <xf numFmtId="165" fontId="9" fillId="3" borderId="2" xfId="6" applyFont="1" applyFill="1" applyBorder="1" applyAlignment="1">
      <alignment horizontal="left" vertical="center"/>
    </xf>
    <xf numFmtId="171" fontId="8" fillId="3" borderId="1" xfId="6" applyNumberFormat="1" applyFont="1" applyFill="1" applyBorder="1" applyAlignment="1">
      <alignment vertical="center"/>
    </xf>
    <xf numFmtId="43" fontId="9" fillId="0" borderId="3" xfId="12" applyFont="1" applyFill="1" applyBorder="1" applyAlignment="1" applyProtection="1">
      <alignment vertical="center"/>
    </xf>
    <xf numFmtId="43" fontId="8" fillId="0" borderId="2" xfId="12" applyFont="1" applyFill="1" applyBorder="1" applyAlignment="1" applyProtection="1">
      <alignment vertical="center"/>
    </xf>
    <xf numFmtId="43" fontId="9" fillId="0" borderId="2" xfId="12" applyFont="1" applyFill="1" applyBorder="1" applyAlignment="1" applyProtection="1">
      <alignment vertical="center"/>
    </xf>
    <xf numFmtId="165" fontId="9" fillId="0" borderId="2" xfId="6" applyFont="1" applyBorder="1" applyAlignment="1">
      <alignment horizontal="left" vertical="center"/>
    </xf>
    <xf numFmtId="171" fontId="8" fillId="0" borderId="1" xfId="6" applyNumberFormat="1" applyFont="1" applyBorder="1" applyAlignment="1">
      <alignment vertical="center"/>
    </xf>
    <xf numFmtId="10" fontId="8" fillId="3" borderId="63" xfId="13" applyNumberFormat="1" applyFont="1" applyFill="1" applyBorder="1" applyAlignment="1" applyProtection="1">
      <alignment horizontal="center" vertical="center" wrapText="1"/>
    </xf>
    <xf numFmtId="165" fontId="7" fillId="0" borderId="0" xfId="54" applyNumberFormat="1" applyFont="1" applyAlignment="1">
      <alignment vertical="center"/>
    </xf>
    <xf numFmtId="43" fontId="6" fillId="5" borderId="64" xfId="8" applyFont="1" applyFill="1" applyBorder="1" applyAlignment="1" applyProtection="1">
      <alignment vertical="center"/>
    </xf>
    <xf numFmtId="186" fontId="6" fillId="5" borderId="65" xfId="54" applyNumberFormat="1" applyFont="1" applyFill="1" applyBorder="1" applyAlignment="1">
      <alignment vertical="center"/>
    </xf>
    <xf numFmtId="43" fontId="6" fillId="5" borderId="66" xfId="8" applyFont="1" applyFill="1" applyBorder="1" applyAlignment="1" applyProtection="1">
      <alignment horizontal="right" vertical="center"/>
    </xf>
    <xf numFmtId="39" fontId="6" fillId="5" borderId="66" xfId="54" applyFont="1" applyFill="1" applyBorder="1" applyAlignment="1">
      <alignment horizontal="center" vertical="center"/>
    </xf>
    <xf numFmtId="39" fontId="6" fillId="5" borderId="66" xfId="54" applyFont="1" applyFill="1" applyBorder="1" applyAlignment="1">
      <alignment horizontal="right" vertical="center"/>
    </xf>
    <xf numFmtId="39" fontId="6" fillId="5" borderId="66" xfId="54" applyFont="1" applyFill="1" applyBorder="1" applyAlignment="1">
      <alignment vertical="center"/>
    </xf>
    <xf numFmtId="166" fontId="7" fillId="5" borderId="67" xfId="54" applyNumberFormat="1" applyFont="1" applyFill="1" applyBorder="1" applyAlignment="1">
      <alignment horizontal="right"/>
    </xf>
    <xf numFmtId="165" fontId="8" fillId="0" borderId="0" xfId="0" applyFont="1"/>
    <xf numFmtId="43" fontId="6" fillId="3" borderId="64" xfId="8" applyFont="1" applyFill="1" applyBorder="1" applyAlignment="1" applyProtection="1">
      <alignment vertical="center"/>
    </xf>
    <xf numFmtId="186" fontId="6" fillId="3" borderId="65" xfId="54" applyNumberFormat="1" applyFont="1" applyFill="1" applyBorder="1" applyAlignment="1">
      <alignment vertical="center"/>
    </xf>
    <xf numFmtId="43" fontId="6" fillId="3" borderId="66" xfId="8" applyFont="1" applyFill="1" applyBorder="1" applyAlignment="1" applyProtection="1">
      <alignment horizontal="right" vertical="center"/>
    </xf>
    <xf numFmtId="10" fontId="7" fillId="3" borderId="66" xfId="55" applyNumberFormat="1" applyFont="1" applyFill="1" applyBorder="1" applyAlignment="1" applyProtection="1">
      <alignment horizontal="center" vertical="center"/>
    </xf>
    <xf numFmtId="165" fontId="6" fillId="3" borderId="66" xfId="54" applyNumberFormat="1" applyFont="1" applyFill="1" applyBorder="1" applyAlignment="1">
      <alignment horizontal="left" vertical="center"/>
    </xf>
    <xf numFmtId="166" fontId="7" fillId="3" borderId="67" xfId="54" applyNumberFormat="1" applyFont="1" applyFill="1" applyBorder="1" applyAlignment="1">
      <alignment horizontal="right"/>
    </xf>
    <xf numFmtId="39" fontId="7" fillId="0" borderId="0" xfId="54" applyFont="1" applyAlignment="1">
      <alignment vertical="center"/>
    </xf>
    <xf numFmtId="186" fontId="6" fillId="0" borderId="0" xfId="54" applyNumberFormat="1" applyFont="1" applyAlignment="1">
      <alignment vertical="center"/>
    </xf>
    <xf numFmtId="43" fontId="6" fillId="0" borderId="0" xfId="8" applyFont="1" applyFill="1" applyBorder="1" applyAlignment="1" applyProtection="1">
      <alignment vertical="center"/>
    </xf>
    <xf numFmtId="43" fontId="6" fillId="0" borderId="0" xfId="8" applyFont="1" applyFill="1" applyBorder="1" applyAlignment="1" applyProtection="1">
      <alignment horizontal="right" vertical="center"/>
    </xf>
    <xf numFmtId="39" fontId="6" fillId="0" borderId="0" xfId="54" applyFont="1" applyAlignment="1">
      <alignment horizontal="center" vertical="center"/>
    </xf>
    <xf numFmtId="9" fontId="7" fillId="0" borderId="0" xfId="55" applyFont="1" applyFill="1" applyBorder="1" applyAlignment="1" applyProtection="1">
      <alignment horizontal="center" vertical="center"/>
    </xf>
    <xf numFmtId="165" fontId="6" fillId="0" borderId="0" xfId="54" applyNumberFormat="1" applyFont="1" applyAlignment="1">
      <alignment horizontal="left" vertical="center"/>
    </xf>
    <xf numFmtId="166" fontId="7" fillId="0" borderId="0" xfId="54" applyNumberFormat="1" applyFont="1" applyAlignment="1">
      <alignment horizontal="right"/>
    </xf>
    <xf numFmtId="10" fontId="8" fillId="0" borderId="63" xfId="13" applyNumberFormat="1" applyFont="1" applyFill="1" applyBorder="1" applyAlignment="1" applyProtection="1">
      <alignment vertical="center" wrapText="1"/>
    </xf>
    <xf numFmtId="10" fontId="8" fillId="3" borderId="63" xfId="13" applyNumberFormat="1" applyFont="1" applyFill="1" applyBorder="1" applyAlignment="1" applyProtection="1">
      <alignment vertical="center" wrapText="1"/>
    </xf>
    <xf numFmtId="43" fontId="7" fillId="0" borderId="25" xfId="2" applyFont="1" applyFill="1" applyBorder="1" applyAlignment="1" applyProtection="1">
      <alignment vertical="center"/>
    </xf>
    <xf numFmtId="43" fontId="7" fillId="0" borderId="23" xfId="2" applyFont="1" applyFill="1" applyBorder="1" applyAlignment="1" applyProtection="1">
      <alignment vertical="center"/>
    </xf>
    <xf numFmtId="43" fontId="7" fillId="0" borderId="23" xfId="9" applyFont="1" applyFill="1" applyBorder="1" applyAlignment="1" applyProtection="1">
      <alignment vertical="center"/>
    </xf>
    <xf numFmtId="43" fontId="7" fillId="0" borderId="23" xfId="2" applyFont="1" applyFill="1" applyBorder="1" applyAlignment="1" applyProtection="1">
      <alignment horizontal="left" vertical="center"/>
    </xf>
    <xf numFmtId="165" fontId="7" fillId="0" borderId="23" xfId="6" applyFont="1" applyBorder="1" applyAlignment="1">
      <alignment horizontal="left" vertical="center"/>
    </xf>
    <xf numFmtId="166" fontId="7" fillId="0" borderId="22" xfId="6" applyNumberFormat="1" applyFont="1" applyBorder="1" applyAlignment="1">
      <alignment vertical="center"/>
    </xf>
    <xf numFmtId="43" fontId="7" fillId="0" borderId="24" xfId="2" applyFont="1" applyFill="1" applyBorder="1" applyAlignment="1" applyProtection="1">
      <alignment vertical="center"/>
    </xf>
    <xf numFmtId="9" fontId="7" fillId="0" borderId="23" xfId="10" applyFont="1" applyFill="1" applyBorder="1" applyAlignment="1" applyProtection="1">
      <alignment horizontal="center" vertical="center"/>
    </xf>
    <xf numFmtId="177" fontId="7" fillId="0" borderId="23" xfId="10" applyNumberFormat="1" applyFont="1" applyFill="1" applyBorder="1" applyAlignment="1" applyProtection="1">
      <alignment horizontal="center" vertical="center"/>
    </xf>
    <xf numFmtId="10" fontId="7" fillId="0" borderId="23" xfId="10" applyNumberFormat="1" applyFont="1" applyFill="1" applyBorder="1" applyAlignment="1" applyProtection="1">
      <alignment horizontal="center" vertical="center"/>
    </xf>
    <xf numFmtId="43" fontId="9" fillId="0" borderId="21" xfId="2" applyFont="1" applyBorder="1" applyAlignment="1" applyProtection="1">
      <alignment vertical="center"/>
    </xf>
    <xf numFmtId="43" fontId="8" fillId="0" borderId="20" xfId="2" applyFont="1" applyBorder="1" applyAlignment="1" applyProtection="1">
      <alignment vertical="center"/>
    </xf>
    <xf numFmtId="43" fontId="8" fillId="0" borderId="20" xfId="9" applyFont="1" applyBorder="1" applyAlignment="1" applyProtection="1">
      <alignment vertical="center"/>
    </xf>
    <xf numFmtId="39" fontId="8" fillId="0" borderId="20" xfId="6" applyNumberFormat="1" applyFont="1" applyBorder="1" applyAlignment="1">
      <alignment vertical="center"/>
    </xf>
    <xf numFmtId="165" fontId="8" fillId="0" borderId="20" xfId="6" applyFont="1" applyBorder="1" applyAlignment="1">
      <alignment vertical="center"/>
    </xf>
    <xf numFmtId="165" fontId="8" fillId="0" borderId="19" xfId="6" applyFont="1" applyBorder="1" applyAlignment="1">
      <alignment vertical="center"/>
    </xf>
    <xf numFmtId="43" fontId="9" fillId="3" borderId="3" xfId="2" applyFont="1" applyFill="1" applyBorder="1" applyAlignment="1" applyProtection="1">
      <alignment vertical="center"/>
    </xf>
    <xf numFmtId="43" fontId="8" fillId="3" borderId="2" xfId="2" applyFont="1" applyFill="1" applyBorder="1" applyAlignment="1" applyProtection="1">
      <alignment vertical="center"/>
    </xf>
    <xf numFmtId="43" fontId="8" fillId="3" borderId="2" xfId="9" applyFont="1" applyFill="1" applyBorder="1" applyAlignment="1" applyProtection="1">
      <alignment vertical="center"/>
    </xf>
    <xf numFmtId="165" fontId="8" fillId="3" borderId="2" xfId="6" applyFont="1" applyFill="1" applyBorder="1" applyAlignment="1">
      <alignment vertical="center"/>
    </xf>
    <xf numFmtId="43" fontId="9" fillId="3" borderId="2" xfId="2" applyFont="1" applyFill="1" applyBorder="1" applyAlignment="1" applyProtection="1">
      <alignment vertical="center"/>
    </xf>
    <xf numFmtId="165" fontId="9" fillId="3" borderId="2" xfId="6" applyFont="1" applyFill="1" applyBorder="1" applyAlignment="1">
      <alignment vertical="center"/>
    </xf>
    <xf numFmtId="167" fontId="8" fillId="3" borderId="1" xfId="6" applyNumberFormat="1" applyFont="1" applyFill="1" applyBorder="1" applyAlignment="1">
      <alignment vertical="center"/>
    </xf>
    <xf numFmtId="0" fontId="79" fillId="0" borderId="14" xfId="6" applyNumberFormat="1" applyFont="1" applyBorder="1" applyAlignment="1">
      <alignment vertical="center" wrapText="1"/>
    </xf>
    <xf numFmtId="43" fontId="79" fillId="0" borderId="14" xfId="2" applyFont="1" applyBorder="1" applyAlignment="1">
      <alignment vertical="center" wrapText="1"/>
    </xf>
    <xf numFmtId="0" fontId="79" fillId="0" borderId="13" xfId="6" applyNumberFormat="1" applyFont="1" applyBorder="1" applyAlignment="1">
      <alignment vertical="center" wrapText="1"/>
    </xf>
    <xf numFmtId="4" fontId="79" fillId="0" borderId="8" xfId="6" applyNumberFormat="1" applyFont="1" applyBorder="1" applyAlignment="1">
      <alignment horizontal="center" vertical="center" wrapText="1"/>
    </xf>
    <xf numFmtId="43" fontId="79" fillId="0" borderId="8" xfId="2" applyFont="1" applyBorder="1" applyAlignment="1">
      <alignment horizontal="right" vertical="center" wrapText="1"/>
    </xf>
    <xf numFmtId="0" fontId="14" fillId="0" borderId="8" xfId="6" applyNumberFormat="1" applyFont="1" applyBorder="1" applyAlignment="1">
      <alignment vertical="center" wrapText="1"/>
    </xf>
    <xf numFmtId="0" fontId="14" fillId="0" borderId="7" xfId="6" applyNumberFormat="1" applyFont="1" applyBorder="1" applyAlignment="1">
      <alignment vertical="center" wrapText="1"/>
    </xf>
    <xf numFmtId="0" fontId="79" fillId="0" borderId="8" xfId="6" applyNumberFormat="1" applyFont="1" applyBorder="1" applyAlignment="1">
      <alignment horizontal="center" vertical="center" wrapText="1"/>
    </xf>
    <xf numFmtId="0" fontId="79" fillId="0" borderId="8" xfId="6" applyNumberFormat="1" applyFont="1" applyBorder="1" applyAlignment="1">
      <alignment vertical="center" wrapText="1"/>
    </xf>
    <xf numFmtId="166" fontId="79" fillId="0" borderId="7" xfId="6" applyNumberFormat="1" applyFont="1" applyBorder="1" applyAlignment="1">
      <alignment vertical="center" wrapText="1"/>
    </xf>
    <xf numFmtId="0" fontId="15" fillId="0" borderId="8" xfId="6" applyNumberFormat="1" applyFont="1" applyBorder="1" applyAlignment="1">
      <alignment vertical="center" wrapText="1"/>
    </xf>
    <xf numFmtId="2" fontId="79" fillId="0" borderId="7" xfId="6" applyNumberFormat="1" applyFont="1" applyBorder="1" applyAlignment="1">
      <alignment vertical="center" wrapText="1"/>
    </xf>
    <xf numFmtId="4" fontId="79" fillId="0" borderId="17" xfId="6" applyNumberFormat="1" applyFont="1" applyBorder="1" applyAlignment="1">
      <alignment horizontal="center" vertical="center" wrapText="1"/>
    </xf>
    <xf numFmtId="43" fontId="79" fillId="0" borderId="17" xfId="2" applyFont="1" applyBorder="1" applyAlignment="1">
      <alignment horizontal="right" vertical="center" wrapText="1"/>
    </xf>
    <xf numFmtId="0" fontId="14" fillId="0" borderId="17" xfId="6" applyNumberFormat="1" applyFont="1" applyBorder="1" applyAlignment="1">
      <alignment vertical="center" wrapText="1"/>
    </xf>
    <xf numFmtId="1" fontId="14" fillId="0" borderId="16" xfId="6" applyNumberFormat="1" applyFont="1" applyBorder="1" applyAlignment="1">
      <alignment vertical="center" wrapText="1"/>
    </xf>
    <xf numFmtId="0" fontId="79" fillId="0" borderId="7" xfId="6" applyNumberFormat="1" applyFont="1" applyBorder="1" applyAlignment="1">
      <alignment vertical="center" wrapText="1"/>
    </xf>
    <xf numFmtId="43" fontId="79" fillId="0" borderId="8" xfId="2" applyFont="1" applyBorder="1" applyAlignment="1">
      <alignment horizontal="center" vertical="center" wrapText="1"/>
    </xf>
    <xf numFmtId="43" fontId="9" fillId="3" borderId="3" xfId="2" applyFont="1" applyFill="1" applyBorder="1" applyAlignment="1" applyProtection="1">
      <alignment horizontal="center" vertical="center"/>
    </xf>
    <xf numFmtId="43" fontId="9" fillId="3" borderId="2" xfId="2" applyFont="1" applyFill="1" applyBorder="1" applyAlignment="1" applyProtection="1">
      <alignment horizontal="center" vertical="center"/>
    </xf>
    <xf numFmtId="43" fontId="9" fillId="3" borderId="2" xfId="9" applyFont="1" applyFill="1" applyBorder="1" applyAlignment="1" applyProtection="1">
      <alignment horizontal="center" vertical="center"/>
    </xf>
    <xf numFmtId="165" fontId="9" fillId="3" borderId="2" xfId="6" applyFont="1" applyFill="1" applyBorder="1" applyAlignment="1">
      <alignment horizontal="center" vertical="center"/>
    </xf>
    <xf numFmtId="165" fontId="9" fillId="3" borderId="1" xfId="6" applyFont="1" applyFill="1" applyBorder="1" applyAlignment="1">
      <alignment horizontal="center" vertical="center"/>
    </xf>
    <xf numFmtId="4" fontId="6" fillId="0" borderId="0" xfId="6" applyNumberFormat="1" applyFont="1" applyAlignment="1">
      <alignment horizontal="centerContinuous" vertical="center"/>
    </xf>
    <xf numFmtId="0" fontId="14" fillId="0" borderId="0" xfId="6" applyNumberFormat="1" applyFont="1" applyAlignment="1">
      <alignment horizontal="centerContinuous" vertical="center"/>
    </xf>
    <xf numFmtId="0" fontId="10" fillId="0" borderId="0" xfId="6" applyNumberFormat="1" applyFont="1" applyAlignment="1">
      <alignment vertical="center"/>
    </xf>
    <xf numFmtId="43" fontId="8" fillId="0" borderId="0" xfId="9" applyFont="1" applyAlignment="1" applyProtection="1">
      <alignment vertical="center"/>
    </xf>
    <xf numFmtId="43" fontId="9" fillId="0" borderId="0" xfId="9" applyFont="1" applyAlignment="1" applyProtection="1">
      <alignment vertical="center"/>
    </xf>
    <xf numFmtId="165" fontId="11" fillId="0" borderId="0" xfId="6" applyFont="1" applyAlignment="1">
      <alignment vertical="center"/>
    </xf>
    <xf numFmtId="0" fontId="80" fillId="0" borderId="0" xfId="41" applyFont="1" applyAlignment="1">
      <alignment vertical="center" wrapText="1"/>
    </xf>
    <xf numFmtId="0" fontId="81" fillId="0" borderId="0" xfId="41" applyFont="1" applyAlignment="1">
      <alignment vertical="center" wrapText="1"/>
    </xf>
    <xf numFmtId="2" fontId="82" fillId="0" borderId="0" xfId="41" applyNumberFormat="1" applyFont="1" applyAlignment="1">
      <alignment vertical="center" wrapText="1"/>
    </xf>
    <xf numFmtId="170" fontId="80" fillId="0" borderId="0" xfId="56" applyFont="1" applyFill="1" applyBorder="1" applyAlignment="1" applyProtection="1">
      <alignment vertical="center" wrapText="1"/>
    </xf>
    <xf numFmtId="0" fontId="83" fillId="0" borderId="0" xfId="41" applyFont="1" applyAlignment="1">
      <alignment vertical="center" wrapText="1"/>
    </xf>
    <xf numFmtId="0" fontId="84" fillId="0" borderId="0" xfId="41" applyFont="1" applyAlignment="1">
      <alignment vertical="center" wrapText="1"/>
    </xf>
    <xf numFmtId="2" fontId="85" fillId="0" borderId="0" xfId="41" applyNumberFormat="1" applyFont="1" applyAlignment="1">
      <alignment vertical="center" wrapText="1"/>
    </xf>
    <xf numFmtId="170" fontId="83" fillId="0" borderId="0" xfId="56" applyFont="1" applyFill="1" applyBorder="1" applyAlignment="1" applyProtection="1">
      <alignment vertical="center" wrapText="1"/>
    </xf>
    <xf numFmtId="0" fontId="62" fillId="0" borderId="0" xfId="41" applyFont="1" applyAlignment="1">
      <alignment vertical="center" wrapText="1"/>
    </xf>
    <xf numFmtId="0" fontId="86" fillId="0" borderId="0" xfId="41" applyFont="1" applyAlignment="1">
      <alignment horizontal="left" vertical="center" wrapText="1"/>
    </xf>
    <xf numFmtId="170" fontId="62" fillId="0" borderId="0" xfId="56" applyFont="1" applyFill="1" applyBorder="1" applyAlignment="1" applyProtection="1">
      <alignment vertical="center" wrapText="1"/>
    </xf>
    <xf numFmtId="0" fontId="62" fillId="0" borderId="0" xfId="41" applyFont="1" applyAlignment="1">
      <alignment horizontal="left" vertical="center" wrapText="1"/>
    </xf>
    <xf numFmtId="0" fontId="87" fillId="0" borderId="0" xfId="41" applyFont="1" applyAlignment="1">
      <alignment vertical="center" wrapText="1"/>
    </xf>
    <xf numFmtId="170" fontId="87" fillId="0" borderId="0" xfId="56" applyFont="1" applyFill="1" applyBorder="1" applyAlignment="1" applyProtection="1">
      <alignment vertical="center" wrapText="1"/>
    </xf>
    <xf numFmtId="0" fontId="88" fillId="0" borderId="0" xfId="41" applyFont="1" applyAlignment="1">
      <alignment vertical="center" wrapText="1"/>
    </xf>
    <xf numFmtId="0" fontId="89" fillId="0" borderId="68" xfId="34" applyFont="1" applyBorder="1" applyAlignment="1">
      <alignment vertical="center"/>
    </xf>
    <xf numFmtId="0" fontId="89" fillId="0" borderId="0" xfId="34" applyFont="1" applyAlignment="1">
      <alignment vertical="center"/>
    </xf>
    <xf numFmtId="0" fontId="81" fillId="0" borderId="0" xfId="34" applyFont="1" applyAlignment="1">
      <alignment vertical="center"/>
    </xf>
    <xf numFmtId="170" fontId="12" fillId="0" borderId="0" xfId="57" applyFont="1" applyBorder="1" applyAlignment="1" applyProtection="1">
      <alignment vertical="center"/>
    </xf>
    <xf numFmtId="170" fontId="12" fillId="0" borderId="0" xfId="56" applyFont="1" applyAlignment="1">
      <alignment vertical="center"/>
    </xf>
    <xf numFmtId="170" fontId="12" fillId="0" borderId="0" xfId="56" applyFont="1" applyBorder="1" applyAlignment="1" applyProtection="1">
      <alignment vertical="center"/>
    </xf>
    <xf numFmtId="165" fontId="12" fillId="0" borderId="0" xfId="17" applyNumberFormat="1" applyFont="1" applyAlignment="1">
      <alignment vertical="center"/>
    </xf>
    <xf numFmtId="166" fontId="12" fillId="0" borderId="0" xfId="17" applyNumberFormat="1" applyFont="1" applyAlignment="1">
      <alignment horizontal="right" vertical="center"/>
    </xf>
    <xf numFmtId="0" fontId="89" fillId="0" borderId="69" xfId="34" applyFont="1" applyBorder="1" applyAlignment="1">
      <alignment vertical="center"/>
    </xf>
    <xf numFmtId="170" fontId="16" fillId="0" borderId="0" xfId="57" applyFont="1" applyBorder="1" applyAlignment="1" applyProtection="1">
      <alignment vertical="center"/>
    </xf>
    <xf numFmtId="170" fontId="16" fillId="0" borderId="0" xfId="56" applyFont="1" applyBorder="1" applyAlignment="1" applyProtection="1">
      <alignment vertical="center"/>
    </xf>
    <xf numFmtId="165" fontId="16" fillId="0" borderId="0" xfId="17" applyNumberFormat="1" applyFont="1" applyAlignment="1">
      <alignment vertical="center"/>
    </xf>
    <xf numFmtId="165" fontId="12" fillId="0" borderId="0" xfId="17" applyNumberFormat="1" applyFont="1" applyAlignment="1">
      <alignment horizontal="right" vertical="center"/>
    </xf>
    <xf numFmtId="187" fontId="91" fillId="0" borderId="69" xfId="58" applyFont="1" applyFill="1" applyBorder="1" applyAlignment="1" applyProtection="1">
      <alignment vertical="center"/>
    </xf>
    <xf numFmtId="0" fontId="91" fillId="0" borderId="0" xfId="34" applyFont="1" applyAlignment="1">
      <alignment horizontal="center" vertical="center"/>
    </xf>
    <xf numFmtId="187" fontId="91" fillId="0" borderId="3" xfId="58" applyFont="1" applyFill="1" applyBorder="1" applyAlignment="1" applyProtection="1">
      <alignment vertical="center"/>
    </xf>
    <xf numFmtId="187" fontId="91" fillId="0" borderId="70" xfId="58" applyFont="1" applyFill="1" applyBorder="1" applyAlignment="1" applyProtection="1">
      <alignment vertical="center"/>
    </xf>
    <xf numFmtId="0" fontId="90" fillId="0" borderId="71" xfId="34" applyFont="1" applyBorder="1" applyAlignment="1">
      <alignment vertical="center"/>
    </xf>
    <xf numFmtId="0" fontId="90" fillId="0" borderId="72" xfId="34" applyFont="1" applyBorder="1" applyAlignment="1">
      <alignment vertical="center"/>
    </xf>
    <xf numFmtId="9" fontId="90" fillId="0" borderId="72" xfId="59" applyFont="1" applyFill="1" applyBorder="1" applyAlignment="1" applyProtection="1">
      <alignment horizontal="center" vertical="center"/>
    </xf>
    <xf numFmtId="2" fontId="90" fillId="0" borderId="72" xfId="34" applyNumberFormat="1" applyFont="1" applyBorder="1" applyAlignment="1">
      <alignment vertical="center"/>
    </xf>
    <xf numFmtId="0" fontId="69" fillId="0" borderId="73" xfId="34" applyFont="1" applyBorder="1" applyAlignment="1">
      <alignment vertical="center"/>
    </xf>
    <xf numFmtId="0" fontId="19" fillId="0" borderId="0" xfId="34" applyFont="1"/>
    <xf numFmtId="170" fontId="18" fillId="0" borderId="74" xfId="60" applyFont="1" applyFill="1" applyBorder="1" applyAlignment="1" applyProtection="1">
      <alignment vertical="center"/>
    </xf>
    <xf numFmtId="170" fontId="17" fillId="0" borderId="75" xfId="56" applyFont="1" applyFill="1" applyBorder="1" applyAlignment="1" applyProtection="1">
      <alignment vertical="center"/>
    </xf>
    <xf numFmtId="174" fontId="17" fillId="0" borderId="75" xfId="34" applyNumberFormat="1" applyFont="1" applyBorder="1" applyAlignment="1">
      <alignment vertical="center"/>
    </xf>
    <xf numFmtId="175" fontId="17" fillId="0" borderId="75" xfId="59" applyNumberFormat="1" applyFont="1" applyFill="1" applyBorder="1" applyAlignment="1" applyProtection="1">
      <alignment horizontal="center" vertical="center"/>
    </xf>
    <xf numFmtId="4" fontId="17" fillId="0" borderId="75" xfId="34" applyNumberFormat="1" applyFont="1" applyBorder="1" applyAlignment="1">
      <alignment horizontal="center" vertical="center"/>
    </xf>
    <xf numFmtId="0" fontId="17" fillId="0" borderId="76" xfId="34" applyFont="1" applyBorder="1" applyAlignment="1">
      <alignment vertical="center"/>
    </xf>
    <xf numFmtId="0" fontId="33" fillId="0" borderId="77" xfId="34" applyFont="1" applyBorder="1" applyAlignment="1">
      <alignment vertical="center"/>
    </xf>
    <xf numFmtId="187" fontId="91" fillId="0" borderId="74" xfId="58" applyFont="1" applyFill="1" applyBorder="1" applyAlignment="1" applyProtection="1">
      <alignment vertical="center"/>
    </xf>
    <xf numFmtId="0" fontId="90" fillId="0" borderId="75" xfId="34" applyFont="1" applyBorder="1" applyAlignment="1">
      <alignment vertical="center"/>
    </xf>
    <xf numFmtId="170" fontId="90" fillId="0" borderId="23" xfId="56" applyFont="1" applyFill="1" applyBorder="1" applyAlignment="1" applyProtection="1">
      <alignment vertical="center" wrapText="1"/>
    </xf>
    <xf numFmtId="9" fontId="90" fillId="0" borderId="75" xfId="59" applyFont="1" applyFill="1" applyBorder="1" applyAlignment="1" applyProtection="1">
      <alignment horizontal="center" vertical="center"/>
    </xf>
    <xf numFmtId="2" fontId="90" fillId="0" borderId="75" xfId="34" applyNumberFormat="1" applyFont="1" applyBorder="1" applyAlignment="1">
      <alignment horizontal="center" vertical="center"/>
    </xf>
    <xf numFmtId="0" fontId="90" fillId="0" borderId="75" xfId="34" applyFont="1" applyBorder="1" applyAlignment="1">
      <alignment vertical="center" wrapText="1"/>
    </xf>
    <xf numFmtId="0" fontId="69" fillId="0" borderId="77" xfId="34" applyFont="1" applyBorder="1" applyAlignment="1">
      <alignment vertical="center"/>
    </xf>
    <xf numFmtId="170" fontId="90" fillId="0" borderId="75" xfId="56" applyFont="1" applyFill="1" applyBorder="1" applyAlignment="1" applyProtection="1">
      <alignment vertical="center"/>
    </xf>
    <xf numFmtId="0" fontId="69" fillId="0" borderId="75" xfId="34" applyFont="1" applyBorder="1" applyAlignment="1">
      <alignment vertical="center"/>
    </xf>
    <xf numFmtId="9" fontId="69" fillId="0" borderId="75" xfId="34" applyNumberFormat="1" applyFont="1" applyBorder="1" applyAlignment="1">
      <alignment vertical="center"/>
    </xf>
    <xf numFmtId="0" fontId="63" fillId="0" borderId="0" xfId="34" applyFont="1"/>
    <xf numFmtId="2" fontId="63" fillId="0" borderId="0" xfId="34" applyNumberFormat="1" applyFont="1"/>
    <xf numFmtId="2" fontId="9" fillId="0" borderId="0" xfId="34" applyNumberFormat="1" applyFont="1"/>
    <xf numFmtId="170" fontId="91" fillId="0" borderId="78" xfId="61" applyFont="1" applyFill="1" applyBorder="1" applyAlignment="1" applyProtection="1">
      <alignment vertical="center"/>
    </xf>
    <xf numFmtId="9" fontId="90" fillId="0" borderId="75" xfId="62" applyFont="1" applyFill="1" applyBorder="1" applyAlignment="1" applyProtection="1">
      <alignment horizontal="center" vertical="center"/>
    </xf>
    <xf numFmtId="4" fontId="90" fillId="0" borderId="75" xfId="34" applyNumberFormat="1" applyFont="1" applyBorder="1" applyAlignment="1">
      <alignment horizontal="center" vertical="center"/>
    </xf>
    <xf numFmtId="0" fontId="90" fillId="0" borderId="77" xfId="34" applyFont="1" applyBorder="1" applyAlignment="1">
      <alignment vertical="center"/>
    </xf>
    <xf numFmtId="0" fontId="90" fillId="0" borderId="79" xfId="34" applyFont="1" applyBorder="1" applyAlignment="1">
      <alignment vertical="center"/>
    </xf>
    <xf numFmtId="0" fontId="90" fillId="0" borderId="23" xfId="34" applyFont="1" applyBorder="1" applyAlignment="1">
      <alignment vertical="center"/>
    </xf>
    <xf numFmtId="9" fontId="90" fillId="0" borderId="23" xfId="62" applyFont="1" applyFill="1" applyBorder="1" applyAlignment="1" applyProtection="1">
      <alignment horizontal="center" vertical="center"/>
    </xf>
    <xf numFmtId="0" fontId="90" fillId="0" borderId="79" xfId="34" applyFont="1" applyBorder="1" applyAlignment="1">
      <alignment horizontal="center" vertical="center"/>
    </xf>
    <xf numFmtId="0" fontId="90" fillId="0" borderId="79" xfId="34" applyFont="1" applyBorder="1" applyAlignment="1">
      <alignment vertical="center" wrapText="1"/>
    </xf>
    <xf numFmtId="0" fontId="90" fillId="0" borderId="80" xfId="34" applyFont="1" applyBorder="1" applyAlignment="1">
      <alignment vertical="center"/>
    </xf>
    <xf numFmtId="170" fontId="91" fillId="0" borderId="81" xfId="58" applyNumberFormat="1" applyFont="1" applyFill="1" applyBorder="1" applyAlignment="1" applyProtection="1">
      <alignment vertical="center" wrapText="1"/>
    </xf>
    <xf numFmtId="0" fontId="91" fillId="0" borderId="82" xfId="63" applyFont="1" applyBorder="1" applyAlignment="1">
      <alignment horizontal="center" vertical="center" wrapText="1"/>
    </xf>
    <xf numFmtId="0" fontId="91" fillId="0" borderId="83" xfId="63" applyFont="1" applyBorder="1" applyAlignment="1">
      <alignment horizontal="center" vertical="center" wrapText="1"/>
    </xf>
    <xf numFmtId="0" fontId="91" fillId="0" borderId="84" xfId="63" applyFont="1" applyBorder="1" applyAlignment="1">
      <alignment horizontal="center" vertical="center" wrapText="1"/>
    </xf>
    <xf numFmtId="170" fontId="91" fillId="0" borderId="3" xfId="58" applyNumberFormat="1" applyFont="1" applyFill="1" applyBorder="1" applyAlignment="1" applyProtection="1">
      <alignment vertical="center" wrapText="1"/>
    </xf>
    <xf numFmtId="0" fontId="91" fillId="0" borderId="2" xfId="63" applyFont="1" applyBorder="1" applyAlignment="1">
      <alignment horizontal="center" vertical="center" wrapText="1"/>
    </xf>
    <xf numFmtId="0" fontId="91" fillId="0" borderId="85" xfId="63" applyFont="1" applyBorder="1" applyAlignment="1">
      <alignment horizontal="center" vertical="center" wrapText="1"/>
    </xf>
    <xf numFmtId="0" fontId="91" fillId="0" borderId="86" xfId="63" applyFont="1" applyBorder="1" applyAlignment="1">
      <alignment horizontal="center" vertical="center" wrapText="1"/>
    </xf>
    <xf numFmtId="0" fontId="90" fillId="0" borderId="24" xfId="34" applyFont="1" applyBorder="1" applyAlignment="1">
      <alignment vertical="center"/>
    </xf>
    <xf numFmtId="170" fontId="90" fillId="0" borderId="23" xfId="60" applyFont="1" applyFill="1" applyBorder="1" applyAlignment="1" applyProtection="1">
      <alignment vertical="center"/>
    </xf>
    <xf numFmtId="9" fontId="90" fillId="0" borderId="23" xfId="59" applyFont="1" applyFill="1" applyBorder="1" applyAlignment="1" applyProtection="1">
      <alignment horizontal="center" vertical="center"/>
    </xf>
    <xf numFmtId="0" fontId="90" fillId="0" borderId="22" xfId="34" applyFont="1" applyBorder="1" applyAlignment="1">
      <alignment vertical="center"/>
    </xf>
    <xf numFmtId="170" fontId="90" fillId="0" borderId="24" xfId="34" applyNumberFormat="1" applyFont="1" applyBorder="1" applyAlignment="1">
      <alignment vertical="center"/>
    </xf>
    <xf numFmtId="177" fontId="90" fillId="0" borderId="23" xfId="59" applyNumberFormat="1" applyFont="1" applyFill="1" applyBorder="1" applyAlignment="1" applyProtection="1">
      <alignment horizontal="center" vertical="center"/>
    </xf>
    <xf numFmtId="10" fontId="90" fillId="0" borderId="23" xfId="59" applyNumberFormat="1" applyFont="1" applyFill="1" applyBorder="1" applyAlignment="1" applyProtection="1">
      <alignment horizontal="center" vertical="center"/>
    </xf>
    <xf numFmtId="178" fontId="90" fillId="0" borderId="24" xfId="60" applyNumberFormat="1" applyFont="1" applyFill="1" applyBorder="1" applyAlignment="1" applyProtection="1">
      <alignment vertical="center"/>
    </xf>
    <xf numFmtId="174" fontId="90" fillId="0" borderId="23" xfId="34" applyNumberFormat="1" applyFont="1" applyBorder="1" applyAlignment="1">
      <alignment horizontal="right" vertical="center"/>
    </xf>
    <xf numFmtId="0" fontId="90" fillId="0" borderId="22" xfId="34" applyFont="1" applyBorder="1" applyAlignment="1">
      <alignment horizontal="right" vertical="center"/>
    </xf>
    <xf numFmtId="174" fontId="90" fillId="0" borderId="23" xfId="34" applyNumberFormat="1" applyFont="1" applyBorder="1" applyAlignment="1">
      <alignment vertical="center"/>
    </xf>
    <xf numFmtId="170" fontId="91" fillId="0" borderId="24" xfId="60" applyFont="1" applyFill="1" applyBorder="1" applyAlignment="1" applyProtection="1">
      <alignment vertical="center" wrapText="1"/>
    </xf>
    <xf numFmtId="40" fontId="69" fillId="0" borderId="23" xfId="63" applyNumberFormat="1" applyFont="1" applyBorder="1" applyAlignment="1">
      <alignment vertical="center" wrapText="1"/>
    </xf>
    <xf numFmtId="170" fontId="69" fillId="0" borderId="23" xfId="56" applyFont="1" applyFill="1" applyBorder="1" applyAlignment="1" applyProtection="1">
      <alignment vertical="center" wrapText="1"/>
    </xf>
    <xf numFmtId="0" fontId="91" fillId="0" borderId="23" xfId="41" applyFont="1" applyBorder="1" applyAlignment="1">
      <alignment horizontal="center" vertical="center" wrapText="1"/>
    </xf>
    <xf numFmtId="0" fontId="69" fillId="0" borderId="22" xfId="63" applyFont="1" applyBorder="1" applyAlignment="1">
      <alignment horizontal="right" vertical="center" wrapText="1"/>
    </xf>
    <xf numFmtId="170" fontId="44" fillId="0" borderId="3" xfId="64" applyNumberFormat="1" applyFont="1" applyBorder="1" applyAlignment="1">
      <alignment vertical="center" wrapText="1"/>
    </xf>
    <xf numFmtId="170" fontId="12" fillId="0" borderId="2" xfId="60" applyFont="1" applyFill="1" applyBorder="1" applyAlignment="1" applyProtection="1">
      <alignment vertical="center" wrapText="1"/>
    </xf>
    <xf numFmtId="0" fontId="12" fillId="0" borderId="1" xfId="64" applyFont="1" applyBorder="1" applyAlignment="1">
      <alignment horizontal="right" vertical="center" wrapText="1"/>
    </xf>
    <xf numFmtId="0" fontId="43" fillId="0" borderId="0" xfId="34" applyFont="1" applyAlignment="1">
      <alignment vertical="center"/>
    </xf>
    <xf numFmtId="0" fontId="2" fillId="0" borderId="0" xfId="34" applyFont="1" applyAlignment="1">
      <alignment vertical="center"/>
    </xf>
    <xf numFmtId="170" fontId="44" fillId="0" borderId="3" xfId="60" applyFont="1" applyFill="1" applyBorder="1" applyAlignment="1" applyProtection="1">
      <alignment vertical="center" wrapText="1"/>
    </xf>
    <xf numFmtId="40" fontId="92" fillId="0" borderId="2" xfId="41" applyNumberFormat="1" applyFont="1" applyBorder="1" applyAlignment="1">
      <alignment vertical="center" wrapText="1"/>
    </xf>
    <xf numFmtId="0" fontId="16" fillId="0" borderId="1" xfId="41" applyFont="1" applyBorder="1" applyAlignment="1">
      <alignment horizontal="right" vertical="center" wrapText="1"/>
    </xf>
    <xf numFmtId="170" fontId="44" fillId="0" borderId="24" xfId="61" applyFont="1" applyFill="1" applyBorder="1" applyAlignment="1" applyProtection="1">
      <alignment vertical="center"/>
    </xf>
    <xf numFmtId="40" fontId="12" fillId="0" borderId="23" xfId="34" applyNumberFormat="1" applyFont="1" applyBorder="1" applyAlignment="1">
      <alignment vertical="center"/>
    </xf>
    <xf numFmtId="170" fontId="12" fillId="0" borderId="23" xfId="61" applyFont="1" applyFill="1" applyBorder="1" applyAlignment="1" applyProtection="1">
      <alignment horizontal="left" vertical="center"/>
    </xf>
    <xf numFmtId="0" fontId="12" fillId="0" borderId="23" xfId="34" applyFont="1" applyBorder="1" applyAlignment="1">
      <alignment horizontal="center" vertical="center"/>
    </xf>
    <xf numFmtId="174" fontId="69" fillId="0" borderId="23" xfId="34" applyNumberFormat="1" applyFont="1" applyBorder="1" applyAlignment="1">
      <alignment horizontal="center" vertical="center"/>
    </xf>
    <xf numFmtId="0" fontId="12" fillId="0" borderId="23" xfId="34" applyFont="1" applyBorder="1" applyAlignment="1">
      <alignment horizontal="left" vertical="center" wrapText="1"/>
    </xf>
    <xf numFmtId="0" fontId="12" fillId="0" borderId="22" xfId="34" applyFont="1" applyBorder="1" applyAlignment="1">
      <alignment horizontal="right" vertical="center"/>
    </xf>
    <xf numFmtId="170" fontId="44" fillId="0" borderId="24" xfId="34" applyNumberFormat="1" applyFont="1" applyBorder="1" applyAlignment="1">
      <alignment vertical="center"/>
    </xf>
    <xf numFmtId="170" fontId="12" fillId="0" borderId="23" xfId="56" applyFont="1" applyFill="1" applyBorder="1" applyAlignment="1" applyProtection="1">
      <alignment vertical="center"/>
    </xf>
    <xf numFmtId="4" fontId="12" fillId="0" borderId="23" xfId="56" applyNumberFormat="1" applyFont="1" applyFill="1" applyBorder="1" applyAlignment="1" applyProtection="1">
      <alignment horizontal="center" vertical="center"/>
    </xf>
    <xf numFmtId="0" fontId="16" fillId="0" borderId="23" xfId="34" applyFont="1" applyBorder="1" applyAlignment="1">
      <alignment horizontal="left" vertical="center" wrapText="1"/>
    </xf>
    <xf numFmtId="188" fontId="16" fillId="0" borderId="22" xfId="34" applyNumberFormat="1" applyFont="1" applyBorder="1" applyAlignment="1">
      <alignment horizontal="right" vertical="center"/>
    </xf>
    <xf numFmtId="170" fontId="44" fillId="6" borderId="24" xfId="65" applyFont="1" applyFill="1" applyBorder="1" applyAlignment="1" applyProtection="1">
      <alignment vertical="center"/>
    </xf>
    <xf numFmtId="40" fontId="12" fillId="6" borderId="23" xfId="48" applyNumberFormat="1" applyFont="1" applyFill="1" applyBorder="1" applyAlignment="1">
      <alignment vertical="center"/>
    </xf>
    <xf numFmtId="170" fontId="12" fillId="0" borderId="23" xfId="60" applyFont="1" applyFill="1" applyBorder="1" applyAlignment="1" applyProtection="1">
      <alignment vertical="center"/>
    </xf>
    <xf numFmtId="0" fontId="12" fillId="6" borderId="23" xfId="48" applyFont="1" applyFill="1" applyBorder="1" applyAlignment="1">
      <alignment horizontal="center" vertical="center"/>
    </xf>
    <xf numFmtId="2" fontId="12" fillId="6" borderId="23" xfId="66" applyNumberFormat="1" applyFont="1" applyFill="1" applyBorder="1" applyAlignment="1" applyProtection="1">
      <alignment horizontal="center" vertical="center" wrapText="1"/>
    </xf>
    <xf numFmtId="0" fontId="16" fillId="6" borderId="23" xfId="48" applyFont="1" applyFill="1" applyBorder="1" applyAlignment="1">
      <alignment vertical="center"/>
    </xf>
    <xf numFmtId="0" fontId="16" fillId="0" borderId="22" xfId="48" applyFont="1" applyBorder="1" applyAlignment="1">
      <alignment horizontal="right" vertical="center"/>
    </xf>
    <xf numFmtId="170" fontId="12" fillId="6" borderId="23" xfId="56" applyFont="1" applyFill="1" applyBorder="1" applyAlignment="1" applyProtection="1">
      <alignment vertical="center"/>
    </xf>
    <xf numFmtId="4" fontId="12" fillId="0" borderId="23" xfId="56" applyNumberFormat="1" applyFont="1" applyFill="1" applyBorder="1" applyAlignment="1" applyProtection="1">
      <alignment horizontal="right" vertical="center"/>
    </xf>
    <xf numFmtId="165" fontId="12" fillId="6" borderId="23" xfId="34" applyNumberFormat="1" applyFont="1" applyFill="1" applyBorder="1" applyAlignment="1">
      <alignment horizontal="center" vertical="center"/>
    </xf>
    <xf numFmtId="4" fontId="12" fillId="6" borderId="23" xfId="34" applyNumberFormat="1" applyFont="1" applyFill="1" applyBorder="1" applyAlignment="1">
      <alignment horizontal="center" vertical="center"/>
    </xf>
    <xf numFmtId="165" fontId="44" fillId="6" borderId="23" xfId="34" applyNumberFormat="1" applyFont="1" applyFill="1" applyBorder="1" applyAlignment="1">
      <alignment horizontal="left" vertical="center" wrapText="1"/>
    </xf>
    <xf numFmtId="0" fontId="16" fillId="0" borderId="22" xfId="34" applyFont="1" applyBorder="1" applyAlignment="1">
      <alignment horizontal="right" vertical="center"/>
    </xf>
    <xf numFmtId="0" fontId="93" fillId="0" borderId="0" xfId="34" applyFont="1" applyAlignment="1">
      <alignment vertical="center"/>
    </xf>
    <xf numFmtId="165" fontId="48" fillId="6" borderId="23" xfId="34" applyNumberFormat="1" applyFont="1" applyFill="1" applyBorder="1" applyAlignment="1">
      <alignment horizontal="left" vertical="center" wrapText="1"/>
    </xf>
    <xf numFmtId="2" fontId="94" fillId="0" borderId="0" xfId="34" applyNumberFormat="1" applyFont="1" applyAlignment="1">
      <alignment vertical="center"/>
    </xf>
    <xf numFmtId="2" fontId="93" fillId="0" borderId="0" xfId="34" applyNumberFormat="1" applyFont="1" applyAlignment="1">
      <alignment vertical="center"/>
    </xf>
    <xf numFmtId="0" fontId="46" fillId="0" borderId="87" xfId="34" applyBorder="1" applyAlignment="1">
      <alignment vertical="center"/>
    </xf>
    <xf numFmtId="2" fontId="46" fillId="0" borderId="87" xfId="34" applyNumberFormat="1" applyBorder="1" applyAlignment="1">
      <alignment vertical="center"/>
    </xf>
    <xf numFmtId="2" fontId="6" fillId="0" borderId="87" xfId="34" applyNumberFormat="1" applyFont="1" applyBorder="1" applyAlignment="1">
      <alignment vertical="center"/>
    </xf>
    <xf numFmtId="0" fontId="3" fillId="0" borderId="87" xfId="34" applyFont="1" applyBorder="1" applyAlignment="1">
      <alignment vertical="center"/>
    </xf>
    <xf numFmtId="170" fontId="44" fillId="6" borderId="70" xfId="65" applyFont="1" applyFill="1" applyBorder="1" applyAlignment="1" applyProtection="1">
      <alignment vertical="center"/>
    </xf>
    <xf numFmtId="170" fontId="12" fillId="6" borderId="88" xfId="56" applyFont="1" applyFill="1" applyBorder="1" applyAlignment="1" applyProtection="1">
      <alignment vertical="center"/>
    </xf>
    <xf numFmtId="4" fontId="12" fillId="0" borderId="88" xfId="56" applyNumberFormat="1" applyFont="1" applyFill="1" applyBorder="1" applyAlignment="1" applyProtection="1">
      <alignment horizontal="right" vertical="center"/>
    </xf>
    <xf numFmtId="165" fontId="12" fillId="6" borderId="88" xfId="34" applyNumberFormat="1" applyFont="1" applyFill="1" applyBorder="1" applyAlignment="1">
      <alignment horizontal="center" vertical="center"/>
    </xf>
    <xf numFmtId="4" fontId="12" fillId="6" borderId="88" xfId="34" applyNumberFormat="1" applyFont="1" applyFill="1" applyBorder="1" applyAlignment="1">
      <alignment horizontal="center" vertical="center"/>
    </xf>
    <xf numFmtId="165" fontId="48" fillId="6" borderId="88" xfId="34" applyNumberFormat="1" applyFont="1" applyFill="1" applyBorder="1" applyAlignment="1">
      <alignment horizontal="left" vertical="center" wrapText="1"/>
    </xf>
    <xf numFmtId="0" fontId="12" fillId="0" borderId="89" xfId="34" applyFont="1" applyBorder="1" applyAlignment="1">
      <alignment horizontal="right" vertical="center"/>
    </xf>
    <xf numFmtId="2" fontId="6" fillId="0" borderId="0" xfId="34" applyNumberFormat="1" applyFont="1" applyAlignment="1">
      <alignment horizontal="center" vertical="center"/>
    </xf>
    <xf numFmtId="2" fontId="82" fillId="0" borderId="0" xfId="41" applyNumberFormat="1" applyFont="1" applyAlignment="1">
      <alignment horizontal="center" vertical="center" wrapText="1"/>
    </xf>
    <xf numFmtId="170" fontId="69" fillId="0" borderId="23" xfId="56" applyFont="1" applyFill="1" applyBorder="1" applyAlignment="1" applyProtection="1">
      <alignment vertical="center"/>
    </xf>
    <xf numFmtId="2" fontId="95" fillId="0" borderId="0" xfId="41" applyNumberFormat="1" applyFont="1" applyAlignment="1">
      <alignment horizontal="center" vertical="center" wrapText="1"/>
    </xf>
    <xf numFmtId="165" fontId="16" fillId="0" borderId="23" xfId="34" applyNumberFormat="1" applyFont="1" applyBorder="1" applyAlignment="1">
      <alignment horizontal="left" vertical="center" wrapText="1"/>
    </xf>
    <xf numFmtId="170" fontId="44" fillId="6" borderId="24" xfId="60" applyFont="1" applyFill="1" applyBorder="1" applyAlignment="1" applyProtection="1">
      <alignment vertical="center"/>
    </xf>
    <xf numFmtId="170" fontId="44" fillId="6" borderId="24" xfId="60" applyFont="1" applyFill="1" applyBorder="1" applyAlignment="1" applyProtection="1"/>
    <xf numFmtId="170" fontId="44" fillId="6" borderId="70" xfId="60" applyFont="1" applyFill="1" applyBorder="1" applyAlignment="1" applyProtection="1"/>
    <xf numFmtId="4" fontId="12" fillId="6" borderId="23" xfId="56" applyNumberFormat="1" applyFont="1" applyFill="1" applyBorder="1" applyAlignment="1" applyProtection="1">
      <alignment horizontal="right" vertical="center"/>
    </xf>
    <xf numFmtId="170" fontId="44" fillId="0" borderId="24" xfId="67" applyFont="1" applyFill="1" applyBorder="1" applyAlignment="1" applyProtection="1">
      <alignment vertical="center"/>
    </xf>
    <xf numFmtId="170" fontId="44" fillId="0" borderId="24" xfId="67" applyFont="1" applyFill="1" applyBorder="1" applyAlignment="1" applyProtection="1"/>
    <xf numFmtId="170" fontId="16" fillId="6" borderId="24" xfId="68" applyFont="1" applyFill="1" applyBorder="1" applyAlignment="1" applyProtection="1"/>
    <xf numFmtId="170" fontId="44" fillId="0" borderId="24" xfId="67" applyFont="1" applyFill="1" applyBorder="1" applyAlignment="1" applyProtection="1">
      <alignment vertical="center" wrapText="1"/>
    </xf>
    <xf numFmtId="170" fontId="12" fillId="0" borderId="24" xfId="67" applyFont="1" applyFill="1" applyBorder="1" applyAlignment="1" applyProtection="1"/>
    <xf numFmtId="170" fontId="44" fillId="0" borderId="24" xfId="60" applyFont="1" applyFill="1" applyBorder="1" applyAlignment="1" applyProtection="1">
      <alignment vertical="center" wrapText="1"/>
    </xf>
    <xf numFmtId="188" fontId="12" fillId="0" borderId="22" xfId="34" applyNumberFormat="1" applyFont="1" applyBorder="1" applyAlignment="1">
      <alignment horizontal="right" vertical="center"/>
    </xf>
    <xf numFmtId="170" fontId="12" fillId="6" borderId="23" xfId="56" applyFont="1" applyFill="1" applyBorder="1" applyAlignment="1" applyProtection="1">
      <alignment horizontal="center" vertical="center"/>
    </xf>
    <xf numFmtId="170" fontId="12" fillId="0" borderId="23" xfId="56" applyFont="1" applyFill="1" applyBorder="1" applyAlignment="1" applyProtection="1">
      <alignment horizontal="center" vertical="center"/>
    </xf>
    <xf numFmtId="0" fontId="12" fillId="6" borderId="23" xfId="34" applyFont="1" applyFill="1" applyBorder="1" applyAlignment="1">
      <alignment horizontal="center" vertical="center"/>
    </xf>
    <xf numFmtId="165" fontId="16" fillId="6" borderId="23" xfId="34" applyNumberFormat="1" applyFont="1" applyFill="1" applyBorder="1" applyAlignment="1">
      <alignment horizontal="left" vertical="center" wrapText="1"/>
    </xf>
    <xf numFmtId="166" fontId="16" fillId="6" borderId="22" xfId="34" applyNumberFormat="1" applyFont="1" applyFill="1" applyBorder="1" applyAlignment="1">
      <alignment horizontal="right" vertical="center"/>
    </xf>
    <xf numFmtId="173" fontId="46" fillId="0" borderId="87" xfId="34" applyNumberFormat="1" applyBorder="1" applyAlignment="1">
      <alignment vertical="center"/>
    </xf>
    <xf numFmtId="170" fontId="12" fillId="6" borderId="88" xfId="56" applyFont="1" applyFill="1" applyBorder="1" applyAlignment="1" applyProtection="1">
      <alignment horizontal="center" vertical="center"/>
    </xf>
    <xf numFmtId="170" fontId="12" fillId="0" borderId="88" xfId="56" applyFont="1" applyFill="1" applyBorder="1" applyAlignment="1" applyProtection="1">
      <alignment horizontal="center" vertical="center"/>
    </xf>
    <xf numFmtId="0" fontId="12" fillId="6" borderId="88" xfId="34" applyFont="1" applyFill="1" applyBorder="1" applyAlignment="1">
      <alignment horizontal="center" vertical="center"/>
    </xf>
    <xf numFmtId="2" fontId="12" fillId="6" borderId="88" xfId="66" applyNumberFormat="1" applyFont="1" applyFill="1" applyBorder="1" applyAlignment="1" applyProtection="1">
      <alignment horizontal="center" vertical="center" wrapText="1"/>
    </xf>
    <xf numFmtId="165" fontId="16" fillId="6" borderId="88" xfId="34" applyNumberFormat="1" applyFont="1" applyFill="1" applyBorder="1" applyAlignment="1">
      <alignment horizontal="left" vertical="center" wrapText="1"/>
    </xf>
    <xf numFmtId="166" fontId="16" fillId="6" borderId="89" xfId="34" applyNumberFormat="1" applyFont="1" applyFill="1" applyBorder="1" applyAlignment="1">
      <alignment horizontal="right" vertical="center"/>
    </xf>
    <xf numFmtId="170" fontId="46" fillId="0" borderId="0" xfId="34" applyNumberFormat="1" applyAlignment="1">
      <alignment vertical="center"/>
    </xf>
    <xf numFmtId="2" fontId="43" fillId="6" borderId="24" xfId="34" applyNumberFormat="1" applyFont="1" applyFill="1" applyBorder="1"/>
    <xf numFmtId="0" fontId="16" fillId="6" borderId="23" xfId="34" applyFont="1" applyFill="1" applyBorder="1" applyAlignment="1">
      <alignment vertical="center"/>
    </xf>
    <xf numFmtId="0" fontId="16" fillId="6" borderId="22" xfId="34" applyFont="1" applyFill="1" applyBorder="1" applyAlignment="1">
      <alignment horizontal="right" vertical="center"/>
    </xf>
    <xf numFmtId="165" fontId="12" fillId="6" borderId="23" xfId="34" applyNumberFormat="1" applyFont="1" applyFill="1" applyBorder="1" applyAlignment="1">
      <alignment horizontal="left" vertical="center" wrapText="1"/>
    </xf>
    <xf numFmtId="166" fontId="12" fillId="6" borderId="22" xfId="34" applyNumberFormat="1" applyFont="1" applyFill="1" applyBorder="1" applyAlignment="1">
      <alignment horizontal="right" vertical="center"/>
    </xf>
    <xf numFmtId="0" fontId="12" fillId="6" borderId="22" xfId="34" applyFont="1" applyFill="1" applyBorder="1" applyAlignment="1">
      <alignment horizontal="right" vertical="center"/>
    </xf>
    <xf numFmtId="170" fontId="44" fillId="6" borderId="24" xfId="34" applyNumberFormat="1" applyFont="1" applyFill="1" applyBorder="1"/>
    <xf numFmtId="0" fontId="12" fillId="6" borderId="23" xfId="34" applyFont="1" applyFill="1" applyBorder="1" applyAlignment="1">
      <alignment horizontal="left" vertical="center" wrapText="1"/>
    </xf>
    <xf numFmtId="170" fontId="90" fillId="6" borderId="24" xfId="65" applyFont="1" applyFill="1" applyBorder="1" applyAlignment="1" applyProtection="1">
      <alignment vertical="center"/>
    </xf>
    <xf numFmtId="0" fontId="69" fillId="6" borderId="23" xfId="34" applyFont="1" applyFill="1" applyBorder="1" applyAlignment="1">
      <alignment horizontal="left" vertical="center" wrapText="1"/>
    </xf>
    <xf numFmtId="170" fontId="44" fillId="6" borderId="24" xfId="34" applyNumberFormat="1" applyFont="1" applyFill="1" applyBorder="1" applyAlignment="1">
      <alignment vertical="center"/>
    </xf>
    <xf numFmtId="170" fontId="12" fillId="6" borderId="23" xfId="56" applyFont="1" applyFill="1" applyBorder="1" applyAlignment="1" applyProtection="1">
      <alignment horizontal="center" vertical="center" wrapText="1"/>
    </xf>
    <xf numFmtId="0" fontId="16" fillId="6" borderId="23" xfId="34" applyFont="1" applyFill="1" applyBorder="1" applyAlignment="1">
      <alignment horizontal="left" vertical="center" wrapText="1"/>
    </xf>
    <xf numFmtId="170" fontId="16" fillId="6" borderId="24" xfId="65" applyFont="1" applyFill="1" applyBorder="1" applyAlignment="1" applyProtection="1">
      <alignment vertical="center"/>
    </xf>
    <xf numFmtId="0" fontId="16" fillId="6" borderId="88" xfId="34" applyFont="1" applyFill="1" applyBorder="1" applyAlignment="1">
      <alignment vertical="center"/>
    </xf>
    <xf numFmtId="0" fontId="16" fillId="6" borderId="89" xfId="34" applyFont="1" applyFill="1" applyBorder="1" applyAlignment="1">
      <alignment horizontal="right" vertical="center"/>
    </xf>
    <xf numFmtId="0" fontId="12" fillId="6" borderId="23" xfId="34" applyFont="1" applyFill="1" applyBorder="1" applyAlignment="1">
      <alignment horizontal="left" vertical="center"/>
    </xf>
    <xf numFmtId="170" fontId="91" fillId="6" borderId="24" xfId="65" applyFont="1" applyFill="1" applyBorder="1" applyAlignment="1" applyProtection="1">
      <alignment vertical="center"/>
    </xf>
    <xf numFmtId="0" fontId="69" fillId="6" borderId="23" xfId="34" applyFont="1" applyFill="1" applyBorder="1" applyAlignment="1">
      <alignment horizontal="left" vertical="center"/>
    </xf>
    <xf numFmtId="0" fontId="12" fillId="6" borderId="23" xfId="34" applyFont="1" applyFill="1" applyBorder="1" applyAlignment="1">
      <alignment vertical="center" wrapText="1"/>
    </xf>
    <xf numFmtId="0" fontId="69" fillId="0" borderId="23" xfId="34" applyFont="1" applyBorder="1" applyAlignment="1">
      <alignment horizontal="left" vertical="center" wrapText="1"/>
    </xf>
    <xf numFmtId="170" fontId="44" fillId="0" borderId="70" xfId="34" applyNumberFormat="1" applyFont="1" applyBorder="1" applyAlignment="1">
      <alignment vertical="center"/>
    </xf>
    <xf numFmtId="170" fontId="12" fillId="0" borderId="88" xfId="56" applyFont="1" applyFill="1" applyBorder="1" applyAlignment="1" applyProtection="1">
      <alignment vertical="center"/>
    </xf>
    <xf numFmtId="4" fontId="12" fillId="0" borderId="88" xfId="56" applyNumberFormat="1" applyFont="1" applyFill="1" applyBorder="1" applyAlignment="1" applyProtection="1">
      <alignment horizontal="center" vertical="center"/>
    </xf>
    <xf numFmtId="0" fontId="12" fillId="0" borderId="88" xfId="34" applyFont="1" applyBorder="1" applyAlignment="1">
      <alignment horizontal="center" vertical="center"/>
    </xf>
    <xf numFmtId="0" fontId="69" fillId="0" borderId="88" xfId="34" applyFont="1" applyBorder="1" applyAlignment="1">
      <alignment horizontal="left" vertical="center" wrapText="1"/>
    </xf>
    <xf numFmtId="188" fontId="12" fillId="0" borderId="89" xfId="34" applyNumberFormat="1" applyFont="1" applyBorder="1" applyAlignment="1">
      <alignment horizontal="right" vertical="center"/>
    </xf>
    <xf numFmtId="0" fontId="86" fillId="0" borderId="24" xfId="34" applyFont="1" applyBorder="1" applyAlignment="1">
      <alignment horizontal="center" vertical="center" wrapText="1"/>
    </xf>
    <xf numFmtId="0" fontId="86" fillId="0" borderId="23" xfId="34" applyFont="1" applyBorder="1" applyAlignment="1">
      <alignment horizontal="center" vertical="center" wrapText="1"/>
    </xf>
    <xf numFmtId="40" fontId="92" fillId="0" borderId="23" xfId="41" applyNumberFormat="1" applyFont="1" applyBorder="1" applyAlignment="1">
      <alignment vertical="center" wrapText="1"/>
    </xf>
    <xf numFmtId="170" fontId="92" fillId="0" borderId="23" xfId="56" applyFont="1" applyFill="1" applyBorder="1" applyAlignment="1" applyProtection="1">
      <alignment vertical="center" wrapText="1"/>
    </xf>
    <xf numFmtId="0" fontId="92" fillId="0" borderId="23" xfId="41" applyFont="1" applyBorder="1" applyAlignment="1">
      <alignment horizontal="center" vertical="center" wrapText="1"/>
    </xf>
    <xf numFmtId="0" fontId="44" fillId="0" borderId="90" xfId="41" applyFont="1" applyBorder="1" applyAlignment="1">
      <alignment horizontal="center" vertical="center" wrapText="1"/>
    </xf>
    <xf numFmtId="0" fontId="16" fillId="0" borderId="23" xfId="48" applyFont="1" applyBorder="1" applyAlignment="1">
      <alignment vertical="center" wrapText="1"/>
    </xf>
    <xf numFmtId="0" fontId="16" fillId="0" borderId="22" xfId="41" applyFont="1" applyBorder="1" applyAlignment="1">
      <alignment horizontal="right" vertical="center" wrapText="1"/>
    </xf>
    <xf numFmtId="0" fontId="44" fillId="0" borderId="23" xfId="48" applyFont="1" applyBorder="1" applyAlignment="1">
      <alignment vertical="center" wrapText="1"/>
    </xf>
    <xf numFmtId="188" fontId="44" fillId="0" borderId="22" xfId="34" applyNumberFormat="1" applyFont="1" applyBorder="1" applyAlignment="1">
      <alignment horizontal="right" vertical="center"/>
    </xf>
    <xf numFmtId="0" fontId="44" fillId="0" borderId="91" xfId="41" applyFont="1" applyBorder="1" applyAlignment="1">
      <alignment horizontal="center" vertical="center" wrapText="1"/>
    </xf>
    <xf numFmtId="179" fontId="16" fillId="0" borderId="22" xfId="34" applyNumberFormat="1" applyFont="1" applyBorder="1" applyAlignment="1">
      <alignment horizontal="right" vertical="center"/>
    </xf>
    <xf numFmtId="170" fontId="91" fillId="0" borderId="24" xfId="41" applyNumberFormat="1" applyFont="1" applyBorder="1" applyAlignment="1">
      <alignment vertical="center" wrapText="1"/>
    </xf>
    <xf numFmtId="170" fontId="69" fillId="0" borderId="23" xfId="60" applyFont="1" applyFill="1" applyBorder="1" applyAlignment="1" applyProtection="1">
      <alignment vertical="center"/>
    </xf>
    <xf numFmtId="0" fontId="69" fillId="0" borderId="23" xfId="41" applyFont="1" applyBorder="1" applyAlignment="1">
      <alignment horizontal="center" vertical="center" wrapText="1"/>
    </xf>
    <xf numFmtId="170" fontId="69" fillId="0" borderId="23" xfId="60" applyFont="1" applyFill="1" applyBorder="1" applyAlignment="1" applyProtection="1">
      <alignment vertical="center" wrapText="1"/>
    </xf>
    <xf numFmtId="0" fontId="96" fillId="0" borderId="23" xfId="41" applyFont="1" applyBorder="1" applyAlignment="1">
      <alignment horizontal="left" vertical="center" wrapText="1"/>
    </xf>
    <xf numFmtId="179" fontId="96" fillId="0" borderId="22" xfId="41" applyNumberFormat="1" applyFont="1" applyBorder="1" applyAlignment="1">
      <alignment horizontal="right" vertical="center" wrapText="1"/>
    </xf>
    <xf numFmtId="0" fontId="69" fillId="0" borderId="23" xfId="41" applyFont="1" applyBorder="1" applyAlignment="1">
      <alignment horizontal="left" vertical="center" wrapText="1"/>
    </xf>
    <xf numFmtId="179" fontId="69" fillId="0" borderId="22" xfId="41" applyNumberFormat="1" applyFont="1" applyBorder="1" applyAlignment="1">
      <alignment horizontal="right" vertical="center" wrapText="1"/>
    </xf>
    <xf numFmtId="170" fontId="97" fillId="6" borderId="0" xfId="56" applyFont="1" applyFill="1" applyBorder="1" applyAlignment="1" applyProtection="1">
      <alignment vertical="center" wrapText="1"/>
    </xf>
    <xf numFmtId="170" fontId="69" fillId="0" borderId="23" xfId="56" applyFont="1" applyFill="1" applyBorder="1" applyAlignment="1" applyProtection="1">
      <alignment horizontal="center" vertical="center"/>
    </xf>
    <xf numFmtId="179" fontId="96" fillId="0" borderId="92" xfId="41" applyNumberFormat="1" applyFont="1" applyBorder="1" applyAlignment="1">
      <alignment horizontal="right" vertical="center" wrapText="1"/>
    </xf>
    <xf numFmtId="170" fontId="16" fillId="0" borderId="9" xfId="56" applyFont="1" applyBorder="1" applyAlignment="1">
      <alignment vertical="center" wrapText="1"/>
    </xf>
    <xf numFmtId="170" fontId="12" fillId="0" borderId="8" xfId="57" applyFont="1" applyBorder="1" applyAlignment="1">
      <alignment vertical="center" wrapText="1"/>
    </xf>
    <xf numFmtId="40" fontId="12" fillId="0" borderId="8" xfId="34" applyNumberFormat="1" applyFont="1" applyBorder="1" applyAlignment="1">
      <alignment vertical="center" wrapText="1"/>
    </xf>
    <xf numFmtId="49" fontId="12" fillId="0" borderId="8" xfId="34" applyNumberFormat="1" applyFont="1" applyBorder="1" applyAlignment="1">
      <alignment horizontal="center" vertical="center" wrapText="1"/>
    </xf>
    <xf numFmtId="170" fontId="12" fillId="0" borderId="8" xfId="57" applyFont="1" applyBorder="1" applyAlignment="1">
      <alignment horizontal="center" vertical="center" wrapText="1"/>
    </xf>
    <xf numFmtId="0" fontId="16" fillId="0" borderId="11" xfId="34" applyFont="1" applyBorder="1" applyAlignment="1">
      <alignment vertical="center" wrapText="1"/>
    </xf>
    <xf numFmtId="170" fontId="44" fillId="0" borderId="24" xfId="34" applyNumberFormat="1" applyFont="1" applyBorder="1" applyAlignment="1">
      <alignment vertical="center" wrapText="1"/>
    </xf>
    <xf numFmtId="170" fontId="12" fillId="0" borderId="23" xfId="56" applyFont="1" applyFill="1" applyBorder="1" applyAlignment="1" applyProtection="1">
      <alignment vertical="center" wrapText="1"/>
    </xf>
    <xf numFmtId="170" fontId="12" fillId="0" borderId="23" xfId="65" applyFont="1" applyFill="1" applyBorder="1" applyAlignment="1" applyProtection="1">
      <alignment vertical="center"/>
    </xf>
    <xf numFmtId="0" fontId="12" fillId="0" borderId="23" xfId="34" applyFont="1" applyBorder="1" applyAlignment="1">
      <alignment horizontal="center" vertical="center" wrapText="1"/>
    </xf>
    <xf numFmtId="0" fontId="16" fillId="0" borderId="22" xfId="34" applyFont="1" applyBorder="1" applyAlignment="1">
      <alignment horizontal="right" vertical="center" wrapText="1"/>
    </xf>
    <xf numFmtId="170" fontId="98" fillId="0" borderId="0" xfId="56" applyFont="1" applyFill="1" applyBorder="1" applyAlignment="1" applyProtection="1">
      <alignment vertical="center"/>
    </xf>
    <xf numFmtId="0" fontId="96" fillId="0" borderId="23" xfId="41" applyFont="1" applyBorder="1" applyAlignment="1">
      <alignment vertical="center" wrapText="1"/>
    </xf>
    <xf numFmtId="180" fontId="96" fillId="0" borderId="22" xfId="41" applyNumberFormat="1" applyFont="1" applyBorder="1" applyAlignment="1">
      <alignment horizontal="right" vertical="center" wrapText="1"/>
    </xf>
    <xf numFmtId="170" fontId="91" fillId="0" borderId="24" xfId="60" applyFont="1" applyFill="1" applyBorder="1" applyAlignment="1" applyProtection="1">
      <alignment vertical="center"/>
    </xf>
    <xf numFmtId="0" fontId="96" fillId="0" borderId="23" xfId="34" applyFont="1" applyBorder="1" applyAlignment="1">
      <alignment horizontal="left" vertical="center"/>
    </xf>
    <xf numFmtId="0" fontId="81" fillId="0" borderId="0" xfId="34" applyFont="1"/>
    <xf numFmtId="170" fontId="44" fillId="0" borderId="24" xfId="64" applyNumberFormat="1" applyFont="1" applyBorder="1" applyAlignment="1">
      <alignment vertical="center" wrapText="1"/>
    </xf>
    <xf numFmtId="0" fontId="12" fillId="0" borderId="23" xfId="64" applyFont="1" applyBorder="1" applyAlignment="1">
      <alignment horizontal="center" vertical="center" wrapText="1"/>
    </xf>
    <xf numFmtId="0" fontId="16" fillId="0" borderId="23" xfId="64" applyFont="1" applyBorder="1" applyAlignment="1">
      <alignment vertical="center" wrapText="1"/>
    </xf>
    <xf numFmtId="0" fontId="16" fillId="0" borderId="22" xfId="64" applyFont="1" applyBorder="1" applyAlignment="1">
      <alignment horizontal="right" vertical="center" wrapText="1"/>
    </xf>
    <xf numFmtId="170" fontId="69" fillId="0" borderId="0" xfId="56" applyFont="1" applyFill="1" applyBorder="1" applyAlignment="1" applyProtection="1">
      <alignment vertical="center" wrapText="1"/>
    </xf>
    <xf numFmtId="4" fontId="12" fillId="0" borderId="23" xfId="56" applyNumberFormat="1" applyFont="1" applyFill="1" applyBorder="1" applyAlignment="1" applyProtection="1">
      <alignment horizontal="right" vertical="center" wrapText="1"/>
    </xf>
    <xf numFmtId="0" fontId="69" fillId="0" borderId="23" xfId="34" applyFont="1" applyBorder="1" applyAlignment="1">
      <alignment horizontal="left" vertical="center"/>
    </xf>
    <xf numFmtId="0" fontId="69" fillId="0" borderId="22" xfId="34" applyFont="1" applyBorder="1" applyAlignment="1">
      <alignment horizontal="right" vertical="center"/>
    </xf>
    <xf numFmtId="0" fontId="89" fillId="0" borderId="87" xfId="34" applyFont="1" applyBorder="1" applyAlignment="1">
      <alignment vertical="center"/>
    </xf>
    <xf numFmtId="0" fontId="81" fillId="0" borderId="87" xfId="34" applyFont="1" applyBorder="1" applyAlignment="1">
      <alignment vertical="center"/>
    </xf>
    <xf numFmtId="170" fontId="44" fillId="0" borderId="70" xfId="34" applyNumberFormat="1" applyFont="1" applyBorder="1" applyAlignment="1">
      <alignment vertical="center" wrapText="1"/>
    </xf>
    <xf numFmtId="170" fontId="12" fillId="0" borderId="88" xfId="56" applyFont="1" applyFill="1" applyBorder="1" applyAlignment="1" applyProtection="1">
      <alignment vertical="center" wrapText="1"/>
    </xf>
    <xf numFmtId="4" fontId="12" fillId="0" borderId="88" xfId="56" applyNumberFormat="1" applyFont="1" applyFill="1" applyBorder="1" applyAlignment="1" applyProtection="1">
      <alignment horizontal="right" vertical="center" wrapText="1"/>
    </xf>
    <xf numFmtId="0" fontId="12" fillId="0" borderId="88" xfId="34" applyFont="1" applyBorder="1" applyAlignment="1">
      <alignment horizontal="center" vertical="center" wrapText="1"/>
    </xf>
    <xf numFmtId="174" fontId="69" fillId="0" borderId="88" xfId="34" applyNumberFormat="1" applyFont="1" applyBorder="1" applyAlignment="1">
      <alignment horizontal="center" vertical="center"/>
    </xf>
    <xf numFmtId="0" fontId="16" fillId="0" borderId="88" xfId="34" applyFont="1" applyBorder="1" applyAlignment="1">
      <alignment vertical="center" wrapText="1"/>
    </xf>
    <xf numFmtId="0" fontId="16" fillId="0" borderId="89" xfId="34" applyFont="1" applyBorder="1" applyAlignment="1">
      <alignment horizontal="right" vertical="center" wrapText="1"/>
    </xf>
    <xf numFmtId="180" fontId="69" fillId="0" borderId="22" xfId="41" applyNumberFormat="1" applyFont="1" applyBorder="1" applyAlignment="1">
      <alignment horizontal="right" vertical="center" wrapText="1"/>
    </xf>
    <xf numFmtId="0" fontId="96" fillId="0" borderId="23" xfId="34" applyFont="1" applyBorder="1" applyAlignment="1">
      <alignment horizontal="left" vertical="center" wrapText="1"/>
    </xf>
    <xf numFmtId="0" fontId="69" fillId="0" borderId="23" xfId="41" applyFont="1" applyBorder="1" applyAlignment="1">
      <alignment horizontal="center" vertical="center"/>
    </xf>
    <xf numFmtId="0" fontId="69" fillId="0" borderId="23" xfId="41" applyFont="1" applyBorder="1" applyAlignment="1">
      <alignment vertical="center"/>
    </xf>
    <xf numFmtId="181" fontId="69" fillId="0" borderId="22" xfId="41" applyNumberFormat="1" applyFont="1" applyBorder="1" applyAlignment="1">
      <alignment horizontal="right" vertical="center"/>
    </xf>
    <xf numFmtId="170" fontId="91" fillId="0" borderId="24" xfId="34" applyNumberFormat="1" applyFont="1" applyBorder="1" applyAlignment="1">
      <alignment vertical="center"/>
    </xf>
    <xf numFmtId="187" fontId="96" fillId="0" borderId="24" xfId="58" applyFont="1" applyFill="1" applyBorder="1" applyAlignment="1" applyProtection="1">
      <alignment vertical="center"/>
    </xf>
    <xf numFmtId="183" fontId="69" fillId="0" borderId="22" xfId="34" applyNumberFormat="1" applyFont="1" applyBorder="1" applyAlignment="1">
      <alignment horizontal="right" vertical="center"/>
    </xf>
    <xf numFmtId="170" fontId="33" fillId="0" borderId="93" xfId="56" applyFont="1" applyBorder="1" applyAlignment="1" applyProtection="1">
      <alignment vertical="center" wrapText="1"/>
    </xf>
    <xf numFmtId="0" fontId="81" fillId="0" borderId="0" xfId="41" applyFont="1" applyAlignment="1">
      <alignment vertical="center"/>
    </xf>
    <xf numFmtId="0" fontId="69" fillId="0" borderId="23" xfId="41" applyFont="1" applyBorder="1" applyAlignment="1">
      <alignment vertical="center" wrapText="1"/>
    </xf>
    <xf numFmtId="0" fontId="69" fillId="0" borderId="22" xfId="41" applyFont="1" applyBorder="1" applyAlignment="1">
      <alignment horizontal="right" vertical="center" wrapText="1"/>
    </xf>
    <xf numFmtId="40" fontId="81" fillId="0" borderId="0" xfId="34" applyNumberFormat="1" applyFont="1" applyAlignment="1">
      <alignment vertical="center"/>
    </xf>
    <xf numFmtId="0" fontId="12" fillId="0" borderId="23" xfId="64" applyFont="1" applyBorder="1" applyAlignment="1">
      <alignment vertical="center" wrapText="1"/>
    </xf>
    <xf numFmtId="170" fontId="18" fillId="0" borderId="94" xfId="41" applyNumberFormat="1" applyFont="1" applyBorder="1" applyAlignment="1">
      <alignment vertical="center" wrapText="1"/>
    </xf>
    <xf numFmtId="170" fontId="33" fillId="0" borderId="93" xfId="56" applyFont="1" applyBorder="1" applyAlignment="1" applyProtection="1">
      <alignment horizontal="center" vertical="center" wrapText="1"/>
    </xf>
    <xf numFmtId="0" fontId="33" fillId="0" borderId="93" xfId="34" applyFont="1" applyBorder="1" applyAlignment="1">
      <alignment horizontal="center" vertical="center" wrapText="1"/>
    </xf>
    <xf numFmtId="4" fontId="33" fillId="0" borderId="93" xfId="56" applyNumberFormat="1" applyFont="1" applyBorder="1" applyAlignment="1" applyProtection="1">
      <alignment horizontal="right" vertical="center" wrapText="1"/>
    </xf>
    <xf numFmtId="0" fontId="12" fillId="0" borderId="8" xfId="34" applyFont="1" applyBorder="1" applyAlignment="1">
      <alignment horizontal="left" vertical="center" wrapText="1"/>
    </xf>
    <xf numFmtId="4" fontId="33" fillId="0" borderId="93" xfId="34" applyNumberFormat="1" applyFont="1" applyBorder="1" applyAlignment="1">
      <alignment horizontal="right"/>
    </xf>
    <xf numFmtId="2" fontId="81" fillId="0" borderId="0" xfId="34" applyNumberFormat="1" applyFont="1" applyAlignment="1">
      <alignment vertical="center"/>
    </xf>
    <xf numFmtId="0" fontId="90" fillId="0" borderId="24" xfId="41" applyFont="1" applyBorder="1" applyAlignment="1">
      <alignment vertical="center" wrapText="1"/>
    </xf>
    <xf numFmtId="0" fontId="3" fillId="0" borderId="0" xfId="41" applyFont="1" applyAlignment="1">
      <alignment vertical="center" wrapText="1"/>
    </xf>
    <xf numFmtId="170" fontId="24" fillId="0" borderId="0" xfId="60" applyFont="1" applyFill="1" applyBorder="1" applyAlignment="1" applyProtection="1">
      <alignment horizontal="left" vertical="center" wrapText="1"/>
    </xf>
    <xf numFmtId="0" fontId="69" fillId="0" borderId="24" xfId="41" applyFont="1" applyBorder="1" applyAlignment="1">
      <alignment vertical="center" wrapText="1"/>
    </xf>
    <xf numFmtId="0" fontId="24" fillId="0" borderId="24" xfId="41" applyFont="1" applyBorder="1" applyAlignment="1">
      <alignment horizontal="center" vertical="center" wrapText="1"/>
    </xf>
    <xf numFmtId="0" fontId="24" fillId="0" borderId="23" xfId="41" applyFont="1" applyBorder="1" applyAlignment="1">
      <alignment horizontal="center" vertical="center" wrapText="1"/>
    </xf>
    <xf numFmtId="170" fontId="24" fillId="0" borderId="23" xfId="56" applyFont="1" applyFill="1" applyBorder="1" applyAlignment="1" applyProtection="1">
      <alignment vertical="center" wrapText="1"/>
    </xf>
    <xf numFmtId="0" fontId="44" fillId="0" borderId="23" xfId="41" applyFont="1" applyBorder="1" applyAlignment="1">
      <alignment vertical="center" wrapText="1"/>
    </xf>
    <xf numFmtId="0" fontId="44" fillId="0" borderId="22" xfId="41" applyFont="1" applyBorder="1" applyAlignment="1">
      <alignment horizontal="right" vertical="center"/>
    </xf>
    <xf numFmtId="0" fontId="96" fillId="0" borderId="24" xfId="41" applyFont="1" applyBorder="1" applyAlignment="1">
      <alignment horizontal="center" vertical="center" wrapText="1"/>
    </xf>
    <xf numFmtId="0" fontId="96" fillId="0" borderId="23" xfId="41" applyFont="1" applyBorder="1" applyAlignment="1">
      <alignment horizontal="center" vertical="center" wrapText="1"/>
    </xf>
    <xf numFmtId="170" fontId="96" fillId="0" borderId="23" xfId="56" applyFont="1" applyFill="1" applyBorder="1" applyAlignment="1" applyProtection="1">
      <alignment vertical="center" wrapText="1"/>
    </xf>
    <xf numFmtId="0" fontId="96" fillId="0" borderId="22" xfId="41" applyFont="1" applyBorder="1" applyAlignment="1">
      <alignment horizontal="center" vertical="center" wrapText="1"/>
    </xf>
    <xf numFmtId="0" fontId="96" fillId="0" borderId="3" xfId="41" applyFont="1" applyBorder="1" applyAlignment="1">
      <alignment horizontal="center" vertical="center" wrapText="1"/>
    </xf>
    <xf numFmtId="0" fontId="96" fillId="0" borderId="2" xfId="41" applyFont="1" applyBorder="1" applyAlignment="1">
      <alignment horizontal="center" vertical="center" wrapText="1"/>
    </xf>
    <xf numFmtId="170" fontId="96" fillId="0" borderId="2" xfId="56" applyFont="1" applyFill="1" applyBorder="1" applyAlignment="1" applyProtection="1">
      <alignment vertical="center" wrapText="1"/>
    </xf>
    <xf numFmtId="0" fontId="96" fillId="0" borderId="1" xfId="41" applyFont="1" applyBorder="1" applyAlignment="1">
      <alignment horizontal="center" vertical="center" wrapText="1"/>
    </xf>
    <xf numFmtId="0" fontId="91" fillId="0" borderId="0" xfId="41" applyFont="1" applyAlignment="1">
      <alignment horizontal="center" vertical="center" wrapText="1"/>
    </xf>
    <xf numFmtId="0" fontId="99" fillId="0" borderId="0" xfId="41" applyFont="1" applyAlignment="1">
      <alignment vertical="center" wrapText="1"/>
    </xf>
    <xf numFmtId="0" fontId="69" fillId="0" borderId="0" xfId="41" applyFont="1" applyAlignment="1">
      <alignment vertical="center" wrapText="1"/>
    </xf>
    <xf numFmtId="12" fontId="82" fillId="0" borderId="0" xfId="41" applyNumberFormat="1" applyFont="1" applyAlignment="1">
      <alignment horizontal="center" vertical="center" wrapText="1"/>
    </xf>
    <xf numFmtId="0" fontId="82" fillId="0" borderId="0" xfId="41" applyFont="1" applyAlignment="1">
      <alignment horizontal="center" vertical="center" wrapText="1"/>
    </xf>
    <xf numFmtId="170" fontId="99" fillId="0" borderId="0" xfId="56" applyFont="1" applyFill="1" applyBorder="1" applyAlignment="1" applyProtection="1">
      <alignment vertical="center" wrapText="1"/>
    </xf>
    <xf numFmtId="170" fontId="91" fillId="0" borderId="0" xfId="56" applyFont="1" applyFill="1" applyBorder="1" applyAlignment="1" applyProtection="1">
      <alignment vertical="center" wrapText="1"/>
    </xf>
    <xf numFmtId="170" fontId="80" fillId="0" borderId="0" xfId="68" applyFont="1" applyFill="1" applyBorder="1" applyAlignment="1" applyProtection="1">
      <alignment vertical="center" wrapText="1"/>
    </xf>
    <xf numFmtId="170" fontId="83" fillId="0" borderId="0" xfId="68" applyFont="1" applyFill="1" applyBorder="1" applyAlignment="1" applyProtection="1">
      <alignment vertical="center" wrapText="1"/>
    </xf>
    <xf numFmtId="170" fontId="62" fillId="0" borderId="0" xfId="68" applyFont="1" applyFill="1" applyBorder="1" applyAlignment="1" applyProtection="1">
      <alignment vertical="center" wrapText="1"/>
    </xf>
    <xf numFmtId="170" fontId="87" fillId="0" borderId="0" xfId="68" applyFont="1" applyFill="1" applyBorder="1" applyAlignment="1" applyProtection="1">
      <alignment vertical="center" wrapText="1"/>
    </xf>
    <xf numFmtId="170" fontId="12" fillId="0" borderId="0" xfId="65" applyFont="1" applyBorder="1" applyAlignment="1" applyProtection="1">
      <alignment vertical="center"/>
    </xf>
    <xf numFmtId="170" fontId="12" fillId="0" borderId="0" xfId="68" applyFont="1" applyAlignment="1">
      <alignment vertical="center"/>
    </xf>
    <xf numFmtId="170" fontId="12" fillId="0" borderId="0" xfId="68" applyFont="1" applyBorder="1" applyAlignment="1" applyProtection="1">
      <alignment vertical="center"/>
    </xf>
    <xf numFmtId="170" fontId="16" fillId="0" borderId="0" xfId="65" applyFont="1" applyBorder="1" applyAlignment="1" applyProtection="1">
      <alignment vertical="center"/>
    </xf>
    <xf numFmtId="170" fontId="16" fillId="0" borderId="0" xfId="68" applyFont="1" applyBorder="1" applyAlignment="1" applyProtection="1">
      <alignment vertical="center"/>
    </xf>
    <xf numFmtId="9" fontId="90" fillId="0" borderId="72" xfId="62" applyFont="1" applyFill="1" applyBorder="1" applyAlignment="1" applyProtection="1">
      <alignment horizontal="center" vertical="center"/>
    </xf>
    <xf numFmtId="170" fontId="91" fillId="0" borderId="78" xfId="65" applyFont="1" applyFill="1" applyBorder="1" applyAlignment="1" applyProtection="1">
      <alignment vertical="center"/>
    </xf>
    <xf numFmtId="170" fontId="90" fillId="0" borderId="23" xfId="68" applyFont="1" applyFill="1" applyBorder="1" applyAlignment="1" applyProtection="1">
      <alignment vertical="center" wrapText="1"/>
    </xf>
    <xf numFmtId="170" fontId="90" fillId="0" borderId="75" xfId="68" applyFont="1" applyFill="1" applyBorder="1" applyAlignment="1" applyProtection="1">
      <alignment horizontal="left" vertical="center"/>
    </xf>
    <xf numFmtId="170" fontId="48" fillId="0" borderId="75" xfId="68" applyFont="1" applyFill="1" applyBorder="1" applyAlignment="1" applyProtection="1">
      <alignment vertical="center"/>
    </xf>
    <xf numFmtId="0" fontId="48" fillId="0" borderId="75" xfId="34" applyFont="1" applyBorder="1" applyAlignment="1">
      <alignment vertical="center"/>
    </xf>
    <xf numFmtId="177" fontId="48" fillId="0" borderId="75" xfId="62" applyNumberFormat="1" applyFont="1" applyFill="1" applyBorder="1" applyAlignment="1" applyProtection="1">
      <alignment horizontal="center" vertical="center"/>
    </xf>
    <xf numFmtId="0" fontId="12" fillId="0" borderId="77" xfId="34" applyFont="1" applyBorder="1" applyAlignment="1">
      <alignment vertical="center"/>
    </xf>
    <xf numFmtId="177" fontId="90" fillId="0" borderId="23" xfId="62" applyNumberFormat="1" applyFont="1" applyFill="1" applyBorder="1" applyAlignment="1" applyProtection="1">
      <alignment horizontal="center" vertical="center"/>
    </xf>
    <xf numFmtId="10" fontId="90" fillId="0" borderId="23" xfId="62" applyNumberFormat="1" applyFont="1" applyFill="1" applyBorder="1" applyAlignment="1" applyProtection="1">
      <alignment horizontal="center" vertical="center"/>
    </xf>
    <xf numFmtId="170" fontId="69" fillId="0" borderId="23" xfId="68" applyFont="1" applyFill="1" applyBorder="1" applyAlignment="1" applyProtection="1">
      <alignment vertical="center" wrapText="1"/>
    </xf>
    <xf numFmtId="170" fontId="44" fillId="0" borderId="3" xfId="34" applyNumberFormat="1" applyFont="1" applyBorder="1" applyAlignment="1">
      <alignment vertical="center"/>
    </xf>
    <xf numFmtId="170" fontId="12" fillId="0" borderId="2" xfId="68" applyFont="1" applyFill="1" applyBorder="1" applyAlignment="1" applyProtection="1">
      <alignment vertical="center"/>
    </xf>
    <xf numFmtId="188" fontId="16" fillId="0" borderId="1" xfId="34" applyNumberFormat="1" applyFont="1" applyBorder="1" applyAlignment="1">
      <alignment horizontal="right" vertical="center"/>
    </xf>
    <xf numFmtId="170" fontId="12" fillId="0" borderId="23" xfId="68" applyFont="1" applyFill="1" applyBorder="1" applyAlignment="1" applyProtection="1">
      <alignment vertical="center"/>
    </xf>
    <xf numFmtId="4" fontId="12" fillId="0" borderId="23" xfId="68" applyNumberFormat="1" applyFont="1" applyFill="1" applyBorder="1" applyAlignment="1" applyProtection="1">
      <alignment horizontal="center" vertical="center"/>
    </xf>
    <xf numFmtId="4" fontId="12" fillId="0" borderId="23" xfId="68" applyNumberFormat="1" applyFont="1" applyFill="1" applyBorder="1" applyAlignment="1" applyProtection="1">
      <alignment horizontal="right" vertical="center"/>
    </xf>
    <xf numFmtId="170" fontId="12" fillId="6" borderId="23" xfId="68" applyFont="1" applyFill="1" applyBorder="1" applyAlignment="1" applyProtection="1">
      <alignment vertical="center"/>
    </xf>
    <xf numFmtId="4" fontId="12" fillId="6" borderId="23" xfId="68" applyNumberFormat="1" applyFont="1" applyFill="1" applyBorder="1" applyAlignment="1" applyProtection="1">
      <alignment horizontal="right" vertical="center"/>
    </xf>
    <xf numFmtId="170" fontId="12" fillId="6" borderId="88" xfId="68" applyFont="1" applyFill="1" applyBorder="1" applyAlignment="1" applyProtection="1">
      <alignment vertical="center"/>
    </xf>
    <xf numFmtId="4" fontId="12" fillId="6" borderId="88" xfId="68" applyNumberFormat="1" applyFont="1" applyFill="1" applyBorder="1" applyAlignment="1" applyProtection="1">
      <alignment horizontal="right" vertical="center"/>
    </xf>
    <xf numFmtId="0" fontId="16" fillId="0" borderId="89" xfId="34" applyFont="1" applyBorder="1" applyAlignment="1">
      <alignment horizontal="right" vertical="center"/>
    </xf>
    <xf numFmtId="187" fontId="2" fillId="0" borderId="0" xfId="69"/>
    <xf numFmtId="170" fontId="69" fillId="0" borderId="23" xfId="68" applyFont="1" applyFill="1" applyBorder="1" applyAlignment="1" applyProtection="1">
      <alignment vertical="center"/>
    </xf>
    <xf numFmtId="165" fontId="12" fillId="6" borderId="88" xfId="34" applyNumberFormat="1" applyFont="1" applyFill="1" applyBorder="1" applyAlignment="1">
      <alignment horizontal="left" vertical="center" wrapText="1"/>
    </xf>
    <xf numFmtId="170" fontId="12" fillId="0" borderId="88" xfId="68" applyFont="1" applyFill="1" applyBorder="1" applyAlignment="1" applyProtection="1">
      <alignment vertical="center"/>
    </xf>
    <xf numFmtId="4" fontId="12" fillId="0" borderId="88" xfId="68" applyNumberFormat="1" applyFont="1" applyFill="1" applyBorder="1" applyAlignment="1" applyProtection="1">
      <alignment horizontal="center" vertical="center"/>
    </xf>
    <xf numFmtId="0" fontId="12" fillId="0" borderId="88" xfId="34" applyFont="1" applyBorder="1" applyAlignment="1">
      <alignment horizontal="left" vertical="center" wrapText="1"/>
    </xf>
    <xf numFmtId="170" fontId="12" fillId="6" borderId="23" xfId="68" applyFont="1" applyFill="1" applyBorder="1" applyAlignment="1" applyProtection="1">
      <alignment horizontal="center" vertical="center"/>
    </xf>
    <xf numFmtId="170" fontId="12" fillId="6" borderId="23" xfId="68" applyFont="1" applyFill="1" applyBorder="1" applyAlignment="1" applyProtection="1">
      <alignment horizontal="center" vertical="center" wrapText="1"/>
    </xf>
    <xf numFmtId="170" fontId="12" fillId="6" borderId="88" xfId="68" applyFont="1" applyFill="1" applyBorder="1" applyAlignment="1" applyProtection="1">
      <alignment horizontal="center" vertical="center"/>
    </xf>
    <xf numFmtId="170" fontId="92" fillId="0" borderId="23" xfId="68" applyFont="1" applyFill="1" applyBorder="1" applyAlignment="1" applyProtection="1">
      <alignment vertical="center" wrapText="1"/>
    </xf>
    <xf numFmtId="0" fontId="44" fillId="6" borderId="23" xfId="48" applyFont="1" applyFill="1" applyBorder="1" applyAlignment="1">
      <alignment vertical="center" wrapText="1"/>
    </xf>
    <xf numFmtId="188" fontId="44" fillId="6" borderId="22" xfId="34" applyNumberFormat="1" applyFont="1" applyFill="1" applyBorder="1" applyAlignment="1">
      <alignment horizontal="right" vertical="center"/>
    </xf>
    <xf numFmtId="0" fontId="12" fillId="0" borderId="95" xfId="34" applyFont="1" applyBorder="1" applyAlignment="1">
      <alignment horizontal="center" vertical="center"/>
    </xf>
    <xf numFmtId="4" fontId="12" fillId="0" borderId="95" xfId="68" applyNumberFormat="1" applyFont="1" applyFill="1" applyBorder="1" applyAlignment="1" applyProtection="1">
      <alignment horizontal="center" vertical="center"/>
    </xf>
    <xf numFmtId="0" fontId="16" fillId="0" borderId="91" xfId="34" applyFont="1" applyBorder="1" applyAlignment="1">
      <alignment horizontal="left" vertical="center" wrapText="1"/>
    </xf>
    <xf numFmtId="170" fontId="2" fillId="0" borderId="0" xfId="68"/>
    <xf numFmtId="2" fontId="43" fillId="6" borderId="70" xfId="34" applyNumberFormat="1" applyFont="1" applyFill="1" applyBorder="1"/>
    <xf numFmtId="170" fontId="44" fillId="6" borderId="70" xfId="34" applyNumberFormat="1" applyFont="1" applyFill="1" applyBorder="1"/>
    <xf numFmtId="0" fontId="12" fillId="6" borderId="88" xfId="34" applyFont="1" applyFill="1" applyBorder="1" applyAlignment="1">
      <alignment horizontal="left" vertical="center" wrapText="1"/>
    </xf>
    <xf numFmtId="0" fontId="12" fillId="6" borderId="89" xfId="34" applyFont="1" applyFill="1" applyBorder="1" applyAlignment="1">
      <alignment horizontal="right" vertical="center"/>
    </xf>
    <xf numFmtId="0" fontId="44" fillId="0" borderId="20" xfId="41" applyFont="1" applyBorder="1" applyAlignment="1">
      <alignment horizontal="center" vertical="center" wrapText="1"/>
    </xf>
    <xf numFmtId="170" fontId="44" fillId="0" borderId="24" xfId="65" applyFont="1" applyFill="1" applyBorder="1" applyAlignment="1" applyProtection="1">
      <alignment vertical="center"/>
    </xf>
    <xf numFmtId="170" fontId="12" fillId="0" borderId="23" xfId="65" applyFont="1" applyFill="1" applyBorder="1" applyAlignment="1" applyProtection="1">
      <alignment horizontal="left" vertical="center"/>
    </xf>
    <xf numFmtId="170" fontId="69" fillId="0" borderId="23" xfId="68" applyFont="1" applyFill="1" applyBorder="1" applyAlignment="1" applyProtection="1">
      <alignment horizontal="center" vertical="center"/>
    </xf>
    <xf numFmtId="179" fontId="69" fillId="0" borderId="92" xfId="41" applyNumberFormat="1" applyFont="1" applyBorder="1" applyAlignment="1">
      <alignment horizontal="right" vertical="center" wrapText="1"/>
    </xf>
    <xf numFmtId="170" fontId="91" fillId="0" borderId="70" xfId="41" applyNumberFormat="1" applyFont="1" applyBorder="1" applyAlignment="1">
      <alignment vertical="center" wrapText="1"/>
    </xf>
    <xf numFmtId="170" fontId="69" fillId="0" borderId="88" xfId="60" applyFont="1" applyFill="1" applyBorder="1" applyAlignment="1" applyProtection="1">
      <alignment vertical="center"/>
    </xf>
    <xf numFmtId="170" fontId="69" fillId="0" borderId="88" xfId="68" applyFont="1" applyFill="1" applyBorder="1" applyAlignment="1" applyProtection="1">
      <alignment vertical="center" wrapText="1"/>
    </xf>
    <xf numFmtId="0" fontId="69" fillId="0" borderId="88" xfId="41" applyFont="1" applyBorder="1" applyAlignment="1">
      <alignment horizontal="center" vertical="center" wrapText="1"/>
    </xf>
    <xf numFmtId="170" fontId="69" fillId="0" borderId="88" xfId="68" applyFont="1" applyFill="1" applyBorder="1" applyAlignment="1" applyProtection="1">
      <alignment horizontal="center" vertical="center"/>
    </xf>
    <xf numFmtId="0" fontId="96" fillId="0" borderId="88" xfId="41" applyFont="1" applyBorder="1" applyAlignment="1">
      <alignment horizontal="left" vertical="center" wrapText="1"/>
    </xf>
    <xf numFmtId="179" fontId="96" fillId="0" borderId="73" xfId="41" applyNumberFormat="1" applyFont="1" applyBorder="1" applyAlignment="1">
      <alignment horizontal="right" vertical="center" wrapText="1"/>
    </xf>
    <xf numFmtId="4" fontId="100" fillId="6" borderId="96" xfId="34" applyNumberFormat="1" applyFont="1" applyFill="1" applyBorder="1" applyAlignment="1">
      <alignment horizontal="right" vertical="center" wrapText="1"/>
    </xf>
    <xf numFmtId="0" fontId="100" fillId="6" borderId="23" xfId="34" applyFont="1" applyFill="1" applyBorder="1" applyAlignment="1">
      <alignment horizontal="left" vertical="center" wrapText="1"/>
    </xf>
    <xf numFmtId="0" fontId="100" fillId="6" borderId="92" xfId="34" applyFont="1" applyFill="1" applyBorder="1" applyAlignment="1">
      <alignment horizontal="right" vertical="center" wrapText="1"/>
    </xf>
    <xf numFmtId="170" fontId="12" fillId="0" borderId="23" xfId="68" applyFont="1" applyFill="1" applyBorder="1" applyAlignment="1" applyProtection="1">
      <alignment vertical="center" wrapText="1"/>
    </xf>
    <xf numFmtId="0" fontId="12" fillId="0" borderId="22" xfId="64" applyFont="1" applyBorder="1" applyAlignment="1">
      <alignment horizontal="right" vertical="center" wrapText="1"/>
    </xf>
    <xf numFmtId="170" fontId="69" fillId="0" borderId="0" xfId="68" applyFont="1" applyFill="1" applyBorder="1" applyAlignment="1" applyProtection="1">
      <alignment vertical="center" wrapText="1"/>
    </xf>
    <xf numFmtId="4" fontId="12" fillId="0" borderId="23" xfId="68" applyNumberFormat="1" applyFont="1" applyFill="1" applyBorder="1" applyAlignment="1" applyProtection="1">
      <alignment horizontal="right" vertical="center" wrapText="1"/>
    </xf>
    <xf numFmtId="0" fontId="16" fillId="0" borderId="23" xfId="34" applyFont="1" applyBorder="1" applyAlignment="1">
      <alignment vertical="center" wrapText="1"/>
    </xf>
    <xf numFmtId="170" fontId="12" fillId="0" borderId="88" xfId="68" applyFont="1" applyFill="1" applyBorder="1" applyAlignment="1" applyProtection="1">
      <alignment vertical="center" wrapText="1"/>
    </xf>
    <xf numFmtId="180" fontId="69" fillId="0" borderId="89" xfId="41" applyNumberFormat="1" applyFont="1" applyBorder="1" applyAlignment="1">
      <alignment horizontal="right" vertical="center" wrapText="1"/>
    </xf>
    <xf numFmtId="170" fontId="33" fillId="0" borderId="93" xfId="68" applyFont="1" applyBorder="1" applyAlignment="1" applyProtection="1">
      <alignment vertical="center" wrapText="1"/>
    </xf>
    <xf numFmtId="170" fontId="101" fillId="0" borderId="0" xfId="68" applyFont="1" applyFill="1" applyBorder="1" applyAlignment="1" applyProtection="1">
      <alignment vertical="center"/>
    </xf>
    <xf numFmtId="170" fontId="98" fillId="0" borderId="0" xfId="68" applyFont="1" applyFill="1" applyBorder="1" applyAlignment="1" applyProtection="1">
      <alignment vertical="center"/>
    </xf>
    <xf numFmtId="170" fontId="24" fillId="0" borderId="23" xfId="68" applyFont="1" applyFill="1" applyBorder="1" applyAlignment="1" applyProtection="1">
      <alignment vertical="center" wrapText="1"/>
    </xf>
    <xf numFmtId="170" fontId="96" fillId="0" borderId="23" xfId="68" applyFont="1" applyFill="1" applyBorder="1" applyAlignment="1" applyProtection="1">
      <alignment vertical="center" wrapText="1"/>
    </xf>
    <xf numFmtId="170" fontId="96" fillId="0" borderId="2" xfId="68" applyFont="1" applyFill="1" applyBorder="1" applyAlignment="1" applyProtection="1">
      <alignment vertical="center" wrapText="1"/>
    </xf>
    <xf numFmtId="170" fontId="99" fillId="0" borderId="0" xfId="68" applyFont="1" applyFill="1" applyBorder="1" applyAlignment="1" applyProtection="1">
      <alignment vertical="center" wrapText="1"/>
    </xf>
    <xf numFmtId="170" fontId="91" fillId="0" borderId="0" xfId="68" applyFont="1" applyFill="1" applyBorder="1" applyAlignment="1" applyProtection="1">
      <alignment vertical="center" wrapText="1"/>
    </xf>
    <xf numFmtId="0" fontId="21" fillId="0" borderId="0" xfId="15"/>
    <xf numFmtId="0" fontId="19" fillId="0" borderId="0" xfId="15" applyFont="1"/>
    <xf numFmtId="4" fontId="19" fillId="0" borderId="0" xfId="15" applyNumberFormat="1" applyFont="1"/>
    <xf numFmtId="0" fontId="21" fillId="0" borderId="26" xfId="15" applyBorder="1"/>
    <xf numFmtId="0" fontId="35" fillId="0" borderId="0" xfId="15" applyFont="1"/>
    <xf numFmtId="173" fontId="12" fillId="0" borderId="0" xfId="70" applyFont="1" applyBorder="1" applyAlignment="1" applyProtection="1">
      <alignment vertical="center"/>
    </xf>
    <xf numFmtId="170" fontId="12" fillId="0" borderId="0" xfId="71" applyFont="1" applyAlignment="1">
      <alignment vertical="center"/>
    </xf>
    <xf numFmtId="170" fontId="12" fillId="0" borderId="0" xfId="71" applyFont="1" applyBorder="1" applyAlignment="1" applyProtection="1">
      <alignment vertical="center"/>
    </xf>
    <xf numFmtId="165" fontId="12" fillId="0" borderId="0" xfId="22" applyNumberFormat="1" applyFont="1" applyAlignment="1">
      <alignment vertical="center"/>
    </xf>
    <xf numFmtId="166" fontId="12" fillId="0" borderId="0" xfId="22" applyNumberFormat="1" applyFont="1" applyAlignment="1">
      <alignment horizontal="right" vertical="center"/>
    </xf>
    <xf numFmtId="173" fontId="16" fillId="0" borderId="0" xfId="70" applyFont="1" applyBorder="1" applyAlignment="1" applyProtection="1">
      <alignment vertical="center"/>
    </xf>
    <xf numFmtId="170" fontId="16" fillId="0" borderId="0" xfId="71" applyFont="1" applyBorder="1" applyAlignment="1" applyProtection="1">
      <alignment vertical="center"/>
    </xf>
    <xf numFmtId="165" fontId="16" fillId="0" borderId="0" xfId="22" applyNumberFormat="1" applyFont="1" applyAlignment="1">
      <alignment vertical="center"/>
    </xf>
    <xf numFmtId="169" fontId="12" fillId="0" borderId="0" xfId="22" applyNumberFormat="1" applyFont="1" applyAlignment="1">
      <alignment horizontal="right" vertical="center"/>
    </xf>
    <xf numFmtId="2" fontId="21" fillId="0" borderId="0" xfId="15" applyNumberFormat="1"/>
    <xf numFmtId="2" fontId="36" fillId="0" borderId="0" xfId="15" applyNumberFormat="1" applyFont="1"/>
    <xf numFmtId="165" fontId="12" fillId="0" borderId="0" xfId="22" applyNumberFormat="1" applyFont="1" applyAlignment="1">
      <alignment horizontal="right" vertical="center"/>
    </xf>
    <xf numFmtId="170" fontId="18" fillId="0" borderId="0" xfId="71" applyFont="1" applyBorder="1" applyProtection="1"/>
    <xf numFmtId="0" fontId="33" fillId="0" borderId="0" xfId="15" applyFont="1"/>
    <xf numFmtId="9" fontId="33" fillId="0" borderId="0" xfId="72" applyFont="1" applyBorder="1" applyAlignment="1" applyProtection="1">
      <alignment horizontal="center"/>
    </xf>
    <xf numFmtId="4" fontId="33" fillId="0" borderId="0" xfId="15" applyNumberFormat="1" applyFont="1" applyAlignment="1">
      <alignment horizontal="center"/>
    </xf>
    <xf numFmtId="0" fontId="40" fillId="0" borderId="0" xfId="15" applyFont="1"/>
    <xf numFmtId="0" fontId="35" fillId="0" borderId="0" xfId="15" applyFont="1" applyAlignment="1">
      <alignment wrapText="1"/>
    </xf>
    <xf numFmtId="2" fontId="35" fillId="0" borderId="0" xfId="15" applyNumberFormat="1" applyFont="1"/>
    <xf numFmtId="170" fontId="18" fillId="0" borderId="27" xfId="71" applyFont="1" applyBorder="1" applyAlignment="1" applyProtection="1">
      <alignment vertical="center"/>
    </xf>
    <xf numFmtId="0" fontId="17" fillId="0" borderId="28" xfId="15" applyFont="1" applyBorder="1" applyAlignment="1">
      <alignment vertical="center"/>
    </xf>
    <xf numFmtId="9" fontId="17" fillId="0" borderId="28" xfId="72" applyFont="1" applyBorder="1" applyAlignment="1" applyProtection="1">
      <alignment horizontal="center" vertical="center"/>
    </xf>
    <xf numFmtId="4" fontId="17" fillId="0" borderId="28" xfId="15" applyNumberFormat="1" applyFont="1" applyBorder="1" applyAlignment="1">
      <alignment horizontal="center" vertical="center"/>
    </xf>
    <xf numFmtId="0" fontId="18" fillId="0" borderId="28" xfId="15" applyFont="1" applyBorder="1" applyAlignment="1">
      <alignment vertical="center"/>
    </xf>
    <xf numFmtId="0" fontId="17" fillId="0" borderId="29" xfId="15" applyFont="1" applyBorder="1" applyAlignment="1">
      <alignment vertical="center"/>
    </xf>
    <xf numFmtId="2" fontId="35" fillId="0" borderId="0" xfId="15" applyNumberFormat="1" applyFont="1" applyAlignment="1">
      <alignment wrapText="1"/>
    </xf>
    <xf numFmtId="2" fontId="36" fillId="0" borderId="0" xfId="15" applyNumberFormat="1" applyFont="1" applyAlignment="1">
      <alignment wrapText="1"/>
    </xf>
    <xf numFmtId="170" fontId="18" fillId="0" borderId="30" xfId="71" applyFont="1" applyBorder="1" applyAlignment="1" applyProtection="1">
      <alignment vertical="center"/>
    </xf>
    <xf numFmtId="170" fontId="17" fillId="0" borderId="31" xfId="71" applyFont="1" applyBorder="1" applyAlignment="1" applyProtection="1">
      <alignment vertical="center"/>
    </xf>
    <xf numFmtId="9" fontId="17" fillId="0" borderId="31" xfId="72" applyFont="1" applyBorder="1" applyAlignment="1" applyProtection="1">
      <alignment horizontal="center" vertical="center"/>
    </xf>
    <xf numFmtId="4" fontId="17" fillId="0" borderId="31" xfId="15" applyNumberFormat="1" applyFont="1" applyBorder="1" applyAlignment="1">
      <alignment horizontal="center" vertical="center"/>
    </xf>
    <xf numFmtId="0" fontId="17" fillId="0" borderId="54" xfId="15" applyFont="1" applyBorder="1" applyAlignment="1">
      <alignment horizontal="left" vertical="center" wrapText="1"/>
    </xf>
    <xf numFmtId="0" fontId="17" fillId="0" borderId="97" xfId="15" applyFont="1" applyBorder="1" applyAlignment="1">
      <alignment vertical="center"/>
    </xf>
    <xf numFmtId="170" fontId="18" fillId="0" borderId="33" xfId="73" applyFont="1" applyBorder="1" applyAlignment="1" applyProtection="1">
      <alignment vertical="center"/>
    </xf>
    <xf numFmtId="170" fontId="17" fillId="0" borderId="34" xfId="71" applyFont="1" applyBorder="1" applyAlignment="1" applyProtection="1">
      <alignment vertical="center"/>
    </xf>
    <xf numFmtId="174" fontId="17" fillId="0" borderId="34" xfId="15" applyNumberFormat="1" applyFont="1" applyBorder="1" applyAlignment="1">
      <alignment vertical="center"/>
    </xf>
    <xf numFmtId="175" fontId="17" fillId="0" borderId="34" xfId="72" applyNumberFormat="1" applyFont="1" applyBorder="1" applyAlignment="1" applyProtection="1">
      <alignment horizontal="center" vertical="center"/>
    </xf>
    <xf numFmtId="4" fontId="17" fillId="0" borderId="34" xfId="15" applyNumberFormat="1" applyFont="1" applyBorder="1" applyAlignment="1">
      <alignment horizontal="center" vertical="center"/>
    </xf>
    <xf numFmtId="0" fontId="17" fillId="0" borderId="36" xfId="15" applyFont="1" applyBorder="1" applyAlignment="1">
      <alignment vertical="center"/>
    </xf>
    <xf numFmtId="0" fontId="33" fillId="0" borderId="35" xfId="15" applyFont="1" applyBorder="1" applyAlignment="1">
      <alignment vertical="center"/>
    </xf>
    <xf numFmtId="170" fontId="18" fillId="0" borderId="33" xfId="71" applyFont="1" applyBorder="1" applyAlignment="1" applyProtection="1">
      <alignment vertical="center"/>
    </xf>
    <xf numFmtId="9" fontId="17" fillId="0" borderId="34" xfId="72" applyFont="1" applyBorder="1" applyAlignment="1" applyProtection="1">
      <alignment horizontal="center" vertical="center"/>
    </xf>
    <xf numFmtId="0" fontId="17" fillId="0" borderId="35" xfId="15" applyFont="1" applyBorder="1" applyAlignment="1">
      <alignment vertical="center"/>
    </xf>
    <xf numFmtId="0" fontId="17" fillId="0" borderId="34" xfId="15" applyFont="1" applyBorder="1" applyAlignment="1">
      <alignment vertical="center"/>
    </xf>
    <xf numFmtId="170" fontId="18" fillId="0" borderId="98" xfId="71" applyFont="1" applyBorder="1" applyAlignment="1" applyProtection="1">
      <alignment vertical="center"/>
    </xf>
    <xf numFmtId="0" fontId="17" fillId="0" borderId="55" xfId="15" applyFont="1" applyBorder="1" applyAlignment="1">
      <alignment vertical="center"/>
    </xf>
    <xf numFmtId="0" fontId="17" fillId="0" borderId="31" xfId="15" applyFont="1" applyBorder="1" applyAlignment="1">
      <alignment vertical="center"/>
    </xf>
    <xf numFmtId="0" fontId="17" fillId="0" borderId="55" xfId="15" applyFont="1" applyBorder="1" applyAlignment="1">
      <alignment horizontal="center" vertical="center"/>
    </xf>
    <xf numFmtId="0" fontId="17" fillId="0" borderId="55" xfId="15" applyFont="1" applyBorder="1" applyAlignment="1">
      <alignment vertical="center" wrapText="1"/>
    </xf>
    <xf numFmtId="0" fontId="17" fillId="0" borderId="99" xfId="15" applyFont="1" applyBorder="1" applyAlignment="1">
      <alignment vertical="center"/>
    </xf>
    <xf numFmtId="4" fontId="17" fillId="0" borderId="55" xfId="15" applyNumberFormat="1" applyFont="1" applyBorder="1" applyAlignment="1">
      <alignment horizontal="center" vertical="center"/>
    </xf>
    <xf numFmtId="0" fontId="18" fillId="0" borderId="55" xfId="15" applyFont="1" applyBorder="1" applyAlignment="1">
      <alignment vertical="center"/>
    </xf>
    <xf numFmtId="0" fontId="17" fillId="0" borderId="32" xfId="15" applyFont="1" applyBorder="1" applyAlignment="1">
      <alignment vertical="center"/>
    </xf>
    <xf numFmtId="170" fontId="17" fillId="0" borderId="31" xfId="71" applyFont="1" applyBorder="1" applyProtection="1"/>
    <xf numFmtId="10" fontId="33" fillId="0" borderId="31" xfId="15" applyNumberFormat="1" applyFont="1" applyBorder="1" applyAlignment="1">
      <alignment horizontal="center" vertical="center"/>
    </xf>
    <xf numFmtId="177" fontId="17" fillId="0" borderId="31" xfId="72" applyNumberFormat="1" applyFont="1" applyBorder="1" applyAlignment="1" applyProtection="1">
      <alignment horizontal="center" vertical="center"/>
    </xf>
    <xf numFmtId="0" fontId="17" fillId="0" borderId="32" xfId="15" applyFont="1" applyBorder="1" applyAlignment="1">
      <alignment horizontal="right" vertical="center"/>
    </xf>
    <xf numFmtId="170" fontId="18" fillId="0" borderId="30" xfId="15" applyNumberFormat="1" applyFont="1" applyBorder="1" applyAlignment="1">
      <alignment vertical="center"/>
    </xf>
    <xf numFmtId="4" fontId="17" fillId="0" borderId="31" xfId="71" applyNumberFormat="1" applyFont="1" applyBorder="1" applyProtection="1"/>
    <xf numFmtId="9" fontId="17" fillId="0" borderId="31" xfId="15" applyNumberFormat="1" applyFont="1" applyBorder="1" applyAlignment="1">
      <alignment horizontal="center"/>
    </xf>
    <xf numFmtId="2" fontId="17" fillId="0" borderId="31" xfId="15" applyNumberFormat="1" applyFont="1" applyBorder="1"/>
    <xf numFmtId="0" fontId="18" fillId="0" borderId="32" xfId="15" applyFont="1" applyBorder="1" applyAlignment="1">
      <alignment horizontal="right"/>
    </xf>
    <xf numFmtId="0" fontId="35" fillId="0" borderId="0" xfId="33" applyAlignment="1">
      <alignment vertical="center" wrapText="1"/>
    </xf>
    <xf numFmtId="170" fontId="33" fillId="0" borderId="31" xfId="71" applyFont="1" applyBorder="1" applyAlignment="1" applyProtection="1">
      <alignment vertical="center" wrapText="1"/>
    </xf>
    <xf numFmtId="4" fontId="33" fillId="0" borderId="31" xfId="71" applyNumberFormat="1" applyFont="1" applyBorder="1" applyAlignment="1" applyProtection="1">
      <alignment vertical="center" wrapText="1"/>
    </xf>
    <xf numFmtId="0" fontId="18" fillId="0" borderId="31" xfId="15" applyFont="1" applyBorder="1" applyAlignment="1">
      <alignment horizontal="center" vertical="center"/>
    </xf>
    <xf numFmtId="0" fontId="33" fillId="0" borderId="32" xfId="33" applyFont="1" applyBorder="1" applyAlignment="1">
      <alignment horizontal="right" vertical="center" wrapText="1"/>
    </xf>
    <xf numFmtId="0" fontId="102" fillId="0" borderId="0" xfId="33" applyFont="1" applyAlignment="1">
      <alignment vertical="center" wrapText="1"/>
    </xf>
    <xf numFmtId="2" fontId="102" fillId="0" borderId="0" xfId="15" applyNumberFormat="1" applyFont="1"/>
    <xf numFmtId="2" fontId="103" fillId="0" borderId="0" xfId="15" applyNumberFormat="1" applyFont="1"/>
    <xf numFmtId="170" fontId="37" fillId="0" borderId="27" xfId="33" applyNumberFormat="1" applyFont="1" applyBorder="1" applyAlignment="1">
      <alignment vertical="center" wrapText="1"/>
    </xf>
    <xf numFmtId="170" fontId="38" fillId="0" borderId="28" xfId="71" applyFont="1" applyBorder="1" applyAlignment="1" applyProtection="1">
      <alignment vertical="center" wrapText="1"/>
    </xf>
    <xf numFmtId="4" fontId="38" fillId="0" borderId="28" xfId="71" applyNumberFormat="1" applyFont="1" applyBorder="1" applyAlignment="1" applyProtection="1">
      <alignment vertical="center" wrapText="1"/>
    </xf>
    <xf numFmtId="0" fontId="38" fillId="0" borderId="28" xfId="33" applyFont="1" applyBorder="1" applyAlignment="1">
      <alignment horizontal="center" vertical="center" wrapText="1"/>
    </xf>
    <xf numFmtId="0" fontId="37" fillId="0" borderId="60" xfId="15" applyFont="1" applyBorder="1" applyAlignment="1">
      <alignment vertical="center"/>
    </xf>
    <xf numFmtId="0" fontId="37" fillId="0" borderId="61" xfId="15" applyFont="1" applyBorder="1" applyAlignment="1">
      <alignment vertical="center"/>
    </xf>
    <xf numFmtId="0" fontId="38" fillId="0" borderId="29" xfId="33" applyFont="1" applyBorder="1" applyAlignment="1">
      <alignment horizontal="right" vertical="center" wrapText="1"/>
    </xf>
    <xf numFmtId="0" fontId="102" fillId="0" borderId="0" xfId="29" applyFont="1" applyAlignment="1">
      <alignment vertical="center" wrapText="1"/>
    </xf>
    <xf numFmtId="0" fontId="104" fillId="0" borderId="0" xfId="30" applyFont="1" applyAlignment="1">
      <alignment vertical="center" wrapText="1"/>
    </xf>
    <xf numFmtId="170" fontId="104" fillId="0" borderId="0" xfId="30" applyNumberFormat="1" applyFont="1" applyAlignment="1">
      <alignment vertical="center" wrapText="1"/>
    </xf>
    <xf numFmtId="170" fontId="38" fillId="0" borderId="31" xfId="74" applyFont="1" applyBorder="1" applyAlignment="1" applyProtection="1">
      <alignment vertical="center" wrapText="1"/>
    </xf>
    <xf numFmtId="4" fontId="38" fillId="0" borderId="31" xfId="74" applyNumberFormat="1" applyFont="1" applyBorder="1" applyAlignment="1" applyProtection="1">
      <alignment horizontal="right" vertical="center" wrapText="1"/>
    </xf>
    <xf numFmtId="0" fontId="38" fillId="0" borderId="31" xfId="30" applyFont="1" applyBorder="1" applyAlignment="1">
      <alignment horizontal="center" vertical="center" wrapText="1"/>
    </xf>
    <xf numFmtId="173" fontId="38" fillId="0" borderId="54" xfId="75" applyFont="1" applyBorder="1" applyAlignment="1" applyProtection="1">
      <alignment vertical="center" wrapText="1"/>
    </xf>
    <xf numFmtId="0" fontId="39" fillId="0" borderId="48" xfId="30" applyFont="1" applyBorder="1" applyAlignment="1">
      <alignment vertical="center" wrapText="1"/>
    </xf>
    <xf numFmtId="0" fontId="39" fillId="0" borderId="32" xfId="30" applyFont="1" applyBorder="1" applyAlignment="1">
      <alignment horizontal="right" vertical="center" wrapText="1"/>
    </xf>
    <xf numFmtId="170" fontId="37" fillId="0" borderId="30" xfId="29" applyNumberFormat="1" applyFont="1" applyBorder="1" applyAlignment="1">
      <alignment vertical="center" wrapText="1"/>
    </xf>
    <xf numFmtId="0" fontId="40" fillId="0" borderId="31" xfId="15" applyFont="1" applyBorder="1" applyAlignment="1">
      <alignment vertical="center" wrapText="1"/>
    </xf>
    <xf numFmtId="0" fontId="104" fillId="0" borderId="0" xfId="29" applyFont="1" applyAlignment="1">
      <alignment vertical="center" wrapText="1"/>
    </xf>
    <xf numFmtId="0" fontId="102" fillId="0" borderId="0" xfId="33" applyFont="1"/>
    <xf numFmtId="170" fontId="105" fillId="0" borderId="0" xfId="33" applyNumberFormat="1" applyFont="1"/>
    <xf numFmtId="170" fontId="37" fillId="0" borderId="30" xfId="76" applyFont="1" applyBorder="1" applyProtection="1"/>
    <xf numFmtId="190" fontId="38" fillId="0" borderId="31" xfId="33" applyNumberFormat="1" applyFont="1" applyBorder="1"/>
    <xf numFmtId="170" fontId="38" fillId="0" borderId="31" xfId="76" applyFont="1" applyBorder="1" applyProtection="1"/>
    <xf numFmtId="0" fontId="38" fillId="0" borderId="31" xfId="33" applyFont="1" applyBorder="1" applyAlignment="1">
      <alignment horizontal="center"/>
    </xf>
    <xf numFmtId="170" fontId="38" fillId="0" borderId="31" xfId="77" applyFont="1" applyBorder="1" applyAlignment="1" applyProtection="1">
      <alignment vertical="center" wrapText="1"/>
    </xf>
    <xf numFmtId="0" fontId="39" fillId="0" borderId="31" xfId="33" applyFont="1" applyBorder="1"/>
    <xf numFmtId="0" fontId="39" fillId="0" borderId="32" xfId="33" applyFont="1" applyBorder="1" applyAlignment="1">
      <alignment horizontal="right" vertical="center"/>
    </xf>
    <xf numFmtId="2" fontId="102" fillId="0" borderId="0" xfId="29" applyNumberFormat="1" applyFont="1" applyAlignment="1">
      <alignment vertical="center" wrapText="1"/>
    </xf>
    <xf numFmtId="170" fontId="16" fillId="0" borderId="9" xfId="71" applyFont="1" applyBorder="1" applyAlignment="1">
      <alignment vertical="center" wrapText="1"/>
    </xf>
    <xf numFmtId="173" fontId="12" fillId="0" borderId="8" xfId="70" applyFont="1" applyBorder="1" applyAlignment="1">
      <alignment vertical="center" wrapText="1"/>
    </xf>
    <xf numFmtId="40" fontId="12" fillId="0" borderId="8" xfId="15" applyNumberFormat="1" applyFont="1" applyBorder="1" applyAlignment="1">
      <alignment vertical="center" wrapText="1"/>
    </xf>
    <xf numFmtId="49" fontId="12" fillId="0" borderId="8" xfId="15" applyNumberFormat="1" applyFont="1" applyBorder="1" applyAlignment="1">
      <alignment horizontal="center" vertical="center" wrapText="1"/>
    </xf>
    <xf numFmtId="173" fontId="12" fillId="0" borderId="8" xfId="70" applyFont="1" applyBorder="1" applyAlignment="1">
      <alignment horizontal="center" vertical="center" wrapText="1"/>
    </xf>
    <xf numFmtId="0" fontId="16" fillId="0" borderId="11" xfId="15" applyFont="1" applyBorder="1" applyAlignment="1">
      <alignment vertical="center" wrapText="1"/>
    </xf>
    <xf numFmtId="191" fontId="41" fillId="0" borderId="32" xfId="29" applyNumberFormat="1" applyFont="1" applyBorder="1" applyAlignment="1">
      <alignment horizontal="right" vertical="center" wrapText="1"/>
    </xf>
    <xf numFmtId="170" fontId="38" fillId="4" borderId="31" xfId="73" applyFont="1" applyFill="1" applyBorder="1" applyAlignment="1" applyProtection="1">
      <alignment vertical="center"/>
    </xf>
    <xf numFmtId="170" fontId="38" fillId="4" borderId="31" xfId="71" applyFont="1" applyFill="1" applyBorder="1" applyAlignment="1" applyProtection="1">
      <alignment vertical="center" wrapText="1"/>
    </xf>
    <xf numFmtId="0" fontId="38" fillId="0" borderId="31" xfId="29" applyFont="1" applyBorder="1" applyAlignment="1">
      <alignment horizontal="center" vertical="center"/>
    </xf>
    <xf numFmtId="0" fontId="38" fillId="0" borderId="31" xfId="29" applyFont="1" applyBorder="1" applyAlignment="1">
      <alignment horizontal="left" vertical="center"/>
    </xf>
    <xf numFmtId="191" fontId="38" fillId="0" borderId="32" xfId="29" applyNumberFormat="1" applyFont="1" applyBorder="1" applyAlignment="1">
      <alignment horizontal="right" vertical="center" wrapText="1"/>
    </xf>
    <xf numFmtId="170" fontId="37" fillId="4" borderId="30" xfId="29" applyNumberFormat="1" applyFont="1" applyFill="1" applyBorder="1" applyAlignment="1">
      <alignment vertical="center" wrapText="1"/>
    </xf>
    <xf numFmtId="0" fontId="102" fillId="4" borderId="0" xfId="29" applyFont="1" applyFill="1" applyAlignment="1">
      <alignment vertical="center" wrapText="1"/>
    </xf>
    <xf numFmtId="2" fontId="102" fillId="4" borderId="0" xfId="33" applyNumberFormat="1" applyFont="1" applyFill="1" applyAlignment="1">
      <alignment vertical="center" wrapText="1"/>
    </xf>
    <xf numFmtId="2" fontId="103" fillId="4" borderId="0" xfId="33" applyNumberFormat="1" applyFont="1" applyFill="1" applyAlignment="1">
      <alignment horizontal="center" vertical="center" wrapText="1"/>
    </xf>
    <xf numFmtId="0" fontId="38" fillId="4" borderId="31" xfId="29" applyFont="1" applyFill="1" applyBorder="1" applyAlignment="1">
      <alignment horizontal="center" vertical="center"/>
    </xf>
    <xf numFmtId="0" fontId="39" fillId="4" borderId="31" xfId="29" applyFont="1" applyFill="1" applyBorder="1" applyAlignment="1">
      <alignment vertical="center" wrapText="1"/>
    </xf>
    <xf numFmtId="0" fontId="39" fillId="4" borderId="32" xfId="33" applyFont="1" applyFill="1" applyBorder="1" applyAlignment="1">
      <alignment horizontal="right" vertical="center" wrapText="1"/>
    </xf>
    <xf numFmtId="170" fontId="38" fillId="0" borderId="31" xfId="73" applyFont="1" applyBorder="1" applyAlignment="1" applyProtection="1">
      <alignment vertical="center"/>
    </xf>
    <xf numFmtId="170" fontId="38" fillId="0" borderId="31" xfId="71" applyFont="1" applyBorder="1" applyAlignment="1" applyProtection="1">
      <alignment vertical="center" wrapText="1"/>
    </xf>
    <xf numFmtId="0" fontId="38" fillId="0" borderId="31" xfId="29" applyFont="1" applyBorder="1" applyAlignment="1">
      <alignment vertical="center"/>
    </xf>
    <xf numFmtId="181" fontId="38" fillId="0" borderId="32" xfId="29" applyNumberFormat="1" applyFont="1" applyBorder="1" applyAlignment="1">
      <alignment horizontal="right" vertical="center"/>
    </xf>
    <xf numFmtId="170" fontId="37" fillId="0" borderId="49" xfId="29" applyNumberFormat="1" applyFont="1" applyBorder="1" applyAlignment="1">
      <alignment vertical="center" wrapText="1"/>
    </xf>
    <xf numFmtId="170" fontId="38" fillId="4" borderId="41" xfId="73" applyFont="1" applyFill="1" applyBorder="1" applyAlignment="1" applyProtection="1">
      <alignment vertical="center"/>
    </xf>
    <xf numFmtId="170" fontId="38" fillId="4" borderId="41" xfId="71" applyFont="1" applyFill="1" applyBorder="1" applyAlignment="1" applyProtection="1">
      <alignment vertical="center" wrapText="1"/>
    </xf>
    <xf numFmtId="0" fontId="38" fillId="0" borderId="41" xfId="29" applyFont="1" applyBorder="1" applyAlignment="1">
      <alignment horizontal="center" vertical="center"/>
    </xf>
    <xf numFmtId="4" fontId="38" fillId="0" borderId="41" xfId="29" applyNumberFormat="1" applyFont="1" applyBorder="1" applyAlignment="1">
      <alignment horizontal="center" vertical="center" wrapText="1"/>
    </xf>
    <xf numFmtId="0" fontId="38" fillId="0" borderId="41" xfId="29" applyFont="1" applyBorder="1" applyAlignment="1">
      <alignment horizontal="left" vertical="center"/>
    </xf>
    <xf numFmtId="191" fontId="38" fillId="0" borderId="97" xfId="29" applyNumberFormat="1" applyFont="1" applyBorder="1" applyAlignment="1">
      <alignment horizontal="right" vertical="center" wrapText="1"/>
    </xf>
    <xf numFmtId="170" fontId="38" fillId="0" borderId="31" xfId="73" applyFont="1" applyBorder="1" applyAlignment="1" applyProtection="1">
      <alignment vertical="center" wrapText="1"/>
    </xf>
    <xf numFmtId="0" fontId="39" fillId="0" borderId="31" xfId="29" applyFont="1" applyBorder="1" applyAlignment="1">
      <alignment vertical="center" wrapText="1"/>
    </xf>
    <xf numFmtId="0" fontId="39" fillId="0" borderId="32" xfId="29" applyFont="1" applyBorder="1" applyAlignment="1">
      <alignment horizontal="right" vertical="center" wrapText="1"/>
    </xf>
    <xf numFmtId="0" fontId="39" fillId="0" borderId="31" xfId="29" applyFont="1" applyBorder="1" applyAlignment="1">
      <alignment horizontal="left" vertical="center" wrapText="1"/>
    </xf>
    <xf numFmtId="2" fontId="42" fillId="0" borderId="0" xfId="29" applyNumberFormat="1" applyFont="1" applyAlignment="1">
      <alignment vertical="center" wrapText="1"/>
    </xf>
    <xf numFmtId="172" fontId="38" fillId="0" borderId="31" xfId="78" applyFont="1" applyBorder="1" applyAlignment="1" applyProtection="1">
      <alignment vertical="center"/>
    </xf>
    <xf numFmtId="0" fontId="39" fillId="0" borderId="31" xfId="29" applyFont="1" applyBorder="1" applyAlignment="1">
      <alignment vertical="center"/>
    </xf>
    <xf numFmtId="181" fontId="39" fillId="0" borderId="32" xfId="29" applyNumberFormat="1" applyFont="1" applyBorder="1" applyAlignment="1">
      <alignment horizontal="right" vertical="center"/>
    </xf>
    <xf numFmtId="170" fontId="37" fillId="0" borderId="30" xfId="29" applyNumberFormat="1" applyFont="1" applyBorder="1" applyAlignment="1">
      <alignment vertical="center"/>
    </xf>
    <xf numFmtId="0" fontId="38" fillId="0" borderId="0" xfId="29" applyFont="1" applyAlignment="1">
      <alignment horizontal="left" vertical="center"/>
    </xf>
    <xf numFmtId="0" fontId="38" fillId="0" borderId="48" xfId="30" applyFont="1" applyBorder="1" applyAlignment="1">
      <alignment horizontal="left" vertical="center" wrapText="1"/>
    </xf>
    <xf numFmtId="170" fontId="38" fillId="0" borderId="31" xfId="71" applyFont="1" applyBorder="1" applyAlignment="1" applyProtection="1">
      <alignment vertical="center"/>
    </xf>
    <xf numFmtId="0" fontId="39" fillId="0" borderId="48" xfId="29" applyFont="1" applyBorder="1" applyAlignment="1">
      <alignment horizontal="left" vertical="center" wrapText="1"/>
    </xf>
    <xf numFmtId="180" fontId="39" fillId="0" borderId="32" xfId="29" applyNumberFormat="1" applyFont="1" applyBorder="1" applyAlignment="1">
      <alignment horizontal="right" vertical="center" wrapText="1"/>
    </xf>
    <xf numFmtId="0" fontId="39" fillId="0" borderId="31" xfId="29" applyFont="1" applyBorder="1" applyAlignment="1">
      <alignment horizontal="left" vertical="center"/>
    </xf>
    <xf numFmtId="170" fontId="37" fillId="0" borderId="49" xfId="29" applyNumberFormat="1" applyFont="1" applyBorder="1" applyAlignment="1">
      <alignment vertical="center"/>
    </xf>
    <xf numFmtId="170" fontId="38" fillId="0" borderId="41" xfId="73" applyFont="1" applyBorder="1" applyAlignment="1" applyProtection="1">
      <alignment vertical="center"/>
    </xf>
    <xf numFmtId="170" fontId="38" fillId="0" borderId="41" xfId="71" applyFont="1" applyBorder="1" applyAlignment="1" applyProtection="1">
      <alignment vertical="center" wrapText="1"/>
    </xf>
    <xf numFmtId="0" fontId="38" fillId="0" borderId="41" xfId="29" applyFont="1" applyBorder="1" applyAlignment="1">
      <alignment horizontal="center" vertical="center" wrapText="1"/>
    </xf>
    <xf numFmtId="0" fontId="38" fillId="0" borderId="51" xfId="29" applyFont="1" applyBorder="1" applyAlignment="1">
      <alignment horizontal="left" vertical="center"/>
    </xf>
    <xf numFmtId="181" fontId="38" fillId="0" borderId="97" xfId="29" applyNumberFormat="1" applyFont="1" applyBorder="1" applyAlignment="1">
      <alignment horizontal="right" vertical="center"/>
    </xf>
    <xf numFmtId="180" fontId="38" fillId="0" borderId="32" xfId="29" applyNumberFormat="1" applyFont="1" applyBorder="1" applyAlignment="1">
      <alignment horizontal="right" vertical="center" wrapText="1"/>
    </xf>
    <xf numFmtId="0" fontId="38" fillId="0" borderId="31" xfId="29" applyFont="1" applyBorder="1" applyAlignment="1">
      <alignment horizontal="left" vertical="center" wrapText="1"/>
    </xf>
    <xf numFmtId="0" fontId="38" fillId="0" borderId="32" xfId="29" applyFont="1" applyBorder="1" applyAlignment="1">
      <alignment horizontal="right" vertical="center" wrapText="1"/>
    </xf>
    <xf numFmtId="0" fontId="45" fillId="0" borderId="0" xfId="29" applyFont="1" applyAlignment="1">
      <alignment vertical="center"/>
    </xf>
    <xf numFmtId="2" fontId="45" fillId="0" borderId="0" xfId="29" applyNumberFormat="1" applyFont="1" applyAlignment="1">
      <alignment vertical="center"/>
    </xf>
    <xf numFmtId="2" fontId="103" fillId="0" borderId="0" xfId="29" applyNumberFormat="1" applyFont="1" applyAlignment="1">
      <alignment vertical="center" wrapText="1"/>
    </xf>
    <xf numFmtId="0" fontId="38" fillId="4" borderId="31" xfId="29" applyFont="1" applyFill="1" applyBorder="1" applyAlignment="1">
      <alignment vertical="center" wrapText="1"/>
    </xf>
    <xf numFmtId="170" fontId="33" fillId="0" borderId="31" xfId="71" applyFont="1" applyBorder="1" applyAlignment="1" applyProtection="1">
      <alignment horizontal="center" vertical="center" wrapText="1"/>
    </xf>
    <xf numFmtId="0" fontId="33" fillId="0" borderId="31" xfId="15" applyFont="1" applyBorder="1" applyAlignment="1">
      <alignment horizontal="center" vertical="center" wrapText="1"/>
    </xf>
    <xf numFmtId="4" fontId="33" fillId="0" borderId="31" xfId="71" applyNumberFormat="1" applyFont="1" applyBorder="1" applyAlignment="1" applyProtection="1">
      <alignment horizontal="right" vertical="center" wrapText="1"/>
    </xf>
    <xf numFmtId="0" fontId="12" fillId="0" borderId="8" xfId="15" applyFont="1" applyBorder="1" applyAlignment="1">
      <alignment horizontal="left" vertical="center" wrapText="1"/>
    </xf>
    <xf numFmtId="0" fontId="38" fillId="0" borderId="31" xfId="29" applyFont="1" applyBorder="1" applyAlignment="1">
      <alignment vertical="center" wrapText="1"/>
    </xf>
    <xf numFmtId="0" fontId="106" fillId="0" borderId="0" xfId="29" applyFont="1" applyAlignment="1">
      <alignment vertical="center" wrapText="1"/>
    </xf>
    <xf numFmtId="0" fontId="103" fillId="0" borderId="0" xfId="29" applyFont="1" applyAlignment="1">
      <alignment vertical="center" wrapText="1"/>
    </xf>
    <xf numFmtId="2" fontId="106" fillId="0" borderId="0" xfId="29" applyNumberFormat="1" applyFont="1" applyAlignment="1">
      <alignment vertical="center" wrapText="1"/>
    </xf>
    <xf numFmtId="170" fontId="42" fillId="0" borderId="0" xfId="73" applyFont="1" applyBorder="1" applyAlignment="1" applyProtection="1">
      <alignment horizontal="left" vertical="center" wrapText="1"/>
    </xf>
    <xf numFmtId="0" fontId="50" fillId="0" borderId="30" xfId="29" applyFont="1" applyBorder="1" applyAlignment="1">
      <alignment vertical="center" wrapText="1"/>
    </xf>
    <xf numFmtId="4" fontId="33" fillId="0" borderId="31" xfId="71" applyNumberFormat="1" applyFont="1" applyBorder="1" applyAlignment="1" applyProtection="1">
      <alignment horizontal="left" vertical="center" wrapText="1"/>
    </xf>
    <xf numFmtId="0" fontId="107" fillId="0" borderId="30" xfId="29" applyFont="1" applyBorder="1" applyAlignment="1">
      <alignment horizontal="center" vertical="center" wrapText="1"/>
    </xf>
    <xf numFmtId="170" fontId="42" fillId="0" borderId="31" xfId="71" applyFont="1" applyBorder="1" applyAlignment="1" applyProtection="1">
      <alignment vertical="center" wrapText="1"/>
    </xf>
    <xf numFmtId="0" fontId="42" fillId="0" borderId="31" xfId="29" applyFont="1" applyBorder="1" applyAlignment="1">
      <alignment horizontal="center" vertical="center" wrapText="1"/>
    </xf>
    <xf numFmtId="180" fontId="38" fillId="0" borderId="0" xfId="29" applyNumberFormat="1" applyFont="1" applyAlignment="1">
      <alignment horizontal="right" vertical="center" wrapText="1"/>
    </xf>
    <xf numFmtId="0" fontId="38" fillId="0" borderId="30" xfId="29" applyFont="1" applyBorder="1" applyAlignment="1">
      <alignment vertical="center" wrapText="1"/>
    </xf>
    <xf numFmtId="0" fontId="104" fillId="0" borderId="0" xfId="15" applyFont="1"/>
    <xf numFmtId="0" fontId="39" fillId="0" borderId="30" xfId="15" applyFont="1" applyBorder="1" applyAlignment="1">
      <alignment horizontal="center" vertical="center"/>
    </xf>
    <xf numFmtId="0" fontId="39" fillId="0" borderId="31" xfId="15" applyFont="1" applyBorder="1" applyAlignment="1">
      <alignment horizontal="center" vertical="center"/>
    </xf>
    <xf numFmtId="4" fontId="39" fillId="0" borderId="31" xfId="15" applyNumberFormat="1" applyFont="1" applyBorder="1" applyAlignment="1">
      <alignment horizontal="center" vertical="center"/>
    </xf>
    <xf numFmtId="0" fontId="37" fillId="0" borderId="31" xfId="15" applyFont="1" applyBorder="1" applyAlignment="1">
      <alignment horizontal="left" vertical="center" wrapText="1"/>
    </xf>
    <xf numFmtId="0" fontId="37" fillId="0" borderId="32" xfId="15" applyFont="1" applyBorder="1" applyAlignment="1">
      <alignment horizontal="center" vertical="center"/>
    </xf>
    <xf numFmtId="0" fontId="42" fillId="0" borderId="30" xfId="29" applyFont="1" applyBorder="1" applyAlignment="1">
      <alignment horizontal="center" vertical="center" wrapText="1"/>
    </xf>
    <xf numFmtId="0" fontId="37" fillId="0" borderId="31" xfId="29" applyFont="1" applyBorder="1" applyAlignment="1">
      <alignment vertical="center" wrapText="1"/>
    </xf>
    <xf numFmtId="0" fontId="37" fillId="0" borderId="32" xfId="29" applyFont="1" applyBorder="1" applyAlignment="1">
      <alignment horizontal="right" vertical="center"/>
    </xf>
    <xf numFmtId="173" fontId="38" fillId="0" borderId="31" xfId="75" applyFont="1" applyBorder="1" applyAlignment="1" applyProtection="1">
      <alignment vertical="center" wrapText="1"/>
    </xf>
    <xf numFmtId="0" fontId="39" fillId="0" borderId="31" xfId="30" applyFont="1" applyBorder="1" applyAlignment="1">
      <alignment vertical="center" wrapText="1"/>
    </xf>
    <xf numFmtId="0" fontId="21" fillId="0" borderId="0" xfId="15" applyAlignment="1">
      <alignment vertical="center"/>
    </xf>
    <xf numFmtId="0" fontId="16" fillId="0" borderId="32" xfId="15" applyFont="1" applyBorder="1" applyAlignment="1">
      <alignment horizontal="right" vertical="center"/>
    </xf>
    <xf numFmtId="173" fontId="18" fillId="0" borderId="30" xfId="70" applyFont="1" applyBorder="1" applyAlignment="1" applyProtection="1">
      <alignment vertical="center"/>
    </xf>
    <xf numFmtId="40" fontId="33" fillId="0" borderId="31" xfId="15" applyNumberFormat="1" applyFont="1" applyBorder="1" applyAlignment="1">
      <alignment vertical="center"/>
    </xf>
    <xf numFmtId="173" fontId="33" fillId="0" borderId="31" xfId="70" applyFont="1" applyBorder="1" applyAlignment="1" applyProtection="1">
      <alignment horizontal="left" vertical="center"/>
    </xf>
    <xf numFmtId="0" fontId="33" fillId="0" borderId="31" xfId="15" applyFont="1" applyBorder="1" applyAlignment="1">
      <alignment horizontal="center" vertical="center"/>
    </xf>
    <xf numFmtId="2" fontId="38" fillId="0" borderId="31" xfId="29" applyNumberFormat="1" applyFont="1" applyBorder="1" applyAlignment="1">
      <alignment horizontal="center" vertical="center" wrapText="1"/>
    </xf>
    <xf numFmtId="0" fontId="33" fillId="0" borderId="31" xfId="15" applyFont="1" applyBorder="1" applyAlignment="1">
      <alignment horizontal="left" vertical="center" wrapText="1"/>
    </xf>
    <xf numFmtId="0" fontId="33" fillId="0" borderId="32" xfId="15" applyFont="1" applyBorder="1" applyAlignment="1">
      <alignment horizontal="right" vertical="center"/>
    </xf>
    <xf numFmtId="173" fontId="18" fillId="0" borderId="30" xfId="70" applyFont="1" applyBorder="1" applyProtection="1"/>
    <xf numFmtId="170" fontId="33" fillId="0" borderId="31" xfId="71" applyFont="1" applyBorder="1" applyAlignment="1" applyProtection="1">
      <alignment horizontal="left" vertical="center"/>
    </xf>
    <xf numFmtId="0" fontId="40" fillId="0" borderId="31" xfId="15" applyFont="1" applyBorder="1" applyAlignment="1">
      <alignment horizontal="left" vertical="center" wrapText="1"/>
    </xf>
    <xf numFmtId="0" fontId="40" fillId="0" borderId="32" xfId="15" applyFont="1" applyBorder="1" applyAlignment="1">
      <alignment horizontal="right" vertical="center"/>
    </xf>
    <xf numFmtId="0" fontId="39" fillId="0" borderId="48" xfId="29" applyFont="1" applyBorder="1" applyAlignment="1">
      <alignment vertical="center" wrapText="1"/>
    </xf>
    <xf numFmtId="0" fontId="39" fillId="0" borderId="31" xfId="15" applyFont="1" applyBorder="1" applyAlignment="1">
      <alignment horizontal="left" vertical="center" wrapText="1"/>
    </xf>
    <xf numFmtId="0" fontId="39" fillId="0" borderId="32" xfId="15" applyFont="1" applyBorder="1" applyAlignment="1">
      <alignment horizontal="center" vertical="center"/>
    </xf>
    <xf numFmtId="4" fontId="12" fillId="0" borderId="31" xfId="15" applyNumberFormat="1" applyFont="1" applyBorder="1" applyAlignment="1">
      <alignment horizontal="right"/>
    </xf>
    <xf numFmtId="4" fontId="33" fillId="0" borderId="31" xfId="15" applyNumberFormat="1" applyFont="1" applyBorder="1" applyAlignment="1">
      <alignment horizontal="right"/>
    </xf>
    <xf numFmtId="0" fontId="39" fillId="0" borderId="43" xfId="15" applyFont="1" applyBorder="1" applyAlignment="1">
      <alignment horizontal="center" vertical="center"/>
    </xf>
    <xf numFmtId="0" fontId="39" fillId="0" borderId="44" xfId="15" applyFont="1" applyBorder="1" applyAlignment="1">
      <alignment horizontal="center" vertical="center"/>
    </xf>
    <xf numFmtId="4" fontId="39" fillId="0" borderId="44" xfId="15" applyNumberFormat="1" applyFont="1" applyBorder="1" applyAlignment="1">
      <alignment horizontal="center" vertical="center"/>
    </xf>
    <xf numFmtId="0" fontId="39" fillId="0" borderId="45" xfId="15" applyFont="1" applyBorder="1" applyAlignment="1">
      <alignment horizontal="center" vertical="center"/>
    </xf>
    <xf numFmtId="4" fontId="104" fillId="0" borderId="0" xfId="15" applyNumberFormat="1" applyFont="1"/>
    <xf numFmtId="0" fontId="108" fillId="0" borderId="0" xfId="15" applyFont="1"/>
    <xf numFmtId="0" fontId="109" fillId="0" borderId="0" xfId="15" applyFont="1"/>
    <xf numFmtId="0" fontId="110" fillId="0" borderId="0" xfId="15" applyFont="1"/>
    <xf numFmtId="0" fontId="111" fillId="0" borderId="0" xfId="15" applyFont="1" applyAlignment="1">
      <alignment horizontal="center"/>
    </xf>
    <xf numFmtId="4" fontId="111" fillId="0" borderId="0" xfId="15" applyNumberFormat="1" applyFont="1" applyAlignment="1">
      <alignment horizontal="center"/>
    </xf>
    <xf numFmtId="0" fontId="111" fillId="0" borderId="0" xfId="15" applyFont="1" applyAlignment="1">
      <alignment horizontal="left"/>
    </xf>
    <xf numFmtId="0" fontId="112" fillId="0" borderId="0" xfId="15" applyFont="1" applyAlignment="1">
      <alignment horizontal="center"/>
    </xf>
    <xf numFmtId="170" fontId="12" fillId="0" borderId="0" xfId="76" applyFont="1" applyAlignment="1">
      <alignment vertical="center"/>
    </xf>
    <xf numFmtId="170" fontId="12" fillId="0" borderId="0" xfId="76" applyFont="1" applyBorder="1" applyAlignment="1" applyProtection="1">
      <alignment vertical="center"/>
    </xf>
    <xf numFmtId="170" fontId="16" fillId="0" borderId="0" xfId="76" applyFont="1" applyBorder="1" applyAlignment="1" applyProtection="1">
      <alignment vertical="center"/>
    </xf>
    <xf numFmtId="170" fontId="18" fillId="0" borderId="0" xfId="76" applyFont="1" applyBorder="1" applyProtection="1"/>
    <xf numFmtId="170" fontId="18" fillId="0" borderId="27" xfId="76" applyFont="1" applyBorder="1" applyAlignment="1" applyProtection="1">
      <alignment vertical="center"/>
    </xf>
    <xf numFmtId="170" fontId="18" fillId="0" borderId="30" xfId="76" applyFont="1" applyBorder="1" applyAlignment="1" applyProtection="1">
      <alignment vertical="center"/>
    </xf>
    <xf numFmtId="170" fontId="17" fillId="0" borderId="31" xfId="76" applyFont="1" applyBorder="1" applyAlignment="1" applyProtection="1">
      <alignment vertical="center"/>
    </xf>
    <xf numFmtId="170" fontId="17" fillId="0" borderId="34" xfId="76" applyFont="1" applyBorder="1" applyAlignment="1" applyProtection="1">
      <alignment vertical="center"/>
    </xf>
    <xf numFmtId="170" fontId="18" fillId="0" borderId="33" xfId="76" applyFont="1" applyBorder="1" applyAlignment="1" applyProtection="1">
      <alignment vertical="center"/>
    </xf>
    <xf numFmtId="170" fontId="18" fillId="0" borderId="98" xfId="76" applyFont="1" applyBorder="1" applyAlignment="1" applyProtection="1">
      <alignment vertical="center"/>
    </xf>
    <xf numFmtId="170" fontId="17" fillId="0" borderId="31" xfId="76" applyFont="1" applyBorder="1" applyProtection="1"/>
    <xf numFmtId="4" fontId="17" fillId="0" borderId="31" xfId="76" applyNumberFormat="1" applyFont="1" applyBorder="1" applyProtection="1"/>
    <xf numFmtId="170" fontId="33" fillId="0" borderId="31" xfId="76" applyFont="1" applyBorder="1" applyAlignment="1" applyProtection="1">
      <alignment vertical="center" wrapText="1"/>
    </xf>
    <xf numFmtId="4" fontId="33" fillId="0" borderId="31" xfId="76" applyNumberFormat="1" applyFont="1" applyBorder="1" applyAlignment="1" applyProtection="1">
      <alignment vertical="center" wrapText="1"/>
    </xf>
    <xf numFmtId="170" fontId="38" fillId="0" borderId="28" xfId="76" applyFont="1" applyBorder="1" applyAlignment="1" applyProtection="1">
      <alignment vertical="center" wrapText="1"/>
    </xf>
    <xf numFmtId="4" fontId="38" fillId="0" borderId="28" xfId="76" applyNumberFormat="1" applyFont="1" applyBorder="1" applyAlignment="1" applyProtection="1">
      <alignment vertical="center" wrapText="1"/>
    </xf>
    <xf numFmtId="0" fontId="37" fillId="0" borderId="28" xfId="15" applyFont="1" applyBorder="1" applyAlignment="1">
      <alignment horizontal="center" vertical="center"/>
    </xf>
    <xf numFmtId="0" fontId="104" fillId="0" borderId="0" xfId="15" applyFont="1" applyAlignment="1">
      <alignment vertical="center" wrapText="1"/>
    </xf>
    <xf numFmtId="170" fontId="37" fillId="0" borderId="30" xfId="15" applyNumberFormat="1" applyFont="1" applyBorder="1" applyAlignment="1">
      <alignment vertical="center" wrapText="1"/>
    </xf>
    <xf numFmtId="170" fontId="38" fillId="0" borderId="31" xfId="76" applyFont="1" applyBorder="1" applyAlignment="1" applyProtection="1">
      <alignment vertical="center" wrapText="1"/>
    </xf>
    <xf numFmtId="4" fontId="38" fillId="0" borderId="31" xfId="76" applyNumberFormat="1" applyFont="1" applyBorder="1" applyAlignment="1" applyProtection="1">
      <alignment horizontal="right" vertical="center" wrapText="1"/>
    </xf>
    <xf numFmtId="0" fontId="38" fillId="0" borderId="31" xfId="15" applyFont="1" applyBorder="1" applyAlignment="1">
      <alignment horizontal="center" vertical="center" wrapText="1"/>
    </xf>
    <xf numFmtId="0" fontId="39" fillId="0" borderId="31" xfId="15" applyFont="1" applyBorder="1" applyAlignment="1">
      <alignment vertical="center" wrapText="1"/>
    </xf>
    <xf numFmtId="0" fontId="39" fillId="0" borderId="32" xfId="15" applyFont="1" applyBorder="1" applyAlignment="1">
      <alignment horizontal="right" vertical="center" wrapText="1"/>
    </xf>
    <xf numFmtId="170" fontId="37" fillId="0" borderId="30" xfId="76" applyFont="1" applyBorder="1" applyAlignment="1" applyProtection="1">
      <alignment vertical="center"/>
    </xf>
    <xf numFmtId="190" fontId="38" fillId="0" borderId="31" xfId="15" applyNumberFormat="1" applyFont="1" applyBorder="1" applyAlignment="1">
      <alignment vertical="center"/>
    </xf>
    <xf numFmtId="170" fontId="38" fillId="0" borderId="31" xfId="76" applyFont="1" applyBorder="1" applyAlignment="1" applyProtection="1">
      <alignment vertical="center"/>
    </xf>
    <xf numFmtId="0" fontId="38" fillId="0" borderId="31" xfId="15" applyFont="1" applyBorder="1" applyAlignment="1">
      <alignment horizontal="center" vertical="center"/>
    </xf>
    <xf numFmtId="0" fontId="39" fillId="0" borderId="31" xfId="15" applyFont="1" applyBorder="1" applyAlignment="1">
      <alignment horizontal="left" vertical="center"/>
    </xf>
    <xf numFmtId="170" fontId="38" fillId="4" borderId="31" xfId="76" applyFont="1" applyFill="1" applyBorder="1" applyAlignment="1" applyProtection="1">
      <alignment vertical="center" wrapText="1"/>
    </xf>
    <xf numFmtId="191" fontId="39" fillId="0" borderId="32" xfId="29" applyNumberFormat="1" applyFont="1" applyBorder="1" applyAlignment="1">
      <alignment horizontal="right" vertical="center" wrapText="1"/>
    </xf>
    <xf numFmtId="170" fontId="38" fillId="0" borderId="41" xfId="76" applyFont="1" applyBorder="1" applyAlignment="1" applyProtection="1">
      <alignment vertical="center" wrapText="1"/>
    </xf>
    <xf numFmtId="0" fontId="39" fillId="0" borderId="41" xfId="29" applyFont="1" applyBorder="1" applyAlignment="1">
      <alignment horizontal="left" vertical="center" wrapText="1"/>
    </xf>
    <xf numFmtId="179" fontId="39" fillId="0" borderId="97" xfId="29" applyNumberFormat="1" applyFont="1" applyBorder="1" applyAlignment="1">
      <alignment horizontal="right" vertical="center" wrapText="1"/>
    </xf>
    <xf numFmtId="0" fontId="38" fillId="0" borderId="31" xfId="15" applyFont="1" applyBorder="1" applyAlignment="1">
      <alignment horizontal="left" vertical="center"/>
    </xf>
    <xf numFmtId="0" fontId="38" fillId="0" borderId="32" xfId="15" applyFont="1" applyBorder="1" applyAlignment="1">
      <alignment horizontal="right" vertical="center"/>
    </xf>
    <xf numFmtId="4" fontId="33" fillId="0" borderId="31" xfId="76" applyNumberFormat="1" applyFont="1" applyBorder="1" applyAlignment="1" applyProtection="1">
      <alignment horizontal="left" vertical="center" wrapText="1"/>
    </xf>
    <xf numFmtId="170" fontId="42" fillId="0" borderId="31" xfId="76" applyFont="1" applyBorder="1" applyAlignment="1" applyProtection="1">
      <alignment vertical="center" wrapText="1"/>
    </xf>
    <xf numFmtId="0" fontId="37" fillId="0" borderId="0" xfId="15" applyFont="1" applyAlignment="1">
      <alignment horizontal="center" vertical="center" wrapText="1"/>
    </xf>
    <xf numFmtId="0" fontId="42" fillId="0" borderId="51" xfId="15" applyFont="1" applyBorder="1" applyAlignment="1">
      <alignment horizontal="center"/>
    </xf>
    <xf numFmtId="0" fontId="18" fillId="0" borderId="0" xfId="15" applyFont="1" applyAlignment="1">
      <alignment horizontal="center"/>
    </xf>
    <xf numFmtId="0" fontId="17" fillId="0" borderId="0" xfId="15" applyFont="1" applyAlignment="1">
      <alignment horizontal="center"/>
    </xf>
    <xf numFmtId="0" fontId="44" fillId="0" borderId="0" xfId="15" applyFont="1" applyAlignment="1">
      <alignment horizontal="center"/>
    </xf>
    <xf numFmtId="0" fontId="40" fillId="0" borderId="0" xfId="15" applyFont="1" applyAlignment="1">
      <alignment horizontal="left"/>
    </xf>
    <xf numFmtId="192" fontId="40" fillId="0" borderId="0" xfId="15" applyNumberFormat="1" applyFont="1" applyAlignment="1">
      <alignment horizontal="right"/>
    </xf>
    <xf numFmtId="0" fontId="37" fillId="0" borderId="28" xfId="15" applyFont="1" applyBorder="1" applyAlignment="1">
      <alignment horizontal="center" vertical="center"/>
    </xf>
    <xf numFmtId="0" fontId="112" fillId="0" borderId="0" xfId="15" applyFont="1" applyAlignment="1">
      <alignment horizontal="center"/>
    </xf>
    <xf numFmtId="0" fontId="111" fillId="0" borderId="0" xfId="15" applyFont="1" applyAlignment="1">
      <alignment horizontal="center"/>
    </xf>
    <xf numFmtId="0" fontId="91" fillId="0" borderId="1" xfId="34" applyFont="1" applyBorder="1" applyAlignment="1">
      <alignment horizontal="center" vertical="center"/>
    </xf>
    <xf numFmtId="0" fontId="91" fillId="0" borderId="0" xfId="34" applyFont="1" applyAlignment="1">
      <alignment horizontal="center" vertical="center"/>
    </xf>
    <xf numFmtId="0" fontId="90" fillId="0" borderId="0" xfId="34" applyFont="1" applyAlignment="1">
      <alignment horizontal="center" vertical="center"/>
    </xf>
    <xf numFmtId="0" fontId="44" fillId="0" borderId="0" xfId="34" applyFont="1" applyAlignment="1">
      <alignment horizontal="center" vertical="center" wrapText="1"/>
    </xf>
    <xf numFmtId="0" fontId="44" fillId="0" borderId="2" xfId="41" applyFont="1" applyBorder="1" applyAlignment="1">
      <alignment horizontal="center" vertical="center" wrapText="1"/>
    </xf>
    <xf numFmtId="0" fontId="91" fillId="0" borderId="0" xfId="41" applyFont="1" applyAlignment="1">
      <alignment horizontal="center" vertical="center" wrapText="1"/>
    </xf>
    <xf numFmtId="0" fontId="90" fillId="0" borderId="0" xfId="41" applyFont="1" applyAlignment="1">
      <alignment horizontal="center" vertical="center" wrapText="1"/>
    </xf>
    <xf numFmtId="0" fontId="91" fillId="0" borderId="2" xfId="63" applyFont="1" applyBorder="1" applyAlignment="1">
      <alignment horizontal="center" vertical="center" wrapText="1"/>
    </xf>
    <xf numFmtId="0" fontId="82" fillId="0" borderId="0" xfId="41" applyFont="1" applyAlignment="1">
      <alignment horizontal="center" vertical="center" wrapText="1"/>
    </xf>
    <xf numFmtId="0" fontId="96" fillId="0" borderId="0" xfId="41" applyFont="1" applyAlignment="1">
      <alignment horizontal="left" vertical="center" wrapText="1"/>
    </xf>
    <xf numFmtId="189" fontId="91" fillId="0" borderId="0" xfId="41" applyNumberFormat="1" applyFont="1" applyAlignment="1">
      <alignment horizontal="right" vertical="center" wrapText="1"/>
    </xf>
    <xf numFmtId="0" fontId="82" fillId="0" borderId="0" xfId="41" applyFont="1" applyAlignment="1">
      <alignment horizontal="center" vertical="center"/>
    </xf>
    <xf numFmtId="0" fontId="91" fillId="0" borderId="2" xfId="63" applyFont="1" applyBorder="1" applyAlignment="1">
      <alignment horizontal="right" vertical="center" wrapText="1"/>
    </xf>
    <xf numFmtId="7" fontId="9" fillId="0" borderId="0" xfId="6" applyNumberFormat="1" applyFont="1" applyAlignment="1">
      <alignment horizontal="center" vertical="center"/>
    </xf>
    <xf numFmtId="165" fontId="9" fillId="0" borderId="0" xfId="6" applyFont="1" applyAlignment="1">
      <alignment horizontal="center" vertical="center"/>
    </xf>
    <xf numFmtId="0" fontId="10" fillId="0" borderId="0" xfId="6" applyNumberFormat="1" applyFont="1" applyAlignment="1">
      <alignment horizontal="center" vertical="center" wrapText="1"/>
    </xf>
    <xf numFmtId="0" fontId="44" fillId="0" borderId="0" xfId="34" applyFont="1" applyAlignment="1">
      <alignment horizontal="center"/>
    </xf>
    <xf numFmtId="0" fontId="48" fillId="0" borderId="0" xfId="34" applyFont="1" applyAlignment="1">
      <alignment horizontal="center"/>
    </xf>
    <xf numFmtId="15" fontId="16" fillId="0" borderId="0" xfId="34" applyNumberFormat="1" applyFont="1" applyAlignment="1">
      <alignment horizontal="right"/>
    </xf>
    <xf numFmtId="0" fontId="24" fillId="0" borderId="51" xfId="34" applyFont="1" applyBorder="1" applyAlignment="1">
      <alignment horizontal="center"/>
    </xf>
    <xf numFmtId="0" fontId="44" fillId="0" borderId="61" xfId="34" applyFont="1" applyBorder="1" applyAlignment="1">
      <alignment horizontal="center" vertical="center"/>
    </xf>
    <xf numFmtId="0" fontId="44" fillId="0" borderId="60" xfId="34" applyFont="1" applyBorder="1" applyAlignment="1">
      <alignment horizontal="center" vertical="center"/>
    </xf>
    <xf numFmtId="0" fontId="44" fillId="0" borderId="26" xfId="34" applyFont="1" applyBorder="1" applyAlignment="1">
      <alignment horizontal="center" vertical="center"/>
    </xf>
    <xf numFmtId="7" fontId="6" fillId="0" borderId="0" xfId="19" applyNumberFormat="1" applyFont="1" applyAlignment="1">
      <alignment horizontal="center" vertical="center"/>
    </xf>
    <xf numFmtId="165" fontId="6" fillId="0" borderId="0" xfId="19" applyNumberFormat="1" applyFont="1" applyAlignment="1">
      <alignment horizontal="center" vertical="center"/>
    </xf>
    <xf numFmtId="0" fontId="28" fillId="0" borderId="0" xfId="19" applyFont="1" applyAlignment="1">
      <alignment horizontal="center" vertical="center" wrapText="1"/>
    </xf>
    <xf numFmtId="0" fontId="39" fillId="0" borderId="0" xfId="19" applyFont="1" applyAlignment="1">
      <alignment horizontal="left" vertical="center" wrapText="1"/>
    </xf>
    <xf numFmtId="164" fontId="39" fillId="0" borderId="0" xfId="19" applyNumberFormat="1" applyFont="1" applyAlignment="1">
      <alignment horizontal="right" vertical="center" wrapText="1"/>
    </xf>
    <xf numFmtId="164" fontId="39" fillId="0" borderId="54" xfId="19" applyNumberFormat="1" applyFont="1" applyBorder="1" applyAlignment="1">
      <alignment horizontal="right" vertical="center" wrapText="1"/>
    </xf>
    <xf numFmtId="0" fontId="28" fillId="0" borderId="0" xfId="19" applyFont="1" applyAlignment="1">
      <alignment horizontal="center" vertical="center"/>
    </xf>
    <xf numFmtId="0" fontId="37" fillId="0" borderId="29" xfId="19" applyFont="1" applyBorder="1" applyAlignment="1">
      <alignment horizontal="center" vertical="center" wrapText="1"/>
    </xf>
    <xf numFmtId="0" fontId="18" fillId="0" borderId="29" xfId="19" applyFont="1" applyBorder="1" applyAlignment="1">
      <alignment horizontal="center" vertical="center"/>
    </xf>
    <xf numFmtId="0" fontId="37" fillId="0" borderId="0" xfId="19" applyFont="1" applyAlignment="1">
      <alignment horizontal="center" vertical="center" wrapText="1"/>
    </xf>
    <xf numFmtId="0" fontId="37" fillId="0" borderId="42" xfId="19" applyFont="1" applyBorder="1" applyAlignment="1">
      <alignment horizontal="center" vertical="center" wrapText="1"/>
    </xf>
    <xf numFmtId="0" fontId="6" fillId="0" borderId="51" xfId="15" applyFont="1" applyBorder="1" applyAlignment="1">
      <alignment horizontal="center" vertical="center"/>
    </xf>
    <xf numFmtId="49" fontId="6" fillId="0" borderId="0" xfId="16" applyNumberFormat="1" applyFont="1" applyBorder="1" applyAlignment="1" applyProtection="1">
      <alignment horizontal="center" vertical="center"/>
    </xf>
    <xf numFmtId="0" fontId="24" fillId="0" borderId="0" xfId="15" applyFont="1" applyAlignment="1">
      <alignment horizontal="left" vertical="center"/>
    </xf>
    <xf numFmtId="170" fontId="7" fillId="0" borderId="0" xfId="16" applyFont="1" applyAlignment="1">
      <alignment vertical="center"/>
    </xf>
    <xf numFmtId="0" fontId="6" fillId="0" borderId="0" xfId="15" applyFont="1" applyAlignment="1">
      <alignment horizontal="center" vertical="center" wrapText="1"/>
    </xf>
    <xf numFmtId="7" fontId="9" fillId="0" borderId="0" xfId="6" applyNumberFormat="1" applyFont="1" applyAlignment="1" applyProtection="1">
      <alignment horizontal="center" vertical="center"/>
    </xf>
    <xf numFmtId="165" fontId="9" fillId="0" borderId="0" xfId="6" applyNumberFormat="1" applyFont="1" applyAlignment="1" applyProtection="1">
      <alignment horizontal="center" vertical="center"/>
    </xf>
    <xf numFmtId="0" fontId="10" fillId="0" borderId="0" xfId="6" applyNumberFormat="1" applyFont="1" applyBorder="1" applyAlignment="1">
      <alignment horizontal="center" vertical="center" wrapText="1"/>
    </xf>
  </cellXfs>
  <cellStyles count="79">
    <cellStyle name="Comma 2" xfId="24" xr:uid="{D2CA23A6-921D-48B4-A9B3-77D59C24D81B}"/>
    <cellStyle name="Comma 2 2" xfId="40" xr:uid="{438E5448-BB2D-44D0-BEEC-24E3C3D3EFF1}"/>
    <cellStyle name="Comma 2 3" xfId="60" xr:uid="{9A5C7487-8ED0-4DD8-86C6-257038EF6DA1}"/>
    <cellStyle name="Comma 2 4" xfId="73" xr:uid="{07DCA9D0-CC29-49F3-A590-E5FE18B03159}"/>
    <cellStyle name="Comma 3" xfId="78" xr:uid="{BC35B66A-A300-4FC5-8363-AF7150826847}"/>
    <cellStyle name="Currency 2" xfId="58" xr:uid="{A183286E-7CD1-4CA9-A490-8C2B3B746F67}"/>
    <cellStyle name="Euro" xfId="1" xr:uid="{00000000-0005-0000-0000-000000000000}"/>
    <cellStyle name="Millares" xfId="2" builtinId="3"/>
    <cellStyle name="Millares 10" xfId="3" xr:uid="{00000000-0005-0000-0000-000002000000}"/>
    <cellStyle name="Millares 10 2" xfId="9" xr:uid="{00000000-0005-0000-0000-000003000000}"/>
    <cellStyle name="Millares 10 4" xfId="51" xr:uid="{543123FF-0802-48DC-B4E3-298F82780D98}"/>
    <cellStyle name="Millares 10 4 2" xfId="68" xr:uid="{C1FE49CC-F55E-4A52-AC4C-6D6C4456CA77}"/>
    <cellStyle name="Millares 12" xfId="23" xr:uid="{C5D17F72-94A0-491A-8B8B-B69C41C1E913}"/>
    <cellStyle name="Millares 2" xfId="4" xr:uid="{00000000-0005-0000-0000-000004000000}"/>
    <cellStyle name="Millares 2 2" xfId="8" xr:uid="{00000000-0005-0000-0000-000005000000}"/>
    <cellStyle name="Millares 2 2 3" xfId="12" xr:uid="{00000000-0005-0000-0000-000006000000}"/>
    <cellStyle name="Millares 2 2 3 2" xfId="21" xr:uid="{FE4A7679-47AA-4B07-B4D5-359DEF5F48B3}"/>
    <cellStyle name="Millares 2 2 3 3" xfId="32" xr:uid="{6922B0FA-B66B-4146-9013-C6C7EBFC9346}"/>
    <cellStyle name="Millares 2 2 3 3 2" xfId="46" xr:uid="{D9A89D45-A697-4AF9-998C-C20C6E87668A}"/>
    <cellStyle name="Millares 2 2 3 3 3" xfId="65" xr:uid="{A0257BA2-36FA-4DDB-A2F7-DBAEBFF5D5C6}"/>
    <cellStyle name="Millares 2 2 3 3 4" xfId="76" xr:uid="{1B49D4B5-F152-40EB-A440-E005F2AC437F}"/>
    <cellStyle name="Millares 2 2 3 4" xfId="61" xr:uid="{10F001F3-2ECE-4983-83B8-FF222B5963F5}"/>
    <cellStyle name="Millares 2 3" xfId="35" xr:uid="{BAA4E30D-E2FE-4566-85D6-AEECB4EB1BA2}"/>
    <cellStyle name="Millares 2 4" xfId="14" xr:uid="{00000000-0005-0000-0000-000007000000}"/>
    <cellStyle name="Millares 2 4 2 3" xfId="50" xr:uid="{EF891B3E-95FC-485B-9ABA-BF947F1CA3E3}"/>
    <cellStyle name="Millares 2 4 2 3 2" xfId="67" xr:uid="{07DEFBC7-8DF6-4E24-BE97-967B41645505}"/>
    <cellStyle name="Millares 2 5" xfId="53" xr:uid="{F422A8BE-BE13-4E85-A538-E59B135FBDDB}"/>
    <cellStyle name="Millares 2 6" xfId="57" xr:uid="{27FA74CE-8754-425F-AA11-E24E15153CA0}"/>
    <cellStyle name="Millares 2 7" xfId="70" xr:uid="{AB18B52F-A2CD-4B9E-9ACF-EEC5B11FF174}"/>
    <cellStyle name="Millares 25" xfId="47" xr:uid="{E9E3C46E-FD37-4EFE-8B18-D1225E51D58A}"/>
    <cellStyle name="Millares 26" xfId="31" xr:uid="{9BD51A42-5DF1-446B-9B45-FF9C2BDF6061}"/>
    <cellStyle name="Millares 26 2" xfId="74" xr:uid="{1D27E40D-358E-471D-A806-8AD15D481AF9}"/>
    <cellStyle name="Millares 27" xfId="38" xr:uid="{6D1E9FBF-2FB4-494A-9A39-824045A53A91}"/>
    <cellStyle name="Millares 28" xfId="25" xr:uid="{09A66113-FCF6-44A9-AA27-493C7F44EE03}"/>
    <cellStyle name="Millares 3" xfId="16" xr:uid="{BE51F9BE-35DE-44D2-9C0E-D81B159CB749}"/>
    <cellStyle name="Millares 30" xfId="37" xr:uid="{D33FCA76-3B79-43DF-907B-EF63682450D7}"/>
    <cellStyle name="Millares 31" xfId="77" xr:uid="{8A9A3CEF-D071-493F-B615-B2FD97C00ED1}"/>
    <cellStyle name="Millares 4" xfId="20" xr:uid="{7FE0627A-8C85-488E-B7DF-6AE0FC6F78C6}"/>
    <cellStyle name="Millares 5" xfId="56" xr:uid="{2D28180D-5168-4334-B83E-F1629611677A}"/>
    <cellStyle name="Millares 6" xfId="71" xr:uid="{E04660DA-4566-450B-93A1-B3DE7C449BBC}"/>
    <cellStyle name="Millares 7 2" xfId="43" xr:uid="{E5E11192-235B-4F9A-99DA-EEE9918756E6}"/>
    <cellStyle name="Millares 7 2 2" xfId="75" xr:uid="{B9E018AB-2C99-4B65-B65C-07ACD819F7C0}"/>
    <cellStyle name="Millares 7 2 3" xfId="45" xr:uid="{673093CC-5491-4569-835D-ECA7B6B8D836}"/>
    <cellStyle name="Millares 7 2 3 2" xfId="66" xr:uid="{5B146B51-2789-4568-A112-0950FC37DE2F}"/>
    <cellStyle name="Millares 8" xfId="11" xr:uid="{00000000-0005-0000-0000-000008000000}"/>
    <cellStyle name="Millares 8 2" xfId="44" xr:uid="{901423A2-ACB5-4D59-9D9F-0FBEDD42CCC6}"/>
    <cellStyle name="Moneda 2" xfId="69" xr:uid="{E557D417-401A-4968-AC50-692AD48FFE6C}"/>
    <cellStyle name="Normal" xfId="0" builtinId="0"/>
    <cellStyle name="Normal 10 10" xfId="26" xr:uid="{258575CB-0FD7-4492-8DFB-158B36142912}"/>
    <cellStyle name="Normal 11" xfId="30" xr:uid="{EB91E13A-0F9E-4588-981B-7B9260172429}"/>
    <cellStyle name="Normal 11 2" xfId="42" xr:uid="{B36E9B21-5394-40E4-B19B-BCDB2EB27003}"/>
    <cellStyle name="Normal 15" xfId="29" xr:uid="{02BC0D94-DD22-4D64-BDD0-53337A58FF25}"/>
    <cellStyle name="Normal 15 2" xfId="41" xr:uid="{21B4A843-759B-4F63-AFF4-28164CCA7B3F}"/>
    <cellStyle name="Normal 2" xfId="5" xr:uid="{00000000-0005-0000-0000-00000A000000}"/>
    <cellStyle name="Normal 2 10 3" xfId="49" xr:uid="{1396B2F8-941A-46F3-A0D5-8329D1A19EA2}"/>
    <cellStyle name="Normal 2 2" xfId="39" xr:uid="{1506929F-64FD-4EE6-BBDE-BACA2A2A25E5}"/>
    <cellStyle name="Normal 2 2 2" xfId="54" xr:uid="{26235697-01C4-4D09-8861-00101AC50428}"/>
    <cellStyle name="Normal 2 2 2 4" xfId="33" xr:uid="{98ECB3C9-10DB-402A-879F-DB2EDE4DED76}"/>
    <cellStyle name="Normal 2 2 2 4 2" xfId="48" xr:uid="{CE08DB5B-7701-44E6-8033-12DECF045574}"/>
    <cellStyle name="Normal 2 2 3" xfId="64" xr:uid="{24A544D2-9639-4952-BFC6-9C7DA0110A95}"/>
    <cellStyle name="Normal 2 3 2" xfId="52" xr:uid="{27B54285-973C-4D72-92E2-753366483099}"/>
    <cellStyle name="Normal 3" xfId="6" xr:uid="{00000000-0005-0000-0000-00000B000000}"/>
    <cellStyle name="Normal 3 2" xfId="17" xr:uid="{13A30D2B-4335-43C0-BC41-B11FDB586628}"/>
    <cellStyle name="Normal 3 3" xfId="22" xr:uid="{05DC9E07-E6D7-481A-8452-9B251DEB591B}"/>
    <cellStyle name="Normal 3 4" xfId="36" xr:uid="{6DED88BF-7366-474E-A69D-B17896F80BBD}"/>
    <cellStyle name="Normal 4" xfId="15" xr:uid="{F0701762-88BF-4AA1-B84C-072FC3589B4C}"/>
    <cellStyle name="Normal 4 2" xfId="63" xr:uid="{1DC725CE-3086-4C15-9662-D5DF1B09BFB0}"/>
    <cellStyle name="Normal 5" xfId="19" xr:uid="{9E823C24-4CD4-4806-A0A6-EAF35A0740D5}"/>
    <cellStyle name="Normal 6" xfId="34" xr:uid="{226AF0F0-E270-4D48-82D3-EB84DAFC48C2}"/>
    <cellStyle name="Porcentaje 2" xfId="13" xr:uid="{00000000-0005-0000-0000-00000C000000}"/>
    <cellStyle name="Porcentaje 2 2" xfId="27" xr:uid="{6E749716-4AA1-43AE-BB25-FD46127E3CF7}"/>
    <cellStyle name="Porcentaje 2 3" xfId="62" xr:uid="{803E9FA0-297D-4584-9BC7-8C20D82B5698}"/>
    <cellStyle name="Porcentaje 3" xfId="18" xr:uid="{2FE89BDF-B575-4380-A199-956CB83FE96A}"/>
    <cellStyle name="Porcentaje 4" xfId="28" xr:uid="{C15DAC2B-C594-4D1A-AA4E-CB52770BB7D2}"/>
    <cellStyle name="Porcentaje 5" xfId="55" xr:uid="{1E2A6A68-A05D-4C73-B720-C7EA861C0CA5}"/>
    <cellStyle name="Porcentaje 6" xfId="59" xr:uid="{567906D7-5CD5-488B-AC4E-72AC5F8738F3}"/>
    <cellStyle name="Porcentaje 7" xfId="72" xr:uid="{12F05A3C-420D-4134-814F-AA43AF4E3BDF}"/>
    <cellStyle name="Porcentual 10" xfId="7" xr:uid="{00000000-0005-0000-0000-00000D000000}"/>
    <cellStyle name="Porcentual 10 2" xfId="10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jsalazar/Desktop/DAJABON%20CUB.%20Y%20ADENDAS/LISTO%20E%2017-02-2014%20(denia%20altagracia%20de%20la%20cruz%20tejada%20de%20la%20cruz-ca&#241;ondo)/CUB.%2005%20(PROCESO)/Cub%205%20denia%20altagracia%20de%20la%20cruz%20ca&#241;ondo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C:/Users/Marcelle.rios/Desktop/LICITACIONES%202020/PRESUPUESTO%20A%20SER%20LICITADOS%2027-10-20/RED%20ABASTECIMIENTO%20LOS%20ALCARRIZOS%20-%20PANTOJA/ETAPA%201/2019-24%20EMPALME%20&#216;8%20x%20&#216;8%20Y%20COLOCACION%20DE%20LINEA%20DE%20&#216;8,%20&#216;4%20Y%20&#216;3%20PARA%20EL%20BARRIO%20PALMAREJITO.xlsx?0EC8E883" TargetMode="External"/><Relationship Id="rId1" Type="http://schemas.openxmlformats.org/officeDocument/2006/relationships/externalLinkPath" Target="file:///0EC8E883/2019-24%20EMPALME%20&#216;8%20x%20&#216;8%20Y%20COLOCACION%20DE%20LINEA%20DE%20&#216;8,%20&#216;4%20Y%20&#216;3%20PARA%20EL%20BARRIO%20PALMAREJI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UBICACION%20POR%20PROVINCIA/SAN%20CRISTOBAL/SAN%20CRISTOBAL-MANUEL%20DE%20REGLA/MATA%20NARANJO/CUBICACION%20NUM.%2003%20%20ESCUELA%20BASICA%20MATA%20NARANJO,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9.11.12/BACKUP%20PRESUPUESTOS/PRESUPUESTOS%202020/PRECIOS%20UNITARIOS%20(TUBERIAS,%20PIEZAS,%20VALVULAS,%20MEDIDORES%20Y%20ACCESORIOS)-20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aasd6-svr/costos/Backup%20Presupuestos/Analisis%20de%20Costos/PRECIOS%20UNITARIOS%202011/Analisis%20de%20Costos%20UE-%20SDI%20(Enero%20201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BACKUP%20PRESUPUESTOS/PRESUPUESTOS%202018/ACTUALIZADO%20Analisis%20de%20Costos%20Unidad%20Ejecutora-%20Ingenieri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fs-caasd/COSTOS-UEP/Costos/PRESUPUESTOS%202013/An&#225;lisis%20de%20Ingenier&#237;a%20(%20Insumos,%20Mano%20de%20Obra%20de%20Alba&#241;iler&#237;a%20de%20Obras%20P&#250;blicas%20del%202006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aasd6-svr/costos/DOCUME~1/AMEJIA~1.COS/CONFIG~1/Temp/Rar$DI00.406/An&#225;lisis%20de%20Ingenier&#237;a%20(%20Insumos,%20Mano%20de%20Obra%20de%20Alba&#241;iler&#237;a%20de%20Obras%20P&#250;blicas%20del%20200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9.11.12/COSTOS-UEP/Costos/PRESUPUESTOS%202013/An&#225;lisis%20de%20Ingenier&#237;a%20(%20Insumos,%20Mano%20de%20Obra%20de%20Alba&#241;iler&#237;a%20de%20Obras%20P&#250;blicas%20del%20200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9.11.12/costos/BACKUP%20PRESUPUESTOS/PRESUPUESTOS%202019/PROYECTOS%20PUBLICOS/2019-04%20RED%20DE%20ABASTECIMIENTO%20DE%20AGUA%20POTABLE%20PARA%20EL%20RESIDENCIAL%20LOS%20CORA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olumetria"/>
      <sheetName val="REFORMULADO"/>
      <sheetName val="LICITADO"/>
      <sheetName val="Adenda 1"/>
      <sheetName val="Adenda 2"/>
      <sheetName val="CUADRO INFORMATIVO"/>
      <sheetName val="CUBICACION"/>
      <sheetName val="ESTADO ECONOMICO"/>
      <sheetName val="inf. de orden da cambio"/>
      <sheetName val="orden de cambio"/>
      <sheetName val="Ana"/>
      <sheetName val="Ins 2"/>
      <sheetName val="Ins"/>
    </sheetNames>
    <sheetDataSet>
      <sheetData sheetId="0">
        <row r="85">
          <cell r="H85">
            <v>1612063.3671000006</v>
          </cell>
        </row>
      </sheetData>
      <sheetData sheetId="1" refreshError="1"/>
      <sheetData sheetId="2">
        <row r="627">
          <cell r="G627">
            <v>19848144.41829928</v>
          </cell>
        </row>
      </sheetData>
      <sheetData sheetId="3">
        <row r="503">
          <cell r="G503">
            <v>13774979.595755275</v>
          </cell>
        </row>
      </sheetData>
      <sheetData sheetId="4">
        <row r="284">
          <cell r="G284">
            <v>2536229.6160999998</v>
          </cell>
        </row>
      </sheetData>
      <sheetData sheetId="5">
        <row r="108">
          <cell r="G108">
            <v>5248046.0339399995</v>
          </cell>
        </row>
      </sheetData>
      <sheetData sheetId="6" refreshError="1"/>
      <sheetData sheetId="7">
        <row r="741">
          <cell r="D741">
            <v>0.2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DE COSTOS"/>
      <sheetName val="PRESP. Rev UEP"/>
      <sheetName val="PRESUP"/>
      <sheetName val="PRESUPUESTO EMPALME"/>
      <sheetName val="PRESUP LINEA IMPULSION"/>
      <sheetName val="POZO"/>
      <sheetName val="Settings"/>
      <sheetName val="VALVULAS DE COMPUERTA"/>
      <sheetName val="VOL. Agua Potable "/>
      <sheetName val="Settings (2)"/>
      <sheetName val="VOL. Agua Potable  (2)"/>
      <sheetName val="AH Reg. Val."/>
      <sheetName val="Vol. Reg. Val."/>
      <sheetName val="MEDIDORES"/>
      <sheetName val="VALVULAS DE COMPUERTA (2)"/>
      <sheetName val="A-H MOD CASETA CLORACION Y BOMB"/>
      <sheetName val="VOL MOD CASETA CLORACION Y BOMB"/>
      <sheetName val="PRES MOD CASETA CLORACION Y BOM"/>
      <sheetName val="A-H CISTERNA 1"/>
      <sheetName val="VOL CISTERNA 1"/>
      <sheetName val="CISTERNA 1"/>
      <sheetName val="A-H CISTERNA 2"/>
      <sheetName val="VOL CISTERNA 2"/>
      <sheetName val="CISTERNA 2"/>
      <sheetName val="A-H CISTERNA 3 y 4"/>
      <sheetName val="VOL CISTERNA 3 y 4"/>
      <sheetName val="CISTERNA 3 y 4"/>
      <sheetName val="A-H CISTERNA 5"/>
      <sheetName val="VOL CISTERNA 5"/>
      <sheetName val="CISTERNA 5"/>
    </sheetNames>
    <sheetDataSet>
      <sheetData sheetId="0" refreshError="1"/>
      <sheetData sheetId="1" refreshError="1"/>
      <sheetData sheetId="2" refreshError="1"/>
      <sheetData sheetId="3">
        <row r="11">
          <cell r="B11" t="str">
            <v>MOVIMIENTO DE TIERRA:</v>
          </cell>
          <cell r="C11" t="str">
            <v xml:space="preserve"> </v>
          </cell>
        </row>
        <row r="12">
          <cell r="B12" t="str">
            <v>Excavación Roca Dura a Compresor</v>
          </cell>
          <cell r="C12">
            <v>9.375</v>
          </cell>
          <cell r="D12" t="str">
            <v>M3</v>
          </cell>
        </row>
        <row r="13">
          <cell r="B13" t="str">
            <v>Suministro y Colocación Asiento de Arena</v>
          </cell>
        </row>
        <row r="14">
          <cell r="B14" t="str">
            <v xml:space="preserve">Relleno Compactado C/ Maquito </v>
          </cell>
        </row>
        <row r="15">
          <cell r="B15" t="str">
            <v>Suministro Material P/Relleno</v>
          </cell>
        </row>
        <row r="16">
          <cell r="B16" t="str">
            <v xml:space="preserve">Bote de Material Sobrante </v>
          </cell>
        </row>
        <row r="17">
          <cell r="B17" t="str">
            <v>Corte de Asfalto C/Maquina</v>
          </cell>
        </row>
        <row r="19">
          <cell r="B19" t="str">
            <v>SUMINISTRO DE TUBERIA Y PIEZAS:</v>
          </cell>
        </row>
        <row r="21">
          <cell r="D21" t="str">
            <v>ML</v>
          </cell>
        </row>
        <row r="25">
          <cell r="C25">
            <v>2</v>
          </cell>
          <cell r="D25" t="str">
            <v>UD</v>
          </cell>
        </row>
        <row r="38">
          <cell r="C38">
            <v>1</v>
          </cell>
          <cell r="D38" t="str">
            <v>UD</v>
          </cell>
        </row>
        <row r="39">
          <cell r="C39">
            <v>1</v>
          </cell>
          <cell r="D39" t="str">
            <v>UD</v>
          </cell>
        </row>
        <row r="41">
          <cell r="B41" t="str">
            <v>MANO DE OBRA PLOMERIA</v>
          </cell>
          <cell r="C41">
            <v>1</v>
          </cell>
          <cell r="D41" t="str">
            <v>PA</v>
          </cell>
        </row>
        <row r="43">
          <cell r="B43" t="str">
            <v>ANCLAJE DE PIEZAS EN H. S.</v>
          </cell>
          <cell r="C43">
            <v>1</v>
          </cell>
          <cell r="D43" t="str">
            <v>PA</v>
          </cell>
        </row>
        <row r="69">
          <cell r="C69">
            <v>7.5</v>
          </cell>
          <cell r="D69" t="str">
            <v>M2</v>
          </cell>
        </row>
        <row r="71">
          <cell r="C71">
            <v>1</v>
          </cell>
          <cell r="D71" t="str">
            <v>PA</v>
          </cell>
        </row>
      </sheetData>
      <sheetData sheetId="4">
        <row r="14">
          <cell r="B14" t="str">
            <v>TRABAJOS PRELIMINARES:</v>
          </cell>
          <cell r="F14" t="str">
            <v/>
          </cell>
        </row>
        <row r="15">
          <cell r="B15" t="str">
            <v>Replanteo</v>
          </cell>
          <cell r="C15">
            <v>1029.47</v>
          </cell>
          <cell r="D15" t="str">
            <v>ML</v>
          </cell>
        </row>
        <row r="17">
          <cell r="B17" t="str">
            <v>MOVIMIENTO DE TIERRA:</v>
          </cell>
        </row>
        <row r="18">
          <cell r="C18">
            <v>752.86</v>
          </cell>
          <cell r="D18" t="str">
            <v>M3</v>
          </cell>
        </row>
        <row r="19">
          <cell r="B19" t="str">
            <v>Suministro y Colocación Asiento de Arena</v>
          </cell>
          <cell r="C19">
            <v>66.45</v>
          </cell>
          <cell r="D19" t="str">
            <v>M3</v>
          </cell>
        </row>
        <row r="20">
          <cell r="B20" t="str">
            <v xml:space="preserve">Relleno Compactado con Maquito  </v>
          </cell>
          <cell r="C20">
            <v>672.05</v>
          </cell>
          <cell r="D20" t="str">
            <v>M3</v>
          </cell>
        </row>
        <row r="21">
          <cell r="B21" t="str">
            <v xml:space="preserve">Suministro de Material Para Relleno </v>
          </cell>
          <cell r="C21">
            <v>217.16</v>
          </cell>
          <cell r="D21" t="str">
            <v>M3</v>
          </cell>
        </row>
        <row r="22">
          <cell r="B22" t="str">
            <v xml:space="preserve">Bote de Material Sobrante </v>
          </cell>
          <cell r="C22">
            <v>302.63</v>
          </cell>
          <cell r="D22" t="str">
            <v>M3</v>
          </cell>
        </row>
        <row r="24">
          <cell r="B24" t="str">
            <v>SUMINISTRO DE TUBERIAS Y PIEZAS ESPECIALES:</v>
          </cell>
        </row>
        <row r="32">
          <cell r="C32">
            <v>445.03</v>
          </cell>
          <cell r="D32" t="str">
            <v>ML</v>
          </cell>
        </row>
        <row r="33">
          <cell r="C33">
            <v>283.19</v>
          </cell>
          <cell r="D33" t="str">
            <v>ML</v>
          </cell>
        </row>
        <row r="35">
          <cell r="C35">
            <v>320</v>
          </cell>
          <cell r="D35" t="str">
            <v>ML</v>
          </cell>
        </row>
        <row r="54">
          <cell r="D54" t="str">
            <v>UD</v>
          </cell>
        </row>
        <row r="56">
          <cell r="C56">
            <v>1</v>
          </cell>
          <cell r="D56" t="str">
            <v>UD</v>
          </cell>
        </row>
        <row r="108">
          <cell r="C108">
            <v>1</v>
          </cell>
          <cell r="D108" t="str">
            <v>UD</v>
          </cell>
        </row>
        <row r="157">
          <cell r="C157">
            <v>3</v>
          </cell>
          <cell r="D157" t="str">
            <v>UD</v>
          </cell>
        </row>
        <row r="158">
          <cell r="C158">
            <v>1</v>
          </cell>
          <cell r="D158" t="str">
            <v>UD</v>
          </cell>
        </row>
        <row r="251">
          <cell r="C251">
            <v>2</v>
          </cell>
          <cell r="D251" t="str">
            <v>UD</v>
          </cell>
        </row>
        <row r="253">
          <cell r="C253">
            <v>1</v>
          </cell>
          <cell r="D253" t="str">
            <v>UD</v>
          </cell>
        </row>
        <row r="265">
          <cell r="C265">
            <v>1</v>
          </cell>
          <cell r="D265" t="str">
            <v>UD</v>
          </cell>
        </row>
        <row r="323">
          <cell r="B323" t="str">
            <v>Ø3''</v>
          </cell>
          <cell r="D323" t="str">
            <v>UD</v>
          </cell>
        </row>
        <row r="325">
          <cell r="B325" t="str">
            <v>Ø6''</v>
          </cell>
          <cell r="D325" t="str">
            <v>UD</v>
          </cell>
        </row>
        <row r="326">
          <cell r="B326" t="str">
            <v>Ø8''</v>
          </cell>
          <cell r="C326">
            <v>5</v>
          </cell>
          <cell r="D326" t="str">
            <v>UD</v>
          </cell>
        </row>
        <row r="343">
          <cell r="C343">
            <v>1</v>
          </cell>
          <cell r="D343" t="str">
            <v>UD</v>
          </cell>
        </row>
        <row r="349">
          <cell r="B349" t="str">
            <v>Caja Telescópica</v>
          </cell>
          <cell r="C349">
            <v>1</v>
          </cell>
          <cell r="D349" t="str">
            <v>UD</v>
          </cell>
        </row>
        <row r="351">
          <cell r="B351" t="str">
            <v>COLOCACION DE TUBERIAS Y PIEZAS ESPECIALES:</v>
          </cell>
        </row>
        <row r="359">
          <cell r="D359" t="str">
            <v>ML</v>
          </cell>
        </row>
        <row r="360">
          <cell r="D360" t="str">
            <v>ML</v>
          </cell>
        </row>
        <row r="362">
          <cell r="D362" t="str">
            <v>ML</v>
          </cell>
        </row>
        <row r="381">
          <cell r="D381" t="str">
            <v>UD</v>
          </cell>
        </row>
        <row r="383">
          <cell r="D383" t="str">
            <v>UD</v>
          </cell>
        </row>
        <row r="484">
          <cell r="D484" t="str">
            <v>UD</v>
          </cell>
        </row>
        <row r="485">
          <cell r="D485" t="str">
            <v>UD</v>
          </cell>
        </row>
        <row r="578">
          <cell r="D578" t="str">
            <v>UD</v>
          </cell>
        </row>
        <row r="580">
          <cell r="D580" t="str">
            <v>UD</v>
          </cell>
        </row>
        <row r="592">
          <cell r="D592" t="str">
            <v>UD</v>
          </cell>
        </row>
        <row r="656">
          <cell r="C656">
            <v>1</v>
          </cell>
          <cell r="D656" t="str">
            <v>UD</v>
          </cell>
        </row>
        <row r="662">
          <cell r="B662" t="str">
            <v>Caja Telescópica</v>
          </cell>
          <cell r="C662">
            <v>1</v>
          </cell>
          <cell r="D662" t="str">
            <v>UD</v>
          </cell>
        </row>
        <row r="664">
          <cell r="A664">
            <v>5</v>
          </cell>
          <cell r="B664" t="str">
            <v>CEMENTO SOLVENTE</v>
          </cell>
          <cell r="C664">
            <v>2</v>
          </cell>
          <cell r="D664" t="str">
            <v>GALON</v>
          </cell>
        </row>
        <row r="666">
          <cell r="B666" t="str">
            <v>TRANSPORTE INTERNO TUBERIAS DE :</v>
          </cell>
        </row>
        <row r="673">
          <cell r="C673">
            <v>445.03</v>
          </cell>
          <cell r="D673" t="str">
            <v>ML</v>
          </cell>
        </row>
        <row r="674">
          <cell r="C674">
            <v>283.19</v>
          </cell>
          <cell r="D674" t="str">
            <v>ML</v>
          </cell>
        </row>
        <row r="676">
          <cell r="C676">
            <v>320</v>
          </cell>
          <cell r="D676" t="str">
            <v>ML</v>
          </cell>
        </row>
        <row r="684">
          <cell r="A684">
            <v>7</v>
          </cell>
          <cell r="B684" t="str">
            <v>PRUEBA HIDROSTATICA TUBERIAS DE :</v>
          </cell>
        </row>
        <row r="691">
          <cell r="C691">
            <v>445.03</v>
          </cell>
          <cell r="D691" t="str">
            <v>ML</v>
          </cell>
        </row>
        <row r="692">
          <cell r="C692">
            <v>283.19</v>
          </cell>
          <cell r="D692" t="str">
            <v>ML</v>
          </cell>
        </row>
        <row r="694">
          <cell r="C694">
            <v>320</v>
          </cell>
          <cell r="D694" t="str">
            <v>ML</v>
          </cell>
        </row>
        <row r="704">
          <cell r="B704" t="str">
            <v>ACOMETIDAS DOMICILIARIAS PROMEDIO DE  Ø3/4" ( Con Clamps de Acero y Caja Ovalada)</v>
          </cell>
          <cell r="C704">
            <v>70</v>
          </cell>
          <cell r="D704" t="str">
            <v>UD</v>
          </cell>
        </row>
        <row r="705">
          <cell r="F705" t="str">
            <v/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ICACION "/>
      <sheetName val="CUADRO"/>
      <sheetName val="ESTADO"/>
      <sheetName val="ORDEN DE CAMBIO # 3"/>
      <sheetName val="orden de cambio no.3"/>
      <sheetName val="Inf. Orden cambio"/>
      <sheetName val="Precio"/>
    </sheetNames>
    <sheetDataSet>
      <sheetData sheetId="0">
        <row r="1472">
          <cell r="E1472">
            <v>0.2</v>
          </cell>
        </row>
      </sheetData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EZAS GERONIMO C.J.B.(CODO12´)"/>
      <sheetName val="PIEZAS-GERONIMO-C.J.B.(ZETAS 4)"/>
      <sheetName val="ANALISIS ZETAS 6´´ (2)"/>
      <sheetName val="ANALISIS ZETAS 6´´"/>
      <sheetName val="PIEZAS-GERONIMO C.J.B(ZETAS 6´)"/>
      <sheetName val="CODOS"/>
      <sheetName val="Hoja2"/>
      <sheetName val="TUBERIAS RIB LOC 2019  "/>
      <sheetName val="TUBERIAS ACERO 2019 "/>
      <sheetName val="ELECTRICO 2018 (PARA ACTUALIZAR"/>
      <sheetName val="PIEZAS ACERO-GERONIMO 2019"/>
      <sheetName val="TUBERIAS PVC- DRENAJE GAMMA 202"/>
      <sheetName val="TUBERIAS PVC-DRENAJECORVI  2019"/>
      <sheetName val="TUBERIAS PVC- PRESION GAMMA 202"/>
      <sheetName val="PIEZAS PVC- PRESION(CORVI) 2019"/>
      <sheetName val="TUBERIAS PVC- PRESIONCORVI 2019"/>
      <sheetName val="PIEZAS PVC-DRENAJE 2019"/>
      <sheetName val="CHECK V Y H 2019"/>
      <sheetName val="POLIETILENO"/>
      <sheetName val="TUBERIAS HIERRO NEGRO 2019"/>
      <sheetName val="PINTURA 2019"/>
      <sheetName val="MATERIALES DE COSNTRUCCION 2019"/>
      <sheetName val="LOCK JOING"/>
      <sheetName val="MEDIDORES 2019"/>
      <sheetName val="VALVULAS DE COMPUERTA 2019"/>
      <sheetName val="VALVULA DE AIRE COMPLETA 2019"/>
      <sheetName val="Hoja3"/>
      <sheetName val="Hoja4"/>
      <sheetName val="VALVULAS DE PASO 2019"/>
      <sheetName val="analisis de p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nalisis de PU"/>
      <sheetName val="Equipos Pesado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Combinado ACTUALIZADO"/>
      <sheetName val="Analisis Combinado"/>
      <sheetName val="Equipos Pesados"/>
      <sheetName val="INSUMO DE MANO DE OBRA"/>
      <sheetName val="Ins"/>
      <sheetName val="analisis de pu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</sheetNames>
    <sheetDataSet>
      <sheetData sheetId="0" refreshError="1"/>
      <sheetData sheetId="1" refreshError="1">
        <row r="582">
          <cell r="E582">
            <v>126.15</v>
          </cell>
        </row>
        <row r="584">
          <cell r="E584">
            <v>445000</v>
          </cell>
        </row>
        <row r="592">
          <cell r="E592">
            <v>570000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analisis de pu"/>
      <sheetName val="Cargas Sociales"/>
      <sheetName val="Analisis Unit. "/>
      <sheetName val="MOCuadrillas"/>
      <sheetName val="MOJornal"/>
    </sheetNames>
    <sheetDataSet>
      <sheetData sheetId="0" refreshError="1"/>
      <sheetData sheetId="1" refreshError="1">
        <row r="582">
          <cell r="E582">
            <v>126.15</v>
          </cell>
        </row>
        <row r="584">
          <cell r="E584">
            <v>445000</v>
          </cell>
        </row>
        <row r="592">
          <cell r="E592">
            <v>570000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</sheetNames>
    <sheetDataSet>
      <sheetData sheetId="0" refreshError="1"/>
      <sheetData sheetId="1" refreshError="1">
        <row r="582">
          <cell r="E582">
            <v>126.15</v>
          </cell>
        </row>
        <row r="584">
          <cell r="E584">
            <v>445000</v>
          </cell>
        </row>
        <row r="592">
          <cell r="E592">
            <v>570000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 (2)"/>
      <sheetName val="PRESUP"/>
      <sheetName val="Settings (2)"/>
      <sheetName val="PRESUPUESTO"/>
      <sheetName val="Settings"/>
      <sheetName val="PRESUP LINEA IMPULSION"/>
      <sheetName val="VOL. Agua Potable  (2)"/>
      <sheetName val="AH Reg. Val."/>
      <sheetName val="Vol. Reg. Val."/>
      <sheetName val="MEDIDORES"/>
      <sheetName val="VALVULAS DE COMPUERTA (2)"/>
      <sheetName val="VALVULAS DE COMPUERTA"/>
      <sheetName val="VOL. Agua Potable "/>
      <sheetName val="A-H CISTERNA"/>
      <sheetName val="VOL CISTERNA"/>
      <sheetName val="CISTERNA 1"/>
    </sheetNames>
    <sheetDataSet>
      <sheetData sheetId="0"/>
      <sheetData sheetId="1"/>
      <sheetData sheetId="2"/>
      <sheetData sheetId="3"/>
      <sheetData sheetId="4"/>
      <sheetData sheetId="5">
        <row r="19">
          <cell r="G19"/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CDAB7-98BC-4CF9-B16C-A8269941C803}">
  <dimension ref="A1:AMJ128"/>
  <sheetViews>
    <sheetView view="pageBreakPreview" topLeftCell="A69" zoomScale="75" zoomScaleNormal="75" zoomScalePageLayoutView="75" workbookViewId="0">
      <selection activeCell="B75" sqref="B75:G87"/>
    </sheetView>
  </sheetViews>
  <sheetFormatPr baseColWidth="10" defaultColWidth="7.140625" defaultRowHeight="16"/>
  <cols>
    <col min="1" max="1" width="8.7109375" style="1291" customWidth="1"/>
    <col min="2" max="2" width="39.7109375" style="1291" customWidth="1"/>
    <col min="3" max="3" width="10.85546875" style="1291" customWidth="1"/>
    <col min="4" max="4" width="8.7109375" style="1291" customWidth="1"/>
    <col min="5" max="5" width="12.5703125" style="1292" customWidth="1"/>
    <col min="6" max="6" width="16.7109375" style="1291" customWidth="1"/>
    <col min="7" max="7" width="18.42578125" style="1291" customWidth="1"/>
    <col min="8" max="1017" width="7.140625" style="1291"/>
    <col min="1018" max="1024" width="9" style="1290" customWidth="1"/>
    <col min="1025" max="16384" width="7.140625" style="1290"/>
  </cols>
  <sheetData>
    <row r="1" spans="1:1024" s="1504" customFormat="1" ht="26.25" customHeight="1">
      <c r="A1" s="1549" t="s">
        <v>154</v>
      </c>
      <c r="B1" s="1549"/>
      <c r="C1" s="1549"/>
      <c r="D1" s="1549"/>
      <c r="E1" s="1549"/>
      <c r="F1" s="1549"/>
      <c r="G1" s="1549"/>
      <c r="AMD1" s="1290"/>
      <c r="AME1" s="1290"/>
      <c r="AMF1" s="1290"/>
      <c r="AMG1" s="1290"/>
      <c r="AMH1" s="1290"/>
      <c r="AMI1" s="1290"/>
      <c r="AMJ1" s="1290"/>
    </row>
    <row r="2" spans="1:1024" s="1504" customFormat="1" ht="20">
      <c r="A2" s="1550" t="s">
        <v>655</v>
      </c>
      <c r="B2" s="1550"/>
      <c r="C2" s="1550"/>
      <c r="D2" s="1550"/>
      <c r="E2" s="1550"/>
      <c r="F2" s="1550"/>
      <c r="G2" s="1550"/>
      <c r="AMD2" s="1290"/>
      <c r="AME2" s="1290"/>
      <c r="AMF2" s="1290"/>
      <c r="AMG2" s="1290"/>
      <c r="AMH2" s="1290"/>
      <c r="AMI2" s="1290"/>
      <c r="AMJ2" s="1290"/>
    </row>
    <row r="3" spans="1:1024" s="1504" customFormat="1" ht="20">
      <c r="A3" s="1551" t="s">
        <v>654</v>
      </c>
      <c r="B3" s="1551"/>
      <c r="C3" s="1551"/>
      <c r="D3" s="1551"/>
      <c r="E3" s="1551"/>
      <c r="F3" s="1551"/>
      <c r="G3" s="1551"/>
      <c r="AMD3" s="1290"/>
      <c r="AME3" s="1290"/>
      <c r="AMF3" s="1290"/>
      <c r="AMG3" s="1290"/>
      <c r="AMH3" s="1290"/>
      <c r="AMI3" s="1290"/>
      <c r="AMJ3" s="1290"/>
    </row>
    <row r="4" spans="1:1024" s="1504" customFormat="1" ht="24" customHeight="1">
      <c r="A4" s="1549"/>
      <c r="B4" s="1549"/>
      <c r="C4" s="1549"/>
      <c r="D4" s="1549"/>
      <c r="E4" s="1549"/>
      <c r="F4" s="1549"/>
      <c r="G4" s="1549"/>
      <c r="AMD4" s="1290"/>
      <c r="AME4" s="1290"/>
      <c r="AMF4" s="1290"/>
      <c r="AMG4" s="1290"/>
      <c r="AMH4" s="1290"/>
      <c r="AMI4" s="1290"/>
      <c r="AMJ4" s="1290"/>
    </row>
    <row r="5" spans="1:1024" s="1504" customFormat="1" ht="20">
      <c r="A5" s="1508"/>
      <c r="B5" s="1507"/>
      <c r="C5" s="1505"/>
      <c r="D5" s="1505"/>
      <c r="E5" s="1506"/>
      <c r="F5" s="1505"/>
      <c r="G5" s="1505"/>
      <c r="AMD5" s="1290"/>
      <c r="AME5" s="1290"/>
      <c r="AMF5" s="1290"/>
      <c r="AMG5" s="1290"/>
      <c r="AMH5" s="1290"/>
      <c r="AMI5" s="1290"/>
      <c r="AMJ5" s="1290"/>
    </row>
    <row r="6" spans="1:1024" ht="21" customHeight="1">
      <c r="A6" s="1552" t="s">
        <v>954</v>
      </c>
      <c r="B6" s="1552"/>
      <c r="C6" s="1503"/>
      <c r="D6" s="1503"/>
      <c r="E6" s="1503"/>
      <c r="F6" s="1553"/>
      <c r="G6" s="1553"/>
    </row>
    <row r="7" spans="1:1024" s="1502" customFormat="1" ht="87.75" customHeight="1">
      <c r="A7" s="1547" t="s">
        <v>953</v>
      </c>
      <c r="B7" s="1547"/>
      <c r="C7" s="1547"/>
      <c r="D7" s="1547"/>
      <c r="E7" s="1547"/>
      <c r="F7" s="1547"/>
      <c r="G7" s="1547"/>
      <c r="AMD7" s="1290"/>
      <c r="AME7" s="1290"/>
      <c r="AMF7" s="1290"/>
      <c r="AMG7" s="1290"/>
      <c r="AMH7" s="1290"/>
      <c r="AMI7" s="1290"/>
      <c r="AMJ7" s="1290"/>
    </row>
    <row r="8" spans="1:1024" s="1468" customFormat="1" ht="10.5" customHeight="1" thickBot="1">
      <c r="B8" s="1548"/>
      <c r="C8" s="1548"/>
      <c r="D8" s="1548"/>
      <c r="E8" s="1548"/>
      <c r="F8" s="1548"/>
      <c r="G8" s="1548"/>
      <c r="AMD8" s="1290"/>
      <c r="AME8" s="1290"/>
      <c r="AMF8" s="1290"/>
      <c r="AMG8" s="1290"/>
      <c r="AMH8" s="1290"/>
      <c r="AMI8" s="1290"/>
      <c r="AMJ8" s="1290"/>
    </row>
    <row r="9" spans="1:1024" s="1468" customFormat="1" ht="27" customHeight="1" thickTop="1" thickBot="1">
      <c r="A9" s="1500" t="s">
        <v>0</v>
      </c>
      <c r="B9" s="1498" t="s">
        <v>149</v>
      </c>
      <c r="C9" s="1498" t="s">
        <v>148</v>
      </c>
      <c r="D9" s="1498" t="s">
        <v>147</v>
      </c>
      <c r="E9" s="1499" t="s">
        <v>146</v>
      </c>
      <c r="F9" s="1498" t="s">
        <v>145</v>
      </c>
      <c r="G9" s="1497" t="s">
        <v>144</v>
      </c>
      <c r="AMD9" s="1290"/>
      <c r="AME9" s="1290"/>
      <c r="AMF9" s="1290"/>
      <c r="AMG9" s="1290"/>
      <c r="AMH9" s="1290"/>
      <c r="AMI9" s="1290"/>
      <c r="AMJ9" s="1290"/>
    </row>
    <row r="10" spans="1:1024" s="1468" customFormat="1" ht="14.25" customHeight="1" thickTop="1">
      <c r="A10" s="1500"/>
      <c r="B10" s="1498"/>
      <c r="C10" s="1498"/>
      <c r="D10" s="1498"/>
      <c r="E10" s="1499"/>
      <c r="F10" s="1498"/>
      <c r="G10" s="1497"/>
      <c r="AMD10" s="1290"/>
      <c r="AME10" s="1290"/>
      <c r="AMF10" s="1290"/>
      <c r="AMG10" s="1290"/>
      <c r="AMH10" s="1290"/>
      <c r="AMI10" s="1290"/>
      <c r="AMJ10" s="1290"/>
    </row>
    <row r="11" spans="1:1024" s="1372" customFormat="1" ht="24.75" customHeight="1">
      <c r="A11" s="321">
        <v>1</v>
      </c>
      <c r="B11" s="1425" t="s">
        <v>142</v>
      </c>
      <c r="C11" s="1456"/>
      <c r="D11" s="1456"/>
      <c r="E11" s="1528"/>
      <c r="F11" s="1413" t="str">
        <f t="shared" ref="F11:F20" si="0">IF(ISBLANK(C11),"",ROUND(C11*E11,2))</f>
        <v/>
      </c>
      <c r="G11" s="1467"/>
      <c r="H11" s="1458"/>
      <c r="AMD11" s="1290"/>
      <c r="AME11" s="1290"/>
      <c r="AMF11" s="1290"/>
      <c r="AMG11" s="1290"/>
      <c r="AMH11" s="1290"/>
      <c r="AMI11" s="1290"/>
      <c r="AMJ11" s="1290"/>
    </row>
    <row r="12" spans="1:1024" s="1372" customFormat="1" ht="21.75" customHeight="1">
      <c r="A12" s="1445">
        <f>A11+0.1</f>
        <v>1.1000000000000001</v>
      </c>
      <c r="B12" s="1456" t="s">
        <v>140</v>
      </c>
      <c r="C12" s="319">
        <v>536</v>
      </c>
      <c r="D12" s="318" t="s">
        <v>5</v>
      </c>
      <c r="E12" s="1528"/>
      <c r="F12" s="1413">
        <f t="shared" si="0"/>
        <v>0</v>
      </c>
      <c r="G12" s="1381"/>
      <c r="H12" s="1459"/>
      <c r="AMD12" s="1290"/>
      <c r="AME12" s="1290"/>
      <c r="AMF12" s="1290"/>
      <c r="AMG12" s="1290"/>
      <c r="AMH12" s="1290"/>
      <c r="AMI12" s="1290"/>
      <c r="AMJ12" s="1290"/>
    </row>
    <row r="13" spans="1:1024" s="1372" customFormat="1" ht="23.25" customHeight="1">
      <c r="A13" s="1445">
        <f>A12+0.1</f>
        <v>1.2</v>
      </c>
      <c r="B13" s="1456" t="s">
        <v>781</v>
      </c>
      <c r="C13" s="319">
        <v>1</v>
      </c>
      <c r="D13" s="318" t="s">
        <v>14</v>
      </c>
      <c r="E13" s="1528"/>
      <c r="F13" s="1413">
        <f t="shared" si="0"/>
        <v>0</v>
      </c>
      <c r="G13" s="1381">
        <f>SUM(F12:F13)</f>
        <v>0</v>
      </c>
      <c r="H13" s="1459"/>
      <c r="AMD13" s="1290"/>
      <c r="AME13" s="1290"/>
      <c r="AMF13" s="1290"/>
      <c r="AMG13" s="1290"/>
      <c r="AMH13" s="1290"/>
      <c r="AMI13" s="1290"/>
      <c r="AMJ13" s="1290"/>
    </row>
    <row r="14" spans="1:1024" s="1383" customFormat="1" ht="13.5" customHeight="1">
      <c r="A14" s="1426"/>
      <c r="B14" s="1425"/>
      <c r="C14" s="319"/>
      <c r="D14" s="1465"/>
      <c r="E14" s="1546"/>
      <c r="F14" s="1413" t="str">
        <f t="shared" si="0"/>
        <v/>
      </c>
      <c r="G14" s="1463"/>
      <c r="H14" s="1458"/>
      <c r="I14" s="1458"/>
      <c r="AMD14" s="1290"/>
      <c r="AME14" s="1290"/>
      <c r="AMF14" s="1290"/>
      <c r="AMG14" s="1290"/>
      <c r="AMH14" s="1290"/>
      <c r="AMI14" s="1290"/>
      <c r="AMJ14" s="1290"/>
    </row>
    <row r="15" spans="1:1024" s="1372" customFormat="1" ht="24" customHeight="1">
      <c r="A15" s="321">
        <f>A11+1</f>
        <v>2</v>
      </c>
      <c r="B15" s="1425" t="s">
        <v>32</v>
      </c>
      <c r="C15" s="319"/>
      <c r="D15" s="1456"/>
      <c r="E15" s="1528"/>
      <c r="F15" s="1413" t="str">
        <f t="shared" si="0"/>
        <v/>
      </c>
      <c r="G15" s="1461"/>
      <c r="H15" s="1459"/>
      <c r="AMD15" s="1290"/>
      <c r="AME15" s="1290"/>
      <c r="AMF15" s="1290"/>
      <c r="AMG15" s="1290"/>
      <c r="AMH15" s="1290"/>
      <c r="AMI15" s="1290"/>
      <c r="AMJ15" s="1290"/>
    </row>
    <row r="16" spans="1:1024" s="1372" customFormat="1" ht="39" customHeight="1">
      <c r="A16" s="1445" t="s">
        <v>136</v>
      </c>
      <c r="B16" s="1545" t="s">
        <v>952</v>
      </c>
      <c r="C16" s="319">
        <v>344.67</v>
      </c>
      <c r="D16" s="318" t="s">
        <v>6</v>
      </c>
      <c r="E16" s="1528"/>
      <c r="F16" s="1413">
        <f t="shared" si="0"/>
        <v>0</v>
      </c>
      <c r="G16" s="1461"/>
      <c r="H16" s="1458"/>
      <c r="I16" s="1458"/>
      <c r="AMD16" s="1290"/>
      <c r="AME16" s="1290"/>
      <c r="AMF16" s="1290"/>
      <c r="AMG16" s="1290"/>
      <c r="AMH16" s="1290"/>
      <c r="AMI16" s="1290"/>
      <c r="AMJ16" s="1290"/>
    </row>
    <row r="17" spans="1:1024" s="1372" customFormat="1" ht="19.5" customHeight="1">
      <c r="A17" s="1445" t="s">
        <v>205</v>
      </c>
      <c r="B17" s="1456" t="s">
        <v>129</v>
      </c>
      <c r="C17" s="319">
        <v>32.79</v>
      </c>
      <c r="D17" s="318" t="s">
        <v>6</v>
      </c>
      <c r="E17" s="1496"/>
      <c r="F17" s="1413">
        <f t="shared" si="0"/>
        <v>0</v>
      </c>
      <c r="G17" s="1381"/>
      <c r="H17" s="1459"/>
      <c r="AMD17" s="1290"/>
      <c r="AME17" s="1290"/>
      <c r="AMF17" s="1290"/>
      <c r="AMG17" s="1290"/>
      <c r="AMH17" s="1290"/>
      <c r="AMI17" s="1290"/>
      <c r="AMJ17" s="1290"/>
    </row>
    <row r="18" spans="1:1024" s="1372" customFormat="1" ht="21.75" customHeight="1">
      <c r="A18" s="1445" t="s">
        <v>130</v>
      </c>
      <c r="B18" s="1456" t="s">
        <v>700</v>
      </c>
      <c r="C18" s="319">
        <v>308.7</v>
      </c>
      <c r="D18" s="318" t="s">
        <v>6</v>
      </c>
      <c r="E18" s="1535"/>
      <c r="F18" s="1413">
        <f t="shared" si="0"/>
        <v>0</v>
      </c>
      <c r="G18" s="1381"/>
      <c r="H18" s="1458"/>
      <c r="I18" s="1457"/>
      <c r="AMD18" s="1290"/>
      <c r="AME18" s="1290"/>
      <c r="AMF18" s="1290"/>
      <c r="AMG18" s="1290"/>
      <c r="AMH18" s="1290"/>
      <c r="AMI18" s="1290"/>
      <c r="AMJ18" s="1290"/>
    </row>
    <row r="19" spans="1:1024" s="1372" customFormat="1" ht="21.75" customHeight="1">
      <c r="A19" s="1445" t="s">
        <v>128</v>
      </c>
      <c r="B19" s="1456" t="s">
        <v>921</v>
      </c>
      <c r="C19" s="319">
        <v>92.84</v>
      </c>
      <c r="D19" s="318" t="s">
        <v>6</v>
      </c>
      <c r="E19" s="1535"/>
      <c r="F19" s="1413">
        <f t="shared" si="0"/>
        <v>0</v>
      </c>
      <c r="G19" s="1381"/>
      <c r="H19" s="1450"/>
      <c r="AMD19" s="1290"/>
      <c r="AME19" s="1290"/>
      <c r="AMF19" s="1290"/>
      <c r="AMG19" s="1290"/>
      <c r="AMH19" s="1290"/>
      <c r="AMI19" s="1290"/>
      <c r="AMJ19" s="1290"/>
    </row>
    <row r="20" spans="1:1024" s="1372" customFormat="1" ht="22.5" customHeight="1">
      <c r="A20" s="1445" t="s">
        <v>126</v>
      </c>
      <c r="B20" s="1451" t="s">
        <v>123</v>
      </c>
      <c r="C20" s="319">
        <v>137.58000000000001</v>
      </c>
      <c r="D20" s="318" t="s">
        <v>6</v>
      </c>
      <c r="E20" s="1535"/>
      <c r="F20" s="1413">
        <f t="shared" si="0"/>
        <v>0</v>
      </c>
      <c r="G20" s="1381"/>
      <c r="H20" s="1450"/>
      <c r="AMD20" s="1290"/>
      <c r="AME20" s="1290"/>
      <c r="AMF20" s="1290"/>
      <c r="AMG20" s="1290"/>
      <c r="AMH20" s="1290"/>
      <c r="AMI20" s="1290"/>
      <c r="AMJ20" s="1290"/>
    </row>
    <row r="21" spans="1:1024" ht="20">
      <c r="A21" s="1544" t="s">
        <v>602</v>
      </c>
      <c r="B21" s="1543" t="s">
        <v>323</v>
      </c>
      <c r="C21" s="319">
        <v>1</v>
      </c>
      <c r="D21" s="318" t="s">
        <v>14</v>
      </c>
      <c r="E21" s="1535"/>
      <c r="F21" s="1413">
        <f>ROUND(C21*E21,2)</f>
        <v>0</v>
      </c>
      <c r="G21" s="1533">
        <f>SUM(F16:F21)</f>
        <v>0</v>
      </c>
    </row>
    <row r="22" spans="1:1024" s="1372" customFormat="1" ht="15" customHeight="1">
      <c r="A22" s="1447"/>
      <c r="B22" s="1456"/>
      <c r="C22" s="319"/>
      <c r="D22" s="318"/>
      <c r="E22" s="1535"/>
      <c r="F22" s="1413" t="str">
        <f t="shared" ref="F22:F34" si="1">IF(ISBLANK(C22),"",ROUND(C22*E22,2))</f>
        <v/>
      </c>
      <c r="G22" s="1381"/>
      <c r="H22" s="1450"/>
      <c r="AMD22" s="1290"/>
      <c r="AME22" s="1290"/>
      <c r="AMF22" s="1290"/>
      <c r="AMG22" s="1290"/>
      <c r="AMH22" s="1290"/>
      <c r="AMI22" s="1290"/>
      <c r="AMJ22" s="1290"/>
    </row>
    <row r="23" spans="1:1024" s="1372" customFormat="1" ht="25.5" customHeight="1">
      <c r="A23" s="321">
        <f>A15+1</f>
        <v>3</v>
      </c>
      <c r="B23" s="1427" t="s">
        <v>920</v>
      </c>
      <c r="C23" s="1424"/>
      <c r="D23" s="318"/>
      <c r="E23" s="1528"/>
      <c r="F23" s="1413" t="str">
        <f t="shared" si="1"/>
        <v/>
      </c>
      <c r="G23" s="1381"/>
      <c r="AMD23" s="1290"/>
      <c r="AME23" s="1290"/>
      <c r="AMF23" s="1290"/>
      <c r="AMG23" s="1290"/>
      <c r="AMH23" s="1290"/>
      <c r="AMI23" s="1290"/>
      <c r="AMJ23" s="1290"/>
    </row>
    <row r="24" spans="1:1024" s="1372" customFormat="1" ht="23.25" customHeight="1">
      <c r="A24" s="1405" t="s">
        <v>118</v>
      </c>
      <c r="B24" s="1404" t="s">
        <v>951</v>
      </c>
      <c r="C24" s="319">
        <v>546.36</v>
      </c>
      <c r="D24" s="1403" t="s">
        <v>5</v>
      </c>
      <c r="E24" s="1521"/>
      <c r="F24" s="1413">
        <f t="shared" si="1"/>
        <v>0</v>
      </c>
      <c r="G24" s="1381"/>
      <c r="AMD24" s="1290"/>
      <c r="AME24" s="1290"/>
      <c r="AMF24" s="1290"/>
      <c r="AMG24" s="1290"/>
      <c r="AMH24" s="1290"/>
      <c r="AMI24" s="1290"/>
      <c r="AMJ24" s="1290"/>
    </row>
    <row r="25" spans="1:1024" s="1448" customFormat="1" ht="20">
      <c r="A25" s="1445" t="s">
        <v>117</v>
      </c>
      <c r="B25" s="1404" t="s">
        <v>950</v>
      </c>
      <c r="C25" s="319">
        <v>1</v>
      </c>
      <c r="D25" s="1403" t="s">
        <v>2</v>
      </c>
      <c r="E25" s="1535"/>
      <c r="F25" s="1413">
        <f t="shared" si="1"/>
        <v>0</v>
      </c>
      <c r="G25" s="1432"/>
      <c r="AMD25" s="1290"/>
      <c r="AME25" s="1290"/>
      <c r="AMF25" s="1290"/>
      <c r="AMG25" s="1290"/>
      <c r="AMH25" s="1290"/>
      <c r="AMI25" s="1290"/>
      <c r="AMJ25" s="1290"/>
    </row>
    <row r="26" spans="1:1024" s="1448" customFormat="1" ht="20">
      <c r="A26" s="1416" t="s">
        <v>116</v>
      </c>
      <c r="B26" s="1404" t="s">
        <v>949</v>
      </c>
      <c r="C26" s="319">
        <v>2</v>
      </c>
      <c r="D26" s="1403" t="s">
        <v>2</v>
      </c>
      <c r="E26" s="1535"/>
      <c r="F26" s="1413">
        <f t="shared" si="1"/>
        <v>0</v>
      </c>
      <c r="G26" s="1432"/>
      <c r="AMD26" s="1290"/>
      <c r="AME26" s="1290"/>
      <c r="AMF26" s="1290"/>
      <c r="AMG26" s="1290"/>
      <c r="AMH26" s="1290"/>
      <c r="AMI26" s="1290"/>
      <c r="AMJ26" s="1290"/>
    </row>
    <row r="27" spans="1:1024" s="1448" customFormat="1" ht="24" customHeight="1">
      <c r="A27" s="1437" t="s">
        <v>114</v>
      </c>
      <c r="B27" s="1438" t="s">
        <v>203</v>
      </c>
      <c r="C27" s="319"/>
      <c r="D27" s="1403"/>
      <c r="E27" s="1535"/>
      <c r="F27" s="1413" t="str">
        <f t="shared" si="1"/>
        <v/>
      </c>
      <c r="G27" s="1432"/>
      <c r="AMD27" s="1290"/>
      <c r="AME27" s="1290"/>
      <c r="AMF27" s="1290"/>
      <c r="AMG27" s="1290"/>
      <c r="AMH27" s="1290"/>
      <c r="AMI27" s="1290"/>
      <c r="AMJ27" s="1290"/>
    </row>
    <row r="28" spans="1:1024" s="1448" customFormat="1" ht="24" customHeight="1">
      <c r="A28" s="1416" t="s">
        <v>199</v>
      </c>
      <c r="B28" s="1433" t="s">
        <v>910</v>
      </c>
      <c r="C28" s="319">
        <v>1</v>
      </c>
      <c r="D28" s="318" t="s">
        <v>2</v>
      </c>
      <c r="E28" s="1528"/>
      <c r="F28" s="1413">
        <f t="shared" si="1"/>
        <v>0</v>
      </c>
      <c r="G28" s="1432"/>
      <c r="AMD28" s="1290"/>
      <c r="AME28" s="1290"/>
      <c r="AMF28" s="1290"/>
      <c r="AMG28" s="1290"/>
      <c r="AMH28" s="1290"/>
      <c r="AMI28" s="1290"/>
      <c r="AMJ28" s="1290"/>
    </row>
    <row r="29" spans="1:1024" s="1448" customFormat="1" ht="24" customHeight="1">
      <c r="A29" s="1416" t="s">
        <v>198</v>
      </c>
      <c r="B29" s="1433" t="s">
        <v>909</v>
      </c>
      <c r="C29" s="319">
        <v>1</v>
      </c>
      <c r="D29" s="318" t="s">
        <v>2</v>
      </c>
      <c r="E29" s="1528"/>
      <c r="F29" s="1413">
        <f t="shared" si="1"/>
        <v>0</v>
      </c>
      <c r="G29" s="1432"/>
      <c r="AMD29" s="1290"/>
      <c r="AME29" s="1290"/>
      <c r="AMF29" s="1290"/>
      <c r="AMG29" s="1290"/>
      <c r="AMH29" s="1290"/>
      <c r="AMI29" s="1290"/>
      <c r="AMJ29" s="1290"/>
    </row>
    <row r="30" spans="1:1024" s="1372" customFormat="1" ht="18.75" customHeight="1">
      <c r="A30" s="1416" t="s">
        <v>113</v>
      </c>
      <c r="B30" s="1433" t="s">
        <v>948</v>
      </c>
      <c r="C30" s="319">
        <v>1</v>
      </c>
      <c r="D30" s="318" t="s">
        <v>2</v>
      </c>
      <c r="E30" s="1528"/>
      <c r="F30" s="1413">
        <f t="shared" si="1"/>
        <v>0</v>
      </c>
      <c r="G30" s="1381"/>
      <c r="H30" s="1393"/>
      <c r="AMD30" s="1290"/>
      <c r="AME30" s="1290"/>
      <c r="AMF30" s="1290"/>
      <c r="AMG30" s="1290"/>
      <c r="AMH30" s="1290"/>
      <c r="AMI30" s="1290"/>
      <c r="AMJ30" s="1290"/>
    </row>
    <row r="31" spans="1:1024" s="1372" customFormat="1" ht="21.75" customHeight="1">
      <c r="A31" s="1416" t="s">
        <v>197</v>
      </c>
      <c r="B31" s="1433" t="s">
        <v>947</v>
      </c>
      <c r="C31" s="319">
        <v>4</v>
      </c>
      <c r="D31" s="318" t="s">
        <v>2</v>
      </c>
      <c r="E31" s="1528"/>
      <c r="F31" s="1413">
        <f t="shared" si="1"/>
        <v>0</v>
      </c>
      <c r="G31" s="1381"/>
      <c r="H31" s="1393"/>
      <c r="AMD31" s="1290"/>
      <c r="AME31" s="1290"/>
      <c r="AMF31" s="1290"/>
      <c r="AMG31" s="1290"/>
      <c r="AMH31" s="1290"/>
      <c r="AMI31" s="1290"/>
      <c r="AMJ31" s="1290"/>
    </row>
    <row r="32" spans="1:1024" s="1448" customFormat="1" ht="20">
      <c r="A32" s="1437" t="s">
        <v>192</v>
      </c>
      <c r="B32" s="1436" t="s">
        <v>906</v>
      </c>
      <c r="C32" s="319"/>
      <c r="D32" s="1403"/>
      <c r="E32" s="1535"/>
      <c r="F32" s="1413" t="str">
        <f t="shared" si="1"/>
        <v/>
      </c>
      <c r="G32" s="1432"/>
      <c r="AMD32" s="1290"/>
      <c r="AME32" s="1290"/>
      <c r="AMF32" s="1290"/>
      <c r="AMG32" s="1290"/>
      <c r="AMH32" s="1290"/>
      <c r="AMI32" s="1290"/>
      <c r="AMJ32" s="1290"/>
    </row>
    <row r="33" spans="1:1024" s="1448" customFormat="1" ht="44.25" customHeight="1">
      <c r="A33" s="1416" t="s">
        <v>191</v>
      </c>
      <c r="B33" s="1434" t="s">
        <v>946</v>
      </c>
      <c r="C33" s="319">
        <v>1</v>
      </c>
      <c r="D33" s="1403" t="s">
        <v>2</v>
      </c>
      <c r="E33" s="1429"/>
      <c r="F33" s="1413">
        <f t="shared" si="1"/>
        <v>0</v>
      </c>
      <c r="G33" s="1432"/>
      <c r="AMD33" s="1290"/>
      <c r="AME33" s="1290"/>
      <c r="AMF33" s="1290"/>
      <c r="AMG33" s="1290"/>
      <c r="AMH33" s="1290"/>
      <c r="AMI33" s="1290"/>
      <c r="AMJ33" s="1290"/>
    </row>
    <row r="34" spans="1:1024" s="1448" customFormat="1" ht="24.75" customHeight="1">
      <c r="A34" s="1416" t="s">
        <v>190</v>
      </c>
      <c r="B34" s="1433" t="s">
        <v>93</v>
      </c>
      <c r="C34" s="319">
        <f>+SUM(C32:C33)</f>
        <v>1</v>
      </c>
      <c r="D34" s="1403" t="s">
        <v>2</v>
      </c>
      <c r="E34" s="1429"/>
      <c r="F34" s="1413">
        <f t="shared" si="1"/>
        <v>0</v>
      </c>
      <c r="G34" s="1381">
        <f>SUM(F24:F34)</f>
        <v>0</v>
      </c>
      <c r="AMD34" s="1290"/>
      <c r="AME34" s="1290"/>
      <c r="AMF34" s="1290"/>
      <c r="AMG34" s="1290"/>
      <c r="AMH34" s="1290"/>
      <c r="AMI34" s="1290"/>
      <c r="AMJ34" s="1290"/>
    </row>
    <row r="35" spans="1:1024" s="1372" customFormat="1" ht="15.75" customHeight="1">
      <c r="A35" s="1447"/>
      <c r="B35" s="1446"/>
      <c r="C35" s="319"/>
      <c r="D35" s="318"/>
      <c r="E35" s="1528"/>
      <c r="F35" s="1413"/>
      <c r="G35" s="1381"/>
      <c r="AMD35" s="1290"/>
      <c r="AME35" s="1290"/>
      <c r="AMF35" s="1290"/>
      <c r="AMG35" s="1290"/>
      <c r="AMH35" s="1290"/>
      <c r="AMI35" s="1290"/>
      <c r="AMJ35" s="1290"/>
    </row>
    <row r="36" spans="1:1024" s="1372" customFormat="1" ht="28.5" customHeight="1">
      <c r="A36" s="1539" t="s">
        <v>945</v>
      </c>
      <c r="B36" s="1438" t="s">
        <v>944</v>
      </c>
      <c r="C36" s="319">
        <v>1</v>
      </c>
      <c r="D36" s="1403" t="s">
        <v>14</v>
      </c>
      <c r="E36" s="1528"/>
      <c r="F36" s="1413">
        <f>IF(ISBLANK(C36),"",ROUND(C36*E36,2))</f>
        <v>0</v>
      </c>
      <c r="G36" s="1381">
        <f>SUM(F36)</f>
        <v>0</v>
      </c>
      <c r="AMD36" s="1290"/>
      <c r="AME36" s="1290"/>
      <c r="AMF36" s="1290"/>
      <c r="AMG36" s="1290"/>
      <c r="AMH36" s="1290"/>
      <c r="AMI36" s="1290"/>
      <c r="AMJ36" s="1290"/>
    </row>
    <row r="37" spans="1:1024" s="1372" customFormat="1" ht="13.5" customHeight="1">
      <c r="A37" s="1431"/>
      <c r="B37" s="1430"/>
      <c r="C37" s="319"/>
      <c r="D37" s="1403"/>
      <c r="E37" s="1528"/>
      <c r="F37" s="1413"/>
      <c r="G37" s="1381"/>
      <c r="AMD37" s="1290"/>
      <c r="AME37" s="1290"/>
      <c r="AMF37" s="1290"/>
      <c r="AMG37" s="1290"/>
      <c r="AMH37" s="1290"/>
      <c r="AMI37" s="1290"/>
      <c r="AMJ37" s="1290"/>
    </row>
    <row r="38" spans="1:1024" s="1383" customFormat="1" ht="24.75" customHeight="1">
      <c r="A38" s="321" t="s">
        <v>92</v>
      </c>
      <c r="B38" s="1427" t="s">
        <v>89</v>
      </c>
      <c r="C38" s="319">
        <v>1</v>
      </c>
      <c r="D38" s="318" t="s">
        <v>256</v>
      </c>
      <c r="E38" s="1429"/>
      <c r="F38" s="1413">
        <f>IF(ISBLANK(C38),"",ROUND(C38*E38,2))</f>
        <v>0</v>
      </c>
      <c r="G38" s="1381">
        <f>SUM(F38)</f>
        <v>0</v>
      </c>
      <c r="AMD38" s="1290"/>
      <c r="AME38" s="1290"/>
      <c r="AMF38" s="1290"/>
      <c r="AMG38" s="1290"/>
      <c r="AMH38" s="1290"/>
      <c r="AMI38" s="1290"/>
      <c r="AMJ38" s="1290"/>
    </row>
    <row r="39" spans="1:1024" s="1372" customFormat="1" ht="15" customHeight="1">
      <c r="A39" s="1416"/>
      <c r="B39" s="1415"/>
      <c r="C39" s="319"/>
      <c r="D39" s="1403"/>
      <c r="E39" s="1528"/>
      <c r="F39" s="1413"/>
      <c r="G39" s="1381"/>
      <c r="AMD39" s="1290"/>
      <c r="AME39" s="1290"/>
      <c r="AMF39" s="1290"/>
      <c r="AMG39" s="1290"/>
      <c r="AMH39" s="1290"/>
      <c r="AMI39" s="1290"/>
      <c r="AMJ39" s="1290"/>
    </row>
    <row r="40" spans="1:1024" s="1383" customFormat="1" ht="27" customHeight="1" thickBot="1">
      <c r="A40" s="1542" t="s">
        <v>90</v>
      </c>
      <c r="B40" s="1541" t="s">
        <v>905</v>
      </c>
      <c r="C40" s="1421">
        <v>0.24</v>
      </c>
      <c r="D40" s="1442" t="s">
        <v>6</v>
      </c>
      <c r="E40" s="1540"/>
      <c r="F40" s="1440">
        <f>IF(ISBLANK(C40),"",ROUND(C40*E40,2))</f>
        <v>0</v>
      </c>
      <c r="G40" s="1417">
        <f>SUM(F40)</f>
        <v>0</v>
      </c>
      <c r="AMD40" s="1290"/>
      <c r="AME40" s="1290"/>
      <c r="AMF40" s="1290"/>
      <c r="AMG40" s="1290"/>
      <c r="AMH40" s="1290"/>
      <c r="AMI40" s="1290"/>
      <c r="AMJ40" s="1290"/>
    </row>
    <row r="41" spans="1:1024" s="1372" customFormat="1" ht="13.5" customHeight="1" thickTop="1">
      <c r="A41" s="1416"/>
      <c r="B41" s="1415"/>
      <c r="C41" s="319"/>
      <c r="D41" s="1403"/>
      <c r="E41" s="1528"/>
      <c r="F41" s="1413"/>
      <c r="G41" s="1381"/>
      <c r="AMD41" s="1290"/>
      <c r="AME41" s="1290"/>
      <c r="AMF41" s="1290"/>
      <c r="AMG41" s="1290"/>
      <c r="AMH41" s="1290"/>
      <c r="AMI41" s="1290"/>
      <c r="AMJ41" s="1290"/>
    </row>
    <row r="42" spans="1:1024" s="1383" customFormat="1" ht="71.25" customHeight="1">
      <c r="A42" s="321" t="s">
        <v>87</v>
      </c>
      <c r="B42" s="1427" t="s">
        <v>943</v>
      </c>
      <c r="C42" s="319">
        <v>1</v>
      </c>
      <c r="D42" s="318" t="s">
        <v>14</v>
      </c>
      <c r="E42" s="1528"/>
      <c r="F42" s="1413">
        <f>IF(ISBLANK(C42),"",ROUND(C42*E42,2))</f>
        <v>0</v>
      </c>
      <c r="G42" s="1381">
        <f>SUM(F42)</f>
        <v>0</v>
      </c>
      <c r="AMD42" s="1290"/>
      <c r="AME42" s="1290"/>
      <c r="AMF42" s="1290"/>
      <c r="AMG42" s="1290"/>
      <c r="AMH42" s="1290"/>
      <c r="AMI42" s="1290"/>
      <c r="AMJ42" s="1290"/>
    </row>
    <row r="43" spans="1:1024" s="1372" customFormat="1" ht="11.25" customHeight="1">
      <c r="A43" s="1416"/>
      <c r="B43" s="1415"/>
      <c r="C43" s="1424"/>
      <c r="D43" s="1403"/>
      <c r="E43" s="1528"/>
      <c r="F43" s="1413"/>
      <c r="G43" s="1381"/>
      <c r="AMD43" s="1290"/>
      <c r="AME43" s="1290"/>
      <c r="AMF43" s="1290"/>
      <c r="AMG43" s="1290"/>
      <c r="AMH43" s="1290"/>
      <c r="AMI43" s="1290"/>
      <c r="AMJ43" s="1290"/>
    </row>
    <row r="44" spans="1:1024" s="1383" customFormat="1" ht="63" customHeight="1">
      <c r="A44" s="321" t="s">
        <v>85</v>
      </c>
      <c r="B44" s="1427" t="s">
        <v>903</v>
      </c>
      <c r="C44" s="319">
        <v>13</v>
      </c>
      <c r="D44" s="318" t="s">
        <v>2</v>
      </c>
      <c r="E44" s="1528"/>
      <c r="F44" s="1413">
        <f>IF(ISBLANK(C44),"",ROUND(C44*E44,2))</f>
        <v>0</v>
      </c>
      <c r="G44" s="1381">
        <f>+F44</f>
        <v>0</v>
      </c>
      <c r="AMD44" s="1290"/>
      <c r="AME44" s="1290"/>
      <c r="AMF44" s="1290"/>
      <c r="AMG44" s="1290"/>
      <c r="AMH44" s="1290"/>
      <c r="AMI44" s="1290"/>
      <c r="AMJ44" s="1290"/>
    </row>
    <row r="45" spans="1:1024" s="1383" customFormat="1" ht="13.5" customHeight="1">
      <c r="A45" s="321"/>
      <c r="B45" s="1427"/>
      <c r="C45" s="319"/>
      <c r="D45" s="318"/>
      <c r="E45" s="1528"/>
      <c r="F45" s="1413"/>
      <c r="G45" s="1381"/>
      <c r="AMD45" s="1290"/>
      <c r="AME45" s="1290"/>
      <c r="AMF45" s="1290"/>
      <c r="AMG45" s="1290"/>
      <c r="AMH45" s="1290"/>
      <c r="AMI45" s="1290"/>
      <c r="AMJ45" s="1290"/>
    </row>
    <row r="46" spans="1:1024" s="1372" customFormat="1" ht="46.5" customHeight="1">
      <c r="A46" s="1539" t="s">
        <v>83</v>
      </c>
      <c r="B46" s="1427" t="s">
        <v>942</v>
      </c>
      <c r="C46" s="319">
        <v>543.36</v>
      </c>
      <c r="D46" s="1403" t="s">
        <v>5</v>
      </c>
      <c r="E46" s="1538"/>
      <c r="F46" s="1401">
        <f>IF(ISBLANK(C46),"",ROUND(C46*E46,2))</f>
        <v>0</v>
      </c>
      <c r="G46" s="1381">
        <f>+F46</f>
        <v>0</v>
      </c>
      <c r="AMD46" s="1290"/>
      <c r="AME46" s="1290"/>
      <c r="AMF46" s="1290"/>
      <c r="AMG46" s="1290"/>
      <c r="AMH46" s="1290"/>
      <c r="AMI46" s="1290"/>
      <c r="AMJ46" s="1290"/>
    </row>
    <row r="47" spans="1:1024" s="1372" customFormat="1" ht="10.5" customHeight="1">
      <c r="A47" s="1416"/>
      <c r="B47" s="1415"/>
      <c r="C47" s="319"/>
      <c r="D47" s="1403"/>
      <c r="E47" s="1528"/>
      <c r="F47" s="1413"/>
      <c r="G47" s="1381"/>
      <c r="AMD47" s="1290"/>
      <c r="AME47" s="1290"/>
      <c r="AMF47" s="1290"/>
      <c r="AMG47" s="1290"/>
      <c r="AMH47" s="1290"/>
      <c r="AMI47" s="1290"/>
      <c r="AMJ47" s="1290"/>
    </row>
    <row r="48" spans="1:1024" s="1372" customFormat="1" ht="43.5" customHeight="1">
      <c r="A48" s="1539" t="s">
        <v>81</v>
      </c>
      <c r="B48" s="1427" t="s">
        <v>941</v>
      </c>
      <c r="C48" s="319">
        <v>536</v>
      </c>
      <c r="D48" s="1403" t="s">
        <v>5</v>
      </c>
      <c r="E48" s="1538"/>
      <c r="F48" s="1401">
        <f>IF(ISBLANK(C48),"",ROUND(C48*E48,2))</f>
        <v>0</v>
      </c>
      <c r="G48" s="1381">
        <f>+F48</f>
        <v>0</v>
      </c>
      <c r="AMD48" s="1290"/>
      <c r="AME48" s="1290"/>
      <c r="AMF48" s="1290"/>
      <c r="AMG48" s="1290"/>
      <c r="AMH48" s="1290"/>
      <c r="AMI48" s="1290"/>
      <c r="AMJ48" s="1290"/>
    </row>
    <row r="49" spans="1:1024" s="1372" customFormat="1" ht="10.5" customHeight="1">
      <c r="A49" s="1405"/>
      <c r="B49" s="1404"/>
      <c r="C49" s="319"/>
      <c r="D49" s="1403"/>
      <c r="E49" s="1538"/>
      <c r="F49" s="1401"/>
      <c r="G49" s="1381"/>
      <c r="AMD49" s="1290"/>
      <c r="AME49" s="1290"/>
      <c r="AMF49" s="1290"/>
      <c r="AMG49" s="1290"/>
      <c r="AMH49" s="1290"/>
      <c r="AMI49" s="1290"/>
      <c r="AMJ49" s="1290"/>
    </row>
    <row r="50" spans="1:1024" ht="32.25" customHeight="1">
      <c r="A50" s="321" t="s">
        <v>79</v>
      </c>
      <c r="B50" s="1537" t="s">
        <v>76</v>
      </c>
      <c r="C50" s="319">
        <v>1</v>
      </c>
      <c r="D50" s="1536" t="s">
        <v>14</v>
      </c>
      <c r="E50" s="1535"/>
      <c r="F50" s="1534"/>
      <c r="G50" s="1533">
        <f>+F50</f>
        <v>0</v>
      </c>
    </row>
    <row r="51" spans="1:1024" s="1383" customFormat="1" ht="10.5" customHeight="1">
      <c r="A51" s="1392"/>
      <c r="B51" s="1391"/>
      <c r="C51" s="1390"/>
      <c r="D51" s="1389"/>
      <c r="E51" s="1388"/>
      <c r="F51" s="1387"/>
      <c r="G51" s="1386"/>
      <c r="H51" s="1384"/>
      <c r="I51" s="1384"/>
      <c r="J51" s="1384"/>
      <c r="K51" s="1384"/>
      <c r="L51" s="1384"/>
      <c r="M51" s="1384"/>
      <c r="N51" s="1384"/>
      <c r="O51" s="1384"/>
      <c r="P51" s="1384"/>
      <c r="Q51" s="1384"/>
      <c r="R51" s="1384"/>
      <c r="S51" s="1384"/>
      <c r="T51" s="1384"/>
      <c r="U51" s="1384"/>
      <c r="V51" s="1384"/>
      <c r="W51" s="1384"/>
      <c r="X51" s="1384"/>
      <c r="Y51" s="1384"/>
      <c r="Z51" s="1384"/>
      <c r="AA51" s="1384"/>
      <c r="AB51" s="1384"/>
      <c r="AC51" s="1384"/>
      <c r="AD51" s="1384"/>
      <c r="AE51" s="1384"/>
      <c r="AF51" s="1384"/>
      <c r="AG51" s="1384"/>
      <c r="AH51" s="1384"/>
      <c r="AI51" s="1384"/>
      <c r="AJ51" s="1384"/>
      <c r="AK51" s="1384"/>
      <c r="AL51" s="1384"/>
      <c r="AM51" s="1384"/>
      <c r="AMD51" s="1290"/>
      <c r="AME51" s="1290"/>
      <c r="AMF51" s="1290"/>
      <c r="AMG51" s="1290"/>
      <c r="AMH51" s="1290"/>
      <c r="AMI51" s="1290"/>
      <c r="AMJ51" s="1290"/>
    </row>
    <row r="52" spans="1:1024" s="1372" customFormat="1" ht="85.5" customHeight="1">
      <c r="A52" s="1380" t="s">
        <v>77</v>
      </c>
      <c r="B52" s="1490" t="s">
        <v>940</v>
      </c>
      <c r="C52" s="319">
        <v>1</v>
      </c>
      <c r="D52" s="1377" t="s">
        <v>14</v>
      </c>
      <c r="E52" s="1376"/>
      <c r="F52" s="1375">
        <f>SUM(C52*E52)</f>
        <v>0</v>
      </c>
      <c r="G52" s="1381">
        <f>+F52</f>
        <v>0</v>
      </c>
      <c r="H52" s="1373"/>
      <c r="I52" s="1373"/>
      <c r="J52" s="1373"/>
      <c r="K52" s="1373"/>
      <c r="L52" s="1373"/>
      <c r="M52" s="1373"/>
      <c r="N52" s="1373"/>
      <c r="O52" s="1373"/>
      <c r="P52" s="1373"/>
      <c r="Q52" s="1373"/>
      <c r="R52" s="1373"/>
      <c r="S52" s="1373"/>
      <c r="T52" s="1373"/>
      <c r="U52" s="1373"/>
      <c r="V52" s="1373"/>
      <c r="W52" s="1373"/>
      <c r="X52" s="1373"/>
      <c r="Y52" s="1373"/>
      <c r="Z52" s="1373"/>
      <c r="AA52" s="1373"/>
      <c r="AB52" s="1373"/>
      <c r="AC52" s="1373"/>
      <c r="AD52" s="1373"/>
      <c r="AE52" s="1373"/>
      <c r="AF52" s="1373"/>
      <c r="AG52" s="1373"/>
      <c r="AH52" s="1373"/>
      <c r="AI52" s="1373"/>
      <c r="AJ52" s="1373"/>
      <c r="AK52" s="1373"/>
      <c r="AL52" s="1373"/>
      <c r="AM52" s="1373"/>
      <c r="AMD52" s="1290"/>
      <c r="AME52" s="1290"/>
      <c r="AMF52" s="1290"/>
      <c r="AMG52" s="1290"/>
      <c r="AMH52" s="1290"/>
      <c r="AMI52" s="1290"/>
      <c r="AMJ52" s="1290"/>
    </row>
    <row r="53" spans="1:1024" s="1526" customFormat="1" ht="12" customHeight="1" thickBot="1">
      <c r="A53" s="1532"/>
      <c r="B53" s="1531"/>
      <c r="C53" s="1477"/>
      <c r="D53" s="1530"/>
      <c r="E53" s="1529"/>
      <c r="F53" s="1528"/>
      <c r="G53" s="1527"/>
      <c r="AMD53" s="1290"/>
      <c r="AME53" s="1290"/>
      <c r="AMF53" s="1290"/>
      <c r="AMG53" s="1290"/>
      <c r="AMH53" s="1290"/>
      <c r="AMI53" s="1290"/>
      <c r="AMJ53" s="1290"/>
    </row>
    <row r="54" spans="1:1024" s="1362" customFormat="1" ht="30.75" customHeight="1" thickTop="1" thickBot="1">
      <c r="A54" s="1371"/>
      <c r="B54" s="1525" t="s">
        <v>939</v>
      </c>
      <c r="C54" s="1523"/>
      <c r="D54" s="1368"/>
      <c r="E54" s="1524"/>
      <c r="F54" s="1523"/>
      <c r="G54" s="1365">
        <f>SUM(G12:G52)</f>
        <v>0</v>
      </c>
      <c r="AMD54" s="1290"/>
      <c r="AME54" s="1290"/>
      <c r="AMF54" s="1290"/>
      <c r="AMG54" s="1290"/>
      <c r="AMH54" s="1290"/>
      <c r="AMI54" s="1290"/>
      <c r="AMJ54" s="1290"/>
    </row>
    <row r="55" spans="1:1024" s="1362" customFormat="1" ht="30.75" customHeight="1" thickTop="1" thickBot="1">
      <c r="A55" s="1371"/>
      <c r="B55" s="1525" t="s">
        <v>939</v>
      </c>
      <c r="C55" s="1523"/>
      <c r="D55" s="1368"/>
      <c r="E55" s="1524"/>
      <c r="F55" s="1523"/>
      <c r="G55" s="1365">
        <f>+G54</f>
        <v>0</v>
      </c>
      <c r="AMD55" s="1290"/>
      <c r="AME55" s="1290"/>
      <c r="AMF55" s="1290"/>
      <c r="AMG55" s="1290"/>
      <c r="AMH55" s="1290"/>
      <c r="AMI55" s="1290"/>
      <c r="AMJ55" s="1290"/>
    </row>
    <row r="56" spans="1:1024" s="1357" customFormat="1" ht="13.5" customHeight="1" thickTop="1">
      <c r="A56" s="1361"/>
      <c r="B56" s="1360"/>
      <c r="C56" s="1521"/>
      <c r="D56" s="327"/>
      <c r="E56" s="1522"/>
      <c r="F56" s="1521"/>
      <c r="G56" s="353"/>
      <c r="AMD56" s="1290"/>
      <c r="AME56" s="1290"/>
      <c r="AMF56" s="1290"/>
      <c r="AMG56" s="1290"/>
      <c r="AMH56" s="1290"/>
      <c r="AMI56" s="1290"/>
      <c r="AMJ56" s="1290"/>
    </row>
    <row r="57" spans="1:1024" s="1294" customFormat="1" ht="26.25" customHeight="1">
      <c r="A57" s="1356"/>
      <c r="B57" s="1341" t="s">
        <v>72</v>
      </c>
      <c r="C57" s="1355"/>
      <c r="D57" s="1354">
        <v>0.1</v>
      </c>
      <c r="E57" s="1520"/>
      <c r="F57" s="1519">
        <f>SUM(D57*G54)</f>
        <v>0</v>
      </c>
      <c r="G57" s="1352"/>
      <c r="AMD57" s="1290"/>
      <c r="AME57" s="1290"/>
      <c r="AMF57" s="1290"/>
      <c r="AMG57" s="1290"/>
      <c r="AMH57" s="1290"/>
      <c r="AMI57" s="1290"/>
      <c r="AMJ57" s="1290"/>
    </row>
    <row r="58" spans="1:1024" s="1294" customFormat="1" ht="21.75" customHeight="1">
      <c r="A58" s="1351"/>
      <c r="B58" s="1341" t="s">
        <v>8</v>
      </c>
      <c r="C58" s="1325"/>
      <c r="D58" s="1350">
        <v>2.5000000000000001E-2</v>
      </c>
      <c r="E58" s="1341"/>
      <c r="F58" s="1519">
        <f>SUM(D58*G54)</f>
        <v>0</v>
      </c>
      <c r="G58" s="1514"/>
      <c r="AMD58" s="1290"/>
      <c r="AME58" s="1290"/>
      <c r="AMF58" s="1290"/>
      <c r="AMG58" s="1290"/>
      <c r="AMH58" s="1290"/>
      <c r="AMI58" s="1290"/>
      <c r="AMJ58" s="1290"/>
    </row>
    <row r="59" spans="1:1024" s="1294" customFormat="1" ht="27" customHeight="1">
      <c r="A59" s="1351"/>
      <c r="B59" s="1341" t="s">
        <v>10</v>
      </c>
      <c r="C59" s="1325"/>
      <c r="D59" s="1350">
        <v>0.02</v>
      </c>
      <c r="E59" s="1341"/>
      <c r="F59" s="1519">
        <f>SUM(D59*G54)</f>
        <v>0</v>
      </c>
      <c r="G59" s="1514"/>
      <c r="AMD59" s="1290"/>
      <c r="AME59" s="1290"/>
      <c r="AMF59" s="1290"/>
      <c r="AMG59" s="1290"/>
      <c r="AMH59" s="1290"/>
      <c r="AMI59" s="1290"/>
      <c r="AMJ59" s="1290"/>
    </row>
    <row r="60" spans="1:1024" s="1294" customFormat="1" ht="23.25" customHeight="1">
      <c r="A60" s="1347"/>
      <c r="B60" s="1341" t="s">
        <v>71</v>
      </c>
      <c r="C60" s="1325"/>
      <c r="D60" s="1349">
        <v>5.3499999999999999E-2</v>
      </c>
      <c r="E60" s="1341"/>
      <c r="F60" s="1519">
        <f>SUM(D60*G54)</f>
        <v>0</v>
      </c>
      <c r="G60" s="1514"/>
      <c r="AMD60" s="1290"/>
      <c r="AME60" s="1290"/>
      <c r="AMF60" s="1290"/>
      <c r="AMG60" s="1290"/>
      <c r="AMH60" s="1290"/>
      <c r="AMI60" s="1290"/>
      <c r="AMJ60" s="1290"/>
    </row>
    <row r="61" spans="1:1024" s="1294" customFormat="1" ht="21.75" customHeight="1">
      <c r="A61" s="1347"/>
      <c r="B61" s="1341" t="s">
        <v>11</v>
      </c>
      <c r="C61" s="1325"/>
      <c r="D61" s="1324">
        <v>0.01</v>
      </c>
      <c r="E61" s="1341"/>
      <c r="F61" s="1519">
        <f>SUM(D61*G54)</f>
        <v>0</v>
      </c>
      <c r="G61" s="1514"/>
      <c r="AMD61" s="1290"/>
      <c r="AME61" s="1290"/>
      <c r="AMF61" s="1290"/>
      <c r="AMG61" s="1290"/>
      <c r="AMH61" s="1290"/>
      <c r="AMI61" s="1290"/>
      <c r="AMJ61" s="1290"/>
    </row>
    <row r="62" spans="1:1024" s="1294" customFormat="1" ht="24.75" customHeight="1">
      <c r="A62" s="1347"/>
      <c r="B62" s="1341" t="s">
        <v>158</v>
      </c>
      <c r="C62" s="1325"/>
      <c r="D62" s="1324">
        <v>0.05</v>
      </c>
      <c r="E62" s="1341"/>
      <c r="F62" s="1519">
        <f>SUM(D62*G54)</f>
        <v>0</v>
      </c>
      <c r="G62" s="1514" t="s">
        <v>69</v>
      </c>
      <c r="AMD62" s="1290"/>
      <c r="AME62" s="1290"/>
      <c r="AMF62" s="1290"/>
      <c r="AMG62" s="1290"/>
      <c r="AMH62" s="1290"/>
      <c r="AMI62" s="1290"/>
      <c r="AMJ62" s="1290"/>
    </row>
    <row r="63" spans="1:1024" s="1294" customFormat="1" ht="11.25" customHeight="1" thickBot="1">
      <c r="A63" s="1347"/>
      <c r="B63" s="1341"/>
      <c r="C63" s="1325"/>
      <c r="D63" s="1324"/>
      <c r="E63" s="1341"/>
      <c r="F63" s="1515"/>
      <c r="G63" s="1514"/>
      <c r="AMD63" s="1290"/>
      <c r="AME63" s="1290"/>
      <c r="AMF63" s="1290"/>
      <c r="AMG63" s="1290"/>
      <c r="AMH63" s="1290"/>
      <c r="AMI63" s="1290"/>
      <c r="AMJ63" s="1290"/>
    </row>
    <row r="64" spans="1:1024" s="1294" customFormat="1" ht="27" customHeight="1" thickTop="1" thickBot="1">
      <c r="A64" s="1319"/>
      <c r="B64" s="1318" t="s">
        <v>17</v>
      </c>
      <c r="C64" s="1317"/>
      <c r="D64" s="1315"/>
      <c r="E64" s="1315"/>
      <c r="F64" s="1315"/>
      <c r="G64" s="1513">
        <f>SUM(F57:F62)</f>
        <v>0</v>
      </c>
      <c r="AMD64" s="1290"/>
      <c r="AME64" s="1290"/>
      <c r="AMF64" s="1290"/>
      <c r="AMG64" s="1290"/>
      <c r="AMH64" s="1290"/>
      <c r="AMI64" s="1290"/>
      <c r="AMJ64" s="1290"/>
    </row>
    <row r="65" spans="1:1024" s="1294" customFormat="1" ht="27" customHeight="1" thickTop="1" thickBot="1">
      <c r="A65" s="1319"/>
      <c r="B65" s="1318" t="s">
        <v>68</v>
      </c>
      <c r="C65" s="1317"/>
      <c r="D65" s="1315"/>
      <c r="E65" s="1315"/>
      <c r="F65" s="1315"/>
      <c r="G65" s="1513">
        <f>SUM(G54+G64)</f>
        <v>0</v>
      </c>
      <c r="AMD65" s="1290"/>
      <c r="AME65" s="1290"/>
      <c r="AMF65" s="1290"/>
      <c r="AMG65" s="1290"/>
      <c r="AMH65" s="1290"/>
      <c r="AMI65" s="1290"/>
      <c r="AMJ65" s="1290"/>
    </row>
    <row r="66" spans="1:1024" s="1294" customFormat="1" ht="19.5" customHeight="1" thickTop="1">
      <c r="A66" s="1344"/>
      <c r="B66" s="1346"/>
      <c r="C66" s="1345"/>
      <c r="D66" s="1340"/>
      <c r="E66" s="1340"/>
      <c r="F66" s="1340"/>
      <c r="G66" s="1518"/>
      <c r="AMD66" s="1290"/>
      <c r="AME66" s="1290"/>
      <c r="AMF66" s="1290"/>
      <c r="AMG66" s="1290"/>
      <c r="AMH66" s="1290"/>
      <c r="AMI66" s="1290"/>
      <c r="AMJ66" s="1290"/>
    </row>
    <row r="67" spans="1:1024" s="1294" customFormat="1" ht="51.75" customHeight="1">
      <c r="A67" s="1344"/>
      <c r="B67" s="1343" t="s">
        <v>157</v>
      </c>
      <c r="C67" s="1342"/>
      <c r="D67" s="1324">
        <v>0.03</v>
      </c>
      <c r="E67" s="1341"/>
      <c r="F67" s="1340"/>
      <c r="G67" s="1518">
        <f>+D67*G64</f>
        <v>0</v>
      </c>
      <c r="AMD67" s="1290"/>
      <c r="AME67" s="1290"/>
      <c r="AMF67" s="1290"/>
      <c r="AMG67" s="1290"/>
      <c r="AMH67" s="1290"/>
      <c r="AMI67" s="1290"/>
      <c r="AMJ67" s="1290"/>
    </row>
    <row r="68" spans="1:1024" s="1294" customFormat="1" ht="33" customHeight="1">
      <c r="A68" s="1337"/>
      <c r="B68" s="1338" t="s">
        <v>26</v>
      </c>
      <c r="C68" s="1332"/>
      <c r="D68" s="1336">
        <v>0.06</v>
      </c>
      <c r="E68" s="1338"/>
      <c r="F68" s="1338"/>
      <c r="G68" s="1517">
        <f>SUM(D68*G54)</f>
        <v>0</v>
      </c>
      <c r="AMD68" s="1290"/>
      <c r="AME68" s="1290"/>
      <c r="AMF68" s="1290"/>
      <c r="AMG68" s="1290"/>
      <c r="AMH68" s="1290"/>
      <c r="AMI68" s="1290"/>
      <c r="AMJ68" s="1290"/>
    </row>
    <row r="69" spans="1:1024" s="1294" customFormat="1" ht="30" customHeight="1">
      <c r="A69" s="1337"/>
      <c r="B69" s="1333" t="s">
        <v>13</v>
      </c>
      <c r="C69" s="1332"/>
      <c r="D69" s="1336">
        <v>0.05</v>
      </c>
      <c r="E69" s="1338"/>
      <c r="F69" s="1338"/>
      <c r="G69" s="1517">
        <f>D69*G65</f>
        <v>0</v>
      </c>
      <c r="AMD69" s="1290"/>
      <c r="AME69" s="1290"/>
      <c r="AMF69" s="1290"/>
      <c r="AMG69" s="1290"/>
      <c r="AMH69" s="1290"/>
      <c r="AMI69" s="1290"/>
      <c r="AMJ69" s="1290"/>
    </row>
    <row r="70" spans="1:1024" s="1294" customFormat="1" ht="26.25" customHeight="1">
      <c r="A70" s="1337"/>
      <c r="B70" s="1333" t="s">
        <v>66</v>
      </c>
      <c r="C70" s="1332"/>
      <c r="D70" s="1336">
        <v>0.18</v>
      </c>
      <c r="E70" s="1330"/>
      <c r="F70" s="1516"/>
      <c r="G70" s="1517">
        <f>+D70*F57</f>
        <v>0</v>
      </c>
      <c r="AMD70" s="1290"/>
      <c r="AME70" s="1290"/>
      <c r="AMF70" s="1290"/>
      <c r="AMG70" s="1290"/>
      <c r="AMH70" s="1290"/>
      <c r="AMI70" s="1290"/>
      <c r="AMJ70" s="1290"/>
    </row>
    <row r="71" spans="1:1024" ht="26.25" customHeight="1">
      <c r="A71" s="1334"/>
      <c r="B71" s="1333" t="s">
        <v>63</v>
      </c>
      <c r="C71" s="1332"/>
      <c r="D71" s="1331">
        <v>1E-3</v>
      </c>
      <c r="E71" s="1330"/>
      <c r="F71" s="1516"/>
      <c r="G71" s="1328">
        <f>+G54*D71</f>
        <v>0</v>
      </c>
    </row>
    <row r="72" spans="1:1024" s="1294" customFormat="1" ht="14.25" customHeight="1" thickBot="1">
      <c r="A72" s="1327"/>
      <c r="B72" s="1326"/>
      <c r="C72" s="1325"/>
      <c r="D72" s="1324"/>
      <c r="E72" s="1515"/>
      <c r="F72" s="1515"/>
      <c r="G72" s="1514"/>
      <c r="AMD72" s="1290"/>
      <c r="AME72" s="1290"/>
      <c r="AMF72" s="1290"/>
      <c r="AMG72" s="1290"/>
      <c r="AMH72" s="1290"/>
      <c r="AMI72" s="1290"/>
      <c r="AMJ72" s="1290"/>
    </row>
    <row r="73" spans="1:1024" s="1312" customFormat="1" ht="33" customHeight="1" thickTop="1" thickBot="1">
      <c r="A73" s="1319"/>
      <c r="B73" s="1318" t="s">
        <v>19</v>
      </c>
      <c r="C73" s="1317"/>
      <c r="D73" s="1316"/>
      <c r="E73" s="1315"/>
      <c r="F73" s="1315"/>
      <c r="G73" s="1513">
        <f>SUM(G65:G71)</f>
        <v>0</v>
      </c>
      <c r="AMD73" s="1290"/>
      <c r="AME73" s="1290"/>
      <c r="AMF73" s="1290"/>
      <c r="AMG73" s="1290"/>
      <c r="AMH73" s="1290"/>
      <c r="AMI73" s="1290"/>
      <c r="AMJ73" s="1290"/>
    </row>
    <row r="74" spans="1:1024" ht="21" customHeight="1" thickTop="1">
      <c r="A74" s="1308"/>
      <c r="B74" s="1311"/>
      <c r="C74" s="1310"/>
      <c r="D74" s="1309"/>
      <c r="E74" s="1308"/>
      <c r="F74" s="1308"/>
      <c r="G74" s="1512"/>
      <c r="H74" s="1290"/>
      <c r="I74" s="1290"/>
      <c r="J74" s="1290"/>
      <c r="K74" s="1290"/>
      <c r="L74" s="1290"/>
      <c r="M74" s="1290"/>
      <c r="N74" s="1290"/>
      <c r="O74" s="1290"/>
      <c r="P74" s="1290"/>
      <c r="Q74" s="1290"/>
      <c r="R74" s="1290"/>
      <c r="S74" s="1290"/>
      <c r="T74" s="1290"/>
      <c r="U74" s="1290"/>
      <c r="V74" s="1290"/>
      <c r="W74" s="1290"/>
      <c r="X74" s="1290"/>
      <c r="Y74" s="1290"/>
      <c r="Z74" s="1290"/>
      <c r="AA74" s="1290"/>
      <c r="AB74" s="1290"/>
      <c r="AC74" s="1290"/>
      <c r="AD74" s="1290"/>
      <c r="AE74" s="1290"/>
      <c r="AF74" s="1290"/>
      <c r="AG74" s="1290"/>
      <c r="AH74" s="1290"/>
      <c r="AI74" s="1290"/>
      <c r="AJ74" s="1290"/>
      <c r="AK74" s="1290"/>
      <c r="AL74" s="1290"/>
      <c r="AM74" s="1290"/>
      <c r="AN74" s="1290"/>
      <c r="AO74" s="1290"/>
      <c r="AP74" s="1290"/>
      <c r="AQ74" s="1290"/>
      <c r="AR74" s="1290"/>
      <c r="AS74" s="1290"/>
      <c r="AT74" s="1290"/>
      <c r="AU74" s="1290"/>
      <c r="AV74" s="1290"/>
      <c r="AW74" s="1290"/>
      <c r="AX74" s="1290"/>
      <c r="AY74" s="1290"/>
      <c r="AZ74" s="1290"/>
      <c r="BA74" s="1290"/>
      <c r="BB74" s="1290"/>
      <c r="BC74" s="1290"/>
      <c r="BD74" s="1290"/>
      <c r="BE74" s="1290"/>
      <c r="BF74" s="1290"/>
      <c r="BG74" s="1290"/>
      <c r="BH74" s="1290"/>
      <c r="BI74" s="1290"/>
      <c r="BJ74" s="1290"/>
      <c r="BK74" s="1290"/>
      <c r="BL74" s="1290"/>
      <c r="BM74" s="1290"/>
      <c r="BN74" s="1290"/>
      <c r="BO74" s="1290"/>
      <c r="BP74" s="1290"/>
      <c r="BQ74" s="1290"/>
      <c r="BR74" s="1290"/>
      <c r="BS74" s="1290"/>
      <c r="BT74" s="1290"/>
      <c r="BU74" s="1290"/>
      <c r="BV74" s="1290"/>
      <c r="BW74" s="1290"/>
      <c r="BX74" s="1290"/>
      <c r="BY74" s="1290"/>
      <c r="BZ74" s="1290"/>
      <c r="CA74" s="1290"/>
      <c r="CB74" s="1290"/>
      <c r="CC74" s="1290"/>
      <c r="CD74" s="1290"/>
      <c r="CE74" s="1290"/>
      <c r="CF74" s="1290"/>
      <c r="CG74" s="1290"/>
      <c r="CH74" s="1290"/>
      <c r="CI74" s="1290"/>
      <c r="CJ74" s="1290"/>
      <c r="CK74" s="1290"/>
      <c r="CL74" s="1290"/>
      <c r="CM74" s="1290"/>
      <c r="CN74" s="1290"/>
      <c r="CO74" s="1290"/>
      <c r="CP74" s="1290"/>
      <c r="CQ74" s="1290"/>
      <c r="CR74" s="1290"/>
      <c r="CS74" s="1290"/>
      <c r="CT74" s="1290"/>
      <c r="CU74" s="1290"/>
      <c r="CV74" s="1290"/>
      <c r="CW74" s="1290"/>
      <c r="CX74" s="1290"/>
      <c r="CY74" s="1290"/>
      <c r="CZ74" s="1290"/>
      <c r="DA74" s="1290"/>
      <c r="DB74" s="1290"/>
      <c r="DC74" s="1290"/>
      <c r="DD74" s="1290"/>
      <c r="DE74" s="1290"/>
      <c r="DF74" s="1290"/>
      <c r="DG74" s="1290"/>
      <c r="DH74" s="1290"/>
      <c r="DI74" s="1290"/>
      <c r="DJ74" s="1290"/>
      <c r="DK74" s="1290"/>
      <c r="DL74" s="1290"/>
      <c r="DM74" s="1290"/>
      <c r="DN74" s="1290"/>
      <c r="DO74" s="1290"/>
      <c r="DP74" s="1290"/>
      <c r="DQ74" s="1290"/>
      <c r="DR74" s="1290"/>
      <c r="DS74" s="1290"/>
      <c r="DT74" s="1290"/>
      <c r="DU74" s="1290"/>
      <c r="DV74" s="1290"/>
      <c r="DW74" s="1290"/>
      <c r="DX74" s="1290"/>
      <c r="DY74" s="1290"/>
      <c r="DZ74" s="1290"/>
      <c r="EA74" s="1290"/>
      <c r="EB74" s="1290"/>
      <c r="EC74" s="1290"/>
      <c r="ED74" s="1290"/>
      <c r="EE74" s="1290"/>
      <c r="EF74" s="1290"/>
      <c r="EG74" s="1290"/>
      <c r="EH74" s="1290"/>
      <c r="EI74" s="1290"/>
      <c r="EJ74" s="1290"/>
      <c r="EK74" s="1290"/>
      <c r="EL74" s="1290"/>
      <c r="EM74" s="1290"/>
      <c r="EN74" s="1290"/>
      <c r="EO74" s="1290"/>
      <c r="EP74" s="1290"/>
      <c r="EQ74" s="1290"/>
      <c r="ER74" s="1290"/>
      <c r="ES74" s="1290"/>
      <c r="ET74" s="1290"/>
      <c r="EU74" s="1290"/>
      <c r="EV74" s="1290"/>
      <c r="EW74" s="1290"/>
      <c r="EX74" s="1290"/>
      <c r="EY74" s="1290"/>
      <c r="EZ74" s="1290"/>
      <c r="FA74" s="1290"/>
      <c r="FB74" s="1290"/>
      <c r="FC74" s="1290"/>
      <c r="FD74" s="1290"/>
      <c r="FE74" s="1290"/>
      <c r="FF74" s="1290"/>
      <c r="FG74" s="1290"/>
      <c r="FH74" s="1290"/>
      <c r="FI74" s="1290"/>
      <c r="FJ74" s="1290"/>
      <c r="FK74" s="1290"/>
      <c r="FL74" s="1290"/>
      <c r="FM74" s="1290"/>
      <c r="FN74" s="1290"/>
      <c r="FO74" s="1290"/>
      <c r="FP74" s="1290"/>
      <c r="FQ74" s="1290"/>
      <c r="FR74" s="1290"/>
      <c r="FS74" s="1290"/>
      <c r="FT74" s="1290"/>
      <c r="FU74" s="1290"/>
      <c r="FV74" s="1290"/>
      <c r="FW74" s="1290"/>
      <c r="FX74" s="1290"/>
      <c r="FY74" s="1290"/>
      <c r="FZ74" s="1290"/>
      <c r="GA74" s="1290"/>
      <c r="GB74" s="1290"/>
      <c r="GC74" s="1290"/>
      <c r="GD74" s="1290"/>
      <c r="GE74" s="1290"/>
      <c r="GF74" s="1290"/>
      <c r="GG74" s="1290"/>
      <c r="GH74" s="1290"/>
      <c r="GI74" s="1290"/>
      <c r="GJ74" s="1290"/>
      <c r="GK74" s="1290"/>
      <c r="GL74" s="1290"/>
      <c r="GM74" s="1290"/>
      <c r="GN74" s="1290"/>
      <c r="GO74" s="1290"/>
      <c r="GP74" s="1290"/>
      <c r="GQ74" s="1290"/>
      <c r="GR74" s="1290"/>
      <c r="GS74" s="1290"/>
      <c r="GT74" s="1290"/>
      <c r="GU74" s="1290"/>
      <c r="GV74" s="1290"/>
      <c r="GW74" s="1290"/>
      <c r="GX74" s="1290"/>
      <c r="GY74" s="1290"/>
      <c r="GZ74" s="1290"/>
      <c r="HA74" s="1290"/>
      <c r="HB74" s="1290"/>
      <c r="HC74" s="1290"/>
      <c r="HD74" s="1290"/>
      <c r="HE74" s="1290"/>
      <c r="HF74" s="1290"/>
      <c r="HG74" s="1290"/>
      <c r="HH74" s="1290"/>
      <c r="HI74" s="1290"/>
      <c r="HJ74" s="1290"/>
      <c r="HK74" s="1290"/>
      <c r="HL74" s="1290"/>
      <c r="HM74" s="1290"/>
      <c r="HN74" s="1290"/>
      <c r="HO74" s="1290"/>
      <c r="HP74" s="1290"/>
      <c r="HQ74" s="1290"/>
      <c r="HR74" s="1290"/>
      <c r="HS74" s="1290"/>
      <c r="HT74" s="1290"/>
      <c r="HU74" s="1290"/>
      <c r="HV74" s="1290"/>
      <c r="HW74" s="1290"/>
      <c r="HX74" s="1290"/>
      <c r="HY74" s="1290"/>
      <c r="HZ74" s="1290"/>
      <c r="IA74" s="1290"/>
      <c r="IB74" s="1290"/>
      <c r="IC74" s="1290"/>
      <c r="ID74" s="1290"/>
      <c r="IE74" s="1290"/>
      <c r="IF74" s="1290"/>
      <c r="IG74" s="1290"/>
      <c r="IH74" s="1290"/>
      <c r="II74" s="1290"/>
      <c r="IJ74" s="1290"/>
      <c r="IK74" s="1290"/>
      <c r="IL74" s="1290"/>
      <c r="IM74" s="1290"/>
      <c r="IN74" s="1290"/>
      <c r="IO74" s="1290"/>
      <c r="IP74" s="1290"/>
      <c r="IQ74" s="1290"/>
      <c r="IR74" s="1290"/>
      <c r="IS74" s="1290"/>
      <c r="IT74" s="1290"/>
      <c r="IU74" s="1290"/>
      <c r="IV74" s="1290"/>
      <c r="IW74" s="1290"/>
      <c r="IX74" s="1290"/>
      <c r="IY74" s="1290"/>
      <c r="IZ74" s="1290"/>
      <c r="JA74" s="1290"/>
      <c r="JB74" s="1290"/>
      <c r="JC74" s="1290"/>
      <c r="JD74" s="1290"/>
      <c r="JE74" s="1290"/>
      <c r="JF74" s="1290"/>
      <c r="JG74" s="1290"/>
      <c r="JH74" s="1290"/>
      <c r="JI74" s="1290"/>
      <c r="JJ74" s="1290"/>
      <c r="JK74" s="1290"/>
      <c r="JL74" s="1290"/>
      <c r="JM74" s="1290"/>
      <c r="JN74" s="1290"/>
      <c r="JO74" s="1290"/>
      <c r="JP74" s="1290"/>
      <c r="JQ74" s="1290"/>
      <c r="JR74" s="1290"/>
      <c r="JS74" s="1290"/>
      <c r="JT74" s="1290"/>
      <c r="JU74" s="1290"/>
      <c r="JV74" s="1290"/>
      <c r="JW74" s="1290"/>
      <c r="JX74" s="1290"/>
      <c r="JY74" s="1290"/>
      <c r="JZ74" s="1290"/>
      <c r="KA74" s="1290"/>
      <c r="KB74" s="1290"/>
      <c r="KC74" s="1290"/>
      <c r="KD74" s="1290"/>
      <c r="KE74" s="1290"/>
      <c r="KF74" s="1290"/>
      <c r="KG74" s="1290"/>
      <c r="KH74" s="1290"/>
      <c r="KI74" s="1290"/>
      <c r="KJ74" s="1290"/>
      <c r="KK74" s="1290"/>
      <c r="KL74" s="1290"/>
      <c r="KM74" s="1290"/>
      <c r="KN74" s="1290"/>
      <c r="KO74" s="1290"/>
      <c r="KP74" s="1290"/>
      <c r="KQ74" s="1290"/>
      <c r="KR74" s="1290"/>
      <c r="KS74" s="1290"/>
      <c r="KT74" s="1290"/>
      <c r="KU74" s="1290"/>
      <c r="KV74" s="1290"/>
      <c r="KW74" s="1290"/>
      <c r="KX74" s="1290"/>
      <c r="KY74" s="1290"/>
      <c r="KZ74" s="1290"/>
      <c r="LA74" s="1290"/>
      <c r="LB74" s="1290"/>
      <c r="LC74" s="1290"/>
      <c r="LD74" s="1290"/>
      <c r="LE74" s="1290"/>
      <c r="LF74" s="1290"/>
      <c r="LG74" s="1290"/>
      <c r="LH74" s="1290"/>
      <c r="LI74" s="1290"/>
      <c r="LJ74" s="1290"/>
      <c r="LK74" s="1290"/>
      <c r="LL74" s="1290"/>
      <c r="LM74" s="1290"/>
      <c r="LN74" s="1290"/>
      <c r="LO74" s="1290"/>
      <c r="LP74" s="1290"/>
      <c r="LQ74" s="1290"/>
      <c r="LR74" s="1290"/>
      <c r="LS74" s="1290"/>
      <c r="LT74" s="1290"/>
      <c r="LU74" s="1290"/>
      <c r="LV74" s="1290"/>
      <c r="LW74" s="1290"/>
      <c r="LX74" s="1290"/>
      <c r="LY74" s="1290"/>
      <c r="LZ74" s="1290"/>
      <c r="MA74" s="1290"/>
      <c r="MB74" s="1290"/>
      <c r="MC74" s="1290"/>
      <c r="MD74" s="1290"/>
      <c r="ME74" s="1290"/>
      <c r="MF74" s="1290"/>
      <c r="MG74" s="1290"/>
      <c r="MH74" s="1290"/>
      <c r="MI74" s="1290"/>
      <c r="MJ74" s="1290"/>
      <c r="MK74" s="1290"/>
      <c r="ML74" s="1290"/>
      <c r="MM74" s="1290"/>
      <c r="MN74" s="1290"/>
      <c r="MO74" s="1290"/>
      <c r="MP74" s="1290"/>
      <c r="MQ74" s="1290"/>
      <c r="MR74" s="1290"/>
      <c r="MS74" s="1290"/>
      <c r="MT74" s="1290"/>
      <c r="MU74" s="1290"/>
      <c r="MV74" s="1290"/>
      <c r="MW74" s="1290"/>
      <c r="MX74" s="1290"/>
      <c r="MY74" s="1290"/>
      <c r="MZ74" s="1290"/>
      <c r="NA74" s="1290"/>
      <c r="NB74" s="1290"/>
      <c r="NC74" s="1290"/>
      <c r="ND74" s="1290"/>
      <c r="NE74" s="1290"/>
      <c r="NF74" s="1290"/>
      <c r="NG74" s="1290"/>
      <c r="NH74" s="1290"/>
      <c r="NI74" s="1290"/>
      <c r="NJ74" s="1290"/>
      <c r="NK74" s="1290"/>
      <c r="NL74" s="1290"/>
      <c r="NM74" s="1290"/>
      <c r="NN74" s="1290"/>
      <c r="NO74" s="1290"/>
      <c r="NP74" s="1290"/>
      <c r="NQ74" s="1290"/>
      <c r="NR74" s="1290"/>
      <c r="NS74" s="1290"/>
      <c r="NT74" s="1290"/>
      <c r="NU74" s="1290"/>
      <c r="NV74" s="1290"/>
      <c r="NW74" s="1290"/>
      <c r="NX74" s="1290"/>
      <c r="NY74" s="1290"/>
      <c r="NZ74" s="1290"/>
      <c r="OA74" s="1290"/>
      <c r="OB74" s="1290"/>
      <c r="OC74" s="1290"/>
      <c r="OD74" s="1290"/>
      <c r="OE74" s="1290"/>
      <c r="OF74" s="1290"/>
      <c r="OG74" s="1290"/>
      <c r="OH74" s="1290"/>
      <c r="OI74" s="1290"/>
      <c r="OJ74" s="1290"/>
      <c r="OK74" s="1290"/>
      <c r="OL74" s="1290"/>
      <c r="OM74" s="1290"/>
      <c r="ON74" s="1290"/>
      <c r="OO74" s="1290"/>
      <c r="OP74" s="1290"/>
      <c r="OQ74" s="1290"/>
      <c r="OR74" s="1290"/>
      <c r="OS74" s="1290"/>
      <c r="OT74" s="1290"/>
      <c r="OU74" s="1290"/>
      <c r="OV74" s="1290"/>
      <c r="OW74" s="1290"/>
      <c r="OX74" s="1290"/>
      <c r="OY74" s="1290"/>
      <c r="OZ74" s="1290"/>
      <c r="PA74" s="1290"/>
      <c r="PB74" s="1290"/>
      <c r="PC74" s="1290"/>
      <c r="PD74" s="1290"/>
      <c r="PE74" s="1290"/>
      <c r="PF74" s="1290"/>
      <c r="PG74" s="1290"/>
      <c r="PH74" s="1290"/>
      <c r="PI74" s="1290"/>
      <c r="PJ74" s="1290"/>
      <c r="PK74" s="1290"/>
      <c r="PL74" s="1290"/>
      <c r="PM74" s="1290"/>
      <c r="PN74" s="1290"/>
      <c r="PO74" s="1290"/>
      <c r="PP74" s="1290"/>
      <c r="PQ74" s="1290"/>
      <c r="PR74" s="1290"/>
      <c r="PS74" s="1290"/>
      <c r="PT74" s="1290"/>
      <c r="PU74" s="1290"/>
      <c r="PV74" s="1290"/>
      <c r="PW74" s="1290"/>
      <c r="PX74" s="1290"/>
      <c r="PY74" s="1290"/>
      <c r="PZ74" s="1290"/>
      <c r="QA74" s="1290"/>
      <c r="QB74" s="1290"/>
      <c r="QC74" s="1290"/>
      <c r="QD74" s="1290"/>
      <c r="QE74" s="1290"/>
      <c r="QF74" s="1290"/>
      <c r="QG74" s="1290"/>
      <c r="QH74" s="1290"/>
      <c r="QI74" s="1290"/>
      <c r="QJ74" s="1290"/>
      <c r="QK74" s="1290"/>
      <c r="QL74" s="1290"/>
      <c r="QM74" s="1290"/>
      <c r="QN74" s="1290"/>
      <c r="QO74" s="1290"/>
      <c r="QP74" s="1290"/>
      <c r="QQ74" s="1290"/>
      <c r="QR74" s="1290"/>
      <c r="QS74" s="1290"/>
      <c r="QT74" s="1290"/>
      <c r="QU74" s="1290"/>
      <c r="QV74" s="1290"/>
      <c r="QW74" s="1290"/>
      <c r="QX74" s="1290"/>
      <c r="QY74" s="1290"/>
      <c r="QZ74" s="1290"/>
      <c r="RA74" s="1290"/>
      <c r="RB74" s="1290"/>
      <c r="RC74" s="1290"/>
      <c r="RD74" s="1290"/>
      <c r="RE74" s="1290"/>
      <c r="RF74" s="1290"/>
      <c r="RG74" s="1290"/>
      <c r="RH74" s="1290"/>
      <c r="RI74" s="1290"/>
      <c r="RJ74" s="1290"/>
      <c r="RK74" s="1290"/>
      <c r="RL74" s="1290"/>
      <c r="RM74" s="1290"/>
      <c r="RN74" s="1290"/>
      <c r="RO74" s="1290"/>
      <c r="RP74" s="1290"/>
      <c r="RQ74" s="1290"/>
      <c r="RR74" s="1290"/>
      <c r="RS74" s="1290"/>
      <c r="RT74" s="1290"/>
      <c r="RU74" s="1290"/>
      <c r="RV74" s="1290"/>
      <c r="RW74" s="1290"/>
      <c r="RX74" s="1290"/>
      <c r="RY74" s="1290"/>
      <c r="RZ74" s="1290"/>
      <c r="SA74" s="1290"/>
      <c r="SB74" s="1290"/>
      <c r="SC74" s="1290"/>
      <c r="SD74" s="1290"/>
      <c r="SE74" s="1290"/>
      <c r="SF74" s="1290"/>
      <c r="SG74" s="1290"/>
      <c r="SH74" s="1290"/>
      <c r="SI74" s="1290"/>
      <c r="SJ74" s="1290"/>
      <c r="SK74" s="1290"/>
      <c r="SL74" s="1290"/>
      <c r="SM74" s="1290"/>
      <c r="SN74" s="1290"/>
      <c r="SO74" s="1290"/>
      <c r="SP74" s="1290"/>
      <c r="SQ74" s="1290"/>
      <c r="SR74" s="1290"/>
      <c r="SS74" s="1290"/>
      <c r="ST74" s="1290"/>
      <c r="SU74" s="1290"/>
      <c r="SV74" s="1290"/>
      <c r="SW74" s="1290"/>
      <c r="SX74" s="1290"/>
      <c r="SY74" s="1290"/>
      <c r="SZ74" s="1290"/>
      <c r="TA74" s="1290"/>
      <c r="TB74" s="1290"/>
      <c r="TC74" s="1290"/>
      <c r="TD74" s="1290"/>
      <c r="TE74" s="1290"/>
      <c r="TF74" s="1290"/>
      <c r="TG74" s="1290"/>
      <c r="TH74" s="1290"/>
      <c r="TI74" s="1290"/>
      <c r="TJ74" s="1290"/>
      <c r="TK74" s="1290"/>
      <c r="TL74" s="1290"/>
      <c r="TM74" s="1290"/>
      <c r="TN74" s="1290"/>
      <c r="TO74" s="1290"/>
      <c r="TP74" s="1290"/>
      <c r="TQ74" s="1290"/>
      <c r="TR74" s="1290"/>
      <c r="TS74" s="1290"/>
      <c r="TT74" s="1290"/>
      <c r="TU74" s="1290"/>
      <c r="TV74" s="1290"/>
      <c r="TW74" s="1290"/>
      <c r="TX74" s="1290"/>
      <c r="TY74" s="1290"/>
      <c r="TZ74" s="1290"/>
      <c r="UA74" s="1290"/>
      <c r="UB74" s="1290"/>
      <c r="UC74" s="1290"/>
      <c r="UD74" s="1290"/>
      <c r="UE74" s="1290"/>
      <c r="UF74" s="1290"/>
      <c r="UG74" s="1290"/>
      <c r="UH74" s="1290"/>
      <c r="UI74" s="1290"/>
      <c r="UJ74" s="1290"/>
      <c r="UK74" s="1290"/>
      <c r="UL74" s="1290"/>
      <c r="UM74" s="1290"/>
      <c r="UN74" s="1290"/>
      <c r="UO74" s="1290"/>
      <c r="UP74" s="1290"/>
      <c r="UQ74" s="1290"/>
      <c r="UR74" s="1290"/>
      <c r="US74" s="1290"/>
      <c r="UT74" s="1290"/>
      <c r="UU74" s="1290"/>
      <c r="UV74" s="1290"/>
      <c r="UW74" s="1290"/>
      <c r="UX74" s="1290"/>
      <c r="UY74" s="1290"/>
      <c r="UZ74" s="1290"/>
      <c r="VA74" s="1290"/>
      <c r="VB74" s="1290"/>
      <c r="VC74" s="1290"/>
      <c r="VD74" s="1290"/>
      <c r="VE74" s="1290"/>
      <c r="VF74" s="1290"/>
      <c r="VG74" s="1290"/>
      <c r="VH74" s="1290"/>
      <c r="VI74" s="1290"/>
      <c r="VJ74" s="1290"/>
      <c r="VK74" s="1290"/>
      <c r="VL74" s="1290"/>
      <c r="VM74" s="1290"/>
      <c r="VN74" s="1290"/>
      <c r="VO74" s="1290"/>
      <c r="VP74" s="1290"/>
      <c r="VQ74" s="1290"/>
      <c r="VR74" s="1290"/>
      <c r="VS74" s="1290"/>
      <c r="VT74" s="1290"/>
      <c r="VU74" s="1290"/>
      <c r="VV74" s="1290"/>
      <c r="VW74" s="1290"/>
      <c r="VX74" s="1290"/>
      <c r="VY74" s="1290"/>
      <c r="VZ74" s="1290"/>
      <c r="WA74" s="1290"/>
      <c r="WB74" s="1290"/>
      <c r="WC74" s="1290"/>
      <c r="WD74" s="1290"/>
      <c r="WE74" s="1290"/>
      <c r="WF74" s="1290"/>
      <c r="WG74" s="1290"/>
      <c r="WH74" s="1290"/>
      <c r="WI74" s="1290"/>
      <c r="WJ74" s="1290"/>
      <c r="WK74" s="1290"/>
      <c r="WL74" s="1290"/>
      <c r="WM74" s="1290"/>
      <c r="WN74" s="1290"/>
      <c r="WO74" s="1290"/>
      <c r="WP74" s="1290"/>
      <c r="WQ74" s="1290"/>
      <c r="WR74" s="1290"/>
      <c r="WS74" s="1290"/>
      <c r="WT74" s="1290"/>
      <c r="WU74" s="1290"/>
      <c r="WV74" s="1290"/>
      <c r="WW74" s="1290"/>
      <c r="WX74" s="1290"/>
      <c r="WY74" s="1290"/>
      <c r="WZ74" s="1290"/>
      <c r="XA74" s="1290"/>
      <c r="XB74" s="1290"/>
      <c r="XC74" s="1290"/>
      <c r="XD74" s="1290"/>
      <c r="XE74" s="1290"/>
      <c r="XF74" s="1290"/>
      <c r="XG74" s="1290"/>
      <c r="XH74" s="1290"/>
      <c r="XI74" s="1290"/>
      <c r="XJ74" s="1290"/>
      <c r="XK74" s="1290"/>
      <c r="XL74" s="1290"/>
      <c r="XM74" s="1290"/>
      <c r="XN74" s="1290"/>
      <c r="XO74" s="1290"/>
      <c r="XP74" s="1290"/>
      <c r="XQ74" s="1290"/>
      <c r="XR74" s="1290"/>
      <c r="XS74" s="1290"/>
      <c r="XT74" s="1290"/>
      <c r="XU74" s="1290"/>
      <c r="XV74" s="1290"/>
      <c r="XW74" s="1290"/>
      <c r="XX74" s="1290"/>
      <c r="XY74" s="1290"/>
      <c r="XZ74" s="1290"/>
      <c r="YA74" s="1290"/>
      <c r="YB74" s="1290"/>
      <c r="YC74" s="1290"/>
      <c r="YD74" s="1290"/>
      <c r="YE74" s="1290"/>
      <c r="YF74" s="1290"/>
      <c r="YG74" s="1290"/>
      <c r="YH74" s="1290"/>
      <c r="YI74" s="1290"/>
      <c r="YJ74" s="1290"/>
      <c r="YK74" s="1290"/>
      <c r="YL74" s="1290"/>
      <c r="YM74" s="1290"/>
      <c r="YN74" s="1290"/>
      <c r="YO74" s="1290"/>
      <c r="YP74" s="1290"/>
      <c r="YQ74" s="1290"/>
      <c r="YR74" s="1290"/>
      <c r="YS74" s="1290"/>
      <c r="YT74" s="1290"/>
      <c r="YU74" s="1290"/>
      <c r="YV74" s="1290"/>
      <c r="YW74" s="1290"/>
      <c r="YX74" s="1290"/>
      <c r="YY74" s="1290"/>
      <c r="YZ74" s="1290"/>
      <c r="ZA74" s="1290"/>
      <c r="ZB74" s="1290"/>
      <c r="ZC74" s="1290"/>
      <c r="ZD74" s="1290"/>
      <c r="ZE74" s="1290"/>
      <c r="ZF74" s="1290"/>
      <c r="ZG74" s="1290"/>
      <c r="ZH74" s="1290"/>
      <c r="ZI74" s="1290"/>
      <c r="ZJ74" s="1290"/>
      <c r="ZK74" s="1290"/>
      <c r="ZL74" s="1290"/>
      <c r="ZM74" s="1290"/>
      <c r="ZN74" s="1290"/>
      <c r="ZO74" s="1290"/>
      <c r="ZP74" s="1290"/>
      <c r="ZQ74" s="1290"/>
      <c r="ZR74" s="1290"/>
      <c r="ZS74" s="1290"/>
      <c r="ZT74" s="1290"/>
      <c r="ZU74" s="1290"/>
      <c r="ZV74" s="1290"/>
      <c r="ZW74" s="1290"/>
      <c r="ZX74" s="1290"/>
      <c r="ZY74" s="1290"/>
      <c r="ZZ74" s="1290"/>
      <c r="AAA74" s="1290"/>
      <c r="AAB74" s="1290"/>
      <c r="AAC74" s="1290"/>
      <c r="AAD74" s="1290"/>
      <c r="AAE74" s="1290"/>
      <c r="AAF74" s="1290"/>
      <c r="AAG74" s="1290"/>
      <c r="AAH74" s="1290"/>
      <c r="AAI74" s="1290"/>
      <c r="AAJ74" s="1290"/>
      <c r="AAK74" s="1290"/>
      <c r="AAL74" s="1290"/>
      <c r="AAM74" s="1290"/>
      <c r="AAN74" s="1290"/>
      <c r="AAO74" s="1290"/>
      <c r="AAP74" s="1290"/>
      <c r="AAQ74" s="1290"/>
      <c r="AAR74" s="1290"/>
      <c r="AAS74" s="1290"/>
      <c r="AAT74" s="1290"/>
      <c r="AAU74" s="1290"/>
      <c r="AAV74" s="1290"/>
      <c r="AAW74" s="1290"/>
      <c r="AAX74" s="1290"/>
      <c r="AAY74" s="1290"/>
      <c r="AAZ74" s="1290"/>
      <c r="ABA74" s="1290"/>
      <c r="ABB74" s="1290"/>
      <c r="ABC74" s="1290"/>
      <c r="ABD74" s="1290"/>
      <c r="ABE74" s="1290"/>
      <c r="ABF74" s="1290"/>
      <c r="ABG74" s="1290"/>
      <c r="ABH74" s="1290"/>
      <c r="ABI74" s="1290"/>
      <c r="ABJ74" s="1290"/>
      <c r="ABK74" s="1290"/>
      <c r="ABL74" s="1290"/>
      <c r="ABM74" s="1290"/>
      <c r="ABN74" s="1290"/>
      <c r="ABO74" s="1290"/>
      <c r="ABP74" s="1290"/>
      <c r="ABQ74" s="1290"/>
      <c r="ABR74" s="1290"/>
      <c r="ABS74" s="1290"/>
      <c r="ABT74" s="1290"/>
      <c r="ABU74" s="1290"/>
      <c r="ABV74" s="1290"/>
      <c r="ABW74" s="1290"/>
      <c r="ABX74" s="1290"/>
      <c r="ABY74" s="1290"/>
      <c r="ABZ74" s="1290"/>
      <c r="ACA74" s="1290"/>
      <c r="ACB74" s="1290"/>
      <c r="ACC74" s="1290"/>
      <c r="ACD74" s="1290"/>
      <c r="ACE74" s="1290"/>
      <c r="ACF74" s="1290"/>
      <c r="ACG74" s="1290"/>
      <c r="ACH74" s="1290"/>
      <c r="ACI74" s="1290"/>
      <c r="ACJ74" s="1290"/>
      <c r="ACK74" s="1290"/>
      <c r="ACL74" s="1290"/>
      <c r="ACM74" s="1290"/>
      <c r="ACN74" s="1290"/>
      <c r="ACO74" s="1290"/>
      <c r="ACP74" s="1290"/>
      <c r="ACQ74" s="1290"/>
      <c r="ACR74" s="1290"/>
      <c r="ACS74" s="1290"/>
      <c r="ACT74" s="1290"/>
      <c r="ACU74" s="1290"/>
      <c r="ACV74" s="1290"/>
      <c r="ACW74" s="1290"/>
      <c r="ACX74" s="1290"/>
      <c r="ACY74" s="1290"/>
      <c r="ACZ74" s="1290"/>
      <c r="ADA74" s="1290"/>
      <c r="ADB74" s="1290"/>
      <c r="ADC74" s="1290"/>
      <c r="ADD74" s="1290"/>
      <c r="ADE74" s="1290"/>
      <c r="ADF74" s="1290"/>
      <c r="ADG74" s="1290"/>
      <c r="ADH74" s="1290"/>
      <c r="ADI74" s="1290"/>
      <c r="ADJ74" s="1290"/>
      <c r="ADK74" s="1290"/>
      <c r="ADL74" s="1290"/>
      <c r="ADM74" s="1290"/>
      <c r="ADN74" s="1290"/>
      <c r="ADO74" s="1290"/>
      <c r="ADP74" s="1290"/>
      <c r="ADQ74" s="1290"/>
      <c r="ADR74" s="1290"/>
      <c r="ADS74" s="1290"/>
      <c r="ADT74" s="1290"/>
      <c r="ADU74" s="1290"/>
      <c r="ADV74" s="1290"/>
      <c r="ADW74" s="1290"/>
      <c r="ADX74" s="1290"/>
      <c r="ADY74" s="1290"/>
      <c r="ADZ74" s="1290"/>
      <c r="AEA74" s="1290"/>
      <c r="AEB74" s="1290"/>
      <c r="AEC74" s="1290"/>
      <c r="AED74" s="1290"/>
      <c r="AEE74" s="1290"/>
      <c r="AEF74" s="1290"/>
      <c r="AEG74" s="1290"/>
      <c r="AEH74" s="1290"/>
      <c r="AEI74" s="1290"/>
      <c r="AEJ74" s="1290"/>
      <c r="AEK74" s="1290"/>
      <c r="AEL74" s="1290"/>
      <c r="AEM74" s="1290"/>
      <c r="AEN74" s="1290"/>
      <c r="AEO74" s="1290"/>
      <c r="AEP74" s="1290"/>
      <c r="AEQ74" s="1290"/>
      <c r="AER74" s="1290"/>
      <c r="AES74" s="1290"/>
      <c r="AET74" s="1290"/>
      <c r="AEU74" s="1290"/>
      <c r="AEV74" s="1290"/>
      <c r="AEW74" s="1290"/>
      <c r="AEX74" s="1290"/>
      <c r="AEY74" s="1290"/>
      <c r="AEZ74" s="1290"/>
      <c r="AFA74" s="1290"/>
      <c r="AFB74" s="1290"/>
      <c r="AFC74" s="1290"/>
      <c r="AFD74" s="1290"/>
      <c r="AFE74" s="1290"/>
      <c r="AFF74" s="1290"/>
      <c r="AFG74" s="1290"/>
      <c r="AFH74" s="1290"/>
      <c r="AFI74" s="1290"/>
      <c r="AFJ74" s="1290"/>
      <c r="AFK74" s="1290"/>
      <c r="AFL74" s="1290"/>
      <c r="AFM74" s="1290"/>
      <c r="AFN74" s="1290"/>
      <c r="AFO74" s="1290"/>
      <c r="AFP74" s="1290"/>
      <c r="AFQ74" s="1290"/>
      <c r="AFR74" s="1290"/>
      <c r="AFS74" s="1290"/>
      <c r="AFT74" s="1290"/>
      <c r="AFU74" s="1290"/>
      <c r="AFV74" s="1290"/>
      <c r="AFW74" s="1290"/>
      <c r="AFX74" s="1290"/>
      <c r="AFY74" s="1290"/>
      <c r="AFZ74" s="1290"/>
      <c r="AGA74" s="1290"/>
      <c r="AGB74" s="1290"/>
      <c r="AGC74" s="1290"/>
      <c r="AGD74" s="1290"/>
      <c r="AGE74" s="1290"/>
      <c r="AGF74" s="1290"/>
      <c r="AGG74" s="1290"/>
      <c r="AGH74" s="1290"/>
      <c r="AGI74" s="1290"/>
      <c r="AGJ74" s="1290"/>
      <c r="AGK74" s="1290"/>
      <c r="AGL74" s="1290"/>
      <c r="AGM74" s="1290"/>
      <c r="AGN74" s="1290"/>
      <c r="AGO74" s="1290"/>
      <c r="AGP74" s="1290"/>
      <c r="AGQ74" s="1290"/>
      <c r="AGR74" s="1290"/>
      <c r="AGS74" s="1290"/>
      <c r="AGT74" s="1290"/>
      <c r="AGU74" s="1290"/>
      <c r="AGV74" s="1290"/>
      <c r="AGW74" s="1290"/>
      <c r="AGX74" s="1290"/>
      <c r="AGY74" s="1290"/>
      <c r="AGZ74" s="1290"/>
      <c r="AHA74" s="1290"/>
      <c r="AHB74" s="1290"/>
      <c r="AHC74" s="1290"/>
      <c r="AHD74" s="1290"/>
      <c r="AHE74" s="1290"/>
      <c r="AHF74" s="1290"/>
      <c r="AHG74" s="1290"/>
      <c r="AHH74" s="1290"/>
      <c r="AHI74" s="1290"/>
      <c r="AHJ74" s="1290"/>
      <c r="AHK74" s="1290"/>
      <c r="AHL74" s="1290"/>
      <c r="AHM74" s="1290"/>
      <c r="AHN74" s="1290"/>
      <c r="AHO74" s="1290"/>
      <c r="AHP74" s="1290"/>
      <c r="AHQ74" s="1290"/>
      <c r="AHR74" s="1290"/>
      <c r="AHS74" s="1290"/>
      <c r="AHT74" s="1290"/>
      <c r="AHU74" s="1290"/>
      <c r="AHV74" s="1290"/>
      <c r="AHW74" s="1290"/>
      <c r="AHX74" s="1290"/>
      <c r="AHY74" s="1290"/>
      <c r="AHZ74" s="1290"/>
      <c r="AIA74" s="1290"/>
      <c r="AIB74" s="1290"/>
      <c r="AIC74" s="1290"/>
      <c r="AID74" s="1290"/>
      <c r="AIE74" s="1290"/>
      <c r="AIF74" s="1290"/>
      <c r="AIG74" s="1290"/>
      <c r="AIH74" s="1290"/>
      <c r="AII74" s="1290"/>
      <c r="AIJ74" s="1290"/>
      <c r="AIK74" s="1290"/>
      <c r="AIL74" s="1290"/>
      <c r="AIM74" s="1290"/>
      <c r="AIN74" s="1290"/>
      <c r="AIO74" s="1290"/>
      <c r="AIP74" s="1290"/>
      <c r="AIQ74" s="1290"/>
      <c r="AIR74" s="1290"/>
      <c r="AIS74" s="1290"/>
      <c r="AIT74" s="1290"/>
      <c r="AIU74" s="1290"/>
      <c r="AIV74" s="1290"/>
      <c r="AIW74" s="1290"/>
      <c r="AIX74" s="1290"/>
      <c r="AIY74" s="1290"/>
      <c r="AIZ74" s="1290"/>
      <c r="AJA74" s="1290"/>
      <c r="AJB74" s="1290"/>
      <c r="AJC74" s="1290"/>
      <c r="AJD74" s="1290"/>
      <c r="AJE74" s="1290"/>
      <c r="AJF74" s="1290"/>
      <c r="AJG74" s="1290"/>
      <c r="AJH74" s="1290"/>
      <c r="AJI74" s="1290"/>
      <c r="AJJ74" s="1290"/>
      <c r="AJK74" s="1290"/>
      <c r="AJL74" s="1290"/>
      <c r="AJM74" s="1290"/>
      <c r="AJN74" s="1290"/>
      <c r="AJO74" s="1290"/>
      <c r="AJP74" s="1290"/>
      <c r="AJQ74" s="1290"/>
      <c r="AJR74" s="1290"/>
      <c r="AJS74" s="1290"/>
      <c r="AJT74" s="1290"/>
      <c r="AJU74" s="1290"/>
      <c r="AJV74" s="1290"/>
      <c r="AJW74" s="1290"/>
      <c r="AJX74" s="1290"/>
      <c r="AJY74" s="1290"/>
      <c r="AJZ74" s="1290"/>
      <c r="AKA74" s="1290"/>
      <c r="AKB74" s="1290"/>
      <c r="AKC74" s="1290"/>
      <c r="AKD74" s="1290"/>
      <c r="AKE74" s="1290"/>
      <c r="AKF74" s="1290"/>
      <c r="AKG74" s="1290"/>
      <c r="AKH74" s="1290"/>
      <c r="AKI74" s="1290"/>
      <c r="AKJ74" s="1290"/>
      <c r="AKK74" s="1290"/>
      <c r="AKL74" s="1290"/>
      <c r="AKM74" s="1290"/>
      <c r="AKN74" s="1290"/>
      <c r="AKO74" s="1290"/>
      <c r="AKP74" s="1290"/>
      <c r="AKQ74" s="1290"/>
      <c r="AKR74" s="1290"/>
      <c r="AKS74" s="1290"/>
      <c r="AKT74" s="1290"/>
      <c r="AKU74" s="1290"/>
      <c r="AKV74" s="1290"/>
      <c r="AKW74" s="1290"/>
      <c r="AKX74" s="1290"/>
      <c r="AKY74" s="1290"/>
      <c r="AKZ74" s="1290"/>
      <c r="ALA74" s="1290"/>
      <c r="ALB74" s="1290"/>
      <c r="ALC74" s="1290"/>
      <c r="ALD74" s="1290"/>
      <c r="ALE74" s="1290"/>
      <c r="ALF74" s="1290"/>
      <c r="ALG74" s="1290"/>
      <c r="ALH74" s="1290"/>
      <c r="ALI74" s="1290"/>
      <c r="ALJ74" s="1290"/>
      <c r="ALK74" s="1290"/>
      <c r="ALL74" s="1290"/>
      <c r="ALM74" s="1290"/>
      <c r="ALN74" s="1290"/>
      <c r="ALO74" s="1290"/>
      <c r="ALP74" s="1290"/>
      <c r="ALQ74" s="1290"/>
      <c r="ALR74" s="1290"/>
      <c r="ALS74" s="1290"/>
      <c r="ALT74" s="1290"/>
      <c r="ALU74" s="1290"/>
      <c r="ALV74" s="1290"/>
      <c r="ALW74" s="1290"/>
      <c r="ALX74" s="1290"/>
      <c r="ALY74" s="1290"/>
      <c r="ALZ74" s="1290"/>
      <c r="AMA74" s="1290"/>
      <c r="AMB74" s="1290"/>
      <c r="AMC74" s="1290"/>
    </row>
    <row r="75" spans="1:1024" ht="21" customHeight="1">
      <c r="A75" s="1306"/>
      <c r="B75" s="1298"/>
      <c r="C75" s="1295"/>
      <c r="D75" s="1295"/>
      <c r="E75" s="1510"/>
      <c r="F75" s="1509"/>
      <c r="G75" s="1295"/>
      <c r="H75" s="1290"/>
      <c r="I75" s="1290"/>
      <c r="J75" s="1290"/>
      <c r="K75" s="1290"/>
      <c r="L75" s="1290"/>
      <c r="M75" s="1290"/>
      <c r="N75" s="1290"/>
      <c r="O75" s="1290"/>
      <c r="P75" s="1290"/>
      <c r="Q75" s="1290"/>
      <c r="R75" s="1290"/>
      <c r="S75" s="1290"/>
      <c r="T75" s="1290"/>
      <c r="U75" s="1290"/>
      <c r="V75" s="1290"/>
      <c r="W75" s="1290"/>
      <c r="X75" s="1290"/>
      <c r="Y75" s="1290"/>
      <c r="Z75" s="1290"/>
      <c r="AA75" s="1290"/>
      <c r="AB75" s="1290"/>
      <c r="AC75" s="1290"/>
      <c r="AD75" s="1290"/>
      <c r="AE75" s="1290"/>
      <c r="AF75" s="1290"/>
      <c r="AG75" s="1290"/>
      <c r="AH75" s="1290"/>
      <c r="AI75" s="1290"/>
      <c r="AJ75" s="1290"/>
      <c r="AK75" s="1290"/>
      <c r="AL75" s="1290"/>
      <c r="AM75" s="1290"/>
      <c r="AN75" s="1290"/>
      <c r="AO75" s="1290"/>
      <c r="AP75" s="1290"/>
      <c r="AQ75" s="1290"/>
      <c r="AR75" s="1290"/>
      <c r="AS75" s="1290"/>
      <c r="AT75" s="1290"/>
      <c r="AU75" s="1290"/>
      <c r="AV75" s="1290"/>
      <c r="AW75" s="1290"/>
      <c r="AX75" s="1290"/>
      <c r="AY75" s="1290"/>
      <c r="AZ75" s="1290"/>
      <c r="BA75" s="1290"/>
      <c r="BB75" s="1290"/>
      <c r="BC75" s="1290"/>
      <c r="BD75" s="1290"/>
      <c r="BE75" s="1290"/>
      <c r="BF75" s="1290"/>
      <c r="BG75" s="1290"/>
      <c r="BH75" s="1290"/>
      <c r="BI75" s="1290"/>
      <c r="BJ75" s="1290"/>
      <c r="BK75" s="1290"/>
      <c r="BL75" s="1290"/>
      <c r="BM75" s="1290"/>
      <c r="BN75" s="1290"/>
      <c r="BO75" s="1290"/>
      <c r="BP75" s="1290"/>
      <c r="BQ75" s="1290"/>
      <c r="BR75" s="1290"/>
      <c r="BS75" s="1290"/>
      <c r="BT75" s="1290"/>
      <c r="BU75" s="1290"/>
      <c r="BV75" s="1290"/>
      <c r="BW75" s="1290"/>
      <c r="BX75" s="1290"/>
      <c r="BY75" s="1290"/>
      <c r="BZ75" s="1290"/>
      <c r="CA75" s="1290"/>
      <c r="CB75" s="1290"/>
      <c r="CC75" s="1290"/>
      <c r="CD75" s="1290"/>
      <c r="CE75" s="1290"/>
      <c r="CF75" s="1290"/>
      <c r="CG75" s="1290"/>
      <c r="CH75" s="1290"/>
      <c r="CI75" s="1290"/>
      <c r="CJ75" s="1290"/>
      <c r="CK75" s="1290"/>
      <c r="CL75" s="1290"/>
      <c r="CM75" s="1290"/>
      <c r="CN75" s="1290"/>
      <c r="CO75" s="1290"/>
      <c r="CP75" s="1290"/>
      <c r="CQ75" s="1290"/>
      <c r="CR75" s="1290"/>
      <c r="CS75" s="1290"/>
      <c r="CT75" s="1290"/>
      <c r="CU75" s="1290"/>
      <c r="CV75" s="1290"/>
      <c r="CW75" s="1290"/>
      <c r="CX75" s="1290"/>
      <c r="CY75" s="1290"/>
      <c r="CZ75" s="1290"/>
      <c r="DA75" s="1290"/>
      <c r="DB75" s="1290"/>
      <c r="DC75" s="1290"/>
      <c r="DD75" s="1290"/>
      <c r="DE75" s="1290"/>
      <c r="DF75" s="1290"/>
      <c r="DG75" s="1290"/>
      <c r="DH75" s="1290"/>
      <c r="DI75" s="1290"/>
      <c r="DJ75" s="1290"/>
      <c r="DK75" s="1290"/>
      <c r="DL75" s="1290"/>
      <c r="DM75" s="1290"/>
      <c r="DN75" s="1290"/>
      <c r="DO75" s="1290"/>
      <c r="DP75" s="1290"/>
      <c r="DQ75" s="1290"/>
      <c r="DR75" s="1290"/>
      <c r="DS75" s="1290"/>
      <c r="DT75" s="1290"/>
      <c r="DU75" s="1290"/>
      <c r="DV75" s="1290"/>
      <c r="DW75" s="1290"/>
      <c r="DX75" s="1290"/>
      <c r="DY75" s="1290"/>
      <c r="DZ75" s="1290"/>
      <c r="EA75" s="1290"/>
      <c r="EB75" s="1290"/>
      <c r="EC75" s="1290"/>
      <c r="ED75" s="1290"/>
      <c r="EE75" s="1290"/>
      <c r="EF75" s="1290"/>
      <c r="EG75" s="1290"/>
      <c r="EH75" s="1290"/>
      <c r="EI75" s="1290"/>
      <c r="EJ75" s="1290"/>
      <c r="EK75" s="1290"/>
      <c r="EL75" s="1290"/>
      <c r="EM75" s="1290"/>
      <c r="EN75" s="1290"/>
      <c r="EO75" s="1290"/>
      <c r="EP75" s="1290"/>
      <c r="EQ75" s="1290"/>
      <c r="ER75" s="1290"/>
      <c r="ES75" s="1290"/>
      <c r="ET75" s="1290"/>
      <c r="EU75" s="1290"/>
      <c r="EV75" s="1290"/>
      <c r="EW75" s="1290"/>
      <c r="EX75" s="1290"/>
      <c r="EY75" s="1290"/>
      <c r="EZ75" s="1290"/>
      <c r="FA75" s="1290"/>
      <c r="FB75" s="1290"/>
      <c r="FC75" s="1290"/>
      <c r="FD75" s="1290"/>
      <c r="FE75" s="1290"/>
      <c r="FF75" s="1290"/>
      <c r="FG75" s="1290"/>
      <c r="FH75" s="1290"/>
      <c r="FI75" s="1290"/>
      <c r="FJ75" s="1290"/>
      <c r="FK75" s="1290"/>
      <c r="FL75" s="1290"/>
      <c r="FM75" s="1290"/>
      <c r="FN75" s="1290"/>
      <c r="FO75" s="1290"/>
      <c r="FP75" s="1290"/>
      <c r="FQ75" s="1290"/>
      <c r="FR75" s="1290"/>
      <c r="FS75" s="1290"/>
      <c r="FT75" s="1290"/>
      <c r="FU75" s="1290"/>
      <c r="FV75" s="1290"/>
      <c r="FW75" s="1290"/>
      <c r="FX75" s="1290"/>
      <c r="FY75" s="1290"/>
      <c r="FZ75" s="1290"/>
      <c r="GA75" s="1290"/>
      <c r="GB75" s="1290"/>
      <c r="GC75" s="1290"/>
      <c r="GD75" s="1290"/>
      <c r="GE75" s="1290"/>
      <c r="GF75" s="1290"/>
      <c r="GG75" s="1290"/>
      <c r="GH75" s="1290"/>
      <c r="GI75" s="1290"/>
      <c r="GJ75" s="1290"/>
      <c r="GK75" s="1290"/>
      <c r="GL75" s="1290"/>
      <c r="GM75" s="1290"/>
      <c r="GN75" s="1290"/>
      <c r="GO75" s="1290"/>
      <c r="GP75" s="1290"/>
      <c r="GQ75" s="1290"/>
      <c r="GR75" s="1290"/>
      <c r="GS75" s="1290"/>
      <c r="GT75" s="1290"/>
      <c r="GU75" s="1290"/>
      <c r="GV75" s="1290"/>
      <c r="GW75" s="1290"/>
      <c r="GX75" s="1290"/>
      <c r="GY75" s="1290"/>
      <c r="GZ75" s="1290"/>
      <c r="HA75" s="1290"/>
      <c r="HB75" s="1290"/>
      <c r="HC75" s="1290"/>
      <c r="HD75" s="1290"/>
      <c r="HE75" s="1290"/>
      <c r="HF75" s="1290"/>
      <c r="HG75" s="1290"/>
      <c r="HH75" s="1290"/>
      <c r="HI75" s="1290"/>
      <c r="HJ75" s="1290"/>
      <c r="HK75" s="1290"/>
      <c r="HL75" s="1290"/>
      <c r="HM75" s="1290"/>
      <c r="HN75" s="1290"/>
      <c r="HO75" s="1290"/>
      <c r="HP75" s="1290"/>
      <c r="HQ75" s="1290"/>
      <c r="HR75" s="1290"/>
      <c r="HS75" s="1290"/>
      <c r="HT75" s="1290"/>
      <c r="HU75" s="1290"/>
      <c r="HV75" s="1290"/>
      <c r="HW75" s="1290"/>
      <c r="HX75" s="1290"/>
      <c r="HY75" s="1290"/>
      <c r="HZ75" s="1290"/>
      <c r="IA75" s="1290"/>
      <c r="IB75" s="1290"/>
      <c r="IC75" s="1290"/>
      <c r="ID75" s="1290"/>
      <c r="IE75" s="1290"/>
      <c r="IF75" s="1290"/>
      <c r="IG75" s="1290"/>
      <c r="IH75" s="1290"/>
      <c r="II75" s="1290"/>
      <c r="IJ75" s="1290"/>
      <c r="IK75" s="1290"/>
      <c r="IL75" s="1290"/>
      <c r="IM75" s="1290"/>
      <c r="IN75" s="1290"/>
      <c r="IO75" s="1290"/>
      <c r="IP75" s="1290"/>
      <c r="IQ75" s="1290"/>
      <c r="IR75" s="1290"/>
      <c r="IS75" s="1290"/>
      <c r="IT75" s="1290"/>
      <c r="IU75" s="1290"/>
      <c r="IV75" s="1290"/>
      <c r="IW75" s="1290"/>
      <c r="IX75" s="1290"/>
      <c r="IY75" s="1290"/>
      <c r="IZ75" s="1290"/>
      <c r="JA75" s="1290"/>
      <c r="JB75" s="1290"/>
      <c r="JC75" s="1290"/>
      <c r="JD75" s="1290"/>
      <c r="JE75" s="1290"/>
      <c r="JF75" s="1290"/>
      <c r="JG75" s="1290"/>
      <c r="JH75" s="1290"/>
      <c r="JI75" s="1290"/>
      <c r="JJ75" s="1290"/>
      <c r="JK75" s="1290"/>
      <c r="JL75" s="1290"/>
      <c r="JM75" s="1290"/>
      <c r="JN75" s="1290"/>
      <c r="JO75" s="1290"/>
      <c r="JP75" s="1290"/>
      <c r="JQ75" s="1290"/>
      <c r="JR75" s="1290"/>
      <c r="JS75" s="1290"/>
      <c r="JT75" s="1290"/>
      <c r="JU75" s="1290"/>
      <c r="JV75" s="1290"/>
      <c r="JW75" s="1290"/>
      <c r="JX75" s="1290"/>
      <c r="JY75" s="1290"/>
      <c r="JZ75" s="1290"/>
      <c r="KA75" s="1290"/>
      <c r="KB75" s="1290"/>
      <c r="KC75" s="1290"/>
      <c r="KD75" s="1290"/>
      <c r="KE75" s="1290"/>
      <c r="KF75" s="1290"/>
      <c r="KG75" s="1290"/>
      <c r="KH75" s="1290"/>
      <c r="KI75" s="1290"/>
      <c r="KJ75" s="1290"/>
      <c r="KK75" s="1290"/>
      <c r="KL75" s="1290"/>
      <c r="KM75" s="1290"/>
      <c r="KN75" s="1290"/>
      <c r="KO75" s="1290"/>
      <c r="KP75" s="1290"/>
      <c r="KQ75" s="1290"/>
      <c r="KR75" s="1290"/>
      <c r="KS75" s="1290"/>
      <c r="KT75" s="1290"/>
      <c r="KU75" s="1290"/>
      <c r="KV75" s="1290"/>
      <c r="KW75" s="1290"/>
      <c r="KX75" s="1290"/>
      <c r="KY75" s="1290"/>
      <c r="KZ75" s="1290"/>
      <c r="LA75" s="1290"/>
      <c r="LB75" s="1290"/>
      <c r="LC75" s="1290"/>
      <c r="LD75" s="1290"/>
      <c r="LE75" s="1290"/>
      <c r="LF75" s="1290"/>
      <c r="LG75" s="1290"/>
      <c r="LH75" s="1290"/>
      <c r="LI75" s="1290"/>
      <c r="LJ75" s="1290"/>
      <c r="LK75" s="1290"/>
      <c r="LL75" s="1290"/>
      <c r="LM75" s="1290"/>
      <c r="LN75" s="1290"/>
      <c r="LO75" s="1290"/>
      <c r="LP75" s="1290"/>
      <c r="LQ75" s="1290"/>
      <c r="LR75" s="1290"/>
      <c r="LS75" s="1290"/>
      <c r="LT75" s="1290"/>
      <c r="LU75" s="1290"/>
      <c r="LV75" s="1290"/>
      <c r="LW75" s="1290"/>
      <c r="LX75" s="1290"/>
      <c r="LY75" s="1290"/>
      <c r="LZ75" s="1290"/>
      <c r="MA75" s="1290"/>
      <c r="MB75" s="1290"/>
      <c r="MC75" s="1290"/>
      <c r="MD75" s="1290"/>
      <c r="ME75" s="1290"/>
      <c r="MF75" s="1290"/>
      <c r="MG75" s="1290"/>
      <c r="MH75" s="1290"/>
      <c r="MI75" s="1290"/>
      <c r="MJ75" s="1290"/>
      <c r="MK75" s="1290"/>
      <c r="ML75" s="1290"/>
      <c r="MM75" s="1290"/>
      <c r="MN75" s="1290"/>
      <c r="MO75" s="1290"/>
      <c r="MP75" s="1290"/>
      <c r="MQ75" s="1290"/>
      <c r="MR75" s="1290"/>
      <c r="MS75" s="1290"/>
      <c r="MT75" s="1290"/>
      <c r="MU75" s="1290"/>
      <c r="MV75" s="1290"/>
      <c r="MW75" s="1290"/>
      <c r="MX75" s="1290"/>
      <c r="MY75" s="1290"/>
      <c r="MZ75" s="1290"/>
      <c r="NA75" s="1290"/>
      <c r="NB75" s="1290"/>
      <c r="NC75" s="1290"/>
      <c r="ND75" s="1290"/>
      <c r="NE75" s="1290"/>
      <c r="NF75" s="1290"/>
      <c r="NG75" s="1290"/>
      <c r="NH75" s="1290"/>
      <c r="NI75" s="1290"/>
      <c r="NJ75" s="1290"/>
      <c r="NK75" s="1290"/>
      <c r="NL75" s="1290"/>
      <c r="NM75" s="1290"/>
      <c r="NN75" s="1290"/>
      <c r="NO75" s="1290"/>
      <c r="NP75" s="1290"/>
      <c r="NQ75" s="1290"/>
      <c r="NR75" s="1290"/>
      <c r="NS75" s="1290"/>
      <c r="NT75" s="1290"/>
      <c r="NU75" s="1290"/>
      <c r="NV75" s="1290"/>
      <c r="NW75" s="1290"/>
      <c r="NX75" s="1290"/>
      <c r="NY75" s="1290"/>
      <c r="NZ75" s="1290"/>
      <c r="OA75" s="1290"/>
      <c r="OB75" s="1290"/>
      <c r="OC75" s="1290"/>
      <c r="OD75" s="1290"/>
      <c r="OE75" s="1290"/>
      <c r="OF75" s="1290"/>
      <c r="OG75" s="1290"/>
      <c r="OH75" s="1290"/>
      <c r="OI75" s="1290"/>
      <c r="OJ75" s="1290"/>
      <c r="OK75" s="1290"/>
      <c r="OL75" s="1290"/>
      <c r="OM75" s="1290"/>
      <c r="ON75" s="1290"/>
      <c r="OO75" s="1290"/>
      <c r="OP75" s="1290"/>
      <c r="OQ75" s="1290"/>
      <c r="OR75" s="1290"/>
      <c r="OS75" s="1290"/>
      <c r="OT75" s="1290"/>
      <c r="OU75" s="1290"/>
      <c r="OV75" s="1290"/>
      <c r="OW75" s="1290"/>
      <c r="OX75" s="1290"/>
      <c r="OY75" s="1290"/>
      <c r="OZ75" s="1290"/>
      <c r="PA75" s="1290"/>
      <c r="PB75" s="1290"/>
      <c r="PC75" s="1290"/>
      <c r="PD75" s="1290"/>
      <c r="PE75" s="1290"/>
      <c r="PF75" s="1290"/>
      <c r="PG75" s="1290"/>
      <c r="PH75" s="1290"/>
      <c r="PI75" s="1290"/>
      <c r="PJ75" s="1290"/>
      <c r="PK75" s="1290"/>
      <c r="PL75" s="1290"/>
      <c r="PM75" s="1290"/>
      <c r="PN75" s="1290"/>
      <c r="PO75" s="1290"/>
      <c r="PP75" s="1290"/>
      <c r="PQ75" s="1290"/>
      <c r="PR75" s="1290"/>
      <c r="PS75" s="1290"/>
      <c r="PT75" s="1290"/>
      <c r="PU75" s="1290"/>
      <c r="PV75" s="1290"/>
      <c r="PW75" s="1290"/>
      <c r="PX75" s="1290"/>
      <c r="PY75" s="1290"/>
      <c r="PZ75" s="1290"/>
      <c r="QA75" s="1290"/>
      <c r="QB75" s="1290"/>
      <c r="QC75" s="1290"/>
      <c r="QD75" s="1290"/>
      <c r="QE75" s="1290"/>
      <c r="QF75" s="1290"/>
      <c r="QG75" s="1290"/>
      <c r="QH75" s="1290"/>
      <c r="QI75" s="1290"/>
      <c r="QJ75" s="1290"/>
      <c r="QK75" s="1290"/>
      <c r="QL75" s="1290"/>
      <c r="QM75" s="1290"/>
      <c r="QN75" s="1290"/>
      <c r="QO75" s="1290"/>
      <c r="QP75" s="1290"/>
      <c r="QQ75" s="1290"/>
      <c r="QR75" s="1290"/>
      <c r="QS75" s="1290"/>
      <c r="QT75" s="1290"/>
      <c r="QU75" s="1290"/>
      <c r="QV75" s="1290"/>
      <c r="QW75" s="1290"/>
      <c r="QX75" s="1290"/>
      <c r="QY75" s="1290"/>
      <c r="QZ75" s="1290"/>
      <c r="RA75" s="1290"/>
      <c r="RB75" s="1290"/>
      <c r="RC75" s="1290"/>
      <c r="RD75" s="1290"/>
      <c r="RE75" s="1290"/>
      <c r="RF75" s="1290"/>
      <c r="RG75" s="1290"/>
      <c r="RH75" s="1290"/>
      <c r="RI75" s="1290"/>
      <c r="RJ75" s="1290"/>
      <c r="RK75" s="1290"/>
      <c r="RL75" s="1290"/>
      <c r="RM75" s="1290"/>
      <c r="RN75" s="1290"/>
      <c r="RO75" s="1290"/>
      <c r="RP75" s="1290"/>
      <c r="RQ75" s="1290"/>
      <c r="RR75" s="1290"/>
      <c r="RS75" s="1290"/>
      <c r="RT75" s="1290"/>
      <c r="RU75" s="1290"/>
      <c r="RV75" s="1290"/>
      <c r="RW75" s="1290"/>
      <c r="RX75" s="1290"/>
      <c r="RY75" s="1290"/>
      <c r="RZ75" s="1290"/>
      <c r="SA75" s="1290"/>
      <c r="SB75" s="1290"/>
      <c r="SC75" s="1290"/>
      <c r="SD75" s="1290"/>
      <c r="SE75" s="1290"/>
      <c r="SF75" s="1290"/>
      <c r="SG75" s="1290"/>
      <c r="SH75" s="1290"/>
      <c r="SI75" s="1290"/>
      <c r="SJ75" s="1290"/>
      <c r="SK75" s="1290"/>
      <c r="SL75" s="1290"/>
      <c r="SM75" s="1290"/>
      <c r="SN75" s="1290"/>
      <c r="SO75" s="1290"/>
      <c r="SP75" s="1290"/>
      <c r="SQ75" s="1290"/>
      <c r="SR75" s="1290"/>
      <c r="SS75" s="1290"/>
      <c r="ST75" s="1290"/>
      <c r="SU75" s="1290"/>
      <c r="SV75" s="1290"/>
      <c r="SW75" s="1290"/>
      <c r="SX75" s="1290"/>
      <c r="SY75" s="1290"/>
      <c r="SZ75" s="1290"/>
      <c r="TA75" s="1290"/>
      <c r="TB75" s="1290"/>
      <c r="TC75" s="1290"/>
      <c r="TD75" s="1290"/>
      <c r="TE75" s="1290"/>
      <c r="TF75" s="1290"/>
      <c r="TG75" s="1290"/>
      <c r="TH75" s="1290"/>
      <c r="TI75" s="1290"/>
      <c r="TJ75" s="1290"/>
      <c r="TK75" s="1290"/>
      <c r="TL75" s="1290"/>
      <c r="TM75" s="1290"/>
      <c r="TN75" s="1290"/>
      <c r="TO75" s="1290"/>
      <c r="TP75" s="1290"/>
      <c r="TQ75" s="1290"/>
      <c r="TR75" s="1290"/>
      <c r="TS75" s="1290"/>
      <c r="TT75" s="1290"/>
      <c r="TU75" s="1290"/>
      <c r="TV75" s="1290"/>
      <c r="TW75" s="1290"/>
      <c r="TX75" s="1290"/>
      <c r="TY75" s="1290"/>
      <c r="TZ75" s="1290"/>
      <c r="UA75" s="1290"/>
      <c r="UB75" s="1290"/>
      <c r="UC75" s="1290"/>
      <c r="UD75" s="1290"/>
      <c r="UE75" s="1290"/>
      <c r="UF75" s="1290"/>
      <c r="UG75" s="1290"/>
      <c r="UH75" s="1290"/>
      <c r="UI75" s="1290"/>
      <c r="UJ75" s="1290"/>
      <c r="UK75" s="1290"/>
      <c r="UL75" s="1290"/>
      <c r="UM75" s="1290"/>
      <c r="UN75" s="1290"/>
      <c r="UO75" s="1290"/>
      <c r="UP75" s="1290"/>
      <c r="UQ75" s="1290"/>
      <c r="UR75" s="1290"/>
      <c r="US75" s="1290"/>
      <c r="UT75" s="1290"/>
      <c r="UU75" s="1290"/>
      <c r="UV75" s="1290"/>
      <c r="UW75" s="1290"/>
      <c r="UX75" s="1290"/>
      <c r="UY75" s="1290"/>
      <c r="UZ75" s="1290"/>
      <c r="VA75" s="1290"/>
      <c r="VB75" s="1290"/>
      <c r="VC75" s="1290"/>
      <c r="VD75" s="1290"/>
      <c r="VE75" s="1290"/>
      <c r="VF75" s="1290"/>
      <c r="VG75" s="1290"/>
      <c r="VH75" s="1290"/>
      <c r="VI75" s="1290"/>
      <c r="VJ75" s="1290"/>
      <c r="VK75" s="1290"/>
      <c r="VL75" s="1290"/>
      <c r="VM75" s="1290"/>
      <c r="VN75" s="1290"/>
      <c r="VO75" s="1290"/>
      <c r="VP75" s="1290"/>
      <c r="VQ75" s="1290"/>
      <c r="VR75" s="1290"/>
      <c r="VS75" s="1290"/>
      <c r="VT75" s="1290"/>
      <c r="VU75" s="1290"/>
      <c r="VV75" s="1290"/>
      <c r="VW75" s="1290"/>
      <c r="VX75" s="1290"/>
      <c r="VY75" s="1290"/>
      <c r="VZ75" s="1290"/>
      <c r="WA75" s="1290"/>
      <c r="WB75" s="1290"/>
      <c r="WC75" s="1290"/>
      <c r="WD75" s="1290"/>
      <c r="WE75" s="1290"/>
      <c r="WF75" s="1290"/>
      <c r="WG75" s="1290"/>
      <c r="WH75" s="1290"/>
      <c r="WI75" s="1290"/>
      <c r="WJ75" s="1290"/>
      <c r="WK75" s="1290"/>
      <c r="WL75" s="1290"/>
      <c r="WM75" s="1290"/>
      <c r="WN75" s="1290"/>
      <c r="WO75" s="1290"/>
      <c r="WP75" s="1290"/>
      <c r="WQ75" s="1290"/>
      <c r="WR75" s="1290"/>
      <c r="WS75" s="1290"/>
      <c r="WT75" s="1290"/>
      <c r="WU75" s="1290"/>
      <c r="WV75" s="1290"/>
      <c r="WW75" s="1290"/>
      <c r="WX75" s="1290"/>
      <c r="WY75" s="1290"/>
      <c r="WZ75" s="1290"/>
      <c r="XA75" s="1290"/>
      <c r="XB75" s="1290"/>
      <c r="XC75" s="1290"/>
      <c r="XD75" s="1290"/>
      <c r="XE75" s="1290"/>
      <c r="XF75" s="1290"/>
      <c r="XG75" s="1290"/>
      <c r="XH75" s="1290"/>
      <c r="XI75" s="1290"/>
      <c r="XJ75" s="1290"/>
      <c r="XK75" s="1290"/>
      <c r="XL75" s="1290"/>
      <c r="XM75" s="1290"/>
      <c r="XN75" s="1290"/>
      <c r="XO75" s="1290"/>
      <c r="XP75" s="1290"/>
      <c r="XQ75" s="1290"/>
      <c r="XR75" s="1290"/>
      <c r="XS75" s="1290"/>
      <c r="XT75" s="1290"/>
      <c r="XU75" s="1290"/>
      <c r="XV75" s="1290"/>
      <c r="XW75" s="1290"/>
      <c r="XX75" s="1290"/>
      <c r="XY75" s="1290"/>
      <c r="XZ75" s="1290"/>
      <c r="YA75" s="1290"/>
      <c r="YB75" s="1290"/>
      <c r="YC75" s="1290"/>
      <c r="YD75" s="1290"/>
      <c r="YE75" s="1290"/>
      <c r="YF75" s="1290"/>
      <c r="YG75" s="1290"/>
      <c r="YH75" s="1290"/>
      <c r="YI75" s="1290"/>
      <c r="YJ75" s="1290"/>
      <c r="YK75" s="1290"/>
      <c r="YL75" s="1290"/>
      <c r="YM75" s="1290"/>
      <c r="YN75" s="1290"/>
      <c r="YO75" s="1290"/>
      <c r="YP75" s="1290"/>
      <c r="YQ75" s="1290"/>
      <c r="YR75" s="1290"/>
      <c r="YS75" s="1290"/>
      <c r="YT75" s="1290"/>
      <c r="YU75" s="1290"/>
      <c r="YV75" s="1290"/>
      <c r="YW75" s="1290"/>
      <c r="YX75" s="1290"/>
      <c r="YY75" s="1290"/>
      <c r="YZ75" s="1290"/>
      <c r="ZA75" s="1290"/>
      <c r="ZB75" s="1290"/>
      <c r="ZC75" s="1290"/>
      <c r="ZD75" s="1290"/>
      <c r="ZE75" s="1290"/>
      <c r="ZF75" s="1290"/>
      <c r="ZG75" s="1290"/>
      <c r="ZH75" s="1290"/>
      <c r="ZI75" s="1290"/>
      <c r="ZJ75" s="1290"/>
      <c r="ZK75" s="1290"/>
      <c r="ZL75" s="1290"/>
      <c r="ZM75" s="1290"/>
      <c r="ZN75" s="1290"/>
      <c r="ZO75" s="1290"/>
      <c r="ZP75" s="1290"/>
      <c r="ZQ75" s="1290"/>
      <c r="ZR75" s="1290"/>
      <c r="ZS75" s="1290"/>
      <c r="ZT75" s="1290"/>
      <c r="ZU75" s="1290"/>
      <c r="ZV75" s="1290"/>
      <c r="ZW75" s="1290"/>
      <c r="ZX75" s="1290"/>
      <c r="ZY75" s="1290"/>
      <c r="ZZ75" s="1290"/>
      <c r="AAA75" s="1290"/>
      <c r="AAB75" s="1290"/>
      <c r="AAC75" s="1290"/>
      <c r="AAD75" s="1290"/>
      <c r="AAE75" s="1290"/>
      <c r="AAF75" s="1290"/>
      <c r="AAG75" s="1290"/>
      <c r="AAH75" s="1290"/>
      <c r="AAI75" s="1290"/>
      <c r="AAJ75" s="1290"/>
      <c r="AAK75" s="1290"/>
      <c r="AAL75" s="1290"/>
      <c r="AAM75" s="1290"/>
      <c r="AAN75" s="1290"/>
      <c r="AAO75" s="1290"/>
      <c r="AAP75" s="1290"/>
      <c r="AAQ75" s="1290"/>
      <c r="AAR75" s="1290"/>
      <c r="AAS75" s="1290"/>
      <c r="AAT75" s="1290"/>
      <c r="AAU75" s="1290"/>
      <c r="AAV75" s="1290"/>
      <c r="AAW75" s="1290"/>
      <c r="AAX75" s="1290"/>
      <c r="AAY75" s="1290"/>
      <c r="AAZ75" s="1290"/>
      <c r="ABA75" s="1290"/>
      <c r="ABB75" s="1290"/>
      <c r="ABC75" s="1290"/>
      <c r="ABD75" s="1290"/>
      <c r="ABE75" s="1290"/>
      <c r="ABF75" s="1290"/>
      <c r="ABG75" s="1290"/>
      <c r="ABH75" s="1290"/>
      <c r="ABI75" s="1290"/>
      <c r="ABJ75" s="1290"/>
      <c r="ABK75" s="1290"/>
      <c r="ABL75" s="1290"/>
      <c r="ABM75" s="1290"/>
      <c r="ABN75" s="1290"/>
      <c r="ABO75" s="1290"/>
      <c r="ABP75" s="1290"/>
      <c r="ABQ75" s="1290"/>
      <c r="ABR75" s="1290"/>
      <c r="ABS75" s="1290"/>
      <c r="ABT75" s="1290"/>
      <c r="ABU75" s="1290"/>
      <c r="ABV75" s="1290"/>
      <c r="ABW75" s="1290"/>
      <c r="ABX75" s="1290"/>
      <c r="ABY75" s="1290"/>
      <c r="ABZ75" s="1290"/>
      <c r="ACA75" s="1290"/>
      <c r="ACB75" s="1290"/>
      <c r="ACC75" s="1290"/>
      <c r="ACD75" s="1290"/>
      <c r="ACE75" s="1290"/>
      <c r="ACF75" s="1290"/>
      <c r="ACG75" s="1290"/>
      <c r="ACH75" s="1290"/>
      <c r="ACI75" s="1290"/>
      <c r="ACJ75" s="1290"/>
      <c r="ACK75" s="1290"/>
      <c r="ACL75" s="1290"/>
      <c r="ACM75" s="1290"/>
      <c r="ACN75" s="1290"/>
      <c r="ACO75" s="1290"/>
      <c r="ACP75" s="1290"/>
      <c r="ACQ75" s="1290"/>
      <c r="ACR75" s="1290"/>
      <c r="ACS75" s="1290"/>
      <c r="ACT75" s="1290"/>
      <c r="ACU75" s="1290"/>
      <c r="ACV75" s="1290"/>
      <c r="ACW75" s="1290"/>
      <c r="ACX75" s="1290"/>
      <c r="ACY75" s="1290"/>
      <c r="ACZ75" s="1290"/>
      <c r="ADA75" s="1290"/>
      <c r="ADB75" s="1290"/>
      <c r="ADC75" s="1290"/>
      <c r="ADD75" s="1290"/>
      <c r="ADE75" s="1290"/>
      <c r="ADF75" s="1290"/>
      <c r="ADG75" s="1290"/>
      <c r="ADH75" s="1290"/>
      <c r="ADI75" s="1290"/>
      <c r="ADJ75" s="1290"/>
      <c r="ADK75" s="1290"/>
      <c r="ADL75" s="1290"/>
      <c r="ADM75" s="1290"/>
      <c r="ADN75" s="1290"/>
      <c r="ADO75" s="1290"/>
      <c r="ADP75" s="1290"/>
      <c r="ADQ75" s="1290"/>
      <c r="ADR75" s="1290"/>
      <c r="ADS75" s="1290"/>
      <c r="ADT75" s="1290"/>
      <c r="ADU75" s="1290"/>
      <c r="ADV75" s="1290"/>
      <c r="ADW75" s="1290"/>
      <c r="ADX75" s="1290"/>
      <c r="ADY75" s="1290"/>
      <c r="ADZ75" s="1290"/>
      <c r="AEA75" s="1290"/>
      <c r="AEB75" s="1290"/>
      <c r="AEC75" s="1290"/>
      <c r="AED75" s="1290"/>
      <c r="AEE75" s="1290"/>
      <c r="AEF75" s="1290"/>
      <c r="AEG75" s="1290"/>
      <c r="AEH75" s="1290"/>
      <c r="AEI75" s="1290"/>
      <c r="AEJ75" s="1290"/>
      <c r="AEK75" s="1290"/>
      <c r="AEL75" s="1290"/>
      <c r="AEM75" s="1290"/>
      <c r="AEN75" s="1290"/>
      <c r="AEO75" s="1290"/>
      <c r="AEP75" s="1290"/>
      <c r="AEQ75" s="1290"/>
      <c r="AER75" s="1290"/>
      <c r="AES75" s="1290"/>
      <c r="AET75" s="1290"/>
      <c r="AEU75" s="1290"/>
      <c r="AEV75" s="1290"/>
      <c r="AEW75" s="1290"/>
      <c r="AEX75" s="1290"/>
      <c r="AEY75" s="1290"/>
      <c r="AEZ75" s="1290"/>
      <c r="AFA75" s="1290"/>
      <c r="AFB75" s="1290"/>
      <c r="AFC75" s="1290"/>
      <c r="AFD75" s="1290"/>
      <c r="AFE75" s="1290"/>
      <c r="AFF75" s="1290"/>
      <c r="AFG75" s="1290"/>
      <c r="AFH75" s="1290"/>
      <c r="AFI75" s="1290"/>
      <c r="AFJ75" s="1290"/>
      <c r="AFK75" s="1290"/>
      <c r="AFL75" s="1290"/>
      <c r="AFM75" s="1290"/>
      <c r="AFN75" s="1290"/>
      <c r="AFO75" s="1290"/>
      <c r="AFP75" s="1290"/>
      <c r="AFQ75" s="1290"/>
      <c r="AFR75" s="1290"/>
      <c r="AFS75" s="1290"/>
      <c r="AFT75" s="1290"/>
      <c r="AFU75" s="1290"/>
      <c r="AFV75" s="1290"/>
      <c r="AFW75" s="1290"/>
      <c r="AFX75" s="1290"/>
      <c r="AFY75" s="1290"/>
      <c r="AFZ75" s="1290"/>
      <c r="AGA75" s="1290"/>
      <c r="AGB75" s="1290"/>
      <c r="AGC75" s="1290"/>
      <c r="AGD75" s="1290"/>
      <c r="AGE75" s="1290"/>
      <c r="AGF75" s="1290"/>
      <c r="AGG75" s="1290"/>
      <c r="AGH75" s="1290"/>
      <c r="AGI75" s="1290"/>
      <c r="AGJ75" s="1290"/>
      <c r="AGK75" s="1290"/>
      <c r="AGL75" s="1290"/>
      <c r="AGM75" s="1290"/>
      <c r="AGN75" s="1290"/>
      <c r="AGO75" s="1290"/>
      <c r="AGP75" s="1290"/>
      <c r="AGQ75" s="1290"/>
      <c r="AGR75" s="1290"/>
      <c r="AGS75" s="1290"/>
      <c r="AGT75" s="1290"/>
      <c r="AGU75" s="1290"/>
      <c r="AGV75" s="1290"/>
      <c r="AGW75" s="1290"/>
      <c r="AGX75" s="1290"/>
      <c r="AGY75" s="1290"/>
      <c r="AGZ75" s="1290"/>
      <c r="AHA75" s="1290"/>
      <c r="AHB75" s="1290"/>
      <c r="AHC75" s="1290"/>
      <c r="AHD75" s="1290"/>
      <c r="AHE75" s="1290"/>
      <c r="AHF75" s="1290"/>
      <c r="AHG75" s="1290"/>
      <c r="AHH75" s="1290"/>
      <c r="AHI75" s="1290"/>
      <c r="AHJ75" s="1290"/>
      <c r="AHK75" s="1290"/>
      <c r="AHL75" s="1290"/>
      <c r="AHM75" s="1290"/>
      <c r="AHN75" s="1290"/>
      <c r="AHO75" s="1290"/>
      <c r="AHP75" s="1290"/>
      <c r="AHQ75" s="1290"/>
      <c r="AHR75" s="1290"/>
      <c r="AHS75" s="1290"/>
      <c r="AHT75" s="1290"/>
      <c r="AHU75" s="1290"/>
      <c r="AHV75" s="1290"/>
      <c r="AHW75" s="1290"/>
      <c r="AHX75" s="1290"/>
      <c r="AHY75" s="1290"/>
      <c r="AHZ75" s="1290"/>
      <c r="AIA75" s="1290"/>
      <c r="AIB75" s="1290"/>
      <c r="AIC75" s="1290"/>
      <c r="AID75" s="1290"/>
      <c r="AIE75" s="1290"/>
      <c r="AIF75" s="1290"/>
      <c r="AIG75" s="1290"/>
      <c r="AIH75" s="1290"/>
      <c r="AII75" s="1290"/>
      <c r="AIJ75" s="1290"/>
      <c r="AIK75" s="1290"/>
      <c r="AIL75" s="1290"/>
      <c r="AIM75" s="1290"/>
      <c r="AIN75" s="1290"/>
      <c r="AIO75" s="1290"/>
      <c r="AIP75" s="1290"/>
      <c r="AIQ75" s="1290"/>
      <c r="AIR75" s="1290"/>
      <c r="AIS75" s="1290"/>
      <c r="AIT75" s="1290"/>
      <c r="AIU75" s="1290"/>
      <c r="AIV75" s="1290"/>
      <c r="AIW75" s="1290"/>
      <c r="AIX75" s="1290"/>
      <c r="AIY75" s="1290"/>
      <c r="AIZ75" s="1290"/>
      <c r="AJA75" s="1290"/>
      <c r="AJB75" s="1290"/>
      <c r="AJC75" s="1290"/>
      <c r="AJD75" s="1290"/>
      <c r="AJE75" s="1290"/>
      <c r="AJF75" s="1290"/>
      <c r="AJG75" s="1290"/>
      <c r="AJH75" s="1290"/>
      <c r="AJI75" s="1290"/>
      <c r="AJJ75" s="1290"/>
      <c r="AJK75" s="1290"/>
      <c r="AJL75" s="1290"/>
      <c r="AJM75" s="1290"/>
      <c r="AJN75" s="1290"/>
      <c r="AJO75" s="1290"/>
      <c r="AJP75" s="1290"/>
      <c r="AJQ75" s="1290"/>
      <c r="AJR75" s="1290"/>
      <c r="AJS75" s="1290"/>
      <c r="AJT75" s="1290"/>
      <c r="AJU75" s="1290"/>
      <c r="AJV75" s="1290"/>
      <c r="AJW75" s="1290"/>
      <c r="AJX75" s="1290"/>
      <c r="AJY75" s="1290"/>
      <c r="AJZ75" s="1290"/>
      <c r="AKA75" s="1290"/>
      <c r="AKB75" s="1290"/>
      <c r="AKC75" s="1290"/>
      <c r="AKD75" s="1290"/>
      <c r="AKE75" s="1290"/>
      <c r="AKF75" s="1290"/>
      <c r="AKG75" s="1290"/>
      <c r="AKH75" s="1290"/>
      <c r="AKI75" s="1290"/>
      <c r="AKJ75" s="1290"/>
      <c r="AKK75" s="1290"/>
      <c r="AKL75" s="1290"/>
      <c r="AKM75" s="1290"/>
      <c r="AKN75" s="1290"/>
      <c r="AKO75" s="1290"/>
      <c r="AKP75" s="1290"/>
      <c r="AKQ75" s="1290"/>
      <c r="AKR75" s="1290"/>
      <c r="AKS75" s="1290"/>
      <c r="AKT75" s="1290"/>
      <c r="AKU75" s="1290"/>
      <c r="AKV75" s="1290"/>
      <c r="AKW75" s="1290"/>
      <c r="AKX75" s="1290"/>
      <c r="AKY75" s="1290"/>
      <c r="AKZ75" s="1290"/>
      <c r="ALA75" s="1290"/>
      <c r="ALB75" s="1290"/>
      <c r="ALC75" s="1290"/>
      <c r="ALD75" s="1290"/>
      <c r="ALE75" s="1290"/>
      <c r="ALF75" s="1290"/>
      <c r="ALG75" s="1290"/>
      <c r="ALH75" s="1290"/>
      <c r="ALI75" s="1290"/>
      <c r="ALJ75" s="1290"/>
      <c r="ALK75" s="1290"/>
      <c r="ALL75" s="1290"/>
      <c r="ALM75" s="1290"/>
      <c r="ALN75" s="1290"/>
      <c r="ALO75" s="1290"/>
      <c r="ALP75" s="1290"/>
      <c r="ALQ75" s="1290"/>
      <c r="ALR75" s="1290"/>
      <c r="ALS75" s="1290"/>
      <c r="ALT75" s="1290"/>
      <c r="ALU75" s="1290"/>
      <c r="ALV75" s="1290"/>
      <c r="ALW75" s="1290"/>
      <c r="ALX75" s="1290"/>
      <c r="ALY75" s="1290"/>
      <c r="ALZ75" s="1290"/>
      <c r="AMA75" s="1290"/>
      <c r="AMB75" s="1290"/>
      <c r="AMC75" s="1290"/>
    </row>
    <row r="76" spans="1:1024" ht="18">
      <c r="A76" s="1306"/>
      <c r="B76" s="1298"/>
      <c r="C76" s="1295"/>
      <c r="D76" s="1295"/>
      <c r="E76" s="1510"/>
      <c r="F76" s="1509"/>
      <c r="G76" s="1295"/>
      <c r="H76" s="1290"/>
      <c r="I76" s="1290"/>
      <c r="J76" s="1290"/>
      <c r="K76" s="1290"/>
      <c r="L76" s="1290"/>
      <c r="M76" s="1290"/>
      <c r="N76" s="1290"/>
      <c r="O76" s="1290"/>
      <c r="P76" s="1290"/>
      <c r="Q76" s="1290"/>
      <c r="R76" s="1290"/>
      <c r="S76" s="1290"/>
      <c r="T76" s="1290"/>
      <c r="U76" s="1290"/>
      <c r="V76" s="1290"/>
      <c r="W76" s="1290"/>
      <c r="X76" s="1290"/>
      <c r="Y76" s="1290"/>
      <c r="Z76" s="1290"/>
      <c r="AA76" s="1290"/>
      <c r="AB76" s="1290"/>
      <c r="AC76" s="1290"/>
      <c r="AD76" s="1290"/>
      <c r="AE76" s="1290"/>
      <c r="AF76" s="1290"/>
      <c r="AG76" s="1290"/>
      <c r="AH76" s="1290"/>
      <c r="AI76" s="1290"/>
      <c r="AJ76" s="1290"/>
      <c r="AK76" s="1290"/>
      <c r="AL76" s="1290"/>
      <c r="AM76" s="1290"/>
      <c r="AN76" s="1290"/>
      <c r="AO76" s="1290"/>
      <c r="AP76" s="1290"/>
      <c r="AQ76" s="1290"/>
      <c r="AR76" s="1290"/>
      <c r="AS76" s="1290"/>
      <c r="AT76" s="1290"/>
      <c r="AU76" s="1290"/>
      <c r="AV76" s="1290"/>
      <c r="AW76" s="1290"/>
      <c r="AX76" s="1290"/>
      <c r="AY76" s="1290"/>
      <c r="AZ76" s="1290"/>
      <c r="BA76" s="1290"/>
      <c r="BB76" s="1290"/>
      <c r="BC76" s="1290"/>
      <c r="BD76" s="1290"/>
      <c r="BE76" s="1290"/>
      <c r="BF76" s="1290"/>
      <c r="BG76" s="1290"/>
      <c r="BH76" s="1290"/>
      <c r="BI76" s="1290"/>
      <c r="BJ76" s="1290"/>
      <c r="BK76" s="1290"/>
      <c r="BL76" s="1290"/>
      <c r="BM76" s="1290"/>
      <c r="BN76" s="1290"/>
      <c r="BO76" s="1290"/>
      <c r="BP76" s="1290"/>
      <c r="BQ76" s="1290"/>
      <c r="BR76" s="1290"/>
      <c r="BS76" s="1290"/>
      <c r="BT76" s="1290"/>
      <c r="BU76" s="1290"/>
      <c r="BV76" s="1290"/>
      <c r="BW76" s="1290"/>
      <c r="BX76" s="1290"/>
      <c r="BY76" s="1290"/>
      <c r="BZ76" s="1290"/>
      <c r="CA76" s="1290"/>
      <c r="CB76" s="1290"/>
      <c r="CC76" s="1290"/>
      <c r="CD76" s="1290"/>
      <c r="CE76" s="1290"/>
      <c r="CF76" s="1290"/>
      <c r="CG76" s="1290"/>
      <c r="CH76" s="1290"/>
      <c r="CI76" s="1290"/>
      <c r="CJ76" s="1290"/>
      <c r="CK76" s="1290"/>
      <c r="CL76" s="1290"/>
      <c r="CM76" s="1290"/>
      <c r="CN76" s="1290"/>
      <c r="CO76" s="1290"/>
      <c r="CP76" s="1290"/>
      <c r="CQ76" s="1290"/>
      <c r="CR76" s="1290"/>
      <c r="CS76" s="1290"/>
      <c r="CT76" s="1290"/>
      <c r="CU76" s="1290"/>
      <c r="CV76" s="1290"/>
      <c r="CW76" s="1290"/>
      <c r="CX76" s="1290"/>
      <c r="CY76" s="1290"/>
      <c r="CZ76" s="1290"/>
      <c r="DA76" s="1290"/>
      <c r="DB76" s="1290"/>
      <c r="DC76" s="1290"/>
      <c r="DD76" s="1290"/>
      <c r="DE76" s="1290"/>
      <c r="DF76" s="1290"/>
      <c r="DG76" s="1290"/>
      <c r="DH76" s="1290"/>
      <c r="DI76" s="1290"/>
      <c r="DJ76" s="1290"/>
      <c r="DK76" s="1290"/>
      <c r="DL76" s="1290"/>
      <c r="DM76" s="1290"/>
      <c r="DN76" s="1290"/>
      <c r="DO76" s="1290"/>
      <c r="DP76" s="1290"/>
      <c r="DQ76" s="1290"/>
      <c r="DR76" s="1290"/>
      <c r="DS76" s="1290"/>
      <c r="DT76" s="1290"/>
      <c r="DU76" s="1290"/>
      <c r="DV76" s="1290"/>
      <c r="DW76" s="1290"/>
      <c r="DX76" s="1290"/>
      <c r="DY76" s="1290"/>
      <c r="DZ76" s="1290"/>
      <c r="EA76" s="1290"/>
      <c r="EB76" s="1290"/>
      <c r="EC76" s="1290"/>
      <c r="ED76" s="1290"/>
      <c r="EE76" s="1290"/>
      <c r="EF76" s="1290"/>
      <c r="EG76" s="1290"/>
      <c r="EH76" s="1290"/>
      <c r="EI76" s="1290"/>
      <c r="EJ76" s="1290"/>
      <c r="EK76" s="1290"/>
      <c r="EL76" s="1290"/>
      <c r="EM76" s="1290"/>
      <c r="EN76" s="1290"/>
      <c r="EO76" s="1290"/>
      <c r="EP76" s="1290"/>
      <c r="EQ76" s="1290"/>
      <c r="ER76" s="1290"/>
      <c r="ES76" s="1290"/>
      <c r="ET76" s="1290"/>
      <c r="EU76" s="1290"/>
      <c r="EV76" s="1290"/>
      <c r="EW76" s="1290"/>
      <c r="EX76" s="1290"/>
      <c r="EY76" s="1290"/>
      <c r="EZ76" s="1290"/>
      <c r="FA76" s="1290"/>
      <c r="FB76" s="1290"/>
      <c r="FC76" s="1290"/>
      <c r="FD76" s="1290"/>
      <c r="FE76" s="1290"/>
      <c r="FF76" s="1290"/>
      <c r="FG76" s="1290"/>
      <c r="FH76" s="1290"/>
      <c r="FI76" s="1290"/>
      <c r="FJ76" s="1290"/>
      <c r="FK76" s="1290"/>
      <c r="FL76" s="1290"/>
      <c r="FM76" s="1290"/>
      <c r="FN76" s="1290"/>
      <c r="FO76" s="1290"/>
      <c r="FP76" s="1290"/>
      <c r="FQ76" s="1290"/>
      <c r="FR76" s="1290"/>
      <c r="FS76" s="1290"/>
      <c r="FT76" s="1290"/>
      <c r="FU76" s="1290"/>
      <c r="FV76" s="1290"/>
      <c r="FW76" s="1290"/>
      <c r="FX76" s="1290"/>
      <c r="FY76" s="1290"/>
      <c r="FZ76" s="1290"/>
      <c r="GA76" s="1290"/>
      <c r="GB76" s="1290"/>
      <c r="GC76" s="1290"/>
      <c r="GD76" s="1290"/>
      <c r="GE76" s="1290"/>
      <c r="GF76" s="1290"/>
      <c r="GG76" s="1290"/>
      <c r="GH76" s="1290"/>
      <c r="GI76" s="1290"/>
      <c r="GJ76" s="1290"/>
      <c r="GK76" s="1290"/>
      <c r="GL76" s="1290"/>
      <c r="GM76" s="1290"/>
      <c r="GN76" s="1290"/>
      <c r="GO76" s="1290"/>
      <c r="GP76" s="1290"/>
      <c r="GQ76" s="1290"/>
      <c r="GR76" s="1290"/>
      <c r="GS76" s="1290"/>
      <c r="GT76" s="1290"/>
      <c r="GU76" s="1290"/>
      <c r="GV76" s="1290"/>
      <c r="GW76" s="1290"/>
      <c r="GX76" s="1290"/>
      <c r="GY76" s="1290"/>
      <c r="GZ76" s="1290"/>
      <c r="HA76" s="1290"/>
      <c r="HB76" s="1290"/>
      <c r="HC76" s="1290"/>
      <c r="HD76" s="1290"/>
      <c r="HE76" s="1290"/>
      <c r="HF76" s="1290"/>
      <c r="HG76" s="1290"/>
      <c r="HH76" s="1290"/>
      <c r="HI76" s="1290"/>
      <c r="HJ76" s="1290"/>
      <c r="HK76" s="1290"/>
      <c r="HL76" s="1290"/>
      <c r="HM76" s="1290"/>
      <c r="HN76" s="1290"/>
      <c r="HO76" s="1290"/>
      <c r="HP76" s="1290"/>
      <c r="HQ76" s="1290"/>
      <c r="HR76" s="1290"/>
      <c r="HS76" s="1290"/>
      <c r="HT76" s="1290"/>
      <c r="HU76" s="1290"/>
      <c r="HV76" s="1290"/>
      <c r="HW76" s="1290"/>
      <c r="HX76" s="1290"/>
      <c r="HY76" s="1290"/>
      <c r="HZ76" s="1290"/>
      <c r="IA76" s="1290"/>
      <c r="IB76" s="1290"/>
      <c r="IC76" s="1290"/>
      <c r="ID76" s="1290"/>
      <c r="IE76" s="1290"/>
      <c r="IF76" s="1290"/>
      <c r="IG76" s="1290"/>
      <c r="IH76" s="1290"/>
      <c r="II76" s="1290"/>
      <c r="IJ76" s="1290"/>
      <c r="IK76" s="1290"/>
      <c r="IL76" s="1290"/>
      <c r="IM76" s="1290"/>
      <c r="IN76" s="1290"/>
      <c r="IO76" s="1290"/>
      <c r="IP76" s="1290"/>
      <c r="IQ76" s="1290"/>
      <c r="IR76" s="1290"/>
      <c r="IS76" s="1290"/>
      <c r="IT76" s="1290"/>
      <c r="IU76" s="1290"/>
      <c r="IV76" s="1290"/>
      <c r="IW76" s="1290"/>
      <c r="IX76" s="1290"/>
      <c r="IY76" s="1290"/>
      <c r="IZ76" s="1290"/>
      <c r="JA76" s="1290"/>
      <c r="JB76" s="1290"/>
      <c r="JC76" s="1290"/>
      <c r="JD76" s="1290"/>
      <c r="JE76" s="1290"/>
      <c r="JF76" s="1290"/>
      <c r="JG76" s="1290"/>
      <c r="JH76" s="1290"/>
      <c r="JI76" s="1290"/>
      <c r="JJ76" s="1290"/>
      <c r="JK76" s="1290"/>
      <c r="JL76" s="1290"/>
      <c r="JM76" s="1290"/>
      <c r="JN76" s="1290"/>
      <c r="JO76" s="1290"/>
      <c r="JP76" s="1290"/>
      <c r="JQ76" s="1290"/>
      <c r="JR76" s="1290"/>
      <c r="JS76" s="1290"/>
      <c r="JT76" s="1290"/>
      <c r="JU76" s="1290"/>
      <c r="JV76" s="1290"/>
      <c r="JW76" s="1290"/>
      <c r="JX76" s="1290"/>
      <c r="JY76" s="1290"/>
      <c r="JZ76" s="1290"/>
      <c r="KA76" s="1290"/>
      <c r="KB76" s="1290"/>
      <c r="KC76" s="1290"/>
      <c r="KD76" s="1290"/>
      <c r="KE76" s="1290"/>
      <c r="KF76" s="1290"/>
      <c r="KG76" s="1290"/>
      <c r="KH76" s="1290"/>
      <c r="KI76" s="1290"/>
      <c r="KJ76" s="1290"/>
      <c r="KK76" s="1290"/>
      <c r="KL76" s="1290"/>
      <c r="KM76" s="1290"/>
      <c r="KN76" s="1290"/>
      <c r="KO76" s="1290"/>
      <c r="KP76" s="1290"/>
      <c r="KQ76" s="1290"/>
      <c r="KR76" s="1290"/>
      <c r="KS76" s="1290"/>
      <c r="KT76" s="1290"/>
      <c r="KU76" s="1290"/>
      <c r="KV76" s="1290"/>
      <c r="KW76" s="1290"/>
      <c r="KX76" s="1290"/>
      <c r="KY76" s="1290"/>
      <c r="KZ76" s="1290"/>
      <c r="LA76" s="1290"/>
      <c r="LB76" s="1290"/>
      <c r="LC76" s="1290"/>
      <c r="LD76" s="1290"/>
      <c r="LE76" s="1290"/>
      <c r="LF76" s="1290"/>
      <c r="LG76" s="1290"/>
      <c r="LH76" s="1290"/>
      <c r="LI76" s="1290"/>
      <c r="LJ76" s="1290"/>
      <c r="LK76" s="1290"/>
      <c r="LL76" s="1290"/>
      <c r="LM76" s="1290"/>
      <c r="LN76" s="1290"/>
      <c r="LO76" s="1290"/>
      <c r="LP76" s="1290"/>
      <c r="LQ76" s="1290"/>
      <c r="LR76" s="1290"/>
      <c r="LS76" s="1290"/>
      <c r="LT76" s="1290"/>
      <c r="LU76" s="1290"/>
      <c r="LV76" s="1290"/>
      <c r="LW76" s="1290"/>
      <c r="LX76" s="1290"/>
      <c r="LY76" s="1290"/>
      <c r="LZ76" s="1290"/>
      <c r="MA76" s="1290"/>
      <c r="MB76" s="1290"/>
      <c r="MC76" s="1290"/>
      <c r="MD76" s="1290"/>
      <c r="ME76" s="1290"/>
      <c r="MF76" s="1290"/>
      <c r="MG76" s="1290"/>
      <c r="MH76" s="1290"/>
      <c r="MI76" s="1290"/>
      <c r="MJ76" s="1290"/>
      <c r="MK76" s="1290"/>
      <c r="ML76" s="1290"/>
      <c r="MM76" s="1290"/>
      <c r="MN76" s="1290"/>
      <c r="MO76" s="1290"/>
      <c r="MP76" s="1290"/>
      <c r="MQ76" s="1290"/>
      <c r="MR76" s="1290"/>
      <c r="MS76" s="1290"/>
      <c r="MT76" s="1290"/>
      <c r="MU76" s="1290"/>
      <c r="MV76" s="1290"/>
      <c r="MW76" s="1290"/>
      <c r="MX76" s="1290"/>
      <c r="MY76" s="1290"/>
      <c r="MZ76" s="1290"/>
      <c r="NA76" s="1290"/>
      <c r="NB76" s="1290"/>
      <c r="NC76" s="1290"/>
      <c r="ND76" s="1290"/>
      <c r="NE76" s="1290"/>
      <c r="NF76" s="1290"/>
      <c r="NG76" s="1290"/>
      <c r="NH76" s="1290"/>
      <c r="NI76" s="1290"/>
      <c r="NJ76" s="1290"/>
      <c r="NK76" s="1290"/>
      <c r="NL76" s="1290"/>
      <c r="NM76" s="1290"/>
      <c r="NN76" s="1290"/>
      <c r="NO76" s="1290"/>
      <c r="NP76" s="1290"/>
      <c r="NQ76" s="1290"/>
      <c r="NR76" s="1290"/>
      <c r="NS76" s="1290"/>
      <c r="NT76" s="1290"/>
      <c r="NU76" s="1290"/>
      <c r="NV76" s="1290"/>
      <c r="NW76" s="1290"/>
      <c r="NX76" s="1290"/>
      <c r="NY76" s="1290"/>
      <c r="NZ76" s="1290"/>
      <c r="OA76" s="1290"/>
      <c r="OB76" s="1290"/>
      <c r="OC76" s="1290"/>
      <c r="OD76" s="1290"/>
      <c r="OE76" s="1290"/>
      <c r="OF76" s="1290"/>
      <c r="OG76" s="1290"/>
      <c r="OH76" s="1290"/>
      <c r="OI76" s="1290"/>
      <c r="OJ76" s="1290"/>
      <c r="OK76" s="1290"/>
      <c r="OL76" s="1290"/>
      <c r="OM76" s="1290"/>
      <c r="ON76" s="1290"/>
      <c r="OO76" s="1290"/>
      <c r="OP76" s="1290"/>
      <c r="OQ76" s="1290"/>
      <c r="OR76" s="1290"/>
      <c r="OS76" s="1290"/>
      <c r="OT76" s="1290"/>
      <c r="OU76" s="1290"/>
      <c r="OV76" s="1290"/>
      <c r="OW76" s="1290"/>
      <c r="OX76" s="1290"/>
      <c r="OY76" s="1290"/>
      <c r="OZ76" s="1290"/>
      <c r="PA76" s="1290"/>
      <c r="PB76" s="1290"/>
      <c r="PC76" s="1290"/>
      <c r="PD76" s="1290"/>
      <c r="PE76" s="1290"/>
      <c r="PF76" s="1290"/>
      <c r="PG76" s="1290"/>
      <c r="PH76" s="1290"/>
      <c r="PI76" s="1290"/>
      <c r="PJ76" s="1290"/>
      <c r="PK76" s="1290"/>
      <c r="PL76" s="1290"/>
      <c r="PM76" s="1290"/>
      <c r="PN76" s="1290"/>
      <c r="PO76" s="1290"/>
      <c r="PP76" s="1290"/>
      <c r="PQ76" s="1290"/>
      <c r="PR76" s="1290"/>
      <c r="PS76" s="1290"/>
      <c r="PT76" s="1290"/>
      <c r="PU76" s="1290"/>
      <c r="PV76" s="1290"/>
      <c r="PW76" s="1290"/>
      <c r="PX76" s="1290"/>
      <c r="PY76" s="1290"/>
      <c r="PZ76" s="1290"/>
      <c r="QA76" s="1290"/>
      <c r="QB76" s="1290"/>
      <c r="QC76" s="1290"/>
      <c r="QD76" s="1290"/>
      <c r="QE76" s="1290"/>
      <c r="QF76" s="1290"/>
      <c r="QG76" s="1290"/>
      <c r="QH76" s="1290"/>
      <c r="QI76" s="1290"/>
      <c r="QJ76" s="1290"/>
      <c r="QK76" s="1290"/>
      <c r="QL76" s="1290"/>
      <c r="QM76" s="1290"/>
      <c r="QN76" s="1290"/>
      <c r="QO76" s="1290"/>
      <c r="QP76" s="1290"/>
      <c r="QQ76" s="1290"/>
      <c r="QR76" s="1290"/>
      <c r="QS76" s="1290"/>
      <c r="QT76" s="1290"/>
      <c r="QU76" s="1290"/>
      <c r="QV76" s="1290"/>
      <c r="QW76" s="1290"/>
      <c r="QX76" s="1290"/>
      <c r="QY76" s="1290"/>
      <c r="QZ76" s="1290"/>
      <c r="RA76" s="1290"/>
      <c r="RB76" s="1290"/>
      <c r="RC76" s="1290"/>
      <c r="RD76" s="1290"/>
      <c r="RE76" s="1290"/>
      <c r="RF76" s="1290"/>
      <c r="RG76" s="1290"/>
      <c r="RH76" s="1290"/>
      <c r="RI76" s="1290"/>
      <c r="RJ76" s="1290"/>
      <c r="RK76" s="1290"/>
      <c r="RL76" s="1290"/>
      <c r="RM76" s="1290"/>
      <c r="RN76" s="1290"/>
      <c r="RO76" s="1290"/>
      <c r="RP76" s="1290"/>
      <c r="RQ76" s="1290"/>
      <c r="RR76" s="1290"/>
      <c r="RS76" s="1290"/>
      <c r="RT76" s="1290"/>
      <c r="RU76" s="1290"/>
      <c r="RV76" s="1290"/>
      <c r="RW76" s="1290"/>
      <c r="RX76" s="1290"/>
      <c r="RY76" s="1290"/>
      <c r="RZ76" s="1290"/>
      <c r="SA76" s="1290"/>
      <c r="SB76" s="1290"/>
      <c r="SC76" s="1290"/>
      <c r="SD76" s="1290"/>
      <c r="SE76" s="1290"/>
      <c r="SF76" s="1290"/>
      <c r="SG76" s="1290"/>
      <c r="SH76" s="1290"/>
      <c r="SI76" s="1290"/>
      <c r="SJ76" s="1290"/>
      <c r="SK76" s="1290"/>
      <c r="SL76" s="1290"/>
      <c r="SM76" s="1290"/>
      <c r="SN76" s="1290"/>
      <c r="SO76" s="1290"/>
      <c r="SP76" s="1290"/>
      <c r="SQ76" s="1290"/>
      <c r="SR76" s="1290"/>
      <c r="SS76" s="1290"/>
      <c r="ST76" s="1290"/>
      <c r="SU76" s="1290"/>
      <c r="SV76" s="1290"/>
      <c r="SW76" s="1290"/>
      <c r="SX76" s="1290"/>
      <c r="SY76" s="1290"/>
      <c r="SZ76" s="1290"/>
      <c r="TA76" s="1290"/>
      <c r="TB76" s="1290"/>
      <c r="TC76" s="1290"/>
      <c r="TD76" s="1290"/>
      <c r="TE76" s="1290"/>
      <c r="TF76" s="1290"/>
      <c r="TG76" s="1290"/>
      <c r="TH76" s="1290"/>
      <c r="TI76" s="1290"/>
      <c r="TJ76" s="1290"/>
      <c r="TK76" s="1290"/>
      <c r="TL76" s="1290"/>
      <c r="TM76" s="1290"/>
      <c r="TN76" s="1290"/>
      <c r="TO76" s="1290"/>
      <c r="TP76" s="1290"/>
      <c r="TQ76" s="1290"/>
      <c r="TR76" s="1290"/>
      <c r="TS76" s="1290"/>
      <c r="TT76" s="1290"/>
      <c r="TU76" s="1290"/>
      <c r="TV76" s="1290"/>
      <c r="TW76" s="1290"/>
      <c r="TX76" s="1290"/>
      <c r="TY76" s="1290"/>
      <c r="TZ76" s="1290"/>
      <c r="UA76" s="1290"/>
      <c r="UB76" s="1290"/>
      <c r="UC76" s="1290"/>
      <c r="UD76" s="1290"/>
      <c r="UE76" s="1290"/>
      <c r="UF76" s="1290"/>
      <c r="UG76" s="1290"/>
      <c r="UH76" s="1290"/>
      <c r="UI76" s="1290"/>
      <c r="UJ76" s="1290"/>
      <c r="UK76" s="1290"/>
      <c r="UL76" s="1290"/>
      <c r="UM76" s="1290"/>
      <c r="UN76" s="1290"/>
      <c r="UO76" s="1290"/>
      <c r="UP76" s="1290"/>
      <c r="UQ76" s="1290"/>
      <c r="UR76" s="1290"/>
      <c r="US76" s="1290"/>
      <c r="UT76" s="1290"/>
      <c r="UU76" s="1290"/>
      <c r="UV76" s="1290"/>
      <c r="UW76" s="1290"/>
      <c r="UX76" s="1290"/>
      <c r="UY76" s="1290"/>
      <c r="UZ76" s="1290"/>
      <c r="VA76" s="1290"/>
      <c r="VB76" s="1290"/>
      <c r="VC76" s="1290"/>
      <c r="VD76" s="1290"/>
      <c r="VE76" s="1290"/>
      <c r="VF76" s="1290"/>
      <c r="VG76" s="1290"/>
      <c r="VH76" s="1290"/>
      <c r="VI76" s="1290"/>
      <c r="VJ76" s="1290"/>
      <c r="VK76" s="1290"/>
      <c r="VL76" s="1290"/>
      <c r="VM76" s="1290"/>
      <c r="VN76" s="1290"/>
      <c r="VO76" s="1290"/>
      <c r="VP76" s="1290"/>
      <c r="VQ76" s="1290"/>
      <c r="VR76" s="1290"/>
      <c r="VS76" s="1290"/>
      <c r="VT76" s="1290"/>
      <c r="VU76" s="1290"/>
      <c r="VV76" s="1290"/>
      <c r="VW76" s="1290"/>
      <c r="VX76" s="1290"/>
      <c r="VY76" s="1290"/>
      <c r="VZ76" s="1290"/>
      <c r="WA76" s="1290"/>
      <c r="WB76" s="1290"/>
      <c r="WC76" s="1290"/>
      <c r="WD76" s="1290"/>
      <c r="WE76" s="1290"/>
      <c r="WF76" s="1290"/>
      <c r="WG76" s="1290"/>
      <c r="WH76" s="1290"/>
      <c r="WI76" s="1290"/>
      <c r="WJ76" s="1290"/>
      <c r="WK76" s="1290"/>
      <c r="WL76" s="1290"/>
      <c r="WM76" s="1290"/>
      <c r="WN76" s="1290"/>
      <c r="WO76" s="1290"/>
      <c r="WP76" s="1290"/>
      <c r="WQ76" s="1290"/>
      <c r="WR76" s="1290"/>
      <c r="WS76" s="1290"/>
      <c r="WT76" s="1290"/>
      <c r="WU76" s="1290"/>
      <c r="WV76" s="1290"/>
      <c r="WW76" s="1290"/>
      <c r="WX76" s="1290"/>
      <c r="WY76" s="1290"/>
      <c r="WZ76" s="1290"/>
      <c r="XA76" s="1290"/>
      <c r="XB76" s="1290"/>
      <c r="XC76" s="1290"/>
      <c r="XD76" s="1290"/>
      <c r="XE76" s="1290"/>
      <c r="XF76" s="1290"/>
      <c r="XG76" s="1290"/>
      <c r="XH76" s="1290"/>
      <c r="XI76" s="1290"/>
      <c r="XJ76" s="1290"/>
      <c r="XK76" s="1290"/>
      <c r="XL76" s="1290"/>
      <c r="XM76" s="1290"/>
      <c r="XN76" s="1290"/>
      <c r="XO76" s="1290"/>
      <c r="XP76" s="1290"/>
      <c r="XQ76" s="1290"/>
      <c r="XR76" s="1290"/>
      <c r="XS76" s="1290"/>
      <c r="XT76" s="1290"/>
      <c r="XU76" s="1290"/>
      <c r="XV76" s="1290"/>
      <c r="XW76" s="1290"/>
      <c r="XX76" s="1290"/>
      <c r="XY76" s="1290"/>
      <c r="XZ76" s="1290"/>
      <c r="YA76" s="1290"/>
      <c r="YB76" s="1290"/>
      <c r="YC76" s="1290"/>
      <c r="YD76" s="1290"/>
      <c r="YE76" s="1290"/>
      <c r="YF76" s="1290"/>
      <c r="YG76" s="1290"/>
      <c r="YH76" s="1290"/>
      <c r="YI76" s="1290"/>
      <c r="YJ76" s="1290"/>
      <c r="YK76" s="1290"/>
      <c r="YL76" s="1290"/>
      <c r="YM76" s="1290"/>
      <c r="YN76" s="1290"/>
      <c r="YO76" s="1290"/>
      <c r="YP76" s="1290"/>
      <c r="YQ76" s="1290"/>
      <c r="YR76" s="1290"/>
      <c r="YS76" s="1290"/>
      <c r="YT76" s="1290"/>
      <c r="YU76" s="1290"/>
      <c r="YV76" s="1290"/>
      <c r="YW76" s="1290"/>
      <c r="YX76" s="1290"/>
      <c r="YY76" s="1290"/>
      <c r="YZ76" s="1290"/>
      <c r="ZA76" s="1290"/>
      <c r="ZB76" s="1290"/>
      <c r="ZC76" s="1290"/>
      <c r="ZD76" s="1290"/>
      <c r="ZE76" s="1290"/>
      <c r="ZF76" s="1290"/>
      <c r="ZG76" s="1290"/>
      <c r="ZH76" s="1290"/>
      <c r="ZI76" s="1290"/>
      <c r="ZJ76" s="1290"/>
      <c r="ZK76" s="1290"/>
      <c r="ZL76" s="1290"/>
      <c r="ZM76" s="1290"/>
      <c r="ZN76" s="1290"/>
      <c r="ZO76" s="1290"/>
      <c r="ZP76" s="1290"/>
      <c r="ZQ76" s="1290"/>
      <c r="ZR76" s="1290"/>
      <c r="ZS76" s="1290"/>
      <c r="ZT76" s="1290"/>
      <c r="ZU76" s="1290"/>
      <c r="ZV76" s="1290"/>
      <c r="ZW76" s="1290"/>
      <c r="ZX76" s="1290"/>
      <c r="ZY76" s="1290"/>
      <c r="ZZ76" s="1290"/>
      <c r="AAA76" s="1290"/>
      <c r="AAB76" s="1290"/>
      <c r="AAC76" s="1290"/>
      <c r="AAD76" s="1290"/>
      <c r="AAE76" s="1290"/>
      <c r="AAF76" s="1290"/>
      <c r="AAG76" s="1290"/>
      <c r="AAH76" s="1290"/>
      <c r="AAI76" s="1290"/>
      <c r="AAJ76" s="1290"/>
      <c r="AAK76" s="1290"/>
      <c r="AAL76" s="1290"/>
      <c r="AAM76" s="1290"/>
      <c r="AAN76" s="1290"/>
      <c r="AAO76" s="1290"/>
      <c r="AAP76" s="1290"/>
      <c r="AAQ76" s="1290"/>
      <c r="AAR76" s="1290"/>
      <c r="AAS76" s="1290"/>
      <c r="AAT76" s="1290"/>
      <c r="AAU76" s="1290"/>
      <c r="AAV76" s="1290"/>
      <c r="AAW76" s="1290"/>
      <c r="AAX76" s="1290"/>
      <c r="AAY76" s="1290"/>
      <c r="AAZ76" s="1290"/>
      <c r="ABA76" s="1290"/>
      <c r="ABB76" s="1290"/>
      <c r="ABC76" s="1290"/>
      <c r="ABD76" s="1290"/>
      <c r="ABE76" s="1290"/>
      <c r="ABF76" s="1290"/>
      <c r="ABG76" s="1290"/>
      <c r="ABH76" s="1290"/>
      <c r="ABI76" s="1290"/>
      <c r="ABJ76" s="1290"/>
      <c r="ABK76" s="1290"/>
      <c r="ABL76" s="1290"/>
      <c r="ABM76" s="1290"/>
      <c r="ABN76" s="1290"/>
      <c r="ABO76" s="1290"/>
      <c r="ABP76" s="1290"/>
      <c r="ABQ76" s="1290"/>
      <c r="ABR76" s="1290"/>
      <c r="ABS76" s="1290"/>
      <c r="ABT76" s="1290"/>
      <c r="ABU76" s="1290"/>
      <c r="ABV76" s="1290"/>
      <c r="ABW76" s="1290"/>
      <c r="ABX76" s="1290"/>
      <c r="ABY76" s="1290"/>
      <c r="ABZ76" s="1290"/>
      <c r="ACA76" s="1290"/>
      <c r="ACB76" s="1290"/>
      <c r="ACC76" s="1290"/>
      <c r="ACD76" s="1290"/>
      <c r="ACE76" s="1290"/>
      <c r="ACF76" s="1290"/>
      <c r="ACG76" s="1290"/>
      <c r="ACH76" s="1290"/>
      <c r="ACI76" s="1290"/>
      <c r="ACJ76" s="1290"/>
      <c r="ACK76" s="1290"/>
      <c r="ACL76" s="1290"/>
      <c r="ACM76" s="1290"/>
      <c r="ACN76" s="1290"/>
      <c r="ACO76" s="1290"/>
      <c r="ACP76" s="1290"/>
      <c r="ACQ76" s="1290"/>
      <c r="ACR76" s="1290"/>
      <c r="ACS76" s="1290"/>
      <c r="ACT76" s="1290"/>
      <c r="ACU76" s="1290"/>
      <c r="ACV76" s="1290"/>
      <c r="ACW76" s="1290"/>
      <c r="ACX76" s="1290"/>
      <c r="ACY76" s="1290"/>
      <c r="ACZ76" s="1290"/>
      <c r="ADA76" s="1290"/>
      <c r="ADB76" s="1290"/>
      <c r="ADC76" s="1290"/>
      <c r="ADD76" s="1290"/>
      <c r="ADE76" s="1290"/>
      <c r="ADF76" s="1290"/>
      <c r="ADG76" s="1290"/>
      <c r="ADH76" s="1290"/>
      <c r="ADI76" s="1290"/>
      <c r="ADJ76" s="1290"/>
      <c r="ADK76" s="1290"/>
      <c r="ADL76" s="1290"/>
      <c r="ADM76" s="1290"/>
      <c r="ADN76" s="1290"/>
      <c r="ADO76" s="1290"/>
      <c r="ADP76" s="1290"/>
      <c r="ADQ76" s="1290"/>
      <c r="ADR76" s="1290"/>
      <c r="ADS76" s="1290"/>
      <c r="ADT76" s="1290"/>
      <c r="ADU76" s="1290"/>
      <c r="ADV76" s="1290"/>
      <c r="ADW76" s="1290"/>
      <c r="ADX76" s="1290"/>
      <c r="ADY76" s="1290"/>
      <c r="ADZ76" s="1290"/>
      <c r="AEA76" s="1290"/>
      <c r="AEB76" s="1290"/>
      <c r="AEC76" s="1290"/>
      <c r="AED76" s="1290"/>
      <c r="AEE76" s="1290"/>
      <c r="AEF76" s="1290"/>
      <c r="AEG76" s="1290"/>
      <c r="AEH76" s="1290"/>
      <c r="AEI76" s="1290"/>
      <c r="AEJ76" s="1290"/>
      <c r="AEK76" s="1290"/>
      <c r="AEL76" s="1290"/>
      <c r="AEM76" s="1290"/>
      <c r="AEN76" s="1290"/>
      <c r="AEO76" s="1290"/>
      <c r="AEP76" s="1290"/>
      <c r="AEQ76" s="1290"/>
      <c r="AER76" s="1290"/>
      <c r="AES76" s="1290"/>
      <c r="AET76" s="1290"/>
      <c r="AEU76" s="1290"/>
      <c r="AEV76" s="1290"/>
      <c r="AEW76" s="1290"/>
      <c r="AEX76" s="1290"/>
      <c r="AEY76" s="1290"/>
      <c r="AEZ76" s="1290"/>
      <c r="AFA76" s="1290"/>
      <c r="AFB76" s="1290"/>
      <c r="AFC76" s="1290"/>
      <c r="AFD76" s="1290"/>
      <c r="AFE76" s="1290"/>
      <c r="AFF76" s="1290"/>
      <c r="AFG76" s="1290"/>
      <c r="AFH76" s="1290"/>
      <c r="AFI76" s="1290"/>
      <c r="AFJ76" s="1290"/>
      <c r="AFK76" s="1290"/>
      <c r="AFL76" s="1290"/>
      <c r="AFM76" s="1290"/>
      <c r="AFN76" s="1290"/>
      <c r="AFO76" s="1290"/>
      <c r="AFP76" s="1290"/>
      <c r="AFQ76" s="1290"/>
      <c r="AFR76" s="1290"/>
      <c r="AFS76" s="1290"/>
      <c r="AFT76" s="1290"/>
      <c r="AFU76" s="1290"/>
      <c r="AFV76" s="1290"/>
      <c r="AFW76" s="1290"/>
      <c r="AFX76" s="1290"/>
      <c r="AFY76" s="1290"/>
      <c r="AFZ76" s="1290"/>
      <c r="AGA76" s="1290"/>
      <c r="AGB76" s="1290"/>
      <c r="AGC76" s="1290"/>
      <c r="AGD76" s="1290"/>
      <c r="AGE76" s="1290"/>
      <c r="AGF76" s="1290"/>
      <c r="AGG76" s="1290"/>
      <c r="AGH76" s="1290"/>
      <c r="AGI76" s="1290"/>
      <c r="AGJ76" s="1290"/>
      <c r="AGK76" s="1290"/>
      <c r="AGL76" s="1290"/>
      <c r="AGM76" s="1290"/>
      <c r="AGN76" s="1290"/>
      <c r="AGO76" s="1290"/>
      <c r="AGP76" s="1290"/>
      <c r="AGQ76" s="1290"/>
      <c r="AGR76" s="1290"/>
      <c r="AGS76" s="1290"/>
      <c r="AGT76" s="1290"/>
      <c r="AGU76" s="1290"/>
      <c r="AGV76" s="1290"/>
      <c r="AGW76" s="1290"/>
      <c r="AGX76" s="1290"/>
      <c r="AGY76" s="1290"/>
      <c r="AGZ76" s="1290"/>
      <c r="AHA76" s="1290"/>
      <c r="AHB76" s="1290"/>
      <c r="AHC76" s="1290"/>
      <c r="AHD76" s="1290"/>
      <c r="AHE76" s="1290"/>
      <c r="AHF76" s="1290"/>
      <c r="AHG76" s="1290"/>
      <c r="AHH76" s="1290"/>
      <c r="AHI76" s="1290"/>
      <c r="AHJ76" s="1290"/>
      <c r="AHK76" s="1290"/>
      <c r="AHL76" s="1290"/>
      <c r="AHM76" s="1290"/>
      <c r="AHN76" s="1290"/>
      <c r="AHO76" s="1290"/>
      <c r="AHP76" s="1290"/>
      <c r="AHQ76" s="1290"/>
      <c r="AHR76" s="1290"/>
      <c r="AHS76" s="1290"/>
      <c r="AHT76" s="1290"/>
      <c r="AHU76" s="1290"/>
      <c r="AHV76" s="1290"/>
      <c r="AHW76" s="1290"/>
      <c r="AHX76" s="1290"/>
      <c r="AHY76" s="1290"/>
      <c r="AHZ76" s="1290"/>
      <c r="AIA76" s="1290"/>
      <c r="AIB76" s="1290"/>
      <c r="AIC76" s="1290"/>
      <c r="AID76" s="1290"/>
      <c r="AIE76" s="1290"/>
      <c r="AIF76" s="1290"/>
      <c r="AIG76" s="1290"/>
      <c r="AIH76" s="1290"/>
      <c r="AII76" s="1290"/>
      <c r="AIJ76" s="1290"/>
      <c r="AIK76" s="1290"/>
      <c r="AIL76" s="1290"/>
      <c r="AIM76" s="1290"/>
      <c r="AIN76" s="1290"/>
      <c r="AIO76" s="1290"/>
      <c r="AIP76" s="1290"/>
      <c r="AIQ76" s="1290"/>
      <c r="AIR76" s="1290"/>
      <c r="AIS76" s="1290"/>
      <c r="AIT76" s="1290"/>
      <c r="AIU76" s="1290"/>
      <c r="AIV76" s="1290"/>
      <c r="AIW76" s="1290"/>
      <c r="AIX76" s="1290"/>
      <c r="AIY76" s="1290"/>
      <c r="AIZ76" s="1290"/>
      <c r="AJA76" s="1290"/>
      <c r="AJB76" s="1290"/>
      <c r="AJC76" s="1290"/>
      <c r="AJD76" s="1290"/>
      <c r="AJE76" s="1290"/>
      <c r="AJF76" s="1290"/>
      <c r="AJG76" s="1290"/>
      <c r="AJH76" s="1290"/>
      <c r="AJI76" s="1290"/>
      <c r="AJJ76" s="1290"/>
      <c r="AJK76" s="1290"/>
      <c r="AJL76" s="1290"/>
      <c r="AJM76" s="1290"/>
      <c r="AJN76" s="1290"/>
      <c r="AJO76" s="1290"/>
      <c r="AJP76" s="1290"/>
      <c r="AJQ76" s="1290"/>
      <c r="AJR76" s="1290"/>
      <c r="AJS76" s="1290"/>
      <c r="AJT76" s="1290"/>
      <c r="AJU76" s="1290"/>
      <c r="AJV76" s="1290"/>
      <c r="AJW76" s="1290"/>
      <c r="AJX76" s="1290"/>
      <c r="AJY76" s="1290"/>
      <c r="AJZ76" s="1290"/>
      <c r="AKA76" s="1290"/>
      <c r="AKB76" s="1290"/>
      <c r="AKC76" s="1290"/>
      <c r="AKD76" s="1290"/>
      <c r="AKE76" s="1290"/>
      <c r="AKF76" s="1290"/>
      <c r="AKG76" s="1290"/>
      <c r="AKH76" s="1290"/>
      <c r="AKI76" s="1290"/>
      <c r="AKJ76" s="1290"/>
      <c r="AKK76" s="1290"/>
      <c r="AKL76" s="1290"/>
      <c r="AKM76" s="1290"/>
      <c r="AKN76" s="1290"/>
      <c r="AKO76" s="1290"/>
      <c r="AKP76" s="1290"/>
      <c r="AKQ76" s="1290"/>
      <c r="AKR76" s="1290"/>
      <c r="AKS76" s="1290"/>
      <c r="AKT76" s="1290"/>
      <c r="AKU76" s="1290"/>
      <c r="AKV76" s="1290"/>
      <c r="AKW76" s="1290"/>
      <c r="AKX76" s="1290"/>
      <c r="AKY76" s="1290"/>
      <c r="AKZ76" s="1290"/>
      <c r="ALA76" s="1290"/>
      <c r="ALB76" s="1290"/>
      <c r="ALC76" s="1290"/>
      <c r="ALD76" s="1290"/>
      <c r="ALE76" s="1290"/>
      <c r="ALF76" s="1290"/>
      <c r="ALG76" s="1290"/>
      <c r="ALH76" s="1290"/>
      <c r="ALI76" s="1290"/>
      <c r="ALJ76" s="1290"/>
      <c r="ALK76" s="1290"/>
      <c r="ALL76" s="1290"/>
      <c r="ALM76" s="1290"/>
      <c r="ALN76" s="1290"/>
      <c r="ALO76" s="1290"/>
      <c r="ALP76" s="1290"/>
      <c r="ALQ76" s="1290"/>
      <c r="ALR76" s="1290"/>
      <c r="ALS76" s="1290"/>
      <c r="ALT76" s="1290"/>
      <c r="ALU76" s="1290"/>
      <c r="ALV76" s="1290"/>
      <c r="ALW76" s="1290"/>
      <c r="ALX76" s="1290"/>
      <c r="ALY76" s="1290"/>
      <c r="ALZ76" s="1290"/>
      <c r="AMA76" s="1290"/>
      <c r="AMB76" s="1290"/>
      <c r="AMC76" s="1290"/>
    </row>
    <row r="77" spans="1:1024" ht="23.25" customHeight="1">
      <c r="A77" s="1306"/>
      <c r="B77" s="1298"/>
      <c r="C77" s="1295"/>
      <c r="D77" s="1295"/>
      <c r="E77" s="1510"/>
      <c r="F77" s="1509"/>
      <c r="G77" s="1295"/>
      <c r="H77" s="1290"/>
      <c r="I77" s="1290"/>
      <c r="J77" s="1290"/>
      <c r="K77" s="1290"/>
      <c r="L77" s="1290"/>
      <c r="M77" s="1290"/>
      <c r="N77" s="1290"/>
      <c r="O77" s="1290"/>
      <c r="P77" s="1290"/>
      <c r="Q77" s="1290"/>
      <c r="R77" s="1290"/>
      <c r="S77" s="1290"/>
      <c r="T77" s="1290"/>
      <c r="U77" s="1290"/>
      <c r="V77" s="1290"/>
      <c r="W77" s="1290"/>
      <c r="X77" s="1290"/>
      <c r="Y77" s="1290"/>
      <c r="Z77" s="1290"/>
      <c r="AA77" s="1290"/>
      <c r="AB77" s="1290"/>
      <c r="AC77" s="1290"/>
      <c r="AD77" s="1290"/>
      <c r="AE77" s="1290"/>
      <c r="AF77" s="1290"/>
      <c r="AG77" s="1290"/>
      <c r="AH77" s="1290"/>
      <c r="AI77" s="1290"/>
      <c r="AJ77" s="1290"/>
      <c r="AK77" s="1290"/>
      <c r="AL77" s="1290"/>
      <c r="AM77" s="1290"/>
      <c r="AN77" s="1290"/>
      <c r="AO77" s="1290"/>
      <c r="AP77" s="1290"/>
      <c r="AQ77" s="1290"/>
      <c r="AR77" s="1290"/>
      <c r="AS77" s="1290"/>
      <c r="AT77" s="1290"/>
      <c r="AU77" s="1290"/>
      <c r="AV77" s="1290"/>
      <c r="AW77" s="1290"/>
      <c r="AX77" s="1290"/>
      <c r="AY77" s="1290"/>
      <c r="AZ77" s="1290"/>
      <c r="BA77" s="1290"/>
      <c r="BB77" s="1290"/>
      <c r="BC77" s="1290"/>
      <c r="BD77" s="1290"/>
      <c r="BE77" s="1290"/>
      <c r="BF77" s="1290"/>
      <c r="BG77" s="1290"/>
      <c r="BH77" s="1290"/>
      <c r="BI77" s="1290"/>
      <c r="BJ77" s="1290"/>
      <c r="BK77" s="1290"/>
      <c r="BL77" s="1290"/>
      <c r="BM77" s="1290"/>
      <c r="BN77" s="1290"/>
      <c r="BO77" s="1290"/>
      <c r="BP77" s="1290"/>
      <c r="BQ77" s="1290"/>
      <c r="BR77" s="1290"/>
      <c r="BS77" s="1290"/>
      <c r="BT77" s="1290"/>
      <c r="BU77" s="1290"/>
      <c r="BV77" s="1290"/>
      <c r="BW77" s="1290"/>
      <c r="BX77" s="1290"/>
      <c r="BY77" s="1290"/>
      <c r="BZ77" s="1290"/>
      <c r="CA77" s="1290"/>
      <c r="CB77" s="1290"/>
      <c r="CC77" s="1290"/>
      <c r="CD77" s="1290"/>
      <c r="CE77" s="1290"/>
      <c r="CF77" s="1290"/>
      <c r="CG77" s="1290"/>
      <c r="CH77" s="1290"/>
      <c r="CI77" s="1290"/>
      <c r="CJ77" s="1290"/>
      <c r="CK77" s="1290"/>
      <c r="CL77" s="1290"/>
      <c r="CM77" s="1290"/>
      <c r="CN77" s="1290"/>
      <c r="CO77" s="1290"/>
      <c r="CP77" s="1290"/>
      <c r="CQ77" s="1290"/>
      <c r="CR77" s="1290"/>
      <c r="CS77" s="1290"/>
      <c r="CT77" s="1290"/>
      <c r="CU77" s="1290"/>
      <c r="CV77" s="1290"/>
      <c r="CW77" s="1290"/>
      <c r="CX77" s="1290"/>
      <c r="CY77" s="1290"/>
      <c r="CZ77" s="1290"/>
      <c r="DA77" s="1290"/>
      <c r="DB77" s="1290"/>
      <c r="DC77" s="1290"/>
      <c r="DD77" s="1290"/>
      <c r="DE77" s="1290"/>
      <c r="DF77" s="1290"/>
      <c r="DG77" s="1290"/>
      <c r="DH77" s="1290"/>
      <c r="DI77" s="1290"/>
      <c r="DJ77" s="1290"/>
      <c r="DK77" s="1290"/>
      <c r="DL77" s="1290"/>
      <c r="DM77" s="1290"/>
      <c r="DN77" s="1290"/>
      <c r="DO77" s="1290"/>
      <c r="DP77" s="1290"/>
      <c r="DQ77" s="1290"/>
      <c r="DR77" s="1290"/>
      <c r="DS77" s="1290"/>
      <c r="DT77" s="1290"/>
      <c r="DU77" s="1290"/>
      <c r="DV77" s="1290"/>
      <c r="DW77" s="1290"/>
      <c r="DX77" s="1290"/>
      <c r="DY77" s="1290"/>
      <c r="DZ77" s="1290"/>
      <c r="EA77" s="1290"/>
      <c r="EB77" s="1290"/>
      <c r="EC77" s="1290"/>
      <c r="ED77" s="1290"/>
      <c r="EE77" s="1290"/>
      <c r="EF77" s="1290"/>
      <c r="EG77" s="1290"/>
      <c r="EH77" s="1290"/>
      <c r="EI77" s="1290"/>
      <c r="EJ77" s="1290"/>
      <c r="EK77" s="1290"/>
      <c r="EL77" s="1290"/>
      <c r="EM77" s="1290"/>
      <c r="EN77" s="1290"/>
      <c r="EO77" s="1290"/>
      <c r="EP77" s="1290"/>
      <c r="EQ77" s="1290"/>
      <c r="ER77" s="1290"/>
      <c r="ES77" s="1290"/>
      <c r="ET77" s="1290"/>
      <c r="EU77" s="1290"/>
      <c r="EV77" s="1290"/>
      <c r="EW77" s="1290"/>
      <c r="EX77" s="1290"/>
      <c r="EY77" s="1290"/>
      <c r="EZ77" s="1290"/>
      <c r="FA77" s="1290"/>
      <c r="FB77" s="1290"/>
      <c r="FC77" s="1290"/>
      <c r="FD77" s="1290"/>
      <c r="FE77" s="1290"/>
      <c r="FF77" s="1290"/>
      <c r="FG77" s="1290"/>
      <c r="FH77" s="1290"/>
      <c r="FI77" s="1290"/>
      <c r="FJ77" s="1290"/>
      <c r="FK77" s="1290"/>
      <c r="FL77" s="1290"/>
      <c r="FM77" s="1290"/>
      <c r="FN77" s="1290"/>
      <c r="FO77" s="1290"/>
      <c r="FP77" s="1290"/>
      <c r="FQ77" s="1290"/>
      <c r="FR77" s="1290"/>
      <c r="FS77" s="1290"/>
      <c r="FT77" s="1290"/>
      <c r="FU77" s="1290"/>
      <c r="FV77" s="1290"/>
      <c r="FW77" s="1290"/>
      <c r="FX77" s="1290"/>
      <c r="FY77" s="1290"/>
      <c r="FZ77" s="1290"/>
      <c r="GA77" s="1290"/>
      <c r="GB77" s="1290"/>
      <c r="GC77" s="1290"/>
      <c r="GD77" s="1290"/>
      <c r="GE77" s="1290"/>
      <c r="GF77" s="1290"/>
      <c r="GG77" s="1290"/>
      <c r="GH77" s="1290"/>
      <c r="GI77" s="1290"/>
      <c r="GJ77" s="1290"/>
      <c r="GK77" s="1290"/>
      <c r="GL77" s="1290"/>
      <c r="GM77" s="1290"/>
      <c r="GN77" s="1290"/>
      <c r="GO77" s="1290"/>
      <c r="GP77" s="1290"/>
      <c r="GQ77" s="1290"/>
      <c r="GR77" s="1290"/>
      <c r="GS77" s="1290"/>
      <c r="GT77" s="1290"/>
      <c r="GU77" s="1290"/>
      <c r="GV77" s="1290"/>
      <c r="GW77" s="1290"/>
      <c r="GX77" s="1290"/>
      <c r="GY77" s="1290"/>
      <c r="GZ77" s="1290"/>
      <c r="HA77" s="1290"/>
      <c r="HB77" s="1290"/>
      <c r="HC77" s="1290"/>
      <c r="HD77" s="1290"/>
      <c r="HE77" s="1290"/>
      <c r="HF77" s="1290"/>
      <c r="HG77" s="1290"/>
      <c r="HH77" s="1290"/>
      <c r="HI77" s="1290"/>
      <c r="HJ77" s="1290"/>
      <c r="HK77" s="1290"/>
      <c r="HL77" s="1290"/>
      <c r="HM77" s="1290"/>
      <c r="HN77" s="1290"/>
      <c r="HO77" s="1290"/>
      <c r="HP77" s="1290"/>
      <c r="HQ77" s="1290"/>
      <c r="HR77" s="1290"/>
      <c r="HS77" s="1290"/>
      <c r="HT77" s="1290"/>
      <c r="HU77" s="1290"/>
      <c r="HV77" s="1290"/>
      <c r="HW77" s="1290"/>
      <c r="HX77" s="1290"/>
      <c r="HY77" s="1290"/>
      <c r="HZ77" s="1290"/>
      <c r="IA77" s="1290"/>
      <c r="IB77" s="1290"/>
      <c r="IC77" s="1290"/>
      <c r="ID77" s="1290"/>
      <c r="IE77" s="1290"/>
      <c r="IF77" s="1290"/>
      <c r="IG77" s="1290"/>
      <c r="IH77" s="1290"/>
      <c r="II77" s="1290"/>
      <c r="IJ77" s="1290"/>
      <c r="IK77" s="1290"/>
      <c r="IL77" s="1290"/>
      <c r="IM77" s="1290"/>
      <c r="IN77" s="1290"/>
      <c r="IO77" s="1290"/>
      <c r="IP77" s="1290"/>
      <c r="IQ77" s="1290"/>
      <c r="IR77" s="1290"/>
      <c r="IS77" s="1290"/>
      <c r="IT77" s="1290"/>
      <c r="IU77" s="1290"/>
      <c r="IV77" s="1290"/>
      <c r="IW77" s="1290"/>
      <c r="IX77" s="1290"/>
      <c r="IY77" s="1290"/>
      <c r="IZ77" s="1290"/>
      <c r="JA77" s="1290"/>
      <c r="JB77" s="1290"/>
      <c r="JC77" s="1290"/>
      <c r="JD77" s="1290"/>
      <c r="JE77" s="1290"/>
      <c r="JF77" s="1290"/>
      <c r="JG77" s="1290"/>
      <c r="JH77" s="1290"/>
      <c r="JI77" s="1290"/>
      <c r="JJ77" s="1290"/>
      <c r="JK77" s="1290"/>
      <c r="JL77" s="1290"/>
      <c r="JM77" s="1290"/>
      <c r="JN77" s="1290"/>
      <c r="JO77" s="1290"/>
      <c r="JP77" s="1290"/>
      <c r="JQ77" s="1290"/>
      <c r="JR77" s="1290"/>
      <c r="JS77" s="1290"/>
      <c r="JT77" s="1290"/>
      <c r="JU77" s="1290"/>
      <c r="JV77" s="1290"/>
      <c r="JW77" s="1290"/>
      <c r="JX77" s="1290"/>
      <c r="JY77" s="1290"/>
      <c r="JZ77" s="1290"/>
      <c r="KA77" s="1290"/>
      <c r="KB77" s="1290"/>
      <c r="KC77" s="1290"/>
      <c r="KD77" s="1290"/>
      <c r="KE77" s="1290"/>
      <c r="KF77" s="1290"/>
      <c r="KG77" s="1290"/>
      <c r="KH77" s="1290"/>
      <c r="KI77" s="1290"/>
      <c r="KJ77" s="1290"/>
      <c r="KK77" s="1290"/>
      <c r="KL77" s="1290"/>
      <c r="KM77" s="1290"/>
      <c r="KN77" s="1290"/>
      <c r="KO77" s="1290"/>
      <c r="KP77" s="1290"/>
      <c r="KQ77" s="1290"/>
      <c r="KR77" s="1290"/>
      <c r="KS77" s="1290"/>
      <c r="KT77" s="1290"/>
      <c r="KU77" s="1290"/>
      <c r="KV77" s="1290"/>
      <c r="KW77" s="1290"/>
      <c r="KX77" s="1290"/>
      <c r="KY77" s="1290"/>
      <c r="KZ77" s="1290"/>
      <c r="LA77" s="1290"/>
      <c r="LB77" s="1290"/>
      <c r="LC77" s="1290"/>
      <c r="LD77" s="1290"/>
      <c r="LE77" s="1290"/>
      <c r="LF77" s="1290"/>
      <c r="LG77" s="1290"/>
      <c r="LH77" s="1290"/>
      <c r="LI77" s="1290"/>
      <c r="LJ77" s="1290"/>
      <c r="LK77" s="1290"/>
      <c r="LL77" s="1290"/>
      <c r="LM77" s="1290"/>
      <c r="LN77" s="1290"/>
      <c r="LO77" s="1290"/>
      <c r="LP77" s="1290"/>
      <c r="LQ77" s="1290"/>
      <c r="LR77" s="1290"/>
      <c r="LS77" s="1290"/>
      <c r="LT77" s="1290"/>
      <c r="LU77" s="1290"/>
      <c r="LV77" s="1290"/>
      <c r="LW77" s="1290"/>
      <c r="LX77" s="1290"/>
      <c r="LY77" s="1290"/>
      <c r="LZ77" s="1290"/>
      <c r="MA77" s="1290"/>
      <c r="MB77" s="1290"/>
      <c r="MC77" s="1290"/>
      <c r="MD77" s="1290"/>
      <c r="ME77" s="1290"/>
      <c r="MF77" s="1290"/>
      <c r="MG77" s="1290"/>
      <c r="MH77" s="1290"/>
      <c r="MI77" s="1290"/>
      <c r="MJ77" s="1290"/>
      <c r="MK77" s="1290"/>
      <c r="ML77" s="1290"/>
      <c r="MM77" s="1290"/>
      <c r="MN77" s="1290"/>
      <c r="MO77" s="1290"/>
      <c r="MP77" s="1290"/>
      <c r="MQ77" s="1290"/>
      <c r="MR77" s="1290"/>
      <c r="MS77" s="1290"/>
      <c r="MT77" s="1290"/>
      <c r="MU77" s="1290"/>
      <c r="MV77" s="1290"/>
      <c r="MW77" s="1290"/>
      <c r="MX77" s="1290"/>
      <c r="MY77" s="1290"/>
      <c r="MZ77" s="1290"/>
      <c r="NA77" s="1290"/>
      <c r="NB77" s="1290"/>
      <c r="NC77" s="1290"/>
      <c r="ND77" s="1290"/>
      <c r="NE77" s="1290"/>
      <c r="NF77" s="1290"/>
      <c r="NG77" s="1290"/>
      <c r="NH77" s="1290"/>
      <c r="NI77" s="1290"/>
      <c r="NJ77" s="1290"/>
      <c r="NK77" s="1290"/>
      <c r="NL77" s="1290"/>
      <c r="NM77" s="1290"/>
      <c r="NN77" s="1290"/>
      <c r="NO77" s="1290"/>
      <c r="NP77" s="1290"/>
      <c r="NQ77" s="1290"/>
      <c r="NR77" s="1290"/>
      <c r="NS77" s="1290"/>
      <c r="NT77" s="1290"/>
      <c r="NU77" s="1290"/>
      <c r="NV77" s="1290"/>
      <c r="NW77" s="1290"/>
      <c r="NX77" s="1290"/>
      <c r="NY77" s="1290"/>
      <c r="NZ77" s="1290"/>
      <c r="OA77" s="1290"/>
      <c r="OB77" s="1290"/>
      <c r="OC77" s="1290"/>
      <c r="OD77" s="1290"/>
      <c r="OE77" s="1290"/>
      <c r="OF77" s="1290"/>
      <c r="OG77" s="1290"/>
      <c r="OH77" s="1290"/>
      <c r="OI77" s="1290"/>
      <c r="OJ77" s="1290"/>
      <c r="OK77" s="1290"/>
      <c r="OL77" s="1290"/>
      <c r="OM77" s="1290"/>
      <c r="ON77" s="1290"/>
      <c r="OO77" s="1290"/>
      <c r="OP77" s="1290"/>
      <c r="OQ77" s="1290"/>
      <c r="OR77" s="1290"/>
      <c r="OS77" s="1290"/>
      <c r="OT77" s="1290"/>
      <c r="OU77" s="1290"/>
      <c r="OV77" s="1290"/>
      <c r="OW77" s="1290"/>
      <c r="OX77" s="1290"/>
      <c r="OY77" s="1290"/>
      <c r="OZ77" s="1290"/>
      <c r="PA77" s="1290"/>
      <c r="PB77" s="1290"/>
      <c r="PC77" s="1290"/>
      <c r="PD77" s="1290"/>
      <c r="PE77" s="1290"/>
      <c r="PF77" s="1290"/>
      <c r="PG77" s="1290"/>
      <c r="PH77" s="1290"/>
      <c r="PI77" s="1290"/>
      <c r="PJ77" s="1290"/>
      <c r="PK77" s="1290"/>
      <c r="PL77" s="1290"/>
      <c r="PM77" s="1290"/>
      <c r="PN77" s="1290"/>
      <c r="PO77" s="1290"/>
      <c r="PP77" s="1290"/>
      <c r="PQ77" s="1290"/>
      <c r="PR77" s="1290"/>
      <c r="PS77" s="1290"/>
      <c r="PT77" s="1290"/>
      <c r="PU77" s="1290"/>
      <c r="PV77" s="1290"/>
      <c r="PW77" s="1290"/>
      <c r="PX77" s="1290"/>
      <c r="PY77" s="1290"/>
      <c r="PZ77" s="1290"/>
      <c r="QA77" s="1290"/>
      <c r="QB77" s="1290"/>
      <c r="QC77" s="1290"/>
      <c r="QD77" s="1290"/>
      <c r="QE77" s="1290"/>
      <c r="QF77" s="1290"/>
      <c r="QG77" s="1290"/>
      <c r="QH77" s="1290"/>
      <c r="QI77" s="1290"/>
      <c r="QJ77" s="1290"/>
      <c r="QK77" s="1290"/>
      <c r="QL77" s="1290"/>
      <c r="QM77" s="1290"/>
      <c r="QN77" s="1290"/>
      <c r="QO77" s="1290"/>
      <c r="QP77" s="1290"/>
      <c r="QQ77" s="1290"/>
      <c r="QR77" s="1290"/>
      <c r="QS77" s="1290"/>
      <c r="QT77" s="1290"/>
      <c r="QU77" s="1290"/>
      <c r="QV77" s="1290"/>
      <c r="QW77" s="1290"/>
      <c r="QX77" s="1290"/>
      <c r="QY77" s="1290"/>
      <c r="QZ77" s="1290"/>
      <c r="RA77" s="1290"/>
      <c r="RB77" s="1290"/>
      <c r="RC77" s="1290"/>
      <c r="RD77" s="1290"/>
      <c r="RE77" s="1290"/>
      <c r="RF77" s="1290"/>
      <c r="RG77" s="1290"/>
      <c r="RH77" s="1290"/>
      <c r="RI77" s="1290"/>
      <c r="RJ77" s="1290"/>
      <c r="RK77" s="1290"/>
      <c r="RL77" s="1290"/>
      <c r="RM77" s="1290"/>
      <c r="RN77" s="1290"/>
      <c r="RO77" s="1290"/>
      <c r="RP77" s="1290"/>
      <c r="RQ77" s="1290"/>
      <c r="RR77" s="1290"/>
      <c r="RS77" s="1290"/>
      <c r="RT77" s="1290"/>
      <c r="RU77" s="1290"/>
      <c r="RV77" s="1290"/>
      <c r="RW77" s="1290"/>
      <c r="RX77" s="1290"/>
      <c r="RY77" s="1290"/>
      <c r="RZ77" s="1290"/>
      <c r="SA77" s="1290"/>
      <c r="SB77" s="1290"/>
      <c r="SC77" s="1290"/>
      <c r="SD77" s="1290"/>
      <c r="SE77" s="1290"/>
      <c r="SF77" s="1290"/>
      <c r="SG77" s="1290"/>
      <c r="SH77" s="1290"/>
      <c r="SI77" s="1290"/>
      <c r="SJ77" s="1290"/>
      <c r="SK77" s="1290"/>
      <c r="SL77" s="1290"/>
      <c r="SM77" s="1290"/>
      <c r="SN77" s="1290"/>
      <c r="SO77" s="1290"/>
      <c r="SP77" s="1290"/>
      <c r="SQ77" s="1290"/>
      <c r="SR77" s="1290"/>
      <c r="SS77" s="1290"/>
      <c r="ST77" s="1290"/>
      <c r="SU77" s="1290"/>
      <c r="SV77" s="1290"/>
      <c r="SW77" s="1290"/>
      <c r="SX77" s="1290"/>
      <c r="SY77" s="1290"/>
      <c r="SZ77" s="1290"/>
      <c r="TA77" s="1290"/>
      <c r="TB77" s="1290"/>
      <c r="TC77" s="1290"/>
      <c r="TD77" s="1290"/>
      <c r="TE77" s="1290"/>
      <c r="TF77" s="1290"/>
      <c r="TG77" s="1290"/>
      <c r="TH77" s="1290"/>
      <c r="TI77" s="1290"/>
      <c r="TJ77" s="1290"/>
      <c r="TK77" s="1290"/>
      <c r="TL77" s="1290"/>
      <c r="TM77" s="1290"/>
      <c r="TN77" s="1290"/>
      <c r="TO77" s="1290"/>
      <c r="TP77" s="1290"/>
      <c r="TQ77" s="1290"/>
      <c r="TR77" s="1290"/>
      <c r="TS77" s="1290"/>
      <c r="TT77" s="1290"/>
      <c r="TU77" s="1290"/>
      <c r="TV77" s="1290"/>
      <c r="TW77" s="1290"/>
      <c r="TX77" s="1290"/>
      <c r="TY77" s="1290"/>
      <c r="TZ77" s="1290"/>
      <c r="UA77" s="1290"/>
      <c r="UB77" s="1290"/>
      <c r="UC77" s="1290"/>
      <c r="UD77" s="1290"/>
      <c r="UE77" s="1290"/>
      <c r="UF77" s="1290"/>
      <c r="UG77" s="1290"/>
      <c r="UH77" s="1290"/>
      <c r="UI77" s="1290"/>
      <c r="UJ77" s="1290"/>
      <c r="UK77" s="1290"/>
      <c r="UL77" s="1290"/>
      <c r="UM77" s="1290"/>
      <c r="UN77" s="1290"/>
      <c r="UO77" s="1290"/>
      <c r="UP77" s="1290"/>
      <c r="UQ77" s="1290"/>
      <c r="UR77" s="1290"/>
      <c r="US77" s="1290"/>
      <c r="UT77" s="1290"/>
      <c r="UU77" s="1290"/>
      <c r="UV77" s="1290"/>
      <c r="UW77" s="1290"/>
      <c r="UX77" s="1290"/>
      <c r="UY77" s="1290"/>
      <c r="UZ77" s="1290"/>
      <c r="VA77" s="1290"/>
      <c r="VB77" s="1290"/>
      <c r="VC77" s="1290"/>
      <c r="VD77" s="1290"/>
      <c r="VE77" s="1290"/>
      <c r="VF77" s="1290"/>
      <c r="VG77" s="1290"/>
      <c r="VH77" s="1290"/>
      <c r="VI77" s="1290"/>
      <c r="VJ77" s="1290"/>
      <c r="VK77" s="1290"/>
      <c r="VL77" s="1290"/>
      <c r="VM77" s="1290"/>
      <c r="VN77" s="1290"/>
      <c r="VO77" s="1290"/>
      <c r="VP77" s="1290"/>
      <c r="VQ77" s="1290"/>
      <c r="VR77" s="1290"/>
      <c r="VS77" s="1290"/>
      <c r="VT77" s="1290"/>
      <c r="VU77" s="1290"/>
      <c r="VV77" s="1290"/>
      <c r="VW77" s="1290"/>
      <c r="VX77" s="1290"/>
      <c r="VY77" s="1290"/>
      <c r="VZ77" s="1290"/>
      <c r="WA77" s="1290"/>
      <c r="WB77" s="1290"/>
      <c r="WC77" s="1290"/>
      <c r="WD77" s="1290"/>
      <c r="WE77" s="1290"/>
      <c r="WF77" s="1290"/>
      <c r="WG77" s="1290"/>
      <c r="WH77" s="1290"/>
      <c r="WI77" s="1290"/>
      <c r="WJ77" s="1290"/>
      <c r="WK77" s="1290"/>
      <c r="WL77" s="1290"/>
      <c r="WM77" s="1290"/>
      <c r="WN77" s="1290"/>
      <c r="WO77" s="1290"/>
      <c r="WP77" s="1290"/>
      <c r="WQ77" s="1290"/>
      <c r="WR77" s="1290"/>
      <c r="WS77" s="1290"/>
      <c r="WT77" s="1290"/>
      <c r="WU77" s="1290"/>
      <c r="WV77" s="1290"/>
      <c r="WW77" s="1290"/>
      <c r="WX77" s="1290"/>
      <c r="WY77" s="1290"/>
      <c r="WZ77" s="1290"/>
      <c r="XA77" s="1290"/>
      <c r="XB77" s="1290"/>
      <c r="XC77" s="1290"/>
      <c r="XD77" s="1290"/>
      <c r="XE77" s="1290"/>
      <c r="XF77" s="1290"/>
      <c r="XG77" s="1290"/>
      <c r="XH77" s="1290"/>
      <c r="XI77" s="1290"/>
      <c r="XJ77" s="1290"/>
      <c r="XK77" s="1290"/>
      <c r="XL77" s="1290"/>
      <c r="XM77" s="1290"/>
      <c r="XN77" s="1290"/>
      <c r="XO77" s="1290"/>
      <c r="XP77" s="1290"/>
      <c r="XQ77" s="1290"/>
      <c r="XR77" s="1290"/>
      <c r="XS77" s="1290"/>
      <c r="XT77" s="1290"/>
      <c r="XU77" s="1290"/>
      <c r="XV77" s="1290"/>
      <c r="XW77" s="1290"/>
      <c r="XX77" s="1290"/>
      <c r="XY77" s="1290"/>
      <c r="XZ77" s="1290"/>
      <c r="YA77" s="1290"/>
      <c r="YB77" s="1290"/>
      <c r="YC77" s="1290"/>
      <c r="YD77" s="1290"/>
      <c r="YE77" s="1290"/>
      <c r="YF77" s="1290"/>
      <c r="YG77" s="1290"/>
      <c r="YH77" s="1290"/>
      <c r="YI77" s="1290"/>
      <c r="YJ77" s="1290"/>
      <c r="YK77" s="1290"/>
      <c r="YL77" s="1290"/>
      <c r="YM77" s="1290"/>
      <c r="YN77" s="1290"/>
      <c r="YO77" s="1290"/>
      <c r="YP77" s="1290"/>
      <c r="YQ77" s="1290"/>
      <c r="YR77" s="1290"/>
      <c r="YS77" s="1290"/>
      <c r="YT77" s="1290"/>
      <c r="YU77" s="1290"/>
      <c r="YV77" s="1290"/>
      <c r="YW77" s="1290"/>
      <c r="YX77" s="1290"/>
      <c r="YY77" s="1290"/>
      <c r="YZ77" s="1290"/>
      <c r="ZA77" s="1290"/>
      <c r="ZB77" s="1290"/>
      <c r="ZC77" s="1290"/>
      <c r="ZD77" s="1290"/>
      <c r="ZE77" s="1290"/>
      <c r="ZF77" s="1290"/>
      <c r="ZG77" s="1290"/>
      <c r="ZH77" s="1290"/>
      <c r="ZI77" s="1290"/>
      <c r="ZJ77" s="1290"/>
      <c r="ZK77" s="1290"/>
      <c r="ZL77" s="1290"/>
      <c r="ZM77" s="1290"/>
      <c r="ZN77" s="1290"/>
      <c r="ZO77" s="1290"/>
      <c r="ZP77" s="1290"/>
      <c r="ZQ77" s="1290"/>
      <c r="ZR77" s="1290"/>
      <c r="ZS77" s="1290"/>
      <c r="ZT77" s="1290"/>
      <c r="ZU77" s="1290"/>
      <c r="ZV77" s="1290"/>
      <c r="ZW77" s="1290"/>
      <c r="ZX77" s="1290"/>
      <c r="ZY77" s="1290"/>
      <c r="ZZ77" s="1290"/>
      <c r="AAA77" s="1290"/>
      <c r="AAB77" s="1290"/>
      <c r="AAC77" s="1290"/>
      <c r="AAD77" s="1290"/>
      <c r="AAE77" s="1290"/>
      <c r="AAF77" s="1290"/>
      <c r="AAG77" s="1290"/>
      <c r="AAH77" s="1290"/>
      <c r="AAI77" s="1290"/>
      <c r="AAJ77" s="1290"/>
      <c r="AAK77" s="1290"/>
      <c r="AAL77" s="1290"/>
      <c r="AAM77" s="1290"/>
      <c r="AAN77" s="1290"/>
      <c r="AAO77" s="1290"/>
      <c r="AAP77" s="1290"/>
      <c r="AAQ77" s="1290"/>
      <c r="AAR77" s="1290"/>
      <c r="AAS77" s="1290"/>
      <c r="AAT77" s="1290"/>
      <c r="AAU77" s="1290"/>
      <c r="AAV77" s="1290"/>
      <c r="AAW77" s="1290"/>
      <c r="AAX77" s="1290"/>
      <c r="AAY77" s="1290"/>
      <c r="AAZ77" s="1290"/>
      <c r="ABA77" s="1290"/>
      <c r="ABB77" s="1290"/>
      <c r="ABC77" s="1290"/>
      <c r="ABD77" s="1290"/>
      <c r="ABE77" s="1290"/>
      <c r="ABF77" s="1290"/>
      <c r="ABG77" s="1290"/>
      <c r="ABH77" s="1290"/>
      <c r="ABI77" s="1290"/>
      <c r="ABJ77" s="1290"/>
      <c r="ABK77" s="1290"/>
      <c r="ABL77" s="1290"/>
      <c r="ABM77" s="1290"/>
      <c r="ABN77" s="1290"/>
      <c r="ABO77" s="1290"/>
      <c r="ABP77" s="1290"/>
      <c r="ABQ77" s="1290"/>
      <c r="ABR77" s="1290"/>
      <c r="ABS77" s="1290"/>
      <c r="ABT77" s="1290"/>
      <c r="ABU77" s="1290"/>
      <c r="ABV77" s="1290"/>
      <c r="ABW77" s="1290"/>
      <c r="ABX77" s="1290"/>
      <c r="ABY77" s="1290"/>
      <c r="ABZ77" s="1290"/>
      <c r="ACA77" s="1290"/>
      <c r="ACB77" s="1290"/>
      <c r="ACC77" s="1290"/>
      <c r="ACD77" s="1290"/>
      <c r="ACE77" s="1290"/>
      <c r="ACF77" s="1290"/>
      <c r="ACG77" s="1290"/>
      <c r="ACH77" s="1290"/>
      <c r="ACI77" s="1290"/>
      <c r="ACJ77" s="1290"/>
      <c r="ACK77" s="1290"/>
      <c r="ACL77" s="1290"/>
      <c r="ACM77" s="1290"/>
      <c r="ACN77" s="1290"/>
      <c r="ACO77" s="1290"/>
      <c r="ACP77" s="1290"/>
      <c r="ACQ77" s="1290"/>
      <c r="ACR77" s="1290"/>
      <c r="ACS77" s="1290"/>
      <c r="ACT77" s="1290"/>
      <c r="ACU77" s="1290"/>
      <c r="ACV77" s="1290"/>
      <c r="ACW77" s="1290"/>
      <c r="ACX77" s="1290"/>
      <c r="ACY77" s="1290"/>
      <c r="ACZ77" s="1290"/>
      <c r="ADA77" s="1290"/>
      <c r="ADB77" s="1290"/>
      <c r="ADC77" s="1290"/>
      <c r="ADD77" s="1290"/>
      <c r="ADE77" s="1290"/>
      <c r="ADF77" s="1290"/>
      <c r="ADG77" s="1290"/>
      <c r="ADH77" s="1290"/>
      <c r="ADI77" s="1290"/>
      <c r="ADJ77" s="1290"/>
      <c r="ADK77" s="1290"/>
      <c r="ADL77" s="1290"/>
      <c r="ADM77" s="1290"/>
      <c r="ADN77" s="1290"/>
      <c r="ADO77" s="1290"/>
      <c r="ADP77" s="1290"/>
      <c r="ADQ77" s="1290"/>
      <c r="ADR77" s="1290"/>
      <c r="ADS77" s="1290"/>
      <c r="ADT77" s="1290"/>
      <c r="ADU77" s="1290"/>
      <c r="ADV77" s="1290"/>
      <c r="ADW77" s="1290"/>
      <c r="ADX77" s="1290"/>
      <c r="ADY77" s="1290"/>
      <c r="ADZ77" s="1290"/>
      <c r="AEA77" s="1290"/>
      <c r="AEB77" s="1290"/>
      <c r="AEC77" s="1290"/>
      <c r="AED77" s="1290"/>
      <c r="AEE77" s="1290"/>
      <c r="AEF77" s="1290"/>
      <c r="AEG77" s="1290"/>
      <c r="AEH77" s="1290"/>
      <c r="AEI77" s="1290"/>
      <c r="AEJ77" s="1290"/>
      <c r="AEK77" s="1290"/>
      <c r="AEL77" s="1290"/>
      <c r="AEM77" s="1290"/>
      <c r="AEN77" s="1290"/>
      <c r="AEO77" s="1290"/>
      <c r="AEP77" s="1290"/>
      <c r="AEQ77" s="1290"/>
      <c r="AER77" s="1290"/>
      <c r="AES77" s="1290"/>
      <c r="AET77" s="1290"/>
      <c r="AEU77" s="1290"/>
      <c r="AEV77" s="1290"/>
      <c r="AEW77" s="1290"/>
      <c r="AEX77" s="1290"/>
      <c r="AEY77" s="1290"/>
      <c r="AEZ77" s="1290"/>
      <c r="AFA77" s="1290"/>
      <c r="AFB77" s="1290"/>
      <c r="AFC77" s="1290"/>
      <c r="AFD77" s="1290"/>
      <c r="AFE77" s="1290"/>
      <c r="AFF77" s="1290"/>
      <c r="AFG77" s="1290"/>
      <c r="AFH77" s="1290"/>
      <c r="AFI77" s="1290"/>
      <c r="AFJ77" s="1290"/>
      <c r="AFK77" s="1290"/>
      <c r="AFL77" s="1290"/>
      <c r="AFM77" s="1290"/>
      <c r="AFN77" s="1290"/>
      <c r="AFO77" s="1290"/>
      <c r="AFP77" s="1290"/>
      <c r="AFQ77" s="1290"/>
      <c r="AFR77" s="1290"/>
      <c r="AFS77" s="1290"/>
      <c r="AFT77" s="1290"/>
      <c r="AFU77" s="1290"/>
      <c r="AFV77" s="1290"/>
      <c r="AFW77" s="1290"/>
      <c r="AFX77" s="1290"/>
      <c r="AFY77" s="1290"/>
      <c r="AFZ77" s="1290"/>
      <c r="AGA77" s="1290"/>
      <c r="AGB77" s="1290"/>
      <c r="AGC77" s="1290"/>
      <c r="AGD77" s="1290"/>
      <c r="AGE77" s="1290"/>
      <c r="AGF77" s="1290"/>
      <c r="AGG77" s="1290"/>
      <c r="AGH77" s="1290"/>
      <c r="AGI77" s="1290"/>
      <c r="AGJ77" s="1290"/>
      <c r="AGK77" s="1290"/>
      <c r="AGL77" s="1290"/>
      <c r="AGM77" s="1290"/>
      <c r="AGN77" s="1290"/>
      <c r="AGO77" s="1290"/>
      <c r="AGP77" s="1290"/>
      <c r="AGQ77" s="1290"/>
      <c r="AGR77" s="1290"/>
      <c r="AGS77" s="1290"/>
      <c r="AGT77" s="1290"/>
      <c r="AGU77" s="1290"/>
      <c r="AGV77" s="1290"/>
      <c r="AGW77" s="1290"/>
      <c r="AGX77" s="1290"/>
      <c r="AGY77" s="1290"/>
      <c r="AGZ77" s="1290"/>
      <c r="AHA77" s="1290"/>
      <c r="AHB77" s="1290"/>
      <c r="AHC77" s="1290"/>
      <c r="AHD77" s="1290"/>
      <c r="AHE77" s="1290"/>
      <c r="AHF77" s="1290"/>
      <c r="AHG77" s="1290"/>
      <c r="AHH77" s="1290"/>
      <c r="AHI77" s="1290"/>
      <c r="AHJ77" s="1290"/>
      <c r="AHK77" s="1290"/>
      <c r="AHL77" s="1290"/>
      <c r="AHM77" s="1290"/>
      <c r="AHN77" s="1290"/>
      <c r="AHO77" s="1290"/>
      <c r="AHP77" s="1290"/>
      <c r="AHQ77" s="1290"/>
      <c r="AHR77" s="1290"/>
      <c r="AHS77" s="1290"/>
      <c r="AHT77" s="1290"/>
      <c r="AHU77" s="1290"/>
      <c r="AHV77" s="1290"/>
      <c r="AHW77" s="1290"/>
      <c r="AHX77" s="1290"/>
      <c r="AHY77" s="1290"/>
      <c r="AHZ77" s="1290"/>
      <c r="AIA77" s="1290"/>
      <c r="AIB77" s="1290"/>
      <c r="AIC77" s="1290"/>
      <c r="AID77" s="1290"/>
      <c r="AIE77" s="1290"/>
      <c r="AIF77" s="1290"/>
      <c r="AIG77" s="1290"/>
      <c r="AIH77" s="1290"/>
      <c r="AII77" s="1290"/>
      <c r="AIJ77" s="1290"/>
      <c r="AIK77" s="1290"/>
      <c r="AIL77" s="1290"/>
      <c r="AIM77" s="1290"/>
      <c r="AIN77" s="1290"/>
      <c r="AIO77" s="1290"/>
      <c r="AIP77" s="1290"/>
      <c r="AIQ77" s="1290"/>
      <c r="AIR77" s="1290"/>
      <c r="AIS77" s="1290"/>
      <c r="AIT77" s="1290"/>
      <c r="AIU77" s="1290"/>
      <c r="AIV77" s="1290"/>
      <c r="AIW77" s="1290"/>
      <c r="AIX77" s="1290"/>
      <c r="AIY77" s="1290"/>
      <c r="AIZ77" s="1290"/>
      <c r="AJA77" s="1290"/>
      <c r="AJB77" s="1290"/>
      <c r="AJC77" s="1290"/>
      <c r="AJD77" s="1290"/>
      <c r="AJE77" s="1290"/>
      <c r="AJF77" s="1290"/>
      <c r="AJG77" s="1290"/>
      <c r="AJH77" s="1290"/>
      <c r="AJI77" s="1290"/>
      <c r="AJJ77" s="1290"/>
      <c r="AJK77" s="1290"/>
      <c r="AJL77" s="1290"/>
      <c r="AJM77" s="1290"/>
      <c r="AJN77" s="1290"/>
      <c r="AJO77" s="1290"/>
      <c r="AJP77" s="1290"/>
      <c r="AJQ77" s="1290"/>
      <c r="AJR77" s="1290"/>
      <c r="AJS77" s="1290"/>
      <c r="AJT77" s="1290"/>
      <c r="AJU77" s="1290"/>
      <c r="AJV77" s="1290"/>
      <c r="AJW77" s="1290"/>
      <c r="AJX77" s="1290"/>
      <c r="AJY77" s="1290"/>
      <c r="AJZ77" s="1290"/>
      <c r="AKA77" s="1290"/>
      <c r="AKB77" s="1290"/>
      <c r="AKC77" s="1290"/>
      <c r="AKD77" s="1290"/>
      <c r="AKE77" s="1290"/>
      <c r="AKF77" s="1290"/>
      <c r="AKG77" s="1290"/>
      <c r="AKH77" s="1290"/>
      <c r="AKI77" s="1290"/>
      <c r="AKJ77" s="1290"/>
      <c r="AKK77" s="1290"/>
      <c r="AKL77" s="1290"/>
      <c r="AKM77" s="1290"/>
      <c r="AKN77" s="1290"/>
      <c r="AKO77" s="1290"/>
      <c r="AKP77" s="1290"/>
      <c r="AKQ77" s="1290"/>
      <c r="AKR77" s="1290"/>
      <c r="AKS77" s="1290"/>
      <c r="AKT77" s="1290"/>
      <c r="AKU77" s="1290"/>
      <c r="AKV77" s="1290"/>
      <c r="AKW77" s="1290"/>
      <c r="AKX77" s="1290"/>
      <c r="AKY77" s="1290"/>
      <c r="AKZ77" s="1290"/>
      <c r="ALA77" s="1290"/>
      <c r="ALB77" s="1290"/>
      <c r="ALC77" s="1290"/>
      <c r="ALD77" s="1290"/>
      <c r="ALE77" s="1290"/>
      <c r="ALF77" s="1290"/>
      <c r="ALG77" s="1290"/>
      <c r="ALH77" s="1290"/>
      <c r="ALI77" s="1290"/>
      <c r="ALJ77" s="1290"/>
      <c r="ALK77" s="1290"/>
      <c r="ALL77" s="1290"/>
      <c r="ALM77" s="1290"/>
      <c r="ALN77" s="1290"/>
      <c r="ALO77" s="1290"/>
      <c r="ALP77" s="1290"/>
      <c r="ALQ77" s="1290"/>
      <c r="ALR77" s="1290"/>
      <c r="ALS77" s="1290"/>
      <c r="ALT77" s="1290"/>
      <c r="ALU77" s="1290"/>
      <c r="ALV77" s="1290"/>
      <c r="ALW77" s="1290"/>
      <c r="ALX77" s="1290"/>
      <c r="ALY77" s="1290"/>
      <c r="ALZ77" s="1290"/>
      <c r="AMA77" s="1290"/>
      <c r="AMB77" s="1290"/>
      <c r="AMC77" s="1290"/>
    </row>
    <row r="78" spans="1:1024" ht="14.25" customHeight="1">
      <c r="A78" s="1306"/>
      <c r="B78" s="1298"/>
      <c r="C78" s="1295"/>
      <c r="D78" s="1295"/>
      <c r="E78" s="1510"/>
      <c r="F78" s="1509"/>
      <c r="G78" s="1295"/>
      <c r="H78" s="1290"/>
      <c r="I78" s="1290"/>
      <c r="J78" s="1290"/>
      <c r="K78" s="1290"/>
      <c r="L78" s="1290"/>
      <c r="M78" s="1290"/>
      <c r="N78" s="1290"/>
      <c r="O78" s="1290"/>
      <c r="P78" s="1290"/>
      <c r="Q78" s="1290"/>
      <c r="R78" s="1290"/>
      <c r="S78" s="1290"/>
      <c r="T78" s="1290"/>
      <c r="U78" s="1290"/>
      <c r="V78" s="1290"/>
      <c r="W78" s="1290"/>
      <c r="X78" s="1290"/>
      <c r="Y78" s="1290"/>
      <c r="Z78" s="1290"/>
      <c r="AA78" s="1290"/>
      <c r="AB78" s="1290"/>
      <c r="AC78" s="1290"/>
      <c r="AD78" s="1290"/>
      <c r="AE78" s="1290"/>
      <c r="AF78" s="1290"/>
      <c r="AG78" s="1290"/>
      <c r="AH78" s="1290"/>
      <c r="AI78" s="1290"/>
      <c r="AJ78" s="1290"/>
      <c r="AK78" s="1290"/>
      <c r="AL78" s="1290"/>
      <c r="AM78" s="1290"/>
      <c r="AN78" s="1290"/>
      <c r="AO78" s="1290"/>
      <c r="AP78" s="1290"/>
      <c r="AQ78" s="1290"/>
      <c r="AR78" s="1290"/>
      <c r="AS78" s="1290"/>
      <c r="AT78" s="1290"/>
      <c r="AU78" s="1290"/>
      <c r="AV78" s="1290"/>
      <c r="AW78" s="1290"/>
      <c r="AX78" s="1290"/>
      <c r="AY78" s="1290"/>
      <c r="AZ78" s="1290"/>
      <c r="BA78" s="1290"/>
      <c r="BB78" s="1290"/>
      <c r="BC78" s="1290"/>
      <c r="BD78" s="1290"/>
      <c r="BE78" s="1290"/>
      <c r="BF78" s="1290"/>
      <c r="BG78" s="1290"/>
      <c r="BH78" s="1290"/>
      <c r="BI78" s="1290"/>
      <c r="BJ78" s="1290"/>
      <c r="BK78" s="1290"/>
      <c r="BL78" s="1290"/>
      <c r="BM78" s="1290"/>
      <c r="BN78" s="1290"/>
      <c r="BO78" s="1290"/>
      <c r="BP78" s="1290"/>
      <c r="BQ78" s="1290"/>
      <c r="BR78" s="1290"/>
      <c r="BS78" s="1290"/>
      <c r="BT78" s="1290"/>
      <c r="BU78" s="1290"/>
      <c r="BV78" s="1290"/>
      <c r="BW78" s="1290"/>
      <c r="BX78" s="1290"/>
      <c r="BY78" s="1290"/>
      <c r="BZ78" s="1290"/>
      <c r="CA78" s="1290"/>
      <c r="CB78" s="1290"/>
      <c r="CC78" s="1290"/>
      <c r="CD78" s="1290"/>
      <c r="CE78" s="1290"/>
      <c r="CF78" s="1290"/>
      <c r="CG78" s="1290"/>
      <c r="CH78" s="1290"/>
      <c r="CI78" s="1290"/>
      <c r="CJ78" s="1290"/>
      <c r="CK78" s="1290"/>
      <c r="CL78" s="1290"/>
      <c r="CM78" s="1290"/>
      <c r="CN78" s="1290"/>
      <c r="CO78" s="1290"/>
      <c r="CP78" s="1290"/>
      <c r="CQ78" s="1290"/>
      <c r="CR78" s="1290"/>
      <c r="CS78" s="1290"/>
      <c r="CT78" s="1290"/>
      <c r="CU78" s="1290"/>
      <c r="CV78" s="1290"/>
      <c r="CW78" s="1290"/>
      <c r="CX78" s="1290"/>
      <c r="CY78" s="1290"/>
      <c r="CZ78" s="1290"/>
      <c r="DA78" s="1290"/>
      <c r="DB78" s="1290"/>
      <c r="DC78" s="1290"/>
      <c r="DD78" s="1290"/>
      <c r="DE78" s="1290"/>
      <c r="DF78" s="1290"/>
      <c r="DG78" s="1290"/>
      <c r="DH78" s="1290"/>
      <c r="DI78" s="1290"/>
      <c r="DJ78" s="1290"/>
      <c r="DK78" s="1290"/>
      <c r="DL78" s="1290"/>
      <c r="DM78" s="1290"/>
      <c r="DN78" s="1290"/>
      <c r="DO78" s="1290"/>
      <c r="DP78" s="1290"/>
      <c r="DQ78" s="1290"/>
      <c r="DR78" s="1290"/>
      <c r="DS78" s="1290"/>
      <c r="DT78" s="1290"/>
      <c r="DU78" s="1290"/>
      <c r="DV78" s="1290"/>
      <c r="DW78" s="1290"/>
      <c r="DX78" s="1290"/>
      <c r="DY78" s="1290"/>
      <c r="DZ78" s="1290"/>
      <c r="EA78" s="1290"/>
      <c r="EB78" s="1290"/>
      <c r="EC78" s="1290"/>
      <c r="ED78" s="1290"/>
      <c r="EE78" s="1290"/>
      <c r="EF78" s="1290"/>
      <c r="EG78" s="1290"/>
      <c r="EH78" s="1290"/>
      <c r="EI78" s="1290"/>
      <c r="EJ78" s="1290"/>
      <c r="EK78" s="1290"/>
      <c r="EL78" s="1290"/>
      <c r="EM78" s="1290"/>
      <c r="EN78" s="1290"/>
      <c r="EO78" s="1290"/>
      <c r="EP78" s="1290"/>
      <c r="EQ78" s="1290"/>
      <c r="ER78" s="1290"/>
      <c r="ES78" s="1290"/>
      <c r="ET78" s="1290"/>
      <c r="EU78" s="1290"/>
      <c r="EV78" s="1290"/>
      <c r="EW78" s="1290"/>
      <c r="EX78" s="1290"/>
      <c r="EY78" s="1290"/>
      <c r="EZ78" s="1290"/>
      <c r="FA78" s="1290"/>
      <c r="FB78" s="1290"/>
      <c r="FC78" s="1290"/>
      <c r="FD78" s="1290"/>
      <c r="FE78" s="1290"/>
      <c r="FF78" s="1290"/>
      <c r="FG78" s="1290"/>
      <c r="FH78" s="1290"/>
      <c r="FI78" s="1290"/>
      <c r="FJ78" s="1290"/>
      <c r="FK78" s="1290"/>
      <c r="FL78" s="1290"/>
      <c r="FM78" s="1290"/>
      <c r="FN78" s="1290"/>
      <c r="FO78" s="1290"/>
      <c r="FP78" s="1290"/>
      <c r="FQ78" s="1290"/>
      <c r="FR78" s="1290"/>
      <c r="FS78" s="1290"/>
      <c r="FT78" s="1290"/>
      <c r="FU78" s="1290"/>
      <c r="FV78" s="1290"/>
      <c r="FW78" s="1290"/>
      <c r="FX78" s="1290"/>
      <c r="FY78" s="1290"/>
      <c r="FZ78" s="1290"/>
      <c r="GA78" s="1290"/>
      <c r="GB78" s="1290"/>
      <c r="GC78" s="1290"/>
      <c r="GD78" s="1290"/>
      <c r="GE78" s="1290"/>
      <c r="GF78" s="1290"/>
      <c r="GG78" s="1290"/>
      <c r="GH78" s="1290"/>
      <c r="GI78" s="1290"/>
      <c r="GJ78" s="1290"/>
      <c r="GK78" s="1290"/>
      <c r="GL78" s="1290"/>
      <c r="GM78" s="1290"/>
      <c r="GN78" s="1290"/>
      <c r="GO78" s="1290"/>
      <c r="GP78" s="1290"/>
      <c r="GQ78" s="1290"/>
      <c r="GR78" s="1290"/>
      <c r="GS78" s="1290"/>
      <c r="GT78" s="1290"/>
      <c r="GU78" s="1290"/>
      <c r="GV78" s="1290"/>
      <c r="GW78" s="1290"/>
      <c r="GX78" s="1290"/>
      <c r="GY78" s="1290"/>
      <c r="GZ78" s="1290"/>
      <c r="HA78" s="1290"/>
      <c r="HB78" s="1290"/>
      <c r="HC78" s="1290"/>
      <c r="HD78" s="1290"/>
      <c r="HE78" s="1290"/>
      <c r="HF78" s="1290"/>
      <c r="HG78" s="1290"/>
      <c r="HH78" s="1290"/>
      <c r="HI78" s="1290"/>
      <c r="HJ78" s="1290"/>
      <c r="HK78" s="1290"/>
      <c r="HL78" s="1290"/>
      <c r="HM78" s="1290"/>
      <c r="HN78" s="1290"/>
      <c r="HO78" s="1290"/>
      <c r="HP78" s="1290"/>
      <c r="HQ78" s="1290"/>
      <c r="HR78" s="1290"/>
      <c r="HS78" s="1290"/>
      <c r="HT78" s="1290"/>
      <c r="HU78" s="1290"/>
      <c r="HV78" s="1290"/>
      <c r="HW78" s="1290"/>
      <c r="HX78" s="1290"/>
      <c r="HY78" s="1290"/>
      <c r="HZ78" s="1290"/>
      <c r="IA78" s="1290"/>
      <c r="IB78" s="1290"/>
      <c r="IC78" s="1290"/>
      <c r="ID78" s="1290"/>
      <c r="IE78" s="1290"/>
      <c r="IF78" s="1290"/>
      <c r="IG78" s="1290"/>
      <c r="IH78" s="1290"/>
      <c r="II78" s="1290"/>
      <c r="IJ78" s="1290"/>
      <c r="IK78" s="1290"/>
      <c r="IL78" s="1290"/>
      <c r="IM78" s="1290"/>
      <c r="IN78" s="1290"/>
      <c r="IO78" s="1290"/>
      <c r="IP78" s="1290"/>
      <c r="IQ78" s="1290"/>
      <c r="IR78" s="1290"/>
      <c r="IS78" s="1290"/>
      <c r="IT78" s="1290"/>
      <c r="IU78" s="1290"/>
      <c r="IV78" s="1290"/>
      <c r="IW78" s="1290"/>
      <c r="IX78" s="1290"/>
      <c r="IY78" s="1290"/>
      <c r="IZ78" s="1290"/>
      <c r="JA78" s="1290"/>
      <c r="JB78" s="1290"/>
      <c r="JC78" s="1290"/>
      <c r="JD78" s="1290"/>
      <c r="JE78" s="1290"/>
      <c r="JF78" s="1290"/>
      <c r="JG78" s="1290"/>
      <c r="JH78" s="1290"/>
      <c r="JI78" s="1290"/>
      <c r="JJ78" s="1290"/>
      <c r="JK78" s="1290"/>
      <c r="JL78" s="1290"/>
      <c r="JM78" s="1290"/>
      <c r="JN78" s="1290"/>
      <c r="JO78" s="1290"/>
      <c r="JP78" s="1290"/>
      <c r="JQ78" s="1290"/>
      <c r="JR78" s="1290"/>
      <c r="JS78" s="1290"/>
      <c r="JT78" s="1290"/>
      <c r="JU78" s="1290"/>
      <c r="JV78" s="1290"/>
      <c r="JW78" s="1290"/>
      <c r="JX78" s="1290"/>
      <c r="JY78" s="1290"/>
      <c r="JZ78" s="1290"/>
      <c r="KA78" s="1290"/>
      <c r="KB78" s="1290"/>
      <c r="KC78" s="1290"/>
      <c r="KD78" s="1290"/>
      <c r="KE78" s="1290"/>
      <c r="KF78" s="1290"/>
      <c r="KG78" s="1290"/>
      <c r="KH78" s="1290"/>
      <c r="KI78" s="1290"/>
      <c r="KJ78" s="1290"/>
      <c r="KK78" s="1290"/>
      <c r="KL78" s="1290"/>
      <c r="KM78" s="1290"/>
      <c r="KN78" s="1290"/>
      <c r="KO78" s="1290"/>
      <c r="KP78" s="1290"/>
      <c r="KQ78" s="1290"/>
      <c r="KR78" s="1290"/>
      <c r="KS78" s="1290"/>
      <c r="KT78" s="1290"/>
      <c r="KU78" s="1290"/>
      <c r="KV78" s="1290"/>
      <c r="KW78" s="1290"/>
      <c r="KX78" s="1290"/>
      <c r="KY78" s="1290"/>
      <c r="KZ78" s="1290"/>
      <c r="LA78" s="1290"/>
      <c r="LB78" s="1290"/>
      <c r="LC78" s="1290"/>
      <c r="LD78" s="1290"/>
      <c r="LE78" s="1290"/>
      <c r="LF78" s="1290"/>
      <c r="LG78" s="1290"/>
      <c r="LH78" s="1290"/>
      <c r="LI78" s="1290"/>
      <c r="LJ78" s="1290"/>
      <c r="LK78" s="1290"/>
      <c r="LL78" s="1290"/>
      <c r="LM78" s="1290"/>
      <c r="LN78" s="1290"/>
      <c r="LO78" s="1290"/>
      <c r="LP78" s="1290"/>
      <c r="LQ78" s="1290"/>
      <c r="LR78" s="1290"/>
      <c r="LS78" s="1290"/>
      <c r="LT78" s="1290"/>
      <c r="LU78" s="1290"/>
      <c r="LV78" s="1290"/>
      <c r="LW78" s="1290"/>
      <c r="LX78" s="1290"/>
      <c r="LY78" s="1290"/>
      <c r="LZ78" s="1290"/>
      <c r="MA78" s="1290"/>
      <c r="MB78" s="1290"/>
      <c r="MC78" s="1290"/>
      <c r="MD78" s="1290"/>
      <c r="ME78" s="1290"/>
      <c r="MF78" s="1290"/>
      <c r="MG78" s="1290"/>
      <c r="MH78" s="1290"/>
      <c r="MI78" s="1290"/>
      <c r="MJ78" s="1290"/>
      <c r="MK78" s="1290"/>
      <c r="ML78" s="1290"/>
      <c r="MM78" s="1290"/>
      <c r="MN78" s="1290"/>
      <c r="MO78" s="1290"/>
      <c r="MP78" s="1290"/>
      <c r="MQ78" s="1290"/>
      <c r="MR78" s="1290"/>
      <c r="MS78" s="1290"/>
      <c r="MT78" s="1290"/>
      <c r="MU78" s="1290"/>
      <c r="MV78" s="1290"/>
      <c r="MW78" s="1290"/>
      <c r="MX78" s="1290"/>
      <c r="MY78" s="1290"/>
      <c r="MZ78" s="1290"/>
      <c r="NA78" s="1290"/>
      <c r="NB78" s="1290"/>
      <c r="NC78" s="1290"/>
      <c r="ND78" s="1290"/>
      <c r="NE78" s="1290"/>
      <c r="NF78" s="1290"/>
      <c r="NG78" s="1290"/>
      <c r="NH78" s="1290"/>
      <c r="NI78" s="1290"/>
      <c r="NJ78" s="1290"/>
      <c r="NK78" s="1290"/>
      <c r="NL78" s="1290"/>
      <c r="NM78" s="1290"/>
      <c r="NN78" s="1290"/>
      <c r="NO78" s="1290"/>
      <c r="NP78" s="1290"/>
      <c r="NQ78" s="1290"/>
      <c r="NR78" s="1290"/>
      <c r="NS78" s="1290"/>
      <c r="NT78" s="1290"/>
      <c r="NU78" s="1290"/>
      <c r="NV78" s="1290"/>
      <c r="NW78" s="1290"/>
      <c r="NX78" s="1290"/>
      <c r="NY78" s="1290"/>
      <c r="NZ78" s="1290"/>
      <c r="OA78" s="1290"/>
      <c r="OB78" s="1290"/>
      <c r="OC78" s="1290"/>
      <c r="OD78" s="1290"/>
      <c r="OE78" s="1290"/>
      <c r="OF78" s="1290"/>
      <c r="OG78" s="1290"/>
      <c r="OH78" s="1290"/>
      <c r="OI78" s="1290"/>
      <c r="OJ78" s="1290"/>
      <c r="OK78" s="1290"/>
      <c r="OL78" s="1290"/>
      <c r="OM78" s="1290"/>
      <c r="ON78" s="1290"/>
      <c r="OO78" s="1290"/>
      <c r="OP78" s="1290"/>
      <c r="OQ78" s="1290"/>
      <c r="OR78" s="1290"/>
      <c r="OS78" s="1290"/>
      <c r="OT78" s="1290"/>
      <c r="OU78" s="1290"/>
      <c r="OV78" s="1290"/>
      <c r="OW78" s="1290"/>
      <c r="OX78" s="1290"/>
      <c r="OY78" s="1290"/>
      <c r="OZ78" s="1290"/>
      <c r="PA78" s="1290"/>
      <c r="PB78" s="1290"/>
      <c r="PC78" s="1290"/>
      <c r="PD78" s="1290"/>
      <c r="PE78" s="1290"/>
      <c r="PF78" s="1290"/>
      <c r="PG78" s="1290"/>
      <c r="PH78" s="1290"/>
      <c r="PI78" s="1290"/>
      <c r="PJ78" s="1290"/>
      <c r="PK78" s="1290"/>
      <c r="PL78" s="1290"/>
      <c r="PM78" s="1290"/>
      <c r="PN78" s="1290"/>
      <c r="PO78" s="1290"/>
      <c r="PP78" s="1290"/>
      <c r="PQ78" s="1290"/>
      <c r="PR78" s="1290"/>
      <c r="PS78" s="1290"/>
      <c r="PT78" s="1290"/>
      <c r="PU78" s="1290"/>
      <c r="PV78" s="1290"/>
      <c r="PW78" s="1290"/>
      <c r="PX78" s="1290"/>
      <c r="PY78" s="1290"/>
      <c r="PZ78" s="1290"/>
      <c r="QA78" s="1290"/>
      <c r="QB78" s="1290"/>
      <c r="QC78" s="1290"/>
      <c r="QD78" s="1290"/>
      <c r="QE78" s="1290"/>
      <c r="QF78" s="1290"/>
      <c r="QG78" s="1290"/>
      <c r="QH78" s="1290"/>
      <c r="QI78" s="1290"/>
      <c r="QJ78" s="1290"/>
      <c r="QK78" s="1290"/>
      <c r="QL78" s="1290"/>
      <c r="QM78" s="1290"/>
      <c r="QN78" s="1290"/>
      <c r="QO78" s="1290"/>
      <c r="QP78" s="1290"/>
      <c r="QQ78" s="1290"/>
      <c r="QR78" s="1290"/>
      <c r="QS78" s="1290"/>
      <c r="QT78" s="1290"/>
      <c r="QU78" s="1290"/>
      <c r="QV78" s="1290"/>
      <c r="QW78" s="1290"/>
      <c r="QX78" s="1290"/>
      <c r="QY78" s="1290"/>
      <c r="QZ78" s="1290"/>
      <c r="RA78" s="1290"/>
      <c r="RB78" s="1290"/>
      <c r="RC78" s="1290"/>
      <c r="RD78" s="1290"/>
      <c r="RE78" s="1290"/>
      <c r="RF78" s="1290"/>
      <c r="RG78" s="1290"/>
      <c r="RH78" s="1290"/>
      <c r="RI78" s="1290"/>
      <c r="RJ78" s="1290"/>
      <c r="RK78" s="1290"/>
      <c r="RL78" s="1290"/>
      <c r="RM78" s="1290"/>
      <c r="RN78" s="1290"/>
      <c r="RO78" s="1290"/>
      <c r="RP78" s="1290"/>
      <c r="RQ78" s="1290"/>
      <c r="RR78" s="1290"/>
      <c r="RS78" s="1290"/>
      <c r="RT78" s="1290"/>
      <c r="RU78" s="1290"/>
      <c r="RV78" s="1290"/>
      <c r="RW78" s="1290"/>
      <c r="RX78" s="1290"/>
      <c r="RY78" s="1290"/>
      <c r="RZ78" s="1290"/>
      <c r="SA78" s="1290"/>
      <c r="SB78" s="1290"/>
      <c r="SC78" s="1290"/>
      <c r="SD78" s="1290"/>
      <c r="SE78" s="1290"/>
      <c r="SF78" s="1290"/>
      <c r="SG78" s="1290"/>
      <c r="SH78" s="1290"/>
      <c r="SI78" s="1290"/>
      <c r="SJ78" s="1290"/>
      <c r="SK78" s="1290"/>
      <c r="SL78" s="1290"/>
      <c r="SM78" s="1290"/>
      <c r="SN78" s="1290"/>
      <c r="SO78" s="1290"/>
      <c r="SP78" s="1290"/>
      <c r="SQ78" s="1290"/>
      <c r="SR78" s="1290"/>
      <c r="SS78" s="1290"/>
      <c r="ST78" s="1290"/>
      <c r="SU78" s="1290"/>
      <c r="SV78" s="1290"/>
      <c r="SW78" s="1290"/>
      <c r="SX78" s="1290"/>
      <c r="SY78" s="1290"/>
      <c r="SZ78" s="1290"/>
      <c r="TA78" s="1290"/>
      <c r="TB78" s="1290"/>
      <c r="TC78" s="1290"/>
      <c r="TD78" s="1290"/>
      <c r="TE78" s="1290"/>
      <c r="TF78" s="1290"/>
      <c r="TG78" s="1290"/>
      <c r="TH78" s="1290"/>
      <c r="TI78" s="1290"/>
      <c r="TJ78" s="1290"/>
      <c r="TK78" s="1290"/>
      <c r="TL78" s="1290"/>
      <c r="TM78" s="1290"/>
      <c r="TN78" s="1290"/>
      <c r="TO78" s="1290"/>
      <c r="TP78" s="1290"/>
      <c r="TQ78" s="1290"/>
      <c r="TR78" s="1290"/>
      <c r="TS78" s="1290"/>
      <c r="TT78" s="1290"/>
      <c r="TU78" s="1290"/>
      <c r="TV78" s="1290"/>
      <c r="TW78" s="1290"/>
      <c r="TX78" s="1290"/>
      <c r="TY78" s="1290"/>
      <c r="TZ78" s="1290"/>
      <c r="UA78" s="1290"/>
      <c r="UB78" s="1290"/>
      <c r="UC78" s="1290"/>
      <c r="UD78" s="1290"/>
      <c r="UE78" s="1290"/>
      <c r="UF78" s="1290"/>
      <c r="UG78" s="1290"/>
      <c r="UH78" s="1290"/>
      <c r="UI78" s="1290"/>
      <c r="UJ78" s="1290"/>
      <c r="UK78" s="1290"/>
      <c r="UL78" s="1290"/>
      <c r="UM78" s="1290"/>
      <c r="UN78" s="1290"/>
      <c r="UO78" s="1290"/>
      <c r="UP78" s="1290"/>
      <c r="UQ78" s="1290"/>
      <c r="UR78" s="1290"/>
      <c r="US78" s="1290"/>
      <c r="UT78" s="1290"/>
      <c r="UU78" s="1290"/>
      <c r="UV78" s="1290"/>
      <c r="UW78" s="1290"/>
      <c r="UX78" s="1290"/>
      <c r="UY78" s="1290"/>
      <c r="UZ78" s="1290"/>
      <c r="VA78" s="1290"/>
      <c r="VB78" s="1290"/>
      <c r="VC78" s="1290"/>
      <c r="VD78" s="1290"/>
      <c r="VE78" s="1290"/>
      <c r="VF78" s="1290"/>
      <c r="VG78" s="1290"/>
      <c r="VH78" s="1290"/>
      <c r="VI78" s="1290"/>
      <c r="VJ78" s="1290"/>
      <c r="VK78" s="1290"/>
      <c r="VL78" s="1290"/>
      <c r="VM78" s="1290"/>
      <c r="VN78" s="1290"/>
      <c r="VO78" s="1290"/>
      <c r="VP78" s="1290"/>
      <c r="VQ78" s="1290"/>
      <c r="VR78" s="1290"/>
      <c r="VS78" s="1290"/>
      <c r="VT78" s="1290"/>
      <c r="VU78" s="1290"/>
      <c r="VV78" s="1290"/>
      <c r="VW78" s="1290"/>
      <c r="VX78" s="1290"/>
      <c r="VY78" s="1290"/>
      <c r="VZ78" s="1290"/>
      <c r="WA78" s="1290"/>
      <c r="WB78" s="1290"/>
      <c r="WC78" s="1290"/>
      <c r="WD78" s="1290"/>
      <c r="WE78" s="1290"/>
      <c r="WF78" s="1290"/>
      <c r="WG78" s="1290"/>
      <c r="WH78" s="1290"/>
      <c r="WI78" s="1290"/>
      <c r="WJ78" s="1290"/>
      <c r="WK78" s="1290"/>
      <c r="WL78" s="1290"/>
      <c r="WM78" s="1290"/>
      <c r="WN78" s="1290"/>
      <c r="WO78" s="1290"/>
      <c r="WP78" s="1290"/>
      <c r="WQ78" s="1290"/>
      <c r="WR78" s="1290"/>
      <c r="WS78" s="1290"/>
      <c r="WT78" s="1290"/>
      <c r="WU78" s="1290"/>
      <c r="WV78" s="1290"/>
      <c r="WW78" s="1290"/>
      <c r="WX78" s="1290"/>
      <c r="WY78" s="1290"/>
      <c r="WZ78" s="1290"/>
      <c r="XA78" s="1290"/>
      <c r="XB78" s="1290"/>
      <c r="XC78" s="1290"/>
      <c r="XD78" s="1290"/>
      <c r="XE78" s="1290"/>
      <c r="XF78" s="1290"/>
      <c r="XG78" s="1290"/>
      <c r="XH78" s="1290"/>
      <c r="XI78" s="1290"/>
      <c r="XJ78" s="1290"/>
      <c r="XK78" s="1290"/>
      <c r="XL78" s="1290"/>
      <c r="XM78" s="1290"/>
      <c r="XN78" s="1290"/>
      <c r="XO78" s="1290"/>
      <c r="XP78" s="1290"/>
      <c r="XQ78" s="1290"/>
      <c r="XR78" s="1290"/>
      <c r="XS78" s="1290"/>
      <c r="XT78" s="1290"/>
      <c r="XU78" s="1290"/>
      <c r="XV78" s="1290"/>
      <c r="XW78" s="1290"/>
      <c r="XX78" s="1290"/>
      <c r="XY78" s="1290"/>
      <c r="XZ78" s="1290"/>
      <c r="YA78" s="1290"/>
      <c r="YB78" s="1290"/>
      <c r="YC78" s="1290"/>
      <c r="YD78" s="1290"/>
      <c r="YE78" s="1290"/>
      <c r="YF78" s="1290"/>
      <c r="YG78" s="1290"/>
      <c r="YH78" s="1290"/>
      <c r="YI78" s="1290"/>
      <c r="YJ78" s="1290"/>
      <c r="YK78" s="1290"/>
      <c r="YL78" s="1290"/>
      <c r="YM78" s="1290"/>
      <c r="YN78" s="1290"/>
      <c r="YO78" s="1290"/>
      <c r="YP78" s="1290"/>
      <c r="YQ78" s="1290"/>
      <c r="YR78" s="1290"/>
      <c r="YS78" s="1290"/>
      <c r="YT78" s="1290"/>
      <c r="YU78" s="1290"/>
      <c r="YV78" s="1290"/>
      <c r="YW78" s="1290"/>
      <c r="YX78" s="1290"/>
      <c r="YY78" s="1290"/>
      <c r="YZ78" s="1290"/>
      <c r="ZA78" s="1290"/>
      <c r="ZB78" s="1290"/>
      <c r="ZC78" s="1290"/>
      <c r="ZD78" s="1290"/>
      <c r="ZE78" s="1290"/>
      <c r="ZF78" s="1290"/>
      <c r="ZG78" s="1290"/>
      <c r="ZH78" s="1290"/>
      <c r="ZI78" s="1290"/>
      <c r="ZJ78" s="1290"/>
      <c r="ZK78" s="1290"/>
      <c r="ZL78" s="1290"/>
      <c r="ZM78" s="1290"/>
      <c r="ZN78" s="1290"/>
      <c r="ZO78" s="1290"/>
      <c r="ZP78" s="1290"/>
      <c r="ZQ78" s="1290"/>
      <c r="ZR78" s="1290"/>
      <c r="ZS78" s="1290"/>
      <c r="ZT78" s="1290"/>
      <c r="ZU78" s="1290"/>
      <c r="ZV78" s="1290"/>
      <c r="ZW78" s="1290"/>
      <c r="ZX78" s="1290"/>
      <c r="ZY78" s="1290"/>
      <c r="ZZ78" s="1290"/>
      <c r="AAA78" s="1290"/>
      <c r="AAB78" s="1290"/>
      <c r="AAC78" s="1290"/>
      <c r="AAD78" s="1290"/>
      <c r="AAE78" s="1290"/>
      <c r="AAF78" s="1290"/>
      <c r="AAG78" s="1290"/>
      <c r="AAH78" s="1290"/>
      <c r="AAI78" s="1290"/>
      <c r="AAJ78" s="1290"/>
      <c r="AAK78" s="1290"/>
      <c r="AAL78" s="1290"/>
      <c r="AAM78" s="1290"/>
      <c r="AAN78" s="1290"/>
      <c r="AAO78" s="1290"/>
      <c r="AAP78" s="1290"/>
      <c r="AAQ78" s="1290"/>
      <c r="AAR78" s="1290"/>
      <c r="AAS78" s="1290"/>
      <c r="AAT78" s="1290"/>
      <c r="AAU78" s="1290"/>
      <c r="AAV78" s="1290"/>
      <c r="AAW78" s="1290"/>
      <c r="AAX78" s="1290"/>
      <c r="AAY78" s="1290"/>
      <c r="AAZ78" s="1290"/>
      <c r="ABA78" s="1290"/>
      <c r="ABB78" s="1290"/>
      <c r="ABC78" s="1290"/>
      <c r="ABD78" s="1290"/>
      <c r="ABE78" s="1290"/>
      <c r="ABF78" s="1290"/>
      <c r="ABG78" s="1290"/>
      <c r="ABH78" s="1290"/>
      <c r="ABI78" s="1290"/>
      <c r="ABJ78" s="1290"/>
      <c r="ABK78" s="1290"/>
      <c r="ABL78" s="1290"/>
      <c r="ABM78" s="1290"/>
      <c r="ABN78" s="1290"/>
      <c r="ABO78" s="1290"/>
      <c r="ABP78" s="1290"/>
      <c r="ABQ78" s="1290"/>
      <c r="ABR78" s="1290"/>
      <c r="ABS78" s="1290"/>
      <c r="ABT78" s="1290"/>
      <c r="ABU78" s="1290"/>
      <c r="ABV78" s="1290"/>
      <c r="ABW78" s="1290"/>
      <c r="ABX78" s="1290"/>
      <c r="ABY78" s="1290"/>
      <c r="ABZ78" s="1290"/>
      <c r="ACA78" s="1290"/>
      <c r="ACB78" s="1290"/>
      <c r="ACC78" s="1290"/>
      <c r="ACD78" s="1290"/>
      <c r="ACE78" s="1290"/>
      <c r="ACF78" s="1290"/>
      <c r="ACG78" s="1290"/>
      <c r="ACH78" s="1290"/>
      <c r="ACI78" s="1290"/>
      <c r="ACJ78" s="1290"/>
      <c r="ACK78" s="1290"/>
      <c r="ACL78" s="1290"/>
      <c r="ACM78" s="1290"/>
      <c r="ACN78" s="1290"/>
      <c r="ACO78" s="1290"/>
      <c r="ACP78" s="1290"/>
      <c r="ACQ78" s="1290"/>
      <c r="ACR78" s="1290"/>
      <c r="ACS78" s="1290"/>
      <c r="ACT78" s="1290"/>
      <c r="ACU78" s="1290"/>
      <c r="ACV78" s="1290"/>
      <c r="ACW78" s="1290"/>
      <c r="ACX78" s="1290"/>
      <c r="ACY78" s="1290"/>
      <c r="ACZ78" s="1290"/>
      <c r="ADA78" s="1290"/>
      <c r="ADB78" s="1290"/>
      <c r="ADC78" s="1290"/>
      <c r="ADD78" s="1290"/>
      <c r="ADE78" s="1290"/>
      <c r="ADF78" s="1290"/>
      <c r="ADG78" s="1290"/>
      <c r="ADH78" s="1290"/>
      <c r="ADI78" s="1290"/>
      <c r="ADJ78" s="1290"/>
      <c r="ADK78" s="1290"/>
      <c r="ADL78" s="1290"/>
      <c r="ADM78" s="1290"/>
      <c r="ADN78" s="1290"/>
      <c r="ADO78" s="1290"/>
      <c r="ADP78" s="1290"/>
      <c r="ADQ78" s="1290"/>
      <c r="ADR78" s="1290"/>
      <c r="ADS78" s="1290"/>
      <c r="ADT78" s="1290"/>
      <c r="ADU78" s="1290"/>
      <c r="ADV78" s="1290"/>
      <c r="ADW78" s="1290"/>
      <c r="ADX78" s="1290"/>
      <c r="ADY78" s="1290"/>
      <c r="ADZ78" s="1290"/>
      <c r="AEA78" s="1290"/>
      <c r="AEB78" s="1290"/>
      <c r="AEC78" s="1290"/>
      <c r="AED78" s="1290"/>
      <c r="AEE78" s="1290"/>
      <c r="AEF78" s="1290"/>
      <c r="AEG78" s="1290"/>
      <c r="AEH78" s="1290"/>
      <c r="AEI78" s="1290"/>
      <c r="AEJ78" s="1290"/>
      <c r="AEK78" s="1290"/>
      <c r="AEL78" s="1290"/>
      <c r="AEM78" s="1290"/>
      <c r="AEN78" s="1290"/>
      <c r="AEO78" s="1290"/>
      <c r="AEP78" s="1290"/>
      <c r="AEQ78" s="1290"/>
      <c r="AER78" s="1290"/>
      <c r="AES78" s="1290"/>
      <c r="AET78" s="1290"/>
      <c r="AEU78" s="1290"/>
      <c r="AEV78" s="1290"/>
      <c r="AEW78" s="1290"/>
      <c r="AEX78" s="1290"/>
      <c r="AEY78" s="1290"/>
      <c r="AEZ78" s="1290"/>
      <c r="AFA78" s="1290"/>
      <c r="AFB78" s="1290"/>
      <c r="AFC78" s="1290"/>
      <c r="AFD78" s="1290"/>
      <c r="AFE78" s="1290"/>
      <c r="AFF78" s="1290"/>
      <c r="AFG78" s="1290"/>
      <c r="AFH78" s="1290"/>
      <c r="AFI78" s="1290"/>
      <c r="AFJ78" s="1290"/>
      <c r="AFK78" s="1290"/>
      <c r="AFL78" s="1290"/>
      <c r="AFM78" s="1290"/>
      <c r="AFN78" s="1290"/>
      <c r="AFO78" s="1290"/>
      <c r="AFP78" s="1290"/>
      <c r="AFQ78" s="1290"/>
      <c r="AFR78" s="1290"/>
      <c r="AFS78" s="1290"/>
      <c r="AFT78" s="1290"/>
      <c r="AFU78" s="1290"/>
      <c r="AFV78" s="1290"/>
      <c r="AFW78" s="1290"/>
      <c r="AFX78" s="1290"/>
      <c r="AFY78" s="1290"/>
      <c r="AFZ78" s="1290"/>
      <c r="AGA78" s="1290"/>
      <c r="AGB78" s="1290"/>
      <c r="AGC78" s="1290"/>
      <c r="AGD78" s="1290"/>
      <c r="AGE78" s="1290"/>
      <c r="AGF78" s="1290"/>
      <c r="AGG78" s="1290"/>
      <c r="AGH78" s="1290"/>
      <c r="AGI78" s="1290"/>
      <c r="AGJ78" s="1290"/>
      <c r="AGK78" s="1290"/>
      <c r="AGL78" s="1290"/>
      <c r="AGM78" s="1290"/>
      <c r="AGN78" s="1290"/>
      <c r="AGO78" s="1290"/>
      <c r="AGP78" s="1290"/>
      <c r="AGQ78" s="1290"/>
      <c r="AGR78" s="1290"/>
      <c r="AGS78" s="1290"/>
      <c r="AGT78" s="1290"/>
      <c r="AGU78" s="1290"/>
      <c r="AGV78" s="1290"/>
      <c r="AGW78" s="1290"/>
      <c r="AGX78" s="1290"/>
      <c r="AGY78" s="1290"/>
      <c r="AGZ78" s="1290"/>
      <c r="AHA78" s="1290"/>
      <c r="AHB78" s="1290"/>
      <c r="AHC78" s="1290"/>
      <c r="AHD78" s="1290"/>
      <c r="AHE78" s="1290"/>
      <c r="AHF78" s="1290"/>
      <c r="AHG78" s="1290"/>
      <c r="AHH78" s="1290"/>
      <c r="AHI78" s="1290"/>
      <c r="AHJ78" s="1290"/>
      <c r="AHK78" s="1290"/>
      <c r="AHL78" s="1290"/>
      <c r="AHM78" s="1290"/>
      <c r="AHN78" s="1290"/>
      <c r="AHO78" s="1290"/>
      <c r="AHP78" s="1290"/>
      <c r="AHQ78" s="1290"/>
      <c r="AHR78" s="1290"/>
      <c r="AHS78" s="1290"/>
      <c r="AHT78" s="1290"/>
      <c r="AHU78" s="1290"/>
      <c r="AHV78" s="1290"/>
      <c r="AHW78" s="1290"/>
      <c r="AHX78" s="1290"/>
      <c r="AHY78" s="1290"/>
      <c r="AHZ78" s="1290"/>
      <c r="AIA78" s="1290"/>
      <c r="AIB78" s="1290"/>
      <c r="AIC78" s="1290"/>
      <c r="AID78" s="1290"/>
      <c r="AIE78" s="1290"/>
      <c r="AIF78" s="1290"/>
      <c r="AIG78" s="1290"/>
      <c r="AIH78" s="1290"/>
      <c r="AII78" s="1290"/>
      <c r="AIJ78" s="1290"/>
      <c r="AIK78" s="1290"/>
      <c r="AIL78" s="1290"/>
      <c r="AIM78" s="1290"/>
      <c r="AIN78" s="1290"/>
      <c r="AIO78" s="1290"/>
      <c r="AIP78" s="1290"/>
      <c r="AIQ78" s="1290"/>
      <c r="AIR78" s="1290"/>
      <c r="AIS78" s="1290"/>
      <c r="AIT78" s="1290"/>
      <c r="AIU78" s="1290"/>
      <c r="AIV78" s="1290"/>
      <c r="AIW78" s="1290"/>
      <c r="AIX78" s="1290"/>
      <c r="AIY78" s="1290"/>
      <c r="AIZ78" s="1290"/>
      <c r="AJA78" s="1290"/>
      <c r="AJB78" s="1290"/>
      <c r="AJC78" s="1290"/>
      <c r="AJD78" s="1290"/>
      <c r="AJE78" s="1290"/>
      <c r="AJF78" s="1290"/>
      <c r="AJG78" s="1290"/>
      <c r="AJH78" s="1290"/>
      <c r="AJI78" s="1290"/>
      <c r="AJJ78" s="1290"/>
      <c r="AJK78" s="1290"/>
      <c r="AJL78" s="1290"/>
      <c r="AJM78" s="1290"/>
      <c r="AJN78" s="1290"/>
      <c r="AJO78" s="1290"/>
      <c r="AJP78" s="1290"/>
      <c r="AJQ78" s="1290"/>
      <c r="AJR78" s="1290"/>
      <c r="AJS78" s="1290"/>
      <c r="AJT78" s="1290"/>
      <c r="AJU78" s="1290"/>
      <c r="AJV78" s="1290"/>
      <c r="AJW78" s="1290"/>
      <c r="AJX78" s="1290"/>
      <c r="AJY78" s="1290"/>
      <c r="AJZ78" s="1290"/>
      <c r="AKA78" s="1290"/>
      <c r="AKB78" s="1290"/>
      <c r="AKC78" s="1290"/>
      <c r="AKD78" s="1290"/>
      <c r="AKE78" s="1290"/>
      <c r="AKF78" s="1290"/>
      <c r="AKG78" s="1290"/>
      <c r="AKH78" s="1290"/>
      <c r="AKI78" s="1290"/>
      <c r="AKJ78" s="1290"/>
      <c r="AKK78" s="1290"/>
      <c r="AKL78" s="1290"/>
      <c r="AKM78" s="1290"/>
      <c r="AKN78" s="1290"/>
      <c r="AKO78" s="1290"/>
      <c r="AKP78" s="1290"/>
      <c r="AKQ78" s="1290"/>
      <c r="AKR78" s="1290"/>
      <c r="AKS78" s="1290"/>
      <c r="AKT78" s="1290"/>
      <c r="AKU78" s="1290"/>
      <c r="AKV78" s="1290"/>
      <c r="AKW78" s="1290"/>
      <c r="AKX78" s="1290"/>
      <c r="AKY78" s="1290"/>
      <c r="AKZ78" s="1290"/>
      <c r="ALA78" s="1290"/>
      <c r="ALB78" s="1290"/>
      <c r="ALC78" s="1290"/>
      <c r="ALD78" s="1290"/>
      <c r="ALE78" s="1290"/>
      <c r="ALF78" s="1290"/>
      <c r="ALG78" s="1290"/>
      <c r="ALH78" s="1290"/>
      <c r="ALI78" s="1290"/>
      <c r="ALJ78" s="1290"/>
      <c r="ALK78" s="1290"/>
      <c r="ALL78" s="1290"/>
      <c r="ALM78" s="1290"/>
      <c r="ALN78" s="1290"/>
      <c r="ALO78" s="1290"/>
      <c r="ALP78" s="1290"/>
      <c r="ALQ78" s="1290"/>
      <c r="ALR78" s="1290"/>
      <c r="ALS78" s="1290"/>
      <c r="ALT78" s="1290"/>
      <c r="ALU78" s="1290"/>
      <c r="ALV78" s="1290"/>
      <c r="ALW78" s="1290"/>
      <c r="ALX78" s="1290"/>
      <c r="ALY78" s="1290"/>
      <c r="ALZ78" s="1290"/>
      <c r="AMA78" s="1290"/>
      <c r="AMB78" s="1290"/>
      <c r="AMC78" s="1290"/>
    </row>
    <row r="79" spans="1:1024" ht="18">
      <c r="A79" s="1306"/>
      <c r="B79" s="1302"/>
      <c r="C79" s="1300"/>
      <c r="D79" s="1295"/>
      <c r="E79" s="1511"/>
      <c r="F79" s="1509"/>
      <c r="G79" s="1295"/>
      <c r="H79" s="1290"/>
      <c r="I79" s="1290"/>
      <c r="J79" s="1290"/>
      <c r="K79" s="1290"/>
      <c r="L79" s="1290"/>
      <c r="M79" s="1290"/>
      <c r="N79" s="1290"/>
      <c r="O79" s="1290"/>
      <c r="P79" s="1290"/>
      <c r="Q79" s="1290"/>
      <c r="R79" s="1290"/>
      <c r="S79" s="1290"/>
      <c r="T79" s="1290"/>
      <c r="U79" s="1290"/>
      <c r="V79" s="1290"/>
      <c r="W79" s="1290"/>
      <c r="X79" s="1290"/>
      <c r="Y79" s="1290"/>
      <c r="Z79" s="1290"/>
      <c r="AA79" s="1290"/>
      <c r="AB79" s="1290"/>
      <c r="AC79" s="1290"/>
      <c r="AD79" s="1290"/>
      <c r="AE79" s="1290"/>
      <c r="AF79" s="1290"/>
      <c r="AG79" s="1290"/>
      <c r="AH79" s="1290"/>
      <c r="AI79" s="1290"/>
      <c r="AJ79" s="1290"/>
      <c r="AK79" s="1290"/>
      <c r="AL79" s="1290"/>
      <c r="AM79" s="1290"/>
      <c r="AN79" s="1290"/>
      <c r="AO79" s="1290"/>
      <c r="AP79" s="1290"/>
      <c r="AQ79" s="1290"/>
      <c r="AR79" s="1290"/>
      <c r="AS79" s="1290"/>
      <c r="AT79" s="1290"/>
      <c r="AU79" s="1290"/>
      <c r="AV79" s="1290"/>
      <c r="AW79" s="1290"/>
      <c r="AX79" s="1290"/>
      <c r="AY79" s="1290"/>
      <c r="AZ79" s="1290"/>
      <c r="BA79" s="1290"/>
      <c r="BB79" s="1290"/>
      <c r="BC79" s="1290"/>
      <c r="BD79" s="1290"/>
      <c r="BE79" s="1290"/>
      <c r="BF79" s="1290"/>
      <c r="BG79" s="1290"/>
      <c r="BH79" s="1290"/>
      <c r="BI79" s="1290"/>
      <c r="BJ79" s="1290"/>
      <c r="BK79" s="1290"/>
      <c r="BL79" s="1290"/>
      <c r="BM79" s="1290"/>
      <c r="BN79" s="1290"/>
      <c r="BO79" s="1290"/>
      <c r="BP79" s="1290"/>
      <c r="BQ79" s="1290"/>
      <c r="BR79" s="1290"/>
      <c r="BS79" s="1290"/>
      <c r="BT79" s="1290"/>
      <c r="BU79" s="1290"/>
      <c r="BV79" s="1290"/>
      <c r="BW79" s="1290"/>
      <c r="BX79" s="1290"/>
      <c r="BY79" s="1290"/>
      <c r="BZ79" s="1290"/>
      <c r="CA79" s="1290"/>
      <c r="CB79" s="1290"/>
      <c r="CC79" s="1290"/>
      <c r="CD79" s="1290"/>
      <c r="CE79" s="1290"/>
      <c r="CF79" s="1290"/>
      <c r="CG79" s="1290"/>
      <c r="CH79" s="1290"/>
      <c r="CI79" s="1290"/>
      <c r="CJ79" s="1290"/>
      <c r="CK79" s="1290"/>
      <c r="CL79" s="1290"/>
      <c r="CM79" s="1290"/>
      <c r="CN79" s="1290"/>
      <c r="CO79" s="1290"/>
      <c r="CP79" s="1290"/>
      <c r="CQ79" s="1290"/>
      <c r="CR79" s="1290"/>
      <c r="CS79" s="1290"/>
      <c r="CT79" s="1290"/>
      <c r="CU79" s="1290"/>
      <c r="CV79" s="1290"/>
      <c r="CW79" s="1290"/>
      <c r="CX79" s="1290"/>
      <c r="CY79" s="1290"/>
      <c r="CZ79" s="1290"/>
      <c r="DA79" s="1290"/>
      <c r="DB79" s="1290"/>
      <c r="DC79" s="1290"/>
      <c r="DD79" s="1290"/>
      <c r="DE79" s="1290"/>
      <c r="DF79" s="1290"/>
      <c r="DG79" s="1290"/>
      <c r="DH79" s="1290"/>
      <c r="DI79" s="1290"/>
      <c r="DJ79" s="1290"/>
      <c r="DK79" s="1290"/>
      <c r="DL79" s="1290"/>
      <c r="DM79" s="1290"/>
      <c r="DN79" s="1290"/>
      <c r="DO79" s="1290"/>
      <c r="DP79" s="1290"/>
      <c r="DQ79" s="1290"/>
      <c r="DR79" s="1290"/>
      <c r="DS79" s="1290"/>
      <c r="DT79" s="1290"/>
      <c r="DU79" s="1290"/>
      <c r="DV79" s="1290"/>
      <c r="DW79" s="1290"/>
      <c r="DX79" s="1290"/>
      <c r="DY79" s="1290"/>
      <c r="DZ79" s="1290"/>
      <c r="EA79" s="1290"/>
      <c r="EB79" s="1290"/>
      <c r="EC79" s="1290"/>
      <c r="ED79" s="1290"/>
      <c r="EE79" s="1290"/>
      <c r="EF79" s="1290"/>
      <c r="EG79" s="1290"/>
      <c r="EH79" s="1290"/>
      <c r="EI79" s="1290"/>
      <c r="EJ79" s="1290"/>
      <c r="EK79" s="1290"/>
      <c r="EL79" s="1290"/>
      <c r="EM79" s="1290"/>
      <c r="EN79" s="1290"/>
      <c r="EO79" s="1290"/>
      <c r="EP79" s="1290"/>
      <c r="EQ79" s="1290"/>
      <c r="ER79" s="1290"/>
      <c r="ES79" s="1290"/>
      <c r="ET79" s="1290"/>
      <c r="EU79" s="1290"/>
      <c r="EV79" s="1290"/>
      <c r="EW79" s="1290"/>
      <c r="EX79" s="1290"/>
      <c r="EY79" s="1290"/>
      <c r="EZ79" s="1290"/>
      <c r="FA79" s="1290"/>
      <c r="FB79" s="1290"/>
      <c r="FC79" s="1290"/>
      <c r="FD79" s="1290"/>
      <c r="FE79" s="1290"/>
      <c r="FF79" s="1290"/>
      <c r="FG79" s="1290"/>
      <c r="FH79" s="1290"/>
      <c r="FI79" s="1290"/>
      <c r="FJ79" s="1290"/>
      <c r="FK79" s="1290"/>
      <c r="FL79" s="1290"/>
      <c r="FM79" s="1290"/>
      <c r="FN79" s="1290"/>
      <c r="FO79" s="1290"/>
      <c r="FP79" s="1290"/>
      <c r="FQ79" s="1290"/>
      <c r="FR79" s="1290"/>
      <c r="FS79" s="1290"/>
      <c r="FT79" s="1290"/>
      <c r="FU79" s="1290"/>
      <c r="FV79" s="1290"/>
      <c r="FW79" s="1290"/>
      <c r="FX79" s="1290"/>
      <c r="FY79" s="1290"/>
      <c r="FZ79" s="1290"/>
      <c r="GA79" s="1290"/>
      <c r="GB79" s="1290"/>
      <c r="GC79" s="1290"/>
      <c r="GD79" s="1290"/>
      <c r="GE79" s="1290"/>
      <c r="GF79" s="1290"/>
      <c r="GG79" s="1290"/>
      <c r="GH79" s="1290"/>
      <c r="GI79" s="1290"/>
      <c r="GJ79" s="1290"/>
      <c r="GK79" s="1290"/>
      <c r="GL79" s="1290"/>
      <c r="GM79" s="1290"/>
      <c r="GN79" s="1290"/>
      <c r="GO79" s="1290"/>
      <c r="GP79" s="1290"/>
      <c r="GQ79" s="1290"/>
      <c r="GR79" s="1290"/>
      <c r="GS79" s="1290"/>
      <c r="GT79" s="1290"/>
      <c r="GU79" s="1290"/>
      <c r="GV79" s="1290"/>
      <c r="GW79" s="1290"/>
      <c r="GX79" s="1290"/>
      <c r="GY79" s="1290"/>
      <c r="GZ79" s="1290"/>
      <c r="HA79" s="1290"/>
      <c r="HB79" s="1290"/>
      <c r="HC79" s="1290"/>
      <c r="HD79" s="1290"/>
      <c r="HE79" s="1290"/>
      <c r="HF79" s="1290"/>
      <c r="HG79" s="1290"/>
      <c r="HH79" s="1290"/>
      <c r="HI79" s="1290"/>
      <c r="HJ79" s="1290"/>
      <c r="HK79" s="1290"/>
      <c r="HL79" s="1290"/>
      <c r="HM79" s="1290"/>
      <c r="HN79" s="1290"/>
      <c r="HO79" s="1290"/>
      <c r="HP79" s="1290"/>
      <c r="HQ79" s="1290"/>
      <c r="HR79" s="1290"/>
      <c r="HS79" s="1290"/>
      <c r="HT79" s="1290"/>
      <c r="HU79" s="1290"/>
      <c r="HV79" s="1290"/>
      <c r="HW79" s="1290"/>
      <c r="HX79" s="1290"/>
      <c r="HY79" s="1290"/>
      <c r="HZ79" s="1290"/>
      <c r="IA79" s="1290"/>
      <c r="IB79" s="1290"/>
      <c r="IC79" s="1290"/>
      <c r="ID79" s="1290"/>
      <c r="IE79" s="1290"/>
      <c r="IF79" s="1290"/>
      <c r="IG79" s="1290"/>
      <c r="IH79" s="1290"/>
      <c r="II79" s="1290"/>
      <c r="IJ79" s="1290"/>
      <c r="IK79" s="1290"/>
      <c r="IL79" s="1290"/>
      <c r="IM79" s="1290"/>
      <c r="IN79" s="1290"/>
      <c r="IO79" s="1290"/>
      <c r="IP79" s="1290"/>
      <c r="IQ79" s="1290"/>
      <c r="IR79" s="1290"/>
      <c r="IS79" s="1290"/>
      <c r="IT79" s="1290"/>
      <c r="IU79" s="1290"/>
      <c r="IV79" s="1290"/>
      <c r="IW79" s="1290"/>
      <c r="IX79" s="1290"/>
      <c r="IY79" s="1290"/>
      <c r="IZ79" s="1290"/>
      <c r="JA79" s="1290"/>
      <c r="JB79" s="1290"/>
      <c r="JC79" s="1290"/>
      <c r="JD79" s="1290"/>
      <c r="JE79" s="1290"/>
      <c r="JF79" s="1290"/>
      <c r="JG79" s="1290"/>
      <c r="JH79" s="1290"/>
      <c r="JI79" s="1290"/>
      <c r="JJ79" s="1290"/>
      <c r="JK79" s="1290"/>
      <c r="JL79" s="1290"/>
      <c r="JM79" s="1290"/>
      <c r="JN79" s="1290"/>
      <c r="JO79" s="1290"/>
      <c r="JP79" s="1290"/>
      <c r="JQ79" s="1290"/>
      <c r="JR79" s="1290"/>
      <c r="JS79" s="1290"/>
      <c r="JT79" s="1290"/>
      <c r="JU79" s="1290"/>
      <c r="JV79" s="1290"/>
      <c r="JW79" s="1290"/>
      <c r="JX79" s="1290"/>
      <c r="JY79" s="1290"/>
      <c r="JZ79" s="1290"/>
      <c r="KA79" s="1290"/>
      <c r="KB79" s="1290"/>
      <c r="KC79" s="1290"/>
      <c r="KD79" s="1290"/>
      <c r="KE79" s="1290"/>
      <c r="KF79" s="1290"/>
      <c r="KG79" s="1290"/>
      <c r="KH79" s="1290"/>
      <c r="KI79" s="1290"/>
      <c r="KJ79" s="1290"/>
      <c r="KK79" s="1290"/>
      <c r="KL79" s="1290"/>
      <c r="KM79" s="1290"/>
      <c r="KN79" s="1290"/>
      <c r="KO79" s="1290"/>
      <c r="KP79" s="1290"/>
      <c r="KQ79" s="1290"/>
      <c r="KR79" s="1290"/>
      <c r="KS79" s="1290"/>
      <c r="KT79" s="1290"/>
      <c r="KU79" s="1290"/>
      <c r="KV79" s="1290"/>
      <c r="KW79" s="1290"/>
      <c r="KX79" s="1290"/>
      <c r="KY79" s="1290"/>
      <c r="KZ79" s="1290"/>
      <c r="LA79" s="1290"/>
      <c r="LB79" s="1290"/>
      <c r="LC79" s="1290"/>
      <c r="LD79" s="1290"/>
      <c r="LE79" s="1290"/>
      <c r="LF79" s="1290"/>
      <c r="LG79" s="1290"/>
      <c r="LH79" s="1290"/>
      <c r="LI79" s="1290"/>
      <c r="LJ79" s="1290"/>
      <c r="LK79" s="1290"/>
      <c r="LL79" s="1290"/>
      <c r="LM79" s="1290"/>
      <c r="LN79" s="1290"/>
      <c r="LO79" s="1290"/>
      <c r="LP79" s="1290"/>
      <c r="LQ79" s="1290"/>
      <c r="LR79" s="1290"/>
      <c r="LS79" s="1290"/>
      <c r="LT79" s="1290"/>
      <c r="LU79" s="1290"/>
      <c r="LV79" s="1290"/>
      <c r="LW79" s="1290"/>
      <c r="LX79" s="1290"/>
      <c r="LY79" s="1290"/>
      <c r="LZ79" s="1290"/>
      <c r="MA79" s="1290"/>
      <c r="MB79" s="1290"/>
      <c r="MC79" s="1290"/>
      <c r="MD79" s="1290"/>
      <c r="ME79" s="1290"/>
      <c r="MF79" s="1290"/>
      <c r="MG79" s="1290"/>
      <c r="MH79" s="1290"/>
      <c r="MI79" s="1290"/>
      <c r="MJ79" s="1290"/>
      <c r="MK79" s="1290"/>
      <c r="ML79" s="1290"/>
      <c r="MM79" s="1290"/>
      <c r="MN79" s="1290"/>
      <c r="MO79" s="1290"/>
      <c r="MP79" s="1290"/>
      <c r="MQ79" s="1290"/>
      <c r="MR79" s="1290"/>
      <c r="MS79" s="1290"/>
      <c r="MT79" s="1290"/>
      <c r="MU79" s="1290"/>
      <c r="MV79" s="1290"/>
      <c r="MW79" s="1290"/>
      <c r="MX79" s="1290"/>
      <c r="MY79" s="1290"/>
      <c r="MZ79" s="1290"/>
      <c r="NA79" s="1290"/>
      <c r="NB79" s="1290"/>
      <c r="NC79" s="1290"/>
      <c r="ND79" s="1290"/>
      <c r="NE79" s="1290"/>
      <c r="NF79" s="1290"/>
      <c r="NG79" s="1290"/>
      <c r="NH79" s="1290"/>
      <c r="NI79" s="1290"/>
      <c r="NJ79" s="1290"/>
      <c r="NK79" s="1290"/>
      <c r="NL79" s="1290"/>
      <c r="NM79" s="1290"/>
      <c r="NN79" s="1290"/>
      <c r="NO79" s="1290"/>
      <c r="NP79" s="1290"/>
      <c r="NQ79" s="1290"/>
      <c r="NR79" s="1290"/>
      <c r="NS79" s="1290"/>
      <c r="NT79" s="1290"/>
      <c r="NU79" s="1290"/>
      <c r="NV79" s="1290"/>
      <c r="NW79" s="1290"/>
      <c r="NX79" s="1290"/>
      <c r="NY79" s="1290"/>
      <c r="NZ79" s="1290"/>
      <c r="OA79" s="1290"/>
      <c r="OB79" s="1290"/>
      <c r="OC79" s="1290"/>
      <c r="OD79" s="1290"/>
      <c r="OE79" s="1290"/>
      <c r="OF79" s="1290"/>
      <c r="OG79" s="1290"/>
      <c r="OH79" s="1290"/>
      <c r="OI79" s="1290"/>
      <c r="OJ79" s="1290"/>
      <c r="OK79" s="1290"/>
      <c r="OL79" s="1290"/>
      <c r="OM79" s="1290"/>
      <c r="ON79" s="1290"/>
      <c r="OO79" s="1290"/>
      <c r="OP79" s="1290"/>
      <c r="OQ79" s="1290"/>
      <c r="OR79" s="1290"/>
      <c r="OS79" s="1290"/>
      <c r="OT79" s="1290"/>
      <c r="OU79" s="1290"/>
      <c r="OV79" s="1290"/>
      <c r="OW79" s="1290"/>
      <c r="OX79" s="1290"/>
      <c r="OY79" s="1290"/>
      <c r="OZ79" s="1290"/>
      <c r="PA79" s="1290"/>
      <c r="PB79" s="1290"/>
      <c r="PC79" s="1290"/>
      <c r="PD79" s="1290"/>
      <c r="PE79" s="1290"/>
      <c r="PF79" s="1290"/>
      <c r="PG79" s="1290"/>
      <c r="PH79" s="1290"/>
      <c r="PI79" s="1290"/>
      <c r="PJ79" s="1290"/>
      <c r="PK79" s="1290"/>
      <c r="PL79" s="1290"/>
      <c r="PM79" s="1290"/>
      <c r="PN79" s="1290"/>
      <c r="PO79" s="1290"/>
      <c r="PP79" s="1290"/>
      <c r="PQ79" s="1290"/>
      <c r="PR79" s="1290"/>
      <c r="PS79" s="1290"/>
      <c r="PT79" s="1290"/>
      <c r="PU79" s="1290"/>
      <c r="PV79" s="1290"/>
      <c r="PW79" s="1290"/>
      <c r="PX79" s="1290"/>
      <c r="PY79" s="1290"/>
      <c r="PZ79" s="1290"/>
      <c r="QA79" s="1290"/>
      <c r="QB79" s="1290"/>
      <c r="QC79" s="1290"/>
      <c r="QD79" s="1290"/>
      <c r="QE79" s="1290"/>
      <c r="QF79" s="1290"/>
      <c r="QG79" s="1290"/>
      <c r="QH79" s="1290"/>
      <c r="QI79" s="1290"/>
      <c r="QJ79" s="1290"/>
      <c r="QK79" s="1290"/>
      <c r="QL79" s="1290"/>
      <c r="QM79" s="1290"/>
      <c r="QN79" s="1290"/>
      <c r="QO79" s="1290"/>
      <c r="QP79" s="1290"/>
      <c r="QQ79" s="1290"/>
      <c r="QR79" s="1290"/>
      <c r="QS79" s="1290"/>
      <c r="QT79" s="1290"/>
      <c r="QU79" s="1290"/>
      <c r="QV79" s="1290"/>
      <c r="QW79" s="1290"/>
      <c r="QX79" s="1290"/>
      <c r="QY79" s="1290"/>
      <c r="QZ79" s="1290"/>
      <c r="RA79" s="1290"/>
      <c r="RB79" s="1290"/>
      <c r="RC79" s="1290"/>
      <c r="RD79" s="1290"/>
      <c r="RE79" s="1290"/>
      <c r="RF79" s="1290"/>
      <c r="RG79" s="1290"/>
      <c r="RH79" s="1290"/>
      <c r="RI79" s="1290"/>
      <c r="RJ79" s="1290"/>
      <c r="RK79" s="1290"/>
      <c r="RL79" s="1290"/>
      <c r="RM79" s="1290"/>
      <c r="RN79" s="1290"/>
      <c r="RO79" s="1290"/>
      <c r="RP79" s="1290"/>
      <c r="RQ79" s="1290"/>
      <c r="RR79" s="1290"/>
      <c r="RS79" s="1290"/>
      <c r="RT79" s="1290"/>
      <c r="RU79" s="1290"/>
      <c r="RV79" s="1290"/>
      <c r="RW79" s="1290"/>
      <c r="RX79" s="1290"/>
      <c r="RY79" s="1290"/>
      <c r="RZ79" s="1290"/>
      <c r="SA79" s="1290"/>
      <c r="SB79" s="1290"/>
      <c r="SC79" s="1290"/>
      <c r="SD79" s="1290"/>
      <c r="SE79" s="1290"/>
      <c r="SF79" s="1290"/>
      <c r="SG79" s="1290"/>
      <c r="SH79" s="1290"/>
      <c r="SI79" s="1290"/>
      <c r="SJ79" s="1290"/>
      <c r="SK79" s="1290"/>
      <c r="SL79" s="1290"/>
      <c r="SM79" s="1290"/>
      <c r="SN79" s="1290"/>
      <c r="SO79" s="1290"/>
      <c r="SP79" s="1290"/>
      <c r="SQ79" s="1290"/>
      <c r="SR79" s="1290"/>
      <c r="SS79" s="1290"/>
      <c r="ST79" s="1290"/>
      <c r="SU79" s="1290"/>
      <c r="SV79" s="1290"/>
      <c r="SW79" s="1290"/>
      <c r="SX79" s="1290"/>
      <c r="SY79" s="1290"/>
      <c r="SZ79" s="1290"/>
      <c r="TA79" s="1290"/>
      <c r="TB79" s="1290"/>
      <c r="TC79" s="1290"/>
      <c r="TD79" s="1290"/>
      <c r="TE79" s="1290"/>
      <c r="TF79" s="1290"/>
      <c r="TG79" s="1290"/>
      <c r="TH79" s="1290"/>
      <c r="TI79" s="1290"/>
      <c r="TJ79" s="1290"/>
      <c r="TK79" s="1290"/>
      <c r="TL79" s="1290"/>
      <c r="TM79" s="1290"/>
      <c r="TN79" s="1290"/>
      <c r="TO79" s="1290"/>
      <c r="TP79" s="1290"/>
      <c r="TQ79" s="1290"/>
      <c r="TR79" s="1290"/>
      <c r="TS79" s="1290"/>
      <c r="TT79" s="1290"/>
      <c r="TU79" s="1290"/>
      <c r="TV79" s="1290"/>
      <c r="TW79" s="1290"/>
      <c r="TX79" s="1290"/>
      <c r="TY79" s="1290"/>
      <c r="TZ79" s="1290"/>
      <c r="UA79" s="1290"/>
      <c r="UB79" s="1290"/>
      <c r="UC79" s="1290"/>
      <c r="UD79" s="1290"/>
      <c r="UE79" s="1290"/>
      <c r="UF79" s="1290"/>
      <c r="UG79" s="1290"/>
      <c r="UH79" s="1290"/>
      <c r="UI79" s="1290"/>
      <c r="UJ79" s="1290"/>
      <c r="UK79" s="1290"/>
      <c r="UL79" s="1290"/>
      <c r="UM79" s="1290"/>
      <c r="UN79" s="1290"/>
      <c r="UO79" s="1290"/>
      <c r="UP79" s="1290"/>
      <c r="UQ79" s="1290"/>
      <c r="UR79" s="1290"/>
      <c r="US79" s="1290"/>
      <c r="UT79" s="1290"/>
      <c r="UU79" s="1290"/>
      <c r="UV79" s="1290"/>
      <c r="UW79" s="1290"/>
      <c r="UX79" s="1290"/>
      <c r="UY79" s="1290"/>
      <c r="UZ79" s="1290"/>
      <c r="VA79" s="1290"/>
      <c r="VB79" s="1290"/>
      <c r="VC79" s="1290"/>
      <c r="VD79" s="1290"/>
      <c r="VE79" s="1290"/>
      <c r="VF79" s="1290"/>
      <c r="VG79" s="1290"/>
      <c r="VH79" s="1290"/>
      <c r="VI79" s="1290"/>
      <c r="VJ79" s="1290"/>
      <c r="VK79" s="1290"/>
      <c r="VL79" s="1290"/>
      <c r="VM79" s="1290"/>
      <c r="VN79" s="1290"/>
      <c r="VO79" s="1290"/>
      <c r="VP79" s="1290"/>
      <c r="VQ79" s="1290"/>
      <c r="VR79" s="1290"/>
      <c r="VS79" s="1290"/>
      <c r="VT79" s="1290"/>
      <c r="VU79" s="1290"/>
      <c r="VV79" s="1290"/>
      <c r="VW79" s="1290"/>
      <c r="VX79" s="1290"/>
      <c r="VY79" s="1290"/>
      <c r="VZ79" s="1290"/>
      <c r="WA79" s="1290"/>
      <c r="WB79" s="1290"/>
      <c r="WC79" s="1290"/>
      <c r="WD79" s="1290"/>
      <c r="WE79" s="1290"/>
      <c r="WF79" s="1290"/>
      <c r="WG79" s="1290"/>
      <c r="WH79" s="1290"/>
      <c r="WI79" s="1290"/>
      <c r="WJ79" s="1290"/>
      <c r="WK79" s="1290"/>
      <c r="WL79" s="1290"/>
      <c r="WM79" s="1290"/>
      <c r="WN79" s="1290"/>
      <c r="WO79" s="1290"/>
      <c r="WP79" s="1290"/>
      <c r="WQ79" s="1290"/>
      <c r="WR79" s="1290"/>
      <c r="WS79" s="1290"/>
      <c r="WT79" s="1290"/>
      <c r="WU79" s="1290"/>
      <c r="WV79" s="1290"/>
      <c r="WW79" s="1290"/>
      <c r="WX79" s="1290"/>
      <c r="WY79" s="1290"/>
      <c r="WZ79" s="1290"/>
      <c r="XA79" s="1290"/>
      <c r="XB79" s="1290"/>
      <c r="XC79" s="1290"/>
      <c r="XD79" s="1290"/>
      <c r="XE79" s="1290"/>
      <c r="XF79" s="1290"/>
      <c r="XG79" s="1290"/>
      <c r="XH79" s="1290"/>
      <c r="XI79" s="1290"/>
      <c r="XJ79" s="1290"/>
      <c r="XK79" s="1290"/>
      <c r="XL79" s="1290"/>
      <c r="XM79" s="1290"/>
      <c r="XN79" s="1290"/>
      <c r="XO79" s="1290"/>
      <c r="XP79" s="1290"/>
      <c r="XQ79" s="1290"/>
      <c r="XR79" s="1290"/>
      <c r="XS79" s="1290"/>
      <c r="XT79" s="1290"/>
      <c r="XU79" s="1290"/>
      <c r="XV79" s="1290"/>
      <c r="XW79" s="1290"/>
      <c r="XX79" s="1290"/>
      <c r="XY79" s="1290"/>
      <c r="XZ79" s="1290"/>
      <c r="YA79" s="1290"/>
      <c r="YB79" s="1290"/>
      <c r="YC79" s="1290"/>
      <c r="YD79" s="1290"/>
      <c r="YE79" s="1290"/>
      <c r="YF79" s="1290"/>
      <c r="YG79" s="1290"/>
      <c r="YH79" s="1290"/>
      <c r="YI79" s="1290"/>
      <c r="YJ79" s="1290"/>
      <c r="YK79" s="1290"/>
      <c r="YL79" s="1290"/>
      <c r="YM79" s="1290"/>
      <c r="YN79" s="1290"/>
      <c r="YO79" s="1290"/>
      <c r="YP79" s="1290"/>
      <c r="YQ79" s="1290"/>
      <c r="YR79" s="1290"/>
      <c r="YS79" s="1290"/>
      <c r="YT79" s="1290"/>
      <c r="YU79" s="1290"/>
      <c r="YV79" s="1290"/>
      <c r="YW79" s="1290"/>
      <c r="YX79" s="1290"/>
      <c r="YY79" s="1290"/>
      <c r="YZ79" s="1290"/>
      <c r="ZA79" s="1290"/>
      <c r="ZB79" s="1290"/>
      <c r="ZC79" s="1290"/>
      <c r="ZD79" s="1290"/>
      <c r="ZE79" s="1290"/>
      <c r="ZF79" s="1290"/>
      <c r="ZG79" s="1290"/>
      <c r="ZH79" s="1290"/>
      <c r="ZI79" s="1290"/>
      <c r="ZJ79" s="1290"/>
      <c r="ZK79" s="1290"/>
      <c r="ZL79" s="1290"/>
      <c r="ZM79" s="1290"/>
      <c r="ZN79" s="1290"/>
      <c r="ZO79" s="1290"/>
      <c r="ZP79" s="1290"/>
      <c r="ZQ79" s="1290"/>
      <c r="ZR79" s="1290"/>
      <c r="ZS79" s="1290"/>
      <c r="ZT79" s="1290"/>
      <c r="ZU79" s="1290"/>
      <c r="ZV79" s="1290"/>
      <c r="ZW79" s="1290"/>
      <c r="ZX79" s="1290"/>
      <c r="ZY79" s="1290"/>
      <c r="ZZ79" s="1290"/>
      <c r="AAA79" s="1290"/>
      <c r="AAB79" s="1290"/>
      <c r="AAC79" s="1290"/>
      <c r="AAD79" s="1290"/>
      <c r="AAE79" s="1290"/>
      <c r="AAF79" s="1290"/>
      <c r="AAG79" s="1290"/>
      <c r="AAH79" s="1290"/>
      <c r="AAI79" s="1290"/>
      <c r="AAJ79" s="1290"/>
      <c r="AAK79" s="1290"/>
      <c r="AAL79" s="1290"/>
      <c r="AAM79" s="1290"/>
      <c r="AAN79" s="1290"/>
      <c r="AAO79" s="1290"/>
      <c r="AAP79" s="1290"/>
      <c r="AAQ79" s="1290"/>
      <c r="AAR79" s="1290"/>
      <c r="AAS79" s="1290"/>
      <c r="AAT79" s="1290"/>
      <c r="AAU79" s="1290"/>
      <c r="AAV79" s="1290"/>
      <c r="AAW79" s="1290"/>
      <c r="AAX79" s="1290"/>
      <c r="AAY79" s="1290"/>
      <c r="AAZ79" s="1290"/>
      <c r="ABA79" s="1290"/>
      <c r="ABB79" s="1290"/>
      <c r="ABC79" s="1290"/>
      <c r="ABD79" s="1290"/>
      <c r="ABE79" s="1290"/>
      <c r="ABF79" s="1290"/>
      <c r="ABG79" s="1290"/>
      <c r="ABH79" s="1290"/>
      <c r="ABI79" s="1290"/>
      <c r="ABJ79" s="1290"/>
      <c r="ABK79" s="1290"/>
      <c r="ABL79" s="1290"/>
      <c r="ABM79" s="1290"/>
      <c r="ABN79" s="1290"/>
      <c r="ABO79" s="1290"/>
      <c r="ABP79" s="1290"/>
      <c r="ABQ79" s="1290"/>
      <c r="ABR79" s="1290"/>
      <c r="ABS79" s="1290"/>
      <c r="ABT79" s="1290"/>
      <c r="ABU79" s="1290"/>
      <c r="ABV79" s="1290"/>
      <c r="ABW79" s="1290"/>
      <c r="ABX79" s="1290"/>
      <c r="ABY79" s="1290"/>
      <c r="ABZ79" s="1290"/>
      <c r="ACA79" s="1290"/>
      <c r="ACB79" s="1290"/>
      <c r="ACC79" s="1290"/>
      <c r="ACD79" s="1290"/>
      <c r="ACE79" s="1290"/>
      <c r="ACF79" s="1290"/>
      <c r="ACG79" s="1290"/>
      <c r="ACH79" s="1290"/>
      <c r="ACI79" s="1290"/>
      <c r="ACJ79" s="1290"/>
      <c r="ACK79" s="1290"/>
      <c r="ACL79" s="1290"/>
      <c r="ACM79" s="1290"/>
      <c r="ACN79" s="1290"/>
      <c r="ACO79" s="1290"/>
      <c r="ACP79" s="1290"/>
      <c r="ACQ79" s="1290"/>
      <c r="ACR79" s="1290"/>
      <c r="ACS79" s="1290"/>
      <c r="ACT79" s="1290"/>
      <c r="ACU79" s="1290"/>
      <c r="ACV79" s="1290"/>
      <c r="ACW79" s="1290"/>
      <c r="ACX79" s="1290"/>
      <c r="ACY79" s="1290"/>
      <c r="ACZ79" s="1290"/>
      <c r="ADA79" s="1290"/>
      <c r="ADB79" s="1290"/>
      <c r="ADC79" s="1290"/>
      <c r="ADD79" s="1290"/>
      <c r="ADE79" s="1290"/>
      <c r="ADF79" s="1290"/>
      <c r="ADG79" s="1290"/>
      <c r="ADH79" s="1290"/>
      <c r="ADI79" s="1290"/>
      <c r="ADJ79" s="1290"/>
      <c r="ADK79" s="1290"/>
      <c r="ADL79" s="1290"/>
      <c r="ADM79" s="1290"/>
      <c r="ADN79" s="1290"/>
      <c r="ADO79" s="1290"/>
      <c r="ADP79" s="1290"/>
      <c r="ADQ79" s="1290"/>
      <c r="ADR79" s="1290"/>
      <c r="ADS79" s="1290"/>
      <c r="ADT79" s="1290"/>
      <c r="ADU79" s="1290"/>
      <c r="ADV79" s="1290"/>
      <c r="ADW79" s="1290"/>
      <c r="ADX79" s="1290"/>
      <c r="ADY79" s="1290"/>
      <c r="ADZ79" s="1290"/>
      <c r="AEA79" s="1290"/>
      <c r="AEB79" s="1290"/>
      <c r="AEC79" s="1290"/>
      <c r="AED79" s="1290"/>
      <c r="AEE79" s="1290"/>
      <c r="AEF79" s="1290"/>
      <c r="AEG79" s="1290"/>
      <c r="AEH79" s="1290"/>
      <c r="AEI79" s="1290"/>
      <c r="AEJ79" s="1290"/>
      <c r="AEK79" s="1290"/>
      <c r="AEL79" s="1290"/>
      <c r="AEM79" s="1290"/>
      <c r="AEN79" s="1290"/>
      <c r="AEO79" s="1290"/>
      <c r="AEP79" s="1290"/>
      <c r="AEQ79" s="1290"/>
      <c r="AER79" s="1290"/>
      <c r="AES79" s="1290"/>
      <c r="AET79" s="1290"/>
      <c r="AEU79" s="1290"/>
      <c r="AEV79" s="1290"/>
      <c r="AEW79" s="1290"/>
      <c r="AEX79" s="1290"/>
      <c r="AEY79" s="1290"/>
      <c r="AEZ79" s="1290"/>
      <c r="AFA79" s="1290"/>
      <c r="AFB79" s="1290"/>
      <c r="AFC79" s="1290"/>
      <c r="AFD79" s="1290"/>
      <c r="AFE79" s="1290"/>
      <c r="AFF79" s="1290"/>
      <c r="AFG79" s="1290"/>
      <c r="AFH79" s="1290"/>
      <c r="AFI79" s="1290"/>
      <c r="AFJ79" s="1290"/>
      <c r="AFK79" s="1290"/>
      <c r="AFL79" s="1290"/>
      <c r="AFM79" s="1290"/>
      <c r="AFN79" s="1290"/>
      <c r="AFO79" s="1290"/>
      <c r="AFP79" s="1290"/>
      <c r="AFQ79" s="1290"/>
      <c r="AFR79" s="1290"/>
      <c r="AFS79" s="1290"/>
      <c r="AFT79" s="1290"/>
      <c r="AFU79" s="1290"/>
      <c r="AFV79" s="1290"/>
      <c r="AFW79" s="1290"/>
      <c r="AFX79" s="1290"/>
      <c r="AFY79" s="1290"/>
      <c r="AFZ79" s="1290"/>
      <c r="AGA79" s="1290"/>
      <c r="AGB79" s="1290"/>
      <c r="AGC79" s="1290"/>
      <c r="AGD79" s="1290"/>
      <c r="AGE79" s="1290"/>
      <c r="AGF79" s="1290"/>
      <c r="AGG79" s="1290"/>
      <c r="AGH79" s="1290"/>
      <c r="AGI79" s="1290"/>
      <c r="AGJ79" s="1290"/>
      <c r="AGK79" s="1290"/>
      <c r="AGL79" s="1290"/>
      <c r="AGM79" s="1290"/>
      <c r="AGN79" s="1290"/>
      <c r="AGO79" s="1290"/>
      <c r="AGP79" s="1290"/>
      <c r="AGQ79" s="1290"/>
      <c r="AGR79" s="1290"/>
      <c r="AGS79" s="1290"/>
      <c r="AGT79" s="1290"/>
      <c r="AGU79" s="1290"/>
      <c r="AGV79" s="1290"/>
      <c r="AGW79" s="1290"/>
      <c r="AGX79" s="1290"/>
      <c r="AGY79" s="1290"/>
      <c r="AGZ79" s="1290"/>
      <c r="AHA79" s="1290"/>
      <c r="AHB79" s="1290"/>
      <c r="AHC79" s="1290"/>
      <c r="AHD79" s="1290"/>
      <c r="AHE79" s="1290"/>
      <c r="AHF79" s="1290"/>
      <c r="AHG79" s="1290"/>
      <c r="AHH79" s="1290"/>
      <c r="AHI79" s="1290"/>
      <c r="AHJ79" s="1290"/>
      <c r="AHK79" s="1290"/>
      <c r="AHL79" s="1290"/>
      <c r="AHM79" s="1290"/>
      <c r="AHN79" s="1290"/>
      <c r="AHO79" s="1290"/>
      <c r="AHP79" s="1290"/>
      <c r="AHQ79" s="1290"/>
      <c r="AHR79" s="1290"/>
      <c r="AHS79" s="1290"/>
      <c r="AHT79" s="1290"/>
      <c r="AHU79" s="1290"/>
      <c r="AHV79" s="1290"/>
      <c r="AHW79" s="1290"/>
      <c r="AHX79" s="1290"/>
      <c r="AHY79" s="1290"/>
      <c r="AHZ79" s="1290"/>
      <c r="AIA79" s="1290"/>
      <c r="AIB79" s="1290"/>
      <c r="AIC79" s="1290"/>
      <c r="AID79" s="1290"/>
      <c r="AIE79" s="1290"/>
      <c r="AIF79" s="1290"/>
      <c r="AIG79" s="1290"/>
      <c r="AIH79" s="1290"/>
      <c r="AII79" s="1290"/>
      <c r="AIJ79" s="1290"/>
      <c r="AIK79" s="1290"/>
      <c r="AIL79" s="1290"/>
      <c r="AIM79" s="1290"/>
      <c r="AIN79" s="1290"/>
      <c r="AIO79" s="1290"/>
      <c r="AIP79" s="1290"/>
      <c r="AIQ79" s="1290"/>
      <c r="AIR79" s="1290"/>
      <c r="AIS79" s="1290"/>
      <c r="AIT79" s="1290"/>
      <c r="AIU79" s="1290"/>
      <c r="AIV79" s="1290"/>
      <c r="AIW79" s="1290"/>
      <c r="AIX79" s="1290"/>
      <c r="AIY79" s="1290"/>
      <c r="AIZ79" s="1290"/>
      <c r="AJA79" s="1290"/>
      <c r="AJB79" s="1290"/>
      <c r="AJC79" s="1290"/>
      <c r="AJD79" s="1290"/>
      <c r="AJE79" s="1290"/>
      <c r="AJF79" s="1290"/>
      <c r="AJG79" s="1290"/>
      <c r="AJH79" s="1290"/>
      <c r="AJI79" s="1290"/>
      <c r="AJJ79" s="1290"/>
      <c r="AJK79" s="1290"/>
      <c r="AJL79" s="1290"/>
      <c r="AJM79" s="1290"/>
      <c r="AJN79" s="1290"/>
      <c r="AJO79" s="1290"/>
      <c r="AJP79" s="1290"/>
      <c r="AJQ79" s="1290"/>
      <c r="AJR79" s="1290"/>
      <c r="AJS79" s="1290"/>
      <c r="AJT79" s="1290"/>
      <c r="AJU79" s="1290"/>
      <c r="AJV79" s="1290"/>
      <c r="AJW79" s="1290"/>
      <c r="AJX79" s="1290"/>
      <c r="AJY79" s="1290"/>
      <c r="AJZ79" s="1290"/>
      <c r="AKA79" s="1290"/>
      <c r="AKB79" s="1290"/>
      <c r="AKC79" s="1290"/>
      <c r="AKD79" s="1290"/>
      <c r="AKE79" s="1290"/>
      <c r="AKF79" s="1290"/>
      <c r="AKG79" s="1290"/>
      <c r="AKH79" s="1290"/>
      <c r="AKI79" s="1290"/>
      <c r="AKJ79" s="1290"/>
      <c r="AKK79" s="1290"/>
      <c r="AKL79" s="1290"/>
      <c r="AKM79" s="1290"/>
      <c r="AKN79" s="1290"/>
      <c r="AKO79" s="1290"/>
      <c r="AKP79" s="1290"/>
      <c r="AKQ79" s="1290"/>
      <c r="AKR79" s="1290"/>
      <c r="AKS79" s="1290"/>
      <c r="AKT79" s="1290"/>
      <c r="AKU79" s="1290"/>
      <c r="AKV79" s="1290"/>
      <c r="AKW79" s="1290"/>
      <c r="AKX79" s="1290"/>
      <c r="AKY79" s="1290"/>
      <c r="AKZ79" s="1290"/>
      <c r="ALA79" s="1290"/>
      <c r="ALB79" s="1290"/>
      <c r="ALC79" s="1290"/>
      <c r="ALD79" s="1290"/>
      <c r="ALE79" s="1290"/>
      <c r="ALF79" s="1290"/>
      <c r="ALG79" s="1290"/>
      <c r="ALH79" s="1290"/>
      <c r="ALI79" s="1290"/>
      <c r="ALJ79" s="1290"/>
      <c r="ALK79" s="1290"/>
      <c r="ALL79" s="1290"/>
      <c r="ALM79" s="1290"/>
      <c r="ALN79" s="1290"/>
      <c r="ALO79" s="1290"/>
      <c r="ALP79" s="1290"/>
      <c r="ALQ79" s="1290"/>
      <c r="ALR79" s="1290"/>
      <c r="ALS79" s="1290"/>
      <c r="ALT79" s="1290"/>
      <c r="ALU79" s="1290"/>
      <c r="ALV79" s="1290"/>
      <c r="ALW79" s="1290"/>
      <c r="ALX79" s="1290"/>
      <c r="ALY79" s="1290"/>
      <c r="ALZ79" s="1290"/>
      <c r="AMA79" s="1290"/>
      <c r="AMB79" s="1290"/>
      <c r="AMC79" s="1290"/>
    </row>
    <row r="80" spans="1:1024" ht="18">
      <c r="A80" s="1306"/>
      <c r="B80" s="1298"/>
      <c r="C80" s="1295"/>
      <c r="D80" s="1295"/>
      <c r="E80" s="1510"/>
      <c r="F80" s="1509"/>
      <c r="G80" s="1295"/>
      <c r="H80" s="1290"/>
      <c r="I80" s="1290"/>
      <c r="J80" s="1290"/>
      <c r="K80" s="1290"/>
      <c r="L80" s="1290"/>
      <c r="M80" s="1290"/>
      <c r="N80" s="1290"/>
      <c r="O80" s="1290"/>
      <c r="P80" s="1290"/>
      <c r="Q80" s="1290"/>
      <c r="R80" s="1290"/>
      <c r="S80" s="1290"/>
      <c r="T80" s="1290"/>
      <c r="U80" s="1290"/>
      <c r="V80" s="1290"/>
      <c r="W80" s="1290"/>
      <c r="X80" s="1290"/>
      <c r="Y80" s="1290"/>
      <c r="Z80" s="1290"/>
      <c r="AA80" s="1290"/>
      <c r="AB80" s="1290"/>
      <c r="AC80" s="1290"/>
      <c r="AD80" s="1290"/>
      <c r="AE80" s="1290"/>
      <c r="AF80" s="1290"/>
      <c r="AG80" s="1290"/>
      <c r="AH80" s="1290"/>
      <c r="AI80" s="1290"/>
      <c r="AJ80" s="1290"/>
      <c r="AK80" s="1290"/>
      <c r="AL80" s="1290"/>
      <c r="AM80" s="1290"/>
      <c r="AN80" s="1290"/>
      <c r="AO80" s="1290"/>
      <c r="AP80" s="1290"/>
      <c r="AQ80" s="1290"/>
      <c r="AR80" s="1290"/>
      <c r="AS80" s="1290"/>
      <c r="AT80" s="1290"/>
      <c r="AU80" s="1290"/>
      <c r="AV80" s="1290"/>
      <c r="AW80" s="1290"/>
      <c r="AX80" s="1290"/>
      <c r="AY80" s="1290"/>
      <c r="AZ80" s="1290"/>
      <c r="BA80" s="1290"/>
      <c r="BB80" s="1290"/>
      <c r="BC80" s="1290"/>
      <c r="BD80" s="1290"/>
      <c r="BE80" s="1290"/>
      <c r="BF80" s="1290"/>
      <c r="BG80" s="1290"/>
      <c r="BH80" s="1290"/>
      <c r="BI80" s="1290"/>
      <c r="BJ80" s="1290"/>
      <c r="BK80" s="1290"/>
      <c r="BL80" s="1290"/>
      <c r="BM80" s="1290"/>
      <c r="BN80" s="1290"/>
      <c r="BO80" s="1290"/>
      <c r="BP80" s="1290"/>
      <c r="BQ80" s="1290"/>
      <c r="BR80" s="1290"/>
      <c r="BS80" s="1290"/>
      <c r="BT80" s="1290"/>
      <c r="BU80" s="1290"/>
      <c r="BV80" s="1290"/>
      <c r="BW80" s="1290"/>
      <c r="BX80" s="1290"/>
      <c r="BY80" s="1290"/>
      <c r="BZ80" s="1290"/>
      <c r="CA80" s="1290"/>
      <c r="CB80" s="1290"/>
      <c r="CC80" s="1290"/>
      <c r="CD80" s="1290"/>
      <c r="CE80" s="1290"/>
      <c r="CF80" s="1290"/>
      <c r="CG80" s="1290"/>
      <c r="CH80" s="1290"/>
      <c r="CI80" s="1290"/>
      <c r="CJ80" s="1290"/>
      <c r="CK80" s="1290"/>
      <c r="CL80" s="1290"/>
      <c r="CM80" s="1290"/>
      <c r="CN80" s="1290"/>
      <c r="CO80" s="1290"/>
      <c r="CP80" s="1290"/>
      <c r="CQ80" s="1290"/>
      <c r="CR80" s="1290"/>
      <c r="CS80" s="1290"/>
      <c r="CT80" s="1290"/>
      <c r="CU80" s="1290"/>
      <c r="CV80" s="1290"/>
      <c r="CW80" s="1290"/>
      <c r="CX80" s="1290"/>
      <c r="CY80" s="1290"/>
      <c r="CZ80" s="1290"/>
      <c r="DA80" s="1290"/>
      <c r="DB80" s="1290"/>
      <c r="DC80" s="1290"/>
      <c r="DD80" s="1290"/>
      <c r="DE80" s="1290"/>
      <c r="DF80" s="1290"/>
      <c r="DG80" s="1290"/>
      <c r="DH80" s="1290"/>
      <c r="DI80" s="1290"/>
      <c r="DJ80" s="1290"/>
      <c r="DK80" s="1290"/>
      <c r="DL80" s="1290"/>
      <c r="DM80" s="1290"/>
      <c r="DN80" s="1290"/>
      <c r="DO80" s="1290"/>
      <c r="DP80" s="1290"/>
      <c r="DQ80" s="1290"/>
      <c r="DR80" s="1290"/>
      <c r="DS80" s="1290"/>
      <c r="DT80" s="1290"/>
      <c r="DU80" s="1290"/>
      <c r="DV80" s="1290"/>
      <c r="DW80" s="1290"/>
      <c r="DX80" s="1290"/>
      <c r="DY80" s="1290"/>
      <c r="DZ80" s="1290"/>
      <c r="EA80" s="1290"/>
      <c r="EB80" s="1290"/>
      <c r="EC80" s="1290"/>
      <c r="ED80" s="1290"/>
      <c r="EE80" s="1290"/>
      <c r="EF80" s="1290"/>
      <c r="EG80" s="1290"/>
      <c r="EH80" s="1290"/>
      <c r="EI80" s="1290"/>
      <c r="EJ80" s="1290"/>
      <c r="EK80" s="1290"/>
      <c r="EL80" s="1290"/>
      <c r="EM80" s="1290"/>
      <c r="EN80" s="1290"/>
      <c r="EO80" s="1290"/>
      <c r="EP80" s="1290"/>
      <c r="EQ80" s="1290"/>
      <c r="ER80" s="1290"/>
      <c r="ES80" s="1290"/>
      <c r="ET80" s="1290"/>
      <c r="EU80" s="1290"/>
      <c r="EV80" s="1290"/>
      <c r="EW80" s="1290"/>
      <c r="EX80" s="1290"/>
      <c r="EY80" s="1290"/>
      <c r="EZ80" s="1290"/>
      <c r="FA80" s="1290"/>
      <c r="FB80" s="1290"/>
      <c r="FC80" s="1290"/>
      <c r="FD80" s="1290"/>
      <c r="FE80" s="1290"/>
      <c r="FF80" s="1290"/>
      <c r="FG80" s="1290"/>
      <c r="FH80" s="1290"/>
      <c r="FI80" s="1290"/>
      <c r="FJ80" s="1290"/>
      <c r="FK80" s="1290"/>
      <c r="FL80" s="1290"/>
      <c r="FM80" s="1290"/>
      <c r="FN80" s="1290"/>
      <c r="FO80" s="1290"/>
      <c r="FP80" s="1290"/>
      <c r="FQ80" s="1290"/>
      <c r="FR80" s="1290"/>
      <c r="FS80" s="1290"/>
      <c r="FT80" s="1290"/>
      <c r="FU80" s="1290"/>
      <c r="FV80" s="1290"/>
      <c r="FW80" s="1290"/>
      <c r="FX80" s="1290"/>
      <c r="FY80" s="1290"/>
      <c r="FZ80" s="1290"/>
      <c r="GA80" s="1290"/>
      <c r="GB80" s="1290"/>
      <c r="GC80" s="1290"/>
      <c r="GD80" s="1290"/>
      <c r="GE80" s="1290"/>
      <c r="GF80" s="1290"/>
      <c r="GG80" s="1290"/>
      <c r="GH80" s="1290"/>
      <c r="GI80" s="1290"/>
      <c r="GJ80" s="1290"/>
      <c r="GK80" s="1290"/>
      <c r="GL80" s="1290"/>
      <c r="GM80" s="1290"/>
      <c r="GN80" s="1290"/>
      <c r="GO80" s="1290"/>
      <c r="GP80" s="1290"/>
      <c r="GQ80" s="1290"/>
      <c r="GR80" s="1290"/>
      <c r="GS80" s="1290"/>
      <c r="GT80" s="1290"/>
      <c r="GU80" s="1290"/>
      <c r="GV80" s="1290"/>
      <c r="GW80" s="1290"/>
      <c r="GX80" s="1290"/>
      <c r="GY80" s="1290"/>
      <c r="GZ80" s="1290"/>
      <c r="HA80" s="1290"/>
      <c r="HB80" s="1290"/>
      <c r="HC80" s="1290"/>
      <c r="HD80" s="1290"/>
      <c r="HE80" s="1290"/>
      <c r="HF80" s="1290"/>
      <c r="HG80" s="1290"/>
      <c r="HH80" s="1290"/>
      <c r="HI80" s="1290"/>
      <c r="HJ80" s="1290"/>
      <c r="HK80" s="1290"/>
      <c r="HL80" s="1290"/>
      <c r="HM80" s="1290"/>
      <c r="HN80" s="1290"/>
      <c r="HO80" s="1290"/>
      <c r="HP80" s="1290"/>
      <c r="HQ80" s="1290"/>
      <c r="HR80" s="1290"/>
      <c r="HS80" s="1290"/>
      <c r="HT80" s="1290"/>
      <c r="HU80" s="1290"/>
      <c r="HV80" s="1290"/>
      <c r="HW80" s="1290"/>
      <c r="HX80" s="1290"/>
      <c r="HY80" s="1290"/>
      <c r="HZ80" s="1290"/>
      <c r="IA80" s="1290"/>
      <c r="IB80" s="1290"/>
      <c r="IC80" s="1290"/>
      <c r="ID80" s="1290"/>
      <c r="IE80" s="1290"/>
      <c r="IF80" s="1290"/>
      <c r="IG80" s="1290"/>
      <c r="IH80" s="1290"/>
      <c r="II80" s="1290"/>
      <c r="IJ80" s="1290"/>
      <c r="IK80" s="1290"/>
      <c r="IL80" s="1290"/>
      <c r="IM80" s="1290"/>
      <c r="IN80" s="1290"/>
      <c r="IO80" s="1290"/>
      <c r="IP80" s="1290"/>
      <c r="IQ80" s="1290"/>
      <c r="IR80" s="1290"/>
      <c r="IS80" s="1290"/>
      <c r="IT80" s="1290"/>
      <c r="IU80" s="1290"/>
      <c r="IV80" s="1290"/>
      <c r="IW80" s="1290"/>
      <c r="IX80" s="1290"/>
      <c r="IY80" s="1290"/>
      <c r="IZ80" s="1290"/>
      <c r="JA80" s="1290"/>
      <c r="JB80" s="1290"/>
      <c r="JC80" s="1290"/>
      <c r="JD80" s="1290"/>
      <c r="JE80" s="1290"/>
      <c r="JF80" s="1290"/>
      <c r="JG80" s="1290"/>
      <c r="JH80" s="1290"/>
      <c r="JI80" s="1290"/>
      <c r="JJ80" s="1290"/>
      <c r="JK80" s="1290"/>
      <c r="JL80" s="1290"/>
      <c r="JM80" s="1290"/>
      <c r="JN80" s="1290"/>
      <c r="JO80" s="1290"/>
      <c r="JP80" s="1290"/>
      <c r="JQ80" s="1290"/>
      <c r="JR80" s="1290"/>
      <c r="JS80" s="1290"/>
      <c r="JT80" s="1290"/>
      <c r="JU80" s="1290"/>
      <c r="JV80" s="1290"/>
      <c r="JW80" s="1290"/>
      <c r="JX80" s="1290"/>
      <c r="JY80" s="1290"/>
      <c r="JZ80" s="1290"/>
      <c r="KA80" s="1290"/>
      <c r="KB80" s="1290"/>
      <c r="KC80" s="1290"/>
      <c r="KD80" s="1290"/>
      <c r="KE80" s="1290"/>
      <c r="KF80" s="1290"/>
      <c r="KG80" s="1290"/>
      <c r="KH80" s="1290"/>
      <c r="KI80" s="1290"/>
      <c r="KJ80" s="1290"/>
      <c r="KK80" s="1290"/>
      <c r="KL80" s="1290"/>
      <c r="KM80" s="1290"/>
      <c r="KN80" s="1290"/>
      <c r="KO80" s="1290"/>
      <c r="KP80" s="1290"/>
      <c r="KQ80" s="1290"/>
      <c r="KR80" s="1290"/>
      <c r="KS80" s="1290"/>
      <c r="KT80" s="1290"/>
      <c r="KU80" s="1290"/>
      <c r="KV80" s="1290"/>
      <c r="KW80" s="1290"/>
      <c r="KX80" s="1290"/>
      <c r="KY80" s="1290"/>
      <c r="KZ80" s="1290"/>
      <c r="LA80" s="1290"/>
      <c r="LB80" s="1290"/>
      <c r="LC80" s="1290"/>
      <c r="LD80" s="1290"/>
      <c r="LE80" s="1290"/>
      <c r="LF80" s="1290"/>
      <c r="LG80" s="1290"/>
      <c r="LH80" s="1290"/>
      <c r="LI80" s="1290"/>
      <c r="LJ80" s="1290"/>
      <c r="LK80" s="1290"/>
      <c r="LL80" s="1290"/>
      <c r="LM80" s="1290"/>
      <c r="LN80" s="1290"/>
      <c r="LO80" s="1290"/>
      <c r="LP80" s="1290"/>
      <c r="LQ80" s="1290"/>
      <c r="LR80" s="1290"/>
      <c r="LS80" s="1290"/>
      <c r="LT80" s="1290"/>
      <c r="LU80" s="1290"/>
      <c r="LV80" s="1290"/>
      <c r="LW80" s="1290"/>
      <c r="LX80" s="1290"/>
      <c r="LY80" s="1290"/>
      <c r="LZ80" s="1290"/>
      <c r="MA80" s="1290"/>
      <c r="MB80" s="1290"/>
      <c r="MC80" s="1290"/>
      <c r="MD80" s="1290"/>
      <c r="ME80" s="1290"/>
      <c r="MF80" s="1290"/>
      <c r="MG80" s="1290"/>
      <c r="MH80" s="1290"/>
      <c r="MI80" s="1290"/>
      <c r="MJ80" s="1290"/>
      <c r="MK80" s="1290"/>
      <c r="ML80" s="1290"/>
      <c r="MM80" s="1290"/>
      <c r="MN80" s="1290"/>
      <c r="MO80" s="1290"/>
      <c r="MP80" s="1290"/>
      <c r="MQ80" s="1290"/>
      <c r="MR80" s="1290"/>
      <c r="MS80" s="1290"/>
      <c r="MT80" s="1290"/>
      <c r="MU80" s="1290"/>
      <c r="MV80" s="1290"/>
      <c r="MW80" s="1290"/>
      <c r="MX80" s="1290"/>
      <c r="MY80" s="1290"/>
      <c r="MZ80" s="1290"/>
      <c r="NA80" s="1290"/>
      <c r="NB80" s="1290"/>
      <c r="NC80" s="1290"/>
      <c r="ND80" s="1290"/>
      <c r="NE80" s="1290"/>
      <c r="NF80" s="1290"/>
      <c r="NG80" s="1290"/>
      <c r="NH80" s="1290"/>
      <c r="NI80" s="1290"/>
      <c r="NJ80" s="1290"/>
      <c r="NK80" s="1290"/>
      <c r="NL80" s="1290"/>
      <c r="NM80" s="1290"/>
      <c r="NN80" s="1290"/>
      <c r="NO80" s="1290"/>
      <c r="NP80" s="1290"/>
      <c r="NQ80" s="1290"/>
      <c r="NR80" s="1290"/>
      <c r="NS80" s="1290"/>
      <c r="NT80" s="1290"/>
      <c r="NU80" s="1290"/>
      <c r="NV80" s="1290"/>
      <c r="NW80" s="1290"/>
      <c r="NX80" s="1290"/>
      <c r="NY80" s="1290"/>
      <c r="NZ80" s="1290"/>
      <c r="OA80" s="1290"/>
      <c r="OB80" s="1290"/>
      <c r="OC80" s="1290"/>
      <c r="OD80" s="1290"/>
      <c r="OE80" s="1290"/>
      <c r="OF80" s="1290"/>
      <c r="OG80" s="1290"/>
      <c r="OH80" s="1290"/>
      <c r="OI80" s="1290"/>
      <c r="OJ80" s="1290"/>
      <c r="OK80" s="1290"/>
      <c r="OL80" s="1290"/>
      <c r="OM80" s="1290"/>
      <c r="ON80" s="1290"/>
      <c r="OO80" s="1290"/>
      <c r="OP80" s="1290"/>
      <c r="OQ80" s="1290"/>
      <c r="OR80" s="1290"/>
      <c r="OS80" s="1290"/>
      <c r="OT80" s="1290"/>
      <c r="OU80" s="1290"/>
      <c r="OV80" s="1290"/>
      <c r="OW80" s="1290"/>
      <c r="OX80" s="1290"/>
      <c r="OY80" s="1290"/>
      <c r="OZ80" s="1290"/>
      <c r="PA80" s="1290"/>
      <c r="PB80" s="1290"/>
      <c r="PC80" s="1290"/>
      <c r="PD80" s="1290"/>
      <c r="PE80" s="1290"/>
      <c r="PF80" s="1290"/>
      <c r="PG80" s="1290"/>
      <c r="PH80" s="1290"/>
      <c r="PI80" s="1290"/>
      <c r="PJ80" s="1290"/>
      <c r="PK80" s="1290"/>
      <c r="PL80" s="1290"/>
      <c r="PM80" s="1290"/>
      <c r="PN80" s="1290"/>
      <c r="PO80" s="1290"/>
      <c r="PP80" s="1290"/>
      <c r="PQ80" s="1290"/>
      <c r="PR80" s="1290"/>
      <c r="PS80" s="1290"/>
      <c r="PT80" s="1290"/>
      <c r="PU80" s="1290"/>
      <c r="PV80" s="1290"/>
      <c r="PW80" s="1290"/>
      <c r="PX80" s="1290"/>
      <c r="PY80" s="1290"/>
      <c r="PZ80" s="1290"/>
      <c r="QA80" s="1290"/>
      <c r="QB80" s="1290"/>
      <c r="QC80" s="1290"/>
      <c r="QD80" s="1290"/>
      <c r="QE80" s="1290"/>
      <c r="QF80" s="1290"/>
      <c r="QG80" s="1290"/>
      <c r="QH80" s="1290"/>
      <c r="QI80" s="1290"/>
      <c r="QJ80" s="1290"/>
      <c r="QK80" s="1290"/>
      <c r="QL80" s="1290"/>
      <c r="QM80" s="1290"/>
      <c r="QN80" s="1290"/>
      <c r="QO80" s="1290"/>
      <c r="QP80" s="1290"/>
      <c r="QQ80" s="1290"/>
      <c r="QR80" s="1290"/>
      <c r="QS80" s="1290"/>
      <c r="QT80" s="1290"/>
      <c r="QU80" s="1290"/>
      <c r="QV80" s="1290"/>
      <c r="QW80" s="1290"/>
      <c r="QX80" s="1290"/>
      <c r="QY80" s="1290"/>
      <c r="QZ80" s="1290"/>
      <c r="RA80" s="1290"/>
      <c r="RB80" s="1290"/>
      <c r="RC80" s="1290"/>
      <c r="RD80" s="1290"/>
      <c r="RE80" s="1290"/>
      <c r="RF80" s="1290"/>
      <c r="RG80" s="1290"/>
      <c r="RH80" s="1290"/>
      <c r="RI80" s="1290"/>
      <c r="RJ80" s="1290"/>
      <c r="RK80" s="1290"/>
      <c r="RL80" s="1290"/>
      <c r="RM80" s="1290"/>
      <c r="RN80" s="1290"/>
      <c r="RO80" s="1290"/>
      <c r="RP80" s="1290"/>
      <c r="RQ80" s="1290"/>
      <c r="RR80" s="1290"/>
      <c r="RS80" s="1290"/>
      <c r="RT80" s="1290"/>
      <c r="RU80" s="1290"/>
      <c r="RV80" s="1290"/>
      <c r="RW80" s="1290"/>
      <c r="RX80" s="1290"/>
      <c r="RY80" s="1290"/>
      <c r="RZ80" s="1290"/>
      <c r="SA80" s="1290"/>
      <c r="SB80" s="1290"/>
      <c r="SC80" s="1290"/>
      <c r="SD80" s="1290"/>
      <c r="SE80" s="1290"/>
      <c r="SF80" s="1290"/>
      <c r="SG80" s="1290"/>
      <c r="SH80" s="1290"/>
      <c r="SI80" s="1290"/>
      <c r="SJ80" s="1290"/>
      <c r="SK80" s="1290"/>
      <c r="SL80" s="1290"/>
      <c r="SM80" s="1290"/>
      <c r="SN80" s="1290"/>
      <c r="SO80" s="1290"/>
      <c r="SP80" s="1290"/>
      <c r="SQ80" s="1290"/>
      <c r="SR80" s="1290"/>
      <c r="SS80" s="1290"/>
      <c r="ST80" s="1290"/>
      <c r="SU80" s="1290"/>
      <c r="SV80" s="1290"/>
      <c r="SW80" s="1290"/>
      <c r="SX80" s="1290"/>
      <c r="SY80" s="1290"/>
      <c r="SZ80" s="1290"/>
      <c r="TA80" s="1290"/>
      <c r="TB80" s="1290"/>
      <c r="TC80" s="1290"/>
      <c r="TD80" s="1290"/>
      <c r="TE80" s="1290"/>
      <c r="TF80" s="1290"/>
      <c r="TG80" s="1290"/>
      <c r="TH80" s="1290"/>
      <c r="TI80" s="1290"/>
      <c r="TJ80" s="1290"/>
      <c r="TK80" s="1290"/>
      <c r="TL80" s="1290"/>
      <c r="TM80" s="1290"/>
      <c r="TN80" s="1290"/>
      <c r="TO80" s="1290"/>
      <c r="TP80" s="1290"/>
      <c r="TQ80" s="1290"/>
      <c r="TR80" s="1290"/>
      <c r="TS80" s="1290"/>
      <c r="TT80" s="1290"/>
      <c r="TU80" s="1290"/>
      <c r="TV80" s="1290"/>
      <c r="TW80" s="1290"/>
      <c r="TX80" s="1290"/>
      <c r="TY80" s="1290"/>
      <c r="TZ80" s="1290"/>
      <c r="UA80" s="1290"/>
      <c r="UB80" s="1290"/>
      <c r="UC80" s="1290"/>
      <c r="UD80" s="1290"/>
      <c r="UE80" s="1290"/>
      <c r="UF80" s="1290"/>
      <c r="UG80" s="1290"/>
      <c r="UH80" s="1290"/>
      <c r="UI80" s="1290"/>
      <c r="UJ80" s="1290"/>
      <c r="UK80" s="1290"/>
      <c r="UL80" s="1290"/>
      <c r="UM80" s="1290"/>
      <c r="UN80" s="1290"/>
      <c r="UO80" s="1290"/>
      <c r="UP80" s="1290"/>
      <c r="UQ80" s="1290"/>
      <c r="UR80" s="1290"/>
      <c r="US80" s="1290"/>
      <c r="UT80" s="1290"/>
      <c r="UU80" s="1290"/>
      <c r="UV80" s="1290"/>
      <c r="UW80" s="1290"/>
      <c r="UX80" s="1290"/>
      <c r="UY80" s="1290"/>
      <c r="UZ80" s="1290"/>
      <c r="VA80" s="1290"/>
      <c r="VB80" s="1290"/>
      <c r="VC80" s="1290"/>
      <c r="VD80" s="1290"/>
      <c r="VE80" s="1290"/>
      <c r="VF80" s="1290"/>
      <c r="VG80" s="1290"/>
      <c r="VH80" s="1290"/>
      <c r="VI80" s="1290"/>
      <c r="VJ80" s="1290"/>
      <c r="VK80" s="1290"/>
      <c r="VL80" s="1290"/>
      <c r="VM80" s="1290"/>
      <c r="VN80" s="1290"/>
      <c r="VO80" s="1290"/>
      <c r="VP80" s="1290"/>
      <c r="VQ80" s="1290"/>
      <c r="VR80" s="1290"/>
      <c r="VS80" s="1290"/>
      <c r="VT80" s="1290"/>
      <c r="VU80" s="1290"/>
      <c r="VV80" s="1290"/>
      <c r="VW80" s="1290"/>
      <c r="VX80" s="1290"/>
      <c r="VY80" s="1290"/>
      <c r="VZ80" s="1290"/>
      <c r="WA80" s="1290"/>
      <c r="WB80" s="1290"/>
      <c r="WC80" s="1290"/>
      <c r="WD80" s="1290"/>
      <c r="WE80" s="1290"/>
      <c r="WF80" s="1290"/>
      <c r="WG80" s="1290"/>
      <c r="WH80" s="1290"/>
      <c r="WI80" s="1290"/>
      <c r="WJ80" s="1290"/>
      <c r="WK80" s="1290"/>
      <c r="WL80" s="1290"/>
      <c r="WM80" s="1290"/>
      <c r="WN80" s="1290"/>
      <c r="WO80" s="1290"/>
      <c r="WP80" s="1290"/>
      <c r="WQ80" s="1290"/>
      <c r="WR80" s="1290"/>
      <c r="WS80" s="1290"/>
      <c r="WT80" s="1290"/>
      <c r="WU80" s="1290"/>
      <c r="WV80" s="1290"/>
      <c r="WW80" s="1290"/>
      <c r="WX80" s="1290"/>
      <c r="WY80" s="1290"/>
      <c r="WZ80" s="1290"/>
      <c r="XA80" s="1290"/>
      <c r="XB80" s="1290"/>
      <c r="XC80" s="1290"/>
      <c r="XD80" s="1290"/>
      <c r="XE80" s="1290"/>
      <c r="XF80" s="1290"/>
      <c r="XG80" s="1290"/>
      <c r="XH80" s="1290"/>
      <c r="XI80" s="1290"/>
      <c r="XJ80" s="1290"/>
      <c r="XK80" s="1290"/>
      <c r="XL80" s="1290"/>
      <c r="XM80" s="1290"/>
      <c r="XN80" s="1290"/>
      <c r="XO80" s="1290"/>
      <c r="XP80" s="1290"/>
      <c r="XQ80" s="1290"/>
      <c r="XR80" s="1290"/>
      <c r="XS80" s="1290"/>
      <c r="XT80" s="1290"/>
      <c r="XU80" s="1290"/>
      <c r="XV80" s="1290"/>
      <c r="XW80" s="1290"/>
      <c r="XX80" s="1290"/>
      <c r="XY80" s="1290"/>
      <c r="XZ80" s="1290"/>
      <c r="YA80" s="1290"/>
      <c r="YB80" s="1290"/>
      <c r="YC80" s="1290"/>
      <c r="YD80" s="1290"/>
      <c r="YE80" s="1290"/>
      <c r="YF80" s="1290"/>
      <c r="YG80" s="1290"/>
      <c r="YH80" s="1290"/>
      <c r="YI80" s="1290"/>
      <c r="YJ80" s="1290"/>
      <c r="YK80" s="1290"/>
      <c r="YL80" s="1290"/>
      <c r="YM80" s="1290"/>
      <c r="YN80" s="1290"/>
      <c r="YO80" s="1290"/>
      <c r="YP80" s="1290"/>
      <c r="YQ80" s="1290"/>
      <c r="YR80" s="1290"/>
      <c r="YS80" s="1290"/>
      <c r="YT80" s="1290"/>
      <c r="YU80" s="1290"/>
      <c r="YV80" s="1290"/>
      <c r="YW80" s="1290"/>
      <c r="YX80" s="1290"/>
      <c r="YY80" s="1290"/>
      <c r="YZ80" s="1290"/>
      <c r="ZA80" s="1290"/>
      <c r="ZB80" s="1290"/>
      <c r="ZC80" s="1290"/>
      <c r="ZD80" s="1290"/>
      <c r="ZE80" s="1290"/>
      <c r="ZF80" s="1290"/>
      <c r="ZG80" s="1290"/>
      <c r="ZH80" s="1290"/>
      <c r="ZI80" s="1290"/>
      <c r="ZJ80" s="1290"/>
      <c r="ZK80" s="1290"/>
      <c r="ZL80" s="1290"/>
      <c r="ZM80" s="1290"/>
      <c r="ZN80" s="1290"/>
      <c r="ZO80" s="1290"/>
      <c r="ZP80" s="1290"/>
      <c r="ZQ80" s="1290"/>
      <c r="ZR80" s="1290"/>
      <c r="ZS80" s="1290"/>
      <c r="ZT80" s="1290"/>
      <c r="ZU80" s="1290"/>
      <c r="ZV80" s="1290"/>
      <c r="ZW80" s="1290"/>
      <c r="ZX80" s="1290"/>
      <c r="ZY80" s="1290"/>
      <c r="ZZ80" s="1290"/>
      <c r="AAA80" s="1290"/>
      <c r="AAB80" s="1290"/>
      <c r="AAC80" s="1290"/>
      <c r="AAD80" s="1290"/>
      <c r="AAE80" s="1290"/>
      <c r="AAF80" s="1290"/>
      <c r="AAG80" s="1290"/>
      <c r="AAH80" s="1290"/>
      <c r="AAI80" s="1290"/>
      <c r="AAJ80" s="1290"/>
      <c r="AAK80" s="1290"/>
      <c r="AAL80" s="1290"/>
      <c r="AAM80" s="1290"/>
      <c r="AAN80" s="1290"/>
      <c r="AAO80" s="1290"/>
      <c r="AAP80" s="1290"/>
      <c r="AAQ80" s="1290"/>
      <c r="AAR80" s="1290"/>
      <c r="AAS80" s="1290"/>
      <c r="AAT80" s="1290"/>
      <c r="AAU80" s="1290"/>
      <c r="AAV80" s="1290"/>
      <c r="AAW80" s="1290"/>
      <c r="AAX80" s="1290"/>
      <c r="AAY80" s="1290"/>
      <c r="AAZ80" s="1290"/>
      <c r="ABA80" s="1290"/>
      <c r="ABB80" s="1290"/>
      <c r="ABC80" s="1290"/>
      <c r="ABD80" s="1290"/>
      <c r="ABE80" s="1290"/>
      <c r="ABF80" s="1290"/>
      <c r="ABG80" s="1290"/>
      <c r="ABH80" s="1290"/>
      <c r="ABI80" s="1290"/>
      <c r="ABJ80" s="1290"/>
      <c r="ABK80" s="1290"/>
      <c r="ABL80" s="1290"/>
      <c r="ABM80" s="1290"/>
      <c r="ABN80" s="1290"/>
      <c r="ABO80" s="1290"/>
      <c r="ABP80" s="1290"/>
      <c r="ABQ80" s="1290"/>
      <c r="ABR80" s="1290"/>
      <c r="ABS80" s="1290"/>
      <c r="ABT80" s="1290"/>
      <c r="ABU80" s="1290"/>
      <c r="ABV80" s="1290"/>
      <c r="ABW80" s="1290"/>
      <c r="ABX80" s="1290"/>
      <c r="ABY80" s="1290"/>
      <c r="ABZ80" s="1290"/>
      <c r="ACA80" s="1290"/>
      <c r="ACB80" s="1290"/>
      <c r="ACC80" s="1290"/>
      <c r="ACD80" s="1290"/>
      <c r="ACE80" s="1290"/>
      <c r="ACF80" s="1290"/>
      <c r="ACG80" s="1290"/>
      <c r="ACH80" s="1290"/>
      <c r="ACI80" s="1290"/>
      <c r="ACJ80" s="1290"/>
      <c r="ACK80" s="1290"/>
      <c r="ACL80" s="1290"/>
      <c r="ACM80" s="1290"/>
      <c r="ACN80" s="1290"/>
      <c r="ACO80" s="1290"/>
      <c r="ACP80" s="1290"/>
      <c r="ACQ80" s="1290"/>
      <c r="ACR80" s="1290"/>
      <c r="ACS80" s="1290"/>
      <c r="ACT80" s="1290"/>
      <c r="ACU80" s="1290"/>
      <c r="ACV80" s="1290"/>
      <c r="ACW80" s="1290"/>
      <c r="ACX80" s="1290"/>
      <c r="ACY80" s="1290"/>
      <c r="ACZ80" s="1290"/>
      <c r="ADA80" s="1290"/>
      <c r="ADB80" s="1290"/>
      <c r="ADC80" s="1290"/>
      <c r="ADD80" s="1290"/>
      <c r="ADE80" s="1290"/>
      <c r="ADF80" s="1290"/>
      <c r="ADG80" s="1290"/>
      <c r="ADH80" s="1290"/>
      <c r="ADI80" s="1290"/>
      <c r="ADJ80" s="1290"/>
      <c r="ADK80" s="1290"/>
      <c r="ADL80" s="1290"/>
      <c r="ADM80" s="1290"/>
      <c r="ADN80" s="1290"/>
      <c r="ADO80" s="1290"/>
      <c r="ADP80" s="1290"/>
      <c r="ADQ80" s="1290"/>
      <c r="ADR80" s="1290"/>
      <c r="ADS80" s="1290"/>
      <c r="ADT80" s="1290"/>
      <c r="ADU80" s="1290"/>
      <c r="ADV80" s="1290"/>
      <c r="ADW80" s="1290"/>
      <c r="ADX80" s="1290"/>
      <c r="ADY80" s="1290"/>
      <c r="ADZ80" s="1290"/>
      <c r="AEA80" s="1290"/>
      <c r="AEB80" s="1290"/>
      <c r="AEC80" s="1290"/>
      <c r="AED80" s="1290"/>
      <c r="AEE80" s="1290"/>
      <c r="AEF80" s="1290"/>
      <c r="AEG80" s="1290"/>
      <c r="AEH80" s="1290"/>
      <c r="AEI80" s="1290"/>
      <c r="AEJ80" s="1290"/>
      <c r="AEK80" s="1290"/>
      <c r="AEL80" s="1290"/>
      <c r="AEM80" s="1290"/>
      <c r="AEN80" s="1290"/>
      <c r="AEO80" s="1290"/>
      <c r="AEP80" s="1290"/>
      <c r="AEQ80" s="1290"/>
      <c r="AER80" s="1290"/>
      <c r="AES80" s="1290"/>
      <c r="AET80" s="1290"/>
      <c r="AEU80" s="1290"/>
      <c r="AEV80" s="1290"/>
      <c r="AEW80" s="1290"/>
      <c r="AEX80" s="1290"/>
      <c r="AEY80" s="1290"/>
      <c r="AEZ80" s="1290"/>
      <c r="AFA80" s="1290"/>
      <c r="AFB80" s="1290"/>
      <c r="AFC80" s="1290"/>
      <c r="AFD80" s="1290"/>
      <c r="AFE80" s="1290"/>
      <c r="AFF80" s="1290"/>
      <c r="AFG80" s="1290"/>
      <c r="AFH80" s="1290"/>
      <c r="AFI80" s="1290"/>
      <c r="AFJ80" s="1290"/>
      <c r="AFK80" s="1290"/>
      <c r="AFL80" s="1290"/>
      <c r="AFM80" s="1290"/>
      <c r="AFN80" s="1290"/>
      <c r="AFO80" s="1290"/>
      <c r="AFP80" s="1290"/>
      <c r="AFQ80" s="1290"/>
      <c r="AFR80" s="1290"/>
      <c r="AFS80" s="1290"/>
      <c r="AFT80" s="1290"/>
      <c r="AFU80" s="1290"/>
      <c r="AFV80" s="1290"/>
      <c r="AFW80" s="1290"/>
      <c r="AFX80" s="1290"/>
      <c r="AFY80" s="1290"/>
      <c r="AFZ80" s="1290"/>
      <c r="AGA80" s="1290"/>
      <c r="AGB80" s="1290"/>
      <c r="AGC80" s="1290"/>
      <c r="AGD80" s="1290"/>
      <c r="AGE80" s="1290"/>
      <c r="AGF80" s="1290"/>
      <c r="AGG80" s="1290"/>
      <c r="AGH80" s="1290"/>
      <c r="AGI80" s="1290"/>
      <c r="AGJ80" s="1290"/>
      <c r="AGK80" s="1290"/>
      <c r="AGL80" s="1290"/>
      <c r="AGM80" s="1290"/>
      <c r="AGN80" s="1290"/>
      <c r="AGO80" s="1290"/>
      <c r="AGP80" s="1290"/>
      <c r="AGQ80" s="1290"/>
      <c r="AGR80" s="1290"/>
      <c r="AGS80" s="1290"/>
      <c r="AGT80" s="1290"/>
      <c r="AGU80" s="1290"/>
      <c r="AGV80" s="1290"/>
      <c r="AGW80" s="1290"/>
      <c r="AGX80" s="1290"/>
      <c r="AGY80" s="1290"/>
      <c r="AGZ80" s="1290"/>
      <c r="AHA80" s="1290"/>
      <c r="AHB80" s="1290"/>
      <c r="AHC80" s="1290"/>
      <c r="AHD80" s="1290"/>
      <c r="AHE80" s="1290"/>
      <c r="AHF80" s="1290"/>
      <c r="AHG80" s="1290"/>
      <c r="AHH80" s="1290"/>
      <c r="AHI80" s="1290"/>
      <c r="AHJ80" s="1290"/>
      <c r="AHK80" s="1290"/>
      <c r="AHL80" s="1290"/>
      <c r="AHM80" s="1290"/>
      <c r="AHN80" s="1290"/>
      <c r="AHO80" s="1290"/>
      <c r="AHP80" s="1290"/>
      <c r="AHQ80" s="1290"/>
      <c r="AHR80" s="1290"/>
      <c r="AHS80" s="1290"/>
      <c r="AHT80" s="1290"/>
      <c r="AHU80" s="1290"/>
      <c r="AHV80" s="1290"/>
      <c r="AHW80" s="1290"/>
      <c r="AHX80" s="1290"/>
      <c r="AHY80" s="1290"/>
      <c r="AHZ80" s="1290"/>
      <c r="AIA80" s="1290"/>
      <c r="AIB80" s="1290"/>
      <c r="AIC80" s="1290"/>
      <c r="AID80" s="1290"/>
      <c r="AIE80" s="1290"/>
      <c r="AIF80" s="1290"/>
      <c r="AIG80" s="1290"/>
      <c r="AIH80" s="1290"/>
      <c r="AII80" s="1290"/>
      <c r="AIJ80" s="1290"/>
      <c r="AIK80" s="1290"/>
      <c r="AIL80" s="1290"/>
      <c r="AIM80" s="1290"/>
      <c r="AIN80" s="1290"/>
      <c r="AIO80" s="1290"/>
      <c r="AIP80" s="1290"/>
      <c r="AIQ80" s="1290"/>
      <c r="AIR80" s="1290"/>
      <c r="AIS80" s="1290"/>
      <c r="AIT80" s="1290"/>
      <c r="AIU80" s="1290"/>
      <c r="AIV80" s="1290"/>
      <c r="AIW80" s="1290"/>
      <c r="AIX80" s="1290"/>
      <c r="AIY80" s="1290"/>
      <c r="AIZ80" s="1290"/>
      <c r="AJA80" s="1290"/>
      <c r="AJB80" s="1290"/>
      <c r="AJC80" s="1290"/>
      <c r="AJD80" s="1290"/>
      <c r="AJE80" s="1290"/>
      <c r="AJF80" s="1290"/>
      <c r="AJG80" s="1290"/>
      <c r="AJH80" s="1290"/>
      <c r="AJI80" s="1290"/>
      <c r="AJJ80" s="1290"/>
      <c r="AJK80" s="1290"/>
      <c r="AJL80" s="1290"/>
      <c r="AJM80" s="1290"/>
      <c r="AJN80" s="1290"/>
      <c r="AJO80" s="1290"/>
      <c r="AJP80" s="1290"/>
      <c r="AJQ80" s="1290"/>
      <c r="AJR80" s="1290"/>
      <c r="AJS80" s="1290"/>
      <c r="AJT80" s="1290"/>
      <c r="AJU80" s="1290"/>
      <c r="AJV80" s="1290"/>
      <c r="AJW80" s="1290"/>
      <c r="AJX80" s="1290"/>
      <c r="AJY80" s="1290"/>
      <c r="AJZ80" s="1290"/>
      <c r="AKA80" s="1290"/>
      <c r="AKB80" s="1290"/>
      <c r="AKC80" s="1290"/>
      <c r="AKD80" s="1290"/>
      <c r="AKE80" s="1290"/>
      <c r="AKF80" s="1290"/>
      <c r="AKG80" s="1290"/>
      <c r="AKH80" s="1290"/>
      <c r="AKI80" s="1290"/>
      <c r="AKJ80" s="1290"/>
      <c r="AKK80" s="1290"/>
      <c r="AKL80" s="1290"/>
      <c r="AKM80" s="1290"/>
      <c r="AKN80" s="1290"/>
      <c r="AKO80" s="1290"/>
      <c r="AKP80" s="1290"/>
      <c r="AKQ80" s="1290"/>
      <c r="AKR80" s="1290"/>
      <c r="AKS80" s="1290"/>
      <c r="AKT80" s="1290"/>
      <c r="AKU80" s="1290"/>
      <c r="AKV80" s="1290"/>
      <c r="AKW80" s="1290"/>
      <c r="AKX80" s="1290"/>
      <c r="AKY80" s="1290"/>
      <c r="AKZ80" s="1290"/>
      <c r="ALA80" s="1290"/>
      <c r="ALB80" s="1290"/>
      <c r="ALC80" s="1290"/>
      <c r="ALD80" s="1290"/>
      <c r="ALE80" s="1290"/>
      <c r="ALF80" s="1290"/>
      <c r="ALG80" s="1290"/>
      <c r="ALH80" s="1290"/>
      <c r="ALI80" s="1290"/>
      <c r="ALJ80" s="1290"/>
      <c r="ALK80" s="1290"/>
      <c r="ALL80" s="1290"/>
      <c r="ALM80" s="1290"/>
      <c r="ALN80" s="1290"/>
      <c r="ALO80" s="1290"/>
      <c r="ALP80" s="1290"/>
      <c r="ALQ80" s="1290"/>
      <c r="ALR80" s="1290"/>
      <c r="ALS80" s="1290"/>
      <c r="ALT80" s="1290"/>
      <c r="ALU80" s="1290"/>
      <c r="ALV80" s="1290"/>
      <c r="ALW80" s="1290"/>
      <c r="ALX80" s="1290"/>
      <c r="ALY80" s="1290"/>
      <c r="ALZ80" s="1290"/>
      <c r="AMA80" s="1290"/>
      <c r="AMB80" s="1290"/>
      <c r="AMC80" s="1290"/>
    </row>
    <row r="81" spans="1:1024" ht="23.25" customHeight="1">
      <c r="A81" s="1306"/>
      <c r="B81" s="1298"/>
      <c r="C81" s="1295"/>
      <c r="D81" s="1300"/>
      <c r="E81" s="1510"/>
      <c r="F81" s="1509"/>
      <c r="G81" s="1295"/>
      <c r="H81" s="1290"/>
      <c r="I81" s="1290"/>
      <c r="J81" s="1290"/>
      <c r="K81" s="1290"/>
      <c r="L81" s="1290"/>
      <c r="M81" s="1290"/>
      <c r="N81" s="1290"/>
      <c r="O81" s="1290"/>
      <c r="P81" s="1290"/>
      <c r="Q81" s="1290"/>
      <c r="R81" s="1290"/>
      <c r="S81" s="1290"/>
      <c r="T81" s="1290"/>
      <c r="U81" s="1290"/>
      <c r="V81" s="1290"/>
      <c r="W81" s="1290"/>
      <c r="X81" s="1290"/>
      <c r="Y81" s="1290"/>
      <c r="Z81" s="1290"/>
      <c r="AA81" s="1290"/>
      <c r="AB81" s="1290"/>
      <c r="AC81" s="1290"/>
      <c r="AD81" s="1290"/>
      <c r="AE81" s="1290"/>
      <c r="AF81" s="1290"/>
      <c r="AG81" s="1290"/>
      <c r="AH81" s="1290"/>
      <c r="AI81" s="1290"/>
      <c r="AJ81" s="1290"/>
      <c r="AK81" s="1290"/>
      <c r="AL81" s="1290"/>
      <c r="AM81" s="1290"/>
      <c r="AN81" s="1290"/>
      <c r="AO81" s="1290"/>
      <c r="AP81" s="1290"/>
      <c r="AQ81" s="1290"/>
      <c r="AR81" s="1290"/>
      <c r="AS81" s="1290"/>
      <c r="AT81" s="1290"/>
      <c r="AU81" s="1290"/>
      <c r="AV81" s="1290"/>
      <c r="AW81" s="1290"/>
      <c r="AX81" s="1290"/>
      <c r="AY81" s="1290"/>
      <c r="AZ81" s="1290"/>
      <c r="BA81" s="1290"/>
      <c r="BB81" s="1290"/>
      <c r="BC81" s="1290"/>
      <c r="BD81" s="1290"/>
      <c r="BE81" s="1290"/>
      <c r="BF81" s="1290"/>
      <c r="BG81" s="1290"/>
      <c r="BH81" s="1290"/>
      <c r="BI81" s="1290"/>
      <c r="BJ81" s="1290"/>
      <c r="BK81" s="1290"/>
      <c r="BL81" s="1290"/>
      <c r="BM81" s="1290"/>
      <c r="BN81" s="1290"/>
      <c r="BO81" s="1290"/>
      <c r="BP81" s="1290"/>
      <c r="BQ81" s="1290"/>
      <c r="BR81" s="1290"/>
      <c r="BS81" s="1290"/>
      <c r="BT81" s="1290"/>
      <c r="BU81" s="1290"/>
      <c r="BV81" s="1290"/>
      <c r="BW81" s="1290"/>
      <c r="BX81" s="1290"/>
      <c r="BY81" s="1290"/>
      <c r="BZ81" s="1290"/>
      <c r="CA81" s="1290"/>
      <c r="CB81" s="1290"/>
      <c r="CC81" s="1290"/>
      <c r="CD81" s="1290"/>
      <c r="CE81" s="1290"/>
      <c r="CF81" s="1290"/>
      <c r="CG81" s="1290"/>
      <c r="CH81" s="1290"/>
      <c r="CI81" s="1290"/>
      <c r="CJ81" s="1290"/>
      <c r="CK81" s="1290"/>
      <c r="CL81" s="1290"/>
      <c r="CM81" s="1290"/>
      <c r="CN81" s="1290"/>
      <c r="CO81" s="1290"/>
      <c r="CP81" s="1290"/>
      <c r="CQ81" s="1290"/>
      <c r="CR81" s="1290"/>
      <c r="CS81" s="1290"/>
      <c r="CT81" s="1290"/>
      <c r="CU81" s="1290"/>
      <c r="CV81" s="1290"/>
      <c r="CW81" s="1290"/>
      <c r="CX81" s="1290"/>
      <c r="CY81" s="1290"/>
      <c r="CZ81" s="1290"/>
      <c r="DA81" s="1290"/>
      <c r="DB81" s="1290"/>
      <c r="DC81" s="1290"/>
      <c r="DD81" s="1290"/>
      <c r="DE81" s="1290"/>
      <c r="DF81" s="1290"/>
      <c r="DG81" s="1290"/>
      <c r="DH81" s="1290"/>
      <c r="DI81" s="1290"/>
      <c r="DJ81" s="1290"/>
      <c r="DK81" s="1290"/>
      <c r="DL81" s="1290"/>
      <c r="DM81" s="1290"/>
      <c r="DN81" s="1290"/>
      <c r="DO81" s="1290"/>
      <c r="DP81" s="1290"/>
      <c r="DQ81" s="1290"/>
      <c r="DR81" s="1290"/>
      <c r="DS81" s="1290"/>
      <c r="DT81" s="1290"/>
      <c r="DU81" s="1290"/>
      <c r="DV81" s="1290"/>
      <c r="DW81" s="1290"/>
      <c r="DX81" s="1290"/>
      <c r="DY81" s="1290"/>
      <c r="DZ81" s="1290"/>
      <c r="EA81" s="1290"/>
      <c r="EB81" s="1290"/>
      <c r="EC81" s="1290"/>
      <c r="ED81" s="1290"/>
      <c r="EE81" s="1290"/>
      <c r="EF81" s="1290"/>
      <c r="EG81" s="1290"/>
      <c r="EH81" s="1290"/>
      <c r="EI81" s="1290"/>
      <c r="EJ81" s="1290"/>
      <c r="EK81" s="1290"/>
      <c r="EL81" s="1290"/>
      <c r="EM81" s="1290"/>
      <c r="EN81" s="1290"/>
      <c r="EO81" s="1290"/>
      <c r="EP81" s="1290"/>
      <c r="EQ81" s="1290"/>
      <c r="ER81" s="1290"/>
      <c r="ES81" s="1290"/>
      <c r="ET81" s="1290"/>
      <c r="EU81" s="1290"/>
      <c r="EV81" s="1290"/>
      <c r="EW81" s="1290"/>
      <c r="EX81" s="1290"/>
      <c r="EY81" s="1290"/>
      <c r="EZ81" s="1290"/>
      <c r="FA81" s="1290"/>
      <c r="FB81" s="1290"/>
      <c r="FC81" s="1290"/>
      <c r="FD81" s="1290"/>
      <c r="FE81" s="1290"/>
      <c r="FF81" s="1290"/>
      <c r="FG81" s="1290"/>
      <c r="FH81" s="1290"/>
      <c r="FI81" s="1290"/>
      <c r="FJ81" s="1290"/>
      <c r="FK81" s="1290"/>
      <c r="FL81" s="1290"/>
      <c r="FM81" s="1290"/>
      <c r="FN81" s="1290"/>
      <c r="FO81" s="1290"/>
      <c r="FP81" s="1290"/>
      <c r="FQ81" s="1290"/>
      <c r="FR81" s="1290"/>
      <c r="FS81" s="1290"/>
      <c r="FT81" s="1290"/>
      <c r="FU81" s="1290"/>
      <c r="FV81" s="1290"/>
      <c r="FW81" s="1290"/>
      <c r="FX81" s="1290"/>
      <c r="FY81" s="1290"/>
      <c r="FZ81" s="1290"/>
      <c r="GA81" s="1290"/>
      <c r="GB81" s="1290"/>
      <c r="GC81" s="1290"/>
      <c r="GD81" s="1290"/>
      <c r="GE81" s="1290"/>
      <c r="GF81" s="1290"/>
      <c r="GG81" s="1290"/>
      <c r="GH81" s="1290"/>
      <c r="GI81" s="1290"/>
      <c r="GJ81" s="1290"/>
      <c r="GK81" s="1290"/>
      <c r="GL81" s="1290"/>
      <c r="GM81" s="1290"/>
      <c r="GN81" s="1290"/>
      <c r="GO81" s="1290"/>
      <c r="GP81" s="1290"/>
      <c r="GQ81" s="1290"/>
      <c r="GR81" s="1290"/>
      <c r="GS81" s="1290"/>
      <c r="GT81" s="1290"/>
      <c r="GU81" s="1290"/>
      <c r="GV81" s="1290"/>
      <c r="GW81" s="1290"/>
      <c r="GX81" s="1290"/>
      <c r="GY81" s="1290"/>
      <c r="GZ81" s="1290"/>
      <c r="HA81" s="1290"/>
      <c r="HB81" s="1290"/>
      <c r="HC81" s="1290"/>
      <c r="HD81" s="1290"/>
      <c r="HE81" s="1290"/>
      <c r="HF81" s="1290"/>
      <c r="HG81" s="1290"/>
      <c r="HH81" s="1290"/>
      <c r="HI81" s="1290"/>
      <c r="HJ81" s="1290"/>
      <c r="HK81" s="1290"/>
      <c r="HL81" s="1290"/>
      <c r="HM81" s="1290"/>
      <c r="HN81" s="1290"/>
      <c r="HO81" s="1290"/>
      <c r="HP81" s="1290"/>
      <c r="HQ81" s="1290"/>
      <c r="HR81" s="1290"/>
      <c r="HS81" s="1290"/>
      <c r="HT81" s="1290"/>
      <c r="HU81" s="1290"/>
      <c r="HV81" s="1290"/>
      <c r="HW81" s="1290"/>
      <c r="HX81" s="1290"/>
      <c r="HY81" s="1290"/>
      <c r="HZ81" s="1290"/>
      <c r="IA81" s="1290"/>
      <c r="IB81" s="1290"/>
      <c r="IC81" s="1290"/>
      <c r="ID81" s="1290"/>
      <c r="IE81" s="1290"/>
      <c r="IF81" s="1290"/>
      <c r="IG81" s="1290"/>
      <c r="IH81" s="1290"/>
      <c r="II81" s="1290"/>
      <c r="IJ81" s="1290"/>
      <c r="IK81" s="1290"/>
      <c r="IL81" s="1290"/>
      <c r="IM81" s="1290"/>
      <c r="IN81" s="1290"/>
      <c r="IO81" s="1290"/>
      <c r="IP81" s="1290"/>
      <c r="IQ81" s="1290"/>
      <c r="IR81" s="1290"/>
      <c r="IS81" s="1290"/>
      <c r="IT81" s="1290"/>
      <c r="IU81" s="1290"/>
      <c r="IV81" s="1290"/>
      <c r="IW81" s="1290"/>
      <c r="IX81" s="1290"/>
      <c r="IY81" s="1290"/>
      <c r="IZ81" s="1290"/>
      <c r="JA81" s="1290"/>
      <c r="JB81" s="1290"/>
      <c r="JC81" s="1290"/>
      <c r="JD81" s="1290"/>
      <c r="JE81" s="1290"/>
      <c r="JF81" s="1290"/>
      <c r="JG81" s="1290"/>
      <c r="JH81" s="1290"/>
      <c r="JI81" s="1290"/>
      <c r="JJ81" s="1290"/>
      <c r="JK81" s="1290"/>
      <c r="JL81" s="1290"/>
      <c r="JM81" s="1290"/>
      <c r="JN81" s="1290"/>
      <c r="JO81" s="1290"/>
      <c r="JP81" s="1290"/>
      <c r="JQ81" s="1290"/>
      <c r="JR81" s="1290"/>
      <c r="JS81" s="1290"/>
      <c r="JT81" s="1290"/>
      <c r="JU81" s="1290"/>
      <c r="JV81" s="1290"/>
      <c r="JW81" s="1290"/>
      <c r="JX81" s="1290"/>
      <c r="JY81" s="1290"/>
      <c r="JZ81" s="1290"/>
      <c r="KA81" s="1290"/>
      <c r="KB81" s="1290"/>
      <c r="KC81" s="1290"/>
      <c r="KD81" s="1290"/>
      <c r="KE81" s="1290"/>
      <c r="KF81" s="1290"/>
      <c r="KG81" s="1290"/>
      <c r="KH81" s="1290"/>
      <c r="KI81" s="1290"/>
      <c r="KJ81" s="1290"/>
      <c r="KK81" s="1290"/>
      <c r="KL81" s="1290"/>
      <c r="KM81" s="1290"/>
      <c r="KN81" s="1290"/>
      <c r="KO81" s="1290"/>
      <c r="KP81" s="1290"/>
      <c r="KQ81" s="1290"/>
      <c r="KR81" s="1290"/>
      <c r="KS81" s="1290"/>
      <c r="KT81" s="1290"/>
      <c r="KU81" s="1290"/>
      <c r="KV81" s="1290"/>
      <c r="KW81" s="1290"/>
      <c r="KX81" s="1290"/>
      <c r="KY81" s="1290"/>
      <c r="KZ81" s="1290"/>
      <c r="LA81" s="1290"/>
      <c r="LB81" s="1290"/>
      <c r="LC81" s="1290"/>
      <c r="LD81" s="1290"/>
      <c r="LE81" s="1290"/>
      <c r="LF81" s="1290"/>
      <c r="LG81" s="1290"/>
      <c r="LH81" s="1290"/>
      <c r="LI81" s="1290"/>
      <c r="LJ81" s="1290"/>
      <c r="LK81" s="1290"/>
      <c r="LL81" s="1290"/>
      <c r="LM81" s="1290"/>
      <c r="LN81" s="1290"/>
      <c r="LO81" s="1290"/>
      <c r="LP81" s="1290"/>
      <c r="LQ81" s="1290"/>
      <c r="LR81" s="1290"/>
      <c r="LS81" s="1290"/>
      <c r="LT81" s="1290"/>
      <c r="LU81" s="1290"/>
      <c r="LV81" s="1290"/>
      <c r="LW81" s="1290"/>
      <c r="LX81" s="1290"/>
      <c r="LY81" s="1290"/>
      <c r="LZ81" s="1290"/>
      <c r="MA81" s="1290"/>
      <c r="MB81" s="1290"/>
      <c r="MC81" s="1290"/>
      <c r="MD81" s="1290"/>
      <c r="ME81" s="1290"/>
      <c r="MF81" s="1290"/>
      <c r="MG81" s="1290"/>
      <c r="MH81" s="1290"/>
      <c r="MI81" s="1290"/>
      <c r="MJ81" s="1290"/>
      <c r="MK81" s="1290"/>
      <c r="ML81" s="1290"/>
      <c r="MM81" s="1290"/>
      <c r="MN81" s="1290"/>
      <c r="MO81" s="1290"/>
      <c r="MP81" s="1290"/>
      <c r="MQ81" s="1290"/>
      <c r="MR81" s="1290"/>
      <c r="MS81" s="1290"/>
      <c r="MT81" s="1290"/>
      <c r="MU81" s="1290"/>
      <c r="MV81" s="1290"/>
      <c r="MW81" s="1290"/>
      <c r="MX81" s="1290"/>
      <c r="MY81" s="1290"/>
      <c r="MZ81" s="1290"/>
      <c r="NA81" s="1290"/>
      <c r="NB81" s="1290"/>
      <c r="NC81" s="1290"/>
      <c r="ND81" s="1290"/>
      <c r="NE81" s="1290"/>
      <c r="NF81" s="1290"/>
      <c r="NG81" s="1290"/>
      <c r="NH81" s="1290"/>
      <c r="NI81" s="1290"/>
      <c r="NJ81" s="1290"/>
      <c r="NK81" s="1290"/>
      <c r="NL81" s="1290"/>
      <c r="NM81" s="1290"/>
      <c r="NN81" s="1290"/>
      <c r="NO81" s="1290"/>
      <c r="NP81" s="1290"/>
      <c r="NQ81" s="1290"/>
      <c r="NR81" s="1290"/>
      <c r="NS81" s="1290"/>
      <c r="NT81" s="1290"/>
      <c r="NU81" s="1290"/>
      <c r="NV81" s="1290"/>
      <c r="NW81" s="1290"/>
      <c r="NX81" s="1290"/>
      <c r="NY81" s="1290"/>
      <c r="NZ81" s="1290"/>
      <c r="OA81" s="1290"/>
      <c r="OB81" s="1290"/>
      <c r="OC81" s="1290"/>
      <c r="OD81" s="1290"/>
      <c r="OE81" s="1290"/>
      <c r="OF81" s="1290"/>
      <c r="OG81" s="1290"/>
      <c r="OH81" s="1290"/>
      <c r="OI81" s="1290"/>
      <c r="OJ81" s="1290"/>
      <c r="OK81" s="1290"/>
      <c r="OL81" s="1290"/>
      <c r="OM81" s="1290"/>
      <c r="ON81" s="1290"/>
      <c r="OO81" s="1290"/>
      <c r="OP81" s="1290"/>
      <c r="OQ81" s="1290"/>
      <c r="OR81" s="1290"/>
      <c r="OS81" s="1290"/>
      <c r="OT81" s="1290"/>
      <c r="OU81" s="1290"/>
      <c r="OV81" s="1290"/>
      <c r="OW81" s="1290"/>
      <c r="OX81" s="1290"/>
      <c r="OY81" s="1290"/>
      <c r="OZ81" s="1290"/>
      <c r="PA81" s="1290"/>
      <c r="PB81" s="1290"/>
      <c r="PC81" s="1290"/>
      <c r="PD81" s="1290"/>
      <c r="PE81" s="1290"/>
      <c r="PF81" s="1290"/>
      <c r="PG81" s="1290"/>
      <c r="PH81" s="1290"/>
      <c r="PI81" s="1290"/>
      <c r="PJ81" s="1290"/>
      <c r="PK81" s="1290"/>
      <c r="PL81" s="1290"/>
      <c r="PM81" s="1290"/>
      <c r="PN81" s="1290"/>
      <c r="PO81" s="1290"/>
      <c r="PP81" s="1290"/>
      <c r="PQ81" s="1290"/>
      <c r="PR81" s="1290"/>
      <c r="PS81" s="1290"/>
      <c r="PT81" s="1290"/>
      <c r="PU81" s="1290"/>
      <c r="PV81" s="1290"/>
      <c r="PW81" s="1290"/>
      <c r="PX81" s="1290"/>
      <c r="PY81" s="1290"/>
      <c r="PZ81" s="1290"/>
      <c r="QA81" s="1290"/>
      <c r="QB81" s="1290"/>
      <c r="QC81" s="1290"/>
      <c r="QD81" s="1290"/>
      <c r="QE81" s="1290"/>
      <c r="QF81" s="1290"/>
      <c r="QG81" s="1290"/>
      <c r="QH81" s="1290"/>
      <c r="QI81" s="1290"/>
      <c r="QJ81" s="1290"/>
      <c r="QK81" s="1290"/>
      <c r="QL81" s="1290"/>
      <c r="QM81" s="1290"/>
      <c r="QN81" s="1290"/>
      <c r="QO81" s="1290"/>
      <c r="QP81" s="1290"/>
      <c r="QQ81" s="1290"/>
      <c r="QR81" s="1290"/>
      <c r="QS81" s="1290"/>
      <c r="QT81" s="1290"/>
      <c r="QU81" s="1290"/>
      <c r="QV81" s="1290"/>
      <c r="QW81" s="1290"/>
      <c r="QX81" s="1290"/>
      <c r="QY81" s="1290"/>
      <c r="QZ81" s="1290"/>
      <c r="RA81" s="1290"/>
      <c r="RB81" s="1290"/>
      <c r="RC81" s="1290"/>
      <c r="RD81" s="1290"/>
      <c r="RE81" s="1290"/>
      <c r="RF81" s="1290"/>
      <c r="RG81" s="1290"/>
      <c r="RH81" s="1290"/>
      <c r="RI81" s="1290"/>
      <c r="RJ81" s="1290"/>
      <c r="RK81" s="1290"/>
      <c r="RL81" s="1290"/>
      <c r="RM81" s="1290"/>
      <c r="RN81" s="1290"/>
      <c r="RO81" s="1290"/>
      <c r="RP81" s="1290"/>
      <c r="RQ81" s="1290"/>
      <c r="RR81" s="1290"/>
      <c r="RS81" s="1290"/>
      <c r="RT81" s="1290"/>
      <c r="RU81" s="1290"/>
      <c r="RV81" s="1290"/>
      <c r="RW81" s="1290"/>
      <c r="RX81" s="1290"/>
      <c r="RY81" s="1290"/>
      <c r="RZ81" s="1290"/>
      <c r="SA81" s="1290"/>
      <c r="SB81" s="1290"/>
      <c r="SC81" s="1290"/>
      <c r="SD81" s="1290"/>
      <c r="SE81" s="1290"/>
      <c r="SF81" s="1290"/>
      <c r="SG81" s="1290"/>
      <c r="SH81" s="1290"/>
      <c r="SI81" s="1290"/>
      <c r="SJ81" s="1290"/>
      <c r="SK81" s="1290"/>
      <c r="SL81" s="1290"/>
      <c r="SM81" s="1290"/>
      <c r="SN81" s="1290"/>
      <c r="SO81" s="1290"/>
      <c r="SP81" s="1290"/>
      <c r="SQ81" s="1290"/>
      <c r="SR81" s="1290"/>
      <c r="SS81" s="1290"/>
      <c r="ST81" s="1290"/>
      <c r="SU81" s="1290"/>
      <c r="SV81" s="1290"/>
      <c r="SW81" s="1290"/>
      <c r="SX81" s="1290"/>
      <c r="SY81" s="1290"/>
      <c r="SZ81" s="1290"/>
      <c r="TA81" s="1290"/>
      <c r="TB81" s="1290"/>
      <c r="TC81" s="1290"/>
      <c r="TD81" s="1290"/>
      <c r="TE81" s="1290"/>
      <c r="TF81" s="1290"/>
      <c r="TG81" s="1290"/>
      <c r="TH81" s="1290"/>
      <c r="TI81" s="1290"/>
      <c r="TJ81" s="1290"/>
      <c r="TK81" s="1290"/>
      <c r="TL81" s="1290"/>
      <c r="TM81" s="1290"/>
      <c r="TN81" s="1290"/>
      <c r="TO81" s="1290"/>
      <c r="TP81" s="1290"/>
      <c r="TQ81" s="1290"/>
      <c r="TR81" s="1290"/>
      <c r="TS81" s="1290"/>
      <c r="TT81" s="1290"/>
      <c r="TU81" s="1290"/>
      <c r="TV81" s="1290"/>
      <c r="TW81" s="1290"/>
      <c r="TX81" s="1290"/>
      <c r="TY81" s="1290"/>
      <c r="TZ81" s="1290"/>
      <c r="UA81" s="1290"/>
      <c r="UB81" s="1290"/>
      <c r="UC81" s="1290"/>
      <c r="UD81" s="1290"/>
      <c r="UE81" s="1290"/>
      <c r="UF81" s="1290"/>
      <c r="UG81" s="1290"/>
      <c r="UH81" s="1290"/>
      <c r="UI81" s="1290"/>
      <c r="UJ81" s="1290"/>
      <c r="UK81" s="1290"/>
      <c r="UL81" s="1290"/>
      <c r="UM81" s="1290"/>
      <c r="UN81" s="1290"/>
      <c r="UO81" s="1290"/>
      <c r="UP81" s="1290"/>
      <c r="UQ81" s="1290"/>
      <c r="UR81" s="1290"/>
      <c r="US81" s="1290"/>
      <c r="UT81" s="1290"/>
      <c r="UU81" s="1290"/>
      <c r="UV81" s="1290"/>
      <c r="UW81" s="1290"/>
      <c r="UX81" s="1290"/>
      <c r="UY81" s="1290"/>
      <c r="UZ81" s="1290"/>
      <c r="VA81" s="1290"/>
      <c r="VB81" s="1290"/>
      <c r="VC81" s="1290"/>
      <c r="VD81" s="1290"/>
      <c r="VE81" s="1290"/>
      <c r="VF81" s="1290"/>
      <c r="VG81" s="1290"/>
      <c r="VH81" s="1290"/>
      <c r="VI81" s="1290"/>
      <c r="VJ81" s="1290"/>
      <c r="VK81" s="1290"/>
      <c r="VL81" s="1290"/>
      <c r="VM81" s="1290"/>
      <c r="VN81" s="1290"/>
      <c r="VO81" s="1290"/>
      <c r="VP81" s="1290"/>
      <c r="VQ81" s="1290"/>
      <c r="VR81" s="1290"/>
      <c r="VS81" s="1290"/>
      <c r="VT81" s="1290"/>
      <c r="VU81" s="1290"/>
      <c r="VV81" s="1290"/>
      <c r="VW81" s="1290"/>
      <c r="VX81" s="1290"/>
      <c r="VY81" s="1290"/>
      <c r="VZ81" s="1290"/>
      <c r="WA81" s="1290"/>
      <c r="WB81" s="1290"/>
      <c r="WC81" s="1290"/>
      <c r="WD81" s="1290"/>
      <c r="WE81" s="1290"/>
      <c r="WF81" s="1290"/>
      <c r="WG81" s="1290"/>
      <c r="WH81" s="1290"/>
      <c r="WI81" s="1290"/>
      <c r="WJ81" s="1290"/>
      <c r="WK81" s="1290"/>
      <c r="WL81" s="1290"/>
      <c r="WM81" s="1290"/>
      <c r="WN81" s="1290"/>
      <c r="WO81" s="1290"/>
      <c r="WP81" s="1290"/>
      <c r="WQ81" s="1290"/>
      <c r="WR81" s="1290"/>
      <c r="WS81" s="1290"/>
      <c r="WT81" s="1290"/>
      <c r="WU81" s="1290"/>
      <c r="WV81" s="1290"/>
      <c r="WW81" s="1290"/>
      <c r="WX81" s="1290"/>
      <c r="WY81" s="1290"/>
      <c r="WZ81" s="1290"/>
      <c r="XA81" s="1290"/>
      <c r="XB81" s="1290"/>
      <c r="XC81" s="1290"/>
      <c r="XD81" s="1290"/>
      <c r="XE81" s="1290"/>
      <c r="XF81" s="1290"/>
      <c r="XG81" s="1290"/>
      <c r="XH81" s="1290"/>
      <c r="XI81" s="1290"/>
      <c r="XJ81" s="1290"/>
      <c r="XK81" s="1290"/>
      <c r="XL81" s="1290"/>
      <c r="XM81" s="1290"/>
      <c r="XN81" s="1290"/>
      <c r="XO81" s="1290"/>
      <c r="XP81" s="1290"/>
      <c r="XQ81" s="1290"/>
      <c r="XR81" s="1290"/>
      <c r="XS81" s="1290"/>
      <c r="XT81" s="1290"/>
      <c r="XU81" s="1290"/>
      <c r="XV81" s="1290"/>
      <c r="XW81" s="1290"/>
      <c r="XX81" s="1290"/>
      <c r="XY81" s="1290"/>
      <c r="XZ81" s="1290"/>
      <c r="YA81" s="1290"/>
      <c r="YB81" s="1290"/>
      <c r="YC81" s="1290"/>
      <c r="YD81" s="1290"/>
      <c r="YE81" s="1290"/>
      <c r="YF81" s="1290"/>
      <c r="YG81" s="1290"/>
      <c r="YH81" s="1290"/>
      <c r="YI81" s="1290"/>
      <c r="YJ81" s="1290"/>
      <c r="YK81" s="1290"/>
      <c r="YL81" s="1290"/>
      <c r="YM81" s="1290"/>
      <c r="YN81" s="1290"/>
      <c r="YO81" s="1290"/>
      <c r="YP81" s="1290"/>
      <c r="YQ81" s="1290"/>
      <c r="YR81" s="1290"/>
      <c r="YS81" s="1290"/>
      <c r="YT81" s="1290"/>
      <c r="YU81" s="1290"/>
      <c r="YV81" s="1290"/>
      <c r="YW81" s="1290"/>
      <c r="YX81" s="1290"/>
      <c r="YY81" s="1290"/>
      <c r="YZ81" s="1290"/>
      <c r="ZA81" s="1290"/>
      <c r="ZB81" s="1290"/>
      <c r="ZC81" s="1290"/>
      <c r="ZD81" s="1290"/>
      <c r="ZE81" s="1290"/>
      <c r="ZF81" s="1290"/>
      <c r="ZG81" s="1290"/>
      <c r="ZH81" s="1290"/>
      <c r="ZI81" s="1290"/>
      <c r="ZJ81" s="1290"/>
      <c r="ZK81" s="1290"/>
      <c r="ZL81" s="1290"/>
      <c r="ZM81" s="1290"/>
      <c r="ZN81" s="1290"/>
      <c r="ZO81" s="1290"/>
      <c r="ZP81" s="1290"/>
      <c r="ZQ81" s="1290"/>
      <c r="ZR81" s="1290"/>
      <c r="ZS81" s="1290"/>
      <c r="ZT81" s="1290"/>
      <c r="ZU81" s="1290"/>
      <c r="ZV81" s="1290"/>
      <c r="ZW81" s="1290"/>
      <c r="ZX81" s="1290"/>
      <c r="ZY81" s="1290"/>
      <c r="ZZ81" s="1290"/>
      <c r="AAA81" s="1290"/>
      <c r="AAB81" s="1290"/>
      <c r="AAC81" s="1290"/>
      <c r="AAD81" s="1290"/>
      <c r="AAE81" s="1290"/>
      <c r="AAF81" s="1290"/>
      <c r="AAG81" s="1290"/>
      <c r="AAH81" s="1290"/>
      <c r="AAI81" s="1290"/>
      <c r="AAJ81" s="1290"/>
      <c r="AAK81" s="1290"/>
      <c r="AAL81" s="1290"/>
      <c r="AAM81" s="1290"/>
      <c r="AAN81" s="1290"/>
      <c r="AAO81" s="1290"/>
      <c r="AAP81" s="1290"/>
      <c r="AAQ81" s="1290"/>
      <c r="AAR81" s="1290"/>
      <c r="AAS81" s="1290"/>
      <c r="AAT81" s="1290"/>
      <c r="AAU81" s="1290"/>
      <c r="AAV81" s="1290"/>
      <c r="AAW81" s="1290"/>
      <c r="AAX81" s="1290"/>
      <c r="AAY81" s="1290"/>
      <c r="AAZ81" s="1290"/>
      <c r="ABA81" s="1290"/>
      <c r="ABB81" s="1290"/>
      <c r="ABC81" s="1290"/>
      <c r="ABD81" s="1290"/>
      <c r="ABE81" s="1290"/>
      <c r="ABF81" s="1290"/>
      <c r="ABG81" s="1290"/>
      <c r="ABH81" s="1290"/>
      <c r="ABI81" s="1290"/>
      <c r="ABJ81" s="1290"/>
      <c r="ABK81" s="1290"/>
      <c r="ABL81" s="1290"/>
      <c r="ABM81" s="1290"/>
      <c r="ABN81" s="1290"/>
      <c r="ABO81" s="1290"/>
      <c r="ABP81" s="1290"/>
      <c r="ABQ81" s="1290"/>
      <c r="ABR81" s="1290"/>
      <c r="ABS81" s="1290"/>
      <c r="ABT81" s="1290"/>
      <c r="ABU81" s="1290"/>
      <c r="ABV81" s="1290"/>
      <c r="ABW81" s="1290"/>
      <c r="ABX81" s="1290"/>
      <c r="ABY81" s="1290"/>
      <c r="ABZ81" s="1290"/>
      <c r="ACA81" s="1290"/>
      <c r="ACB81" s="1290"/>
      <c r="ACC81" s="1290"/>
      <c r="ACD81" s="1290"/>
      <c r="ACE81" s="1290"/>
      <c r="ACF81" s="1290"/>
      <c r="ACG81" s="1290"/>
      <c r="ACH81" s="1290"/>
      <c r="ACI81" s="1290"/>
      <c r="ACJ81" s="1290"/>
      <c r="ACK81" s="1290"/>
      <c r="ACL81" s="1290"/>
      <c r="ACM81" s="1290"/>
      <c r="ACN81" s="1290"/>
      <c r="ACO81" s="1290"/>
      <c r="ACP81" s="1290"/>
      <c r="ACQ81" s="1290"/>
      <c r="ACR81" s="1290"/>
      <c r="ACS81" s="1290"/>
      <c r="ACT81" s="1290"/>
      <c r="ACU81" s="1290"/>
      <c r="ACV81" s="1290"/>
      <c r="ACW81" s="1290"/>
      <c r="ACX81" s="1290"/>
      <c r="ACY81" s="1290"/>
      <c r="ACZ81" s="1290"/>
      <c r="ADA81" s="1290"/>
      <c r="ADB81" s="1290"/>
      <c r="ADC81" s="1290"/>
      <c r="ADD81" s="1290"/>
      <c r="ADE81" s="1290"/>
      <c r="ADF81" s="1290"/>
      <c r="ADG81" s="1290"/>
      <c r="ADH81" s="1290"/>
      <c r="ADI81" s="1290"/>
      <c r="ADJ81" s="1290"/>
      <c r="ADK81" s="1290"/>
      <c r="ADL81" s="1290"/>
      <c r="ADM81" s="1290"/>
      <c r="ADN81" s="1290"/>
      <c r="ADO81" s="1290"/>
      <c r="ADP81" s="1290"/>
      <c r="ADQ81" s="1290"/>
      <c r="ADR81" s="1290"/>
      <c r="ADS81" s="1290"/>
      <c r="ADT81" s="1290"/>
      <c r="ADU81" s="1290"/>
      <c r="ADV81" s="1290"/>
      <c r="ADW81" s="1290"/>
      <c r="ADX81" s="1290"/>
      <c r="ADY81" s="1290"/>
      <c r="ADZ81" s="1290"/>
      <c r="AEA81" s="1290"/>
      <c r="AEB81" s="1290"/>
      <c r="AEC81" s="1290"/>
      <c r="AED81" s="1290"/>
      <c r="AEE81" s="1290"/>
      <c r="AEF81" s="1290"/>
      <c r="AEG81" s="1290"/>
      <c r="AEH81" s="1290"/>
      <c r="AEI81" s="1290"/>
      <c r="AEJ81" s="1290"/>
      <c r="AEK81" s="1290"/>
      <c r="AEL81" s="1290"/>
      <c r="AEM81" s="1290"/>
      <c r="AEN81" s="1290"/>
      <c r="AEO81" s="1290"/>
      <c r="AEP81" s="1290"/>
      <c r="AEQ81" s="1290"/>
      <c r="AER81" s="1290"/>
      <c r="AES81" s="1290"/>
      <c r="AET81" s="1290"/>
      <c r="AEU81" s="1290"/>
      <c r="AEV81" s="1290"/>
      <c r="AEW81" s="1290"/>
      <c r="AEX81" s="1290"/>
      <c r="AEY81" s="1290"/>
      <c r="AEZ81" s="1290"/>
      <c r="AFA81" s="1290"/>
      <c r="AFB81" s="1290"/>
      <c r="AFC81" s="1290"/>
      <c r="AFD81" s="1290"/>
      <c r="AFE81" s="1290"/>
      <c r="AFF81" s="1290"/>
      <c r="AFG81" s="1290"/>
      <c r="AFH81" s="1290"/>
      <c r="AFI81" s="1290"/>
      <c r="AFJ81" s="1290"/>
      <c r="AFK81" s="1290"/>
      <c r="AFL81" s="1290"/>
      <c r="AFM81" s="1290"/>
      <c r="AFN81" s="1290"/>
      <c r="AFO81" s="1290"/>
      <c r="AFP81" s="1290"/>
      <c r="AFQ81" s="1290"/>
      <c r="AFR81" s="1290"/>
      <c r="AFS81" s="1290"/>
      <c r="AFT81" s="1290"/>
      <c r="AFU81" s="1290"/>
      <c r="AFV81" s="1290"/>
      <c r="AFW81" s="1290"/>
      <c r="AFX81" s="1290"/>
      <c r="AFY81" s="1290"/>
      <c r="AFZ81" s="1290"/>
      <c r="AGA81" s="1290"/>
      <c r="AGB81" s="1290"/>
      <c r="AGC81" s="1290"/>
      <c r="AGD81" s="1290"/>
      <c r="AGE81" s="1290"/>
      <c r="AGF81" s="1290"/>
      <c r="AGG81" s="1290"/>
      <c r="AGH81" s="1290"/>
      <c r="AGI81" s="1290"/>
      <c r="AGJ81" s="1290"/>
      <c r="AGK81" s="1290"/>
      <c r="AGL81" s="1290"/>
      <c r="AGM81" s="1290"/>
      <c r="AGN81" s="1290"/>
      <c r="AGO81" s="1290"/>
      <c r="AGP81" s="1290"/>
      <c r="AGQ81" s="1290"/>
      <c r="AGR81" s="1290"/>
      <c r="AGS81" s="1290"/>
      <c r="AGT81" s="1290"/>
      <c r="AGU81" s="1290"/>
      <c r="AGV81" s="1290"/>
      <c r="AGW81" s="1290"/>
      <c r="AGX81" s="1290"/>
      <c r="AGY81" s="1290"/>
      <c r="AGZ81" s="1290"/>
      <c r="AHA81" s="1290"/>
      <c r="AHB81" s="1290"/>
      <c r="AHC81" s="1290"/>
      <c r="AHD81" s="1290"/>
      <c r="AHE81" s="1290"/>
      <c r="AHF81" s="1290"/>
      <c r="AHG81" s="1290"/>
      <c r="AHH81" s="1290"/>
      <c r="AHI81" s="1290"/>
      <c r="AHJ81" s="1290"/>
      <c r="AHK81" s="1290"/>
      <c r="AHL81" s="1290"/>
      <c r="AHM81" s="1290"/>
      <c r="AHN81" s="1290"/>
      <c r="AHO81" s="1290"/>
      <c r="AHP81" s="1290"/>
      <c r="AHQ81" s="1290"/>
      <c r="AHR81" s="1290"/>
      <c r="AHS81" s="1290"/>
      <c r="AHT81" s="1290"/>
      <c r="AHU81" s="1290"/>
      <c r="AHV81" s="1290"/>
      <c r="AHW81" s="1290"/>
      <c r="AHX81" s="1290"/>
      <c r="AHY81" s="1290"/>
      <c r="AHZ81" s="1290"/>
      <c r="AIA81" s="1290"/>
      <c r="AIB81" s="1290"/>
      <c r="AIC81" s="1290"/>
      <c r="AID81" s="1290"/>
      <c r="AIE81" s="1290"/>
      <c r="AIF81" s="1290"/>
      <c r="AIG81" s="1290"/>
      <c r="AIH81" s="1290"/>
      <c r="AII81" s="1290"/>
      <c r="AIJ81" s="1290"/>
      <c r="AIK81" s="1290"/>
      <c r="AIL81" s="1290"/>
      <c r="AIM81" s="1290"/>
      <c r="AIN81" s="1290"/>
      <c r="AIO81" s="1290"/>
      <c r="AIP81" s="1290"/>
      <c r="AIQ81" s="1290"/>
      <c r="AIR81" s="1290"/>
      <c r="AIS81" s="1290"/>
      <c r="AIT81" s="1290"/>
      <c r="AIU81" s="1290"/>
      <c r="AIV81" s="1290"/>
      <c r="AIW81" s="1290"/>
      <c r="AIX81" s="1290"/>
      <c r="AIY81" s="1290"/>
      <c r="AIZ81" s="1290"/>
      <c r="AJA81" s="1290"/>
      <c r="AJB81" s="1290"/>
      <c r="AJC81" s="1290"/>
      <c r="AJD81" s="1290"/>
      <c r="AJE81" s="1290"/>
      <c r="AJF81" s="1290"/>
      <c r="AJG81" s="1290"/>
      <c r="AJH81" s="1290"/>
      <c r="AJI81" s="1290"/>
      <c r="AJJ81" s="1290"/>
      <c r="AJK81" s="1290"/>
      <c r="AJL81" s="1290"/>
      <c r="AJM81" s="1290"/>
      <c r="AJN81" s="1290"/>
      <c r="AJO81" s="1290"/>
      <c r="AJP81" s="1290"/>
      <c r="AJQ81" s="1290"/>
      <c r="AJR81" s="1290"/>
      <c r="AJS81" s="1290"/>
      <c r="AJT81" s="1290"/>
      <c r="AJU81" s="1290"/>
      <c r="AJV81" s="1290"/>
      <c r="AJW81" s="1290"/>
      <c r="AJX81" s="1290"/>
      <c r="AJY81" s="1290"/>
      <c r="AJZ81" s="1290"/>
      <c r="AKA81" s="1290"/>
      <c r="AKB81" s="1290"/>
      <c r="AKC81" s="1290"/>
      <c r="AKD81" s="1290"/>
      <c r="AKE81" s="1290"/>
      <c r="AKF81" s="1290"/>
      <c r="AKG81" s="1290"/>
      <c r="AKH81" s="1290"/>
      <c r="AKI81" s="1290"/>
      <c r="AKJ81" s="1290"/>
      <c r="AKK81" s="1290"/>
      <c r="AKL81" s="1290"/>
      <c r="AKM81" s="1290"/>
      <c r="AKN81" s="1290"/>
      <c r="AKO81" s="1290"/>
      <c r="AKP81" s="1290"/>
      <c r="AKQ81" s="1290"/>
      <c r="AKR81" s="1290"/>
      <c r="AKS81" s="1290"/>
      <c r="AKT81" s="1290"/>
      <c r="AKU81" s="1290"/>
      <c r="AKV81" s="1290"/>
      <c r="AKW81" s="1290"/>
      <c r="AKX81" s="1290"/>
      <c r="AKY81" s="1290"/>
      <c r="AKZ81" s="1290"/>
      <c r="ALA81" s="1290"/>
      <c r="ALB81" s="1290"/>
      <c r="ALC81" s="1290"/>
      <c r="ALD81" s="1290"/>
      <c r="ALE81" s="1290"/>
      <c r="ALF81" s="1290"/>
      <c r="ALG81" s="1290"/>
      <c r="ALH81" s="1290"/>
      <c r="ALI81" s="1290"/>
      <c r="ALJ81" s="1290"/>
      <c r="ALK81" s="1290"/>
      <c r="ALL81" s="1290"/>
      <c r="ALM81" s="1290"/>
      <c r="ALN81" s="1290"/>
      <c r="ALO81" s="1290"/>
      <c r="ALP81" s="1290"/>
      <c r="ALQ81" s="1290"/>
      <c r="ALR81" s="1290"/>
      <c r="ALS81" s="1290"/>
      <c r="ALT81" s="1290"/>
      <c r="ALU81" s="1290"/>
      <c r="ALV81" s="1290"/>
      <c r="ALW81" s="1290"/>
      <c r="ALX81" s="1290"/>
      <c r="ALY81" s="1290"/>
      <c r="ALZ81" s="1290"/>
      <c r="AMA81" s="1290"/>
      <c r="AMB81" s="1290"/>
      <c r="AMC81" s="1290"/>
    </row>
    <row r="82" spans="1:1024" ht="18">
      <c r="A82" s="1299"/>
      <c r="B82" s="1298"/>
      <c r="C82" s="1295"/>
      <c r="D82" s="1295"/>
      <c r="E82" s="1510"/>
      <c r="F82" s="1509"/>
      <c r="G82" s="1295"/>
    </row>
    <row r="83" spans="1:1024" ht="18">
      <c r="A83" s="1299"/>
      <c r="B83" s="1298"/>
      <c r="C83" s="1295"/>
      <c r="D83" s="1295"/>
      <c r="E83" s="1510"/>
      <c r="F83" s="1509"/>
      <c r="G83" s="1295"/>
    </row>
    <row r="84" spans="1:1024" ht="24.75" customHeight="1">
      <c r="A84" s="1299"/>
      <c r="B84" s="1298"/>
      <c r="C84" s="1295"/>
      <c r="D84" s="1295"/>
      <c r="E84" s="1510"/>
      <c r="F84" s="1509"/>
      <c r="G84" s="1295"/>
    </row>
    <row r="85" spans="1:1024" s="1294" customFormat="1" ht="18">
      <c r="A85" s="1299"/>
      <c r="B85" s="1298"/>
      <c r="C85" s="1295"/>
      <c r="D85" s="1295"/>
      <c r="E85" s="1510"/>
      <c r="F85" s="1509"/>
      <c r="G85" s="1295"/>
      <c r="AMD85" s="1290"/>
      <c r="AME85" s="1290"/>
      <c r="AMF85" s="1290"/>
      <c r="AMG85" s="1290"/>
      <c r="AMH85" s="1290"/>
      <c r="AMI85" s="1290"/>
      <c r="AMJ85" s="1290"/>
    </row>
    <row r="86" spans="1:1024" s="1294" customFormat="1" ht="18">
      <c r="A86" s="1303"/>
      <c r="B86" s="1302"/>
      <c r="C86" s="1300"/>
      <c r="D86" s="1300"/>
      <c r="E86" s="1511"/>
      <c r="F86" s="1509"/>
      <c r="G86" s="1300"/>
      <c r="AMD86" s="1290"/>
      <c r="AME86" s="1290"/>
      <c r="AMF86" s="1290"/>
      <c r="AMG86" s="1290"/>
      <c r="AMH86" s="1290"/>
      <c r="AMI86" s="1290"/>
      <c r="AMJ86" s="1290"/>
    </row>
    <row r="87" spans="1:1024" s="1294" customFormat="1" ht="18">
      <c r="A87" s="1299"/>
      <c r="B87" s="1298"/>
      <c r="C87" s="1295"/>
      <c r="D87" s="1295"/>
      <c r="E87" s="1510"/>
      <c r="F87" s="1509"/>
      <c r="G87" s="1295"/>
      <c r="AMD87" s="1290"/>
      <c r="AME87" s="1290"/>
      <c r="AMF87" s="1290"/>
      <c r="AMG87" s="1290"/>
      <c r="AMH87" s="1290"/>
      <c r="AMI87" s="1290"/>
      <c r="AMJ87" s="1290"/>
    </row>
    <row r="88" spans="1:1024" s="1294" customFormat="1">
      <c r="A88" s="1291"/>
      <c r="B88" s="1291"/>
      <c r="C88" s="1291"/>
      <c r="D88" s="1291"/>
      <c r="E88" s="1292"/>
      <c r="F88" s="1291"/>
      <c r="G88" s="1291"/>
      <c r="AMD88" s="1290"/>
      <c r="AME88" s="1290"/>
      <c r="AMF88" s="1290"/>
      <c r="AMG88" s="1290"/>
      <c r="AMH88" s="1290"/>
      <c r="AMI88" s="1290"/>
      <c r="AMJ88" s="1290"/>
    </row>
    <row r="89" spans="1:1024" ht="20.25" customHeight="1">
      <c r="H89" s="1290"/>
      <c r="I89" s="1290"/>
    </row>
    <row r="90" spans="1:1024">
      <c r="H90" s="1290"/>
      <c r="I90" s="1290"/>
      <c r="J90" s="1290"/>
      <c r="K90" s="1290"/>
      <c r="L90" s="1290"/>
      <c r="M90" s="1290"/>
      <c r="N90" s="1290"/>
      <c r="O90" s="1290"/>
      <c r="P90" s="1290"/>
      <c r="Q90" s="1290"/>
      <c r="R90" s="1290"/>
      <c r="S90" s="1290"/>
      <c r="T90" s="1290"/>
      <c r="U90" s="1290"/>
      <c r="V90" s="1290"/>
      <c r="W90" s="1290"/>
      <c r="X90" s="1290"/>
      <c r="Y90" s="1290"/>
      <c r="Z90" s="1290"/>
      <c r="AA90" s="1290"/>
      <c r="AB90" s="1290"/>
      <c r="AC90" s="1290"/>
      <c r="AD90" s="1290"/>
      <c r="AE90" s="1290"/>
      <c r="AF90" s="1290"/>
      <c r="AG90" s="1290"/>
      <c r="AH90" s="1290"/>
      <c r="AI90" s="1290"/>
      <c r="AJ90" s="1290"/>
      <c r="AK90" s="1290"/>
      <c r="AL90" s="1290"/>
      <c r="AM90" s="1290"/>
      <c r="AN90" s="1290"/>
      <c r="AO90" s="1290"/>
      <c r="AP90" s="1290"/>
      <c r="AQ90" s="1290"/>
      <c r="AR90" s="1290"/>
      <c r="AS90" s="1290"/>
      <c r="AT90" s="1290"/>
      <c r="AU90" s="1290"/>
      <c r="AV90" s="1290"/>
      <c r="AW90" s="1290"/>
      <c r="AX90" s="1290"/>
      <c r="AY90" s="1290"/>
      <c r="AZ90" s="1290"/>
      <c r="BA90" s="1290"/>
      <c r="BB90" s="1290"/>
      <c r="BC90" s="1290"/>
      <c r="BD90" s="1290"/>
      <c r="BE90" s="1290"/>
      <c r="BF90" s="1290"/>
      <c r="BG90" s="1290"/>
      <c r="BH90" s="1290"/>
      <c r="BI90" s="1290"/>
      <c r="BJ90" s="1290"/>
      <c r="BK90" s="1290"/>
      <c r="BL90" s="1290"/>
      <c r="BM90" s="1290"/>
      <c r="BN90" s="1290"/>
      <c r="BO90" s="1290"/>
      <c r="BP90" s="1290"/>
      <c r="BQ90" s="1290"/>
      <c r="BR90" s="1290"/>
      <c r="BS90" s="1290"/>
      <c r="BT90" s="1290"/>
      <c r="BU90" s="1290"/>
      <c r="BV90" s="1290"/>
      <c r="BW90" s="1290"/>
      <c r="BX90" s="1290"/>
      <c r="BY90" s="1290"/>
      <c r="BZ90" s="1290"/>
      <c r="CA90" s="1290"/>
      <c r="CB90" s="1290"/>
      <c r="CC90" s="1290"/>
      <c r="CD90" s="1290"/>
      <c r="CE90" s="1290"/>
      <c r="CF90" s="1290"/>
      <c r="CG90" s="1290"/>
      <c r="CH90" s="1290"/>
      <c r="CI90" s="1290"/>
      <c r="CJ90" s="1290"/>
      <c r="CK90" s="1290"/>
      <c r="CL90" s="1290"/>
      <c r="CM90" s="1290"/>
      <c r="CN90" s="1290"/>
      <c r="CO90" s="1290"/>
      <c r="CP90" s="1290"/>
      <c r="CQ90" s="1290"/>
      <c r="CR90" s="1290"/>
      <c r="CS90" s="1290"/>
      <c r="CT90" s="1290"/>
      <c r="CU90" s="1290"/>
      <c r="CV90" s="1290"/>
      <c r="CW90" s="1290"/>
      <c r="CX90" s="1290"/>
      <c r="CY90" s="1290"/>
      <c r="CZ90" s="1290"/>
      <c r="DA90" s="1290"/>
      <c r="DB90" s="1290"/>
      <c r="DC90" s="1290"/>
      <c r="DD90" s="1290"/>
      <c r="DE90" s="1290"/>
      <c r="DF90" s="1290"/>
      <c r="DG90" s="1290"/>
      <c r="DH90" s="1290"/>
      <c r="DI90" s="1290"/>
      <c r="DJ90" s="1290"/>
      <c r="DK90" s="1290"/>
      <c r="DL90" s="1290"/>
      <c r="DM90" s="1290"/>
      <c r="DN90" s="1290"/>
      <c r="DO90" s="1290"/>
      <c r="DP90" s="1290"/>
      <c r="DQ90" s="1290"/>
      <c r="DR90" s="1290"/>
      <c r="DS90" s="1290"/>
      <c r="DT90" s="1290"/>
      <c r="DU90" s="1290"/>
      <c r="DV90" s="1290"/>
      <c r="DW90" s="1290"/>
      <c r="DX90" s="1290"/>
      <c r="DY90" s="1290"/>
      <c r="DZ90" s="1290"/>
      <c r="EA90" s="1290"/>
      <c r="EB90" s="1290"/>
      <c r="EC90" s="1290"/>
      <c r="ED90" s="1290"/>
      <c r="EE90" s="1290"/>
      <c r="EF90" s="1290"/>
      <c r="EG90" s="1290"/>
      <c r="EH90" s="1290"/>
      <c r="EI90" s="1290"/>
      <c r="EJ90" s="1290"/>
      <c r="EK90" s="1290"/>
      <c r="EL90" s="1290"/>
      <c r="EM90" s="1290"/>
      <c r="EN90" s="1290"/>
      <c r="EO90" s="1290"/>
      <c r="EP90" s="1290"/>
      <c r="EQ90" s="1290"/>
      <c r="ER90" s="1290"/>
      <c r="ES90" s="1290"/>
      <c r="ET90" s="1290"/>
      <c r="EU90" s="1290"/>
      <c r="EV90" s="1290"/>
      <c r="EW90" s="1290"/>
      <c r="EX90" s="1290"/>
      <c r="EY90" s="1290"/>
      <c r="EZ90" s="1290"/>
      <c r="FA90" s="1290"/>
      <c r="FB90" s="1290"/>
      <c r="FC90" s="1290"/>
      <c r="FD90" s="1290"/>
      <c r="FE90" s="1290"/>
      <c r="FF90" s="1290"/>
      <c r="FG90" s="1290"/>
      <c r="FH90" s="1290"/>
      <c r="FI90" s="1290"/>
      <c r="FJ90" s="1290"/>
      <c r="FK90" s="1290"/>
      <c r="FL90" s="1290"/>
      <c r="FM90" s="1290"/>
      <c r="FN90" s="1290"/>
      <c r="FO90" s="1290"/>
      <c r="FP90" s="1290"/>
      <c r="FQ90" s="1290"/>
      <c r="FR90" s="1290"/>
      <c r="FS90" s="1290"/>
      <c r="FT90" s="1290"/>
      <c r="FU90" s="1290"/>
      <c r="FV90" s="1290"/>
      <c r="FW90" s="1290"/>
      <c r="FX90" s="1290"/>
      <c r="FY90" s="1290"/>
      <c r="FZ90" s="1290"/>
      <c r="GA90" s="1290"/>
      <c r="GB90" s="1290"/>
      <c r="GC90" s="1290"/>
      <c r="GD90" s="1290"/>
      <c r="GE90" s="1290"/>
      <c r="GF90" s="1290"/>
      <c r="GG90" s="1290"/>
      <c r="GH90" s="1290"/>
      <c r="GI90" s="1290"/>
      <c r="GJ90" s="1290"/>
      <c r="GK90" s="1290"/>
      <c r="GL90" s="1290"/>
      <c r="GM90" s="1290"/>
      <c r="GN90" s="1290"/>
      <c r="GO90" s="1290"/>
      <c r="GP90" s="1290"/>
      <c r="GQ90" s="1290"/>
      <c r="GR90" s="1290"/>
      <c r="GS90" s="1290"/>
      <c r="GT90" s="1290"/>
      <c r="GU90" s="1290"/>
      <c r="GV90" s="1290"/>
      <c r="GW90" s="1290"/>
      <c r="GX90" s="1290"/>
      <c r="GY90" s="1290"/>
      <c r="GZ90" s="1290"/>
      <c r="HA90" s="1290"/>
      <c r="HB90" s="1290"/>
      <c r="HC90" s="1290"/>
      <c r="HD90" s="1290"/>
      <c r="HE90" s="1290"/>
      <c r="HF90" s="1290"/>
      <c r="HG90" s="1290"/>
      <c r="HH90" s="1290"/>
      <c r="HI90" s="1290"/>
      <c r="HJ90" s="1290"/>
      <c r="HK90" s="1290"/>
      <c r="HL90" s="1290"/>
      <c r="HM90" s="1290"/>
      <c r="HN90" s="1290"/>
      <c r="HO90" s="1290"/>
      <c r="HP90" s="1290"/>
      <c r="HQ90" s="1290"/>
      <c r="HR90" s="1290"/>
      <c r="HS90" s="1290"/>
      <c r="HT90" s="1290"/>
      <c r="HU90" s="1290"/>
      <c r="HV90" s="1290"/>
      <c r="HW90" s="1290"/>
      <c r="HX90" s="1290"/>
      <c r="HY90" s="1290"/>
      <c r="HZ90" s="1290"/>
      <c r="IA90" s="1290"/>
      <c r="IB90" s="1290"/>
      <c r="IC90" s="1290"/>
      <c r="ID90" s="1290"/>
      <c r="IE90" s="1290"/>
      <c r="IF90" s="1290"/>
      <c r="IG90" s="1290"/>
      <c r="IH90" s="1290"/>
      <c r="II90" s="1290"/>
      <c r="IJ90" s="1290"/>
      <c r="IK90" s="1290"/>
      <c r="IL90" s="1290"/>
      <c r="IM90" s="1290"/>
      <c r="IN90" s="1290"/>
      <c r="IO90" s="1290"/>
      <c r="IP90" s="1290"/>
      <c r="IQ90" s="1290"/>
      <c r="IR90" s="1290"/>
      <c r="IS90" s="1290"/>
      <c r="IT90" s="1290"/>
      <c r="IU90" s="1290"/>
      <c r="IV90" s="1290"/>
      <c r="IW90" s="1290"/>
      <c r="IX90" s="1290"/>
      <c r="IY90" s="1290"/>
      <c r="IZ90" s="1290"/>
      <c r="JA90" s="1290"/>
      <c r="JB90" s="1290"/>
      <c r="JC90" s="1290"/>
      <c r="JD90" s="1290"/>
      <c r="JE90" s="1290"/>
      <c r="JF90" s="1290"/>
      <c r="JG90" s="1290"/>
      <c r="JH90" s="1290"/>
      <c r="JI90" s="1290"/>
      <c r="JJ90" s="1290"/>
      <c r="JK90" s="1290"/>
      <c r="JL90" s="1290"/>
      <c r="JM90" s="1290"/>
      <c r="JN90" s="1290"/>
      <c r="JO90" s="1290"/>
      <c r="JP90" s="1290"/>
      <c r="JQ90" s="1290"/>
      <c r="JR90" s="1290"/>
      <c r="JS90" s="1290"/>
      <c r="JT90" s="1290"/>
      <c r="JU90" s="1290"/>
      <c r="JV90" s="1290"/>
      <c r="JW90" s="1290"/>
      <c r="JX90" s="1290"/>
      <c r="JY90" s="1290"/>
      <c r="JZ90" s="1290"/>
      <c r="KA90" s="1290"/>
      <c r="KB90" s="1290"/>
      <c r="KC90" s="1290"/>
      <c r="KD90" s="1290"/>
      <c r="KE90" s="1290"/>
      <c r="KF90" s="1290"/>
      <c r="KG90" s="1290"/>
      <c r="KH90" s="1290"/>
      <c r="KI90" s="1290"/>
      <c r="KJ90" s="1290"/>
      <c r="KK90" s="1290"/>
      <c r="KL90" s="1290"/>
      <c r="KM90" s="1290"/>
      <c r="KN90" s="1290"/>
      <c r="KO90" s="1290"/>
      <c r="KP90" s="1290"/>
      <c r="KQ90" s="1290"/>
      <c r="KR90" s="1290"/>
      <c r="KS90" s="1290"/>
      <c r="KT90" s="1290"/>
      <c r="KU90" s="1290"/>
      <c r="KV90" s="1290"/>
      <c r="KW90" s="1290"/>
      <c r="KX90" s="1290"/>
      <c r="KY90" s="1290"/>
      <c r="KZ90" s="1290"/>
      <c r="LA90" s="1290"/>
      <c r="LB90" s="1290"/>
      <c r="LC90" s="1290"/>
      <c r="LD90" s="1290"/>
      <c r="LE90" s="1290"/>
      <c r="LF90" s="1290"/>
      <c r="LG90" s="1290"/>
      <c r="LH90" s="1290"/>
      <c r="LI90" s="1290"/>
      <c r="LJ90" s="1290"/>
      <c r="LK90" s="1290"/>
      <c r="LL90" s="1290"/>
      <c r="LM90" s="1290"/>
      <c r="LN90" s="1290"/>
      <c r="LO90" s="1290"/>
      <c r="LP90" s="1290"/>
      <c r="LQ90" s="1290"/>
      <c r="LR90" s="1290"/>
      <c r="LS90" s="1290"/>
      <c r="LT90" s="1290"/>
      <c r="LU90" s="1290"/>
      <c r="LV90" s="1290"/>
      <c r="LW90" s="1290"/>
      <c r="LX90" s="1290"/>
      <c r="LY90" s="1290"/>
      <c r="LZ90" s="1290"/>
      <c r="MA90" s="1290"/>
      <c r="MB90" s="1290"/>
      <c r="MC90" s="1290"/>
      <c r="MD90" s="1290"/>
      <c r="ME90" s="1290"/>
      <c r="MF90" s="1290"/>
      <c r="MG90" s="1290"/>
      <c r="MH90" s="1290"/>
      <c r="MI90" s="1290"/>
      <c r="MJ90" s="1290"/>
      <c r="MK90" s="1290"/>
      <c r="ML90" s="1290"/>
      <c r="MM90" s="1290"/>
      <c r="MN90" s="1290"/>
      <c r="MO90" s="1290"/>
      <c r="MP90" s="1290"/>
      <c r="MQ90" s="1290"/>
      <c r="MR90" s="1290"/>
      <c r="MS90" s="1290"/>
      <c r="MT90" s="1290"/>
      <c r="MU90" s="1290"/>
      <c r="MV90" s="1290"/>
      <c r="MW90" s="1290"/>
      <c r="MX90" s="1290"/>
      <c r="MY90" s="1290"/>
      <c r="MZ90" s="1290"/>
      <c r="NA90" s="1290"/>
      <c r="NB90" s="1290"/>
      <c r="NC90" s="1290"/>
      <c r="ND90" s="1290"/>
      <c r="NE90" s="1290"/>
      <c r="NF90" s="1290"/>
      <c r="NG90" s="1290"/>
      <c r="NH90" s="1290"/>
      <c r="NI90" s="1290"/>
      <c r="NJ90" s="1290"/>
      <c r="NK90" s="1290"/>
      <c r="NL90" s="1290"/>
      <c r="NM90" s="1290"/>
      <c r="NN90" s="1290"/>
      <c r="NO90" s="1290"/>
      <c r="NP90" s="1290"/>
      <c r="NQ90" s="1290"/>
      <c r="NR90" s="1290"/>
      <c r="NS90" s="1290"/>
      <c r="NT90" s="1290"/>
      <c r="NU90" s="1290"/>
      <c r="NV90" s="1290"/>
      <c r="NW90" s="1290"/>
      <c r="NX90" s="1290"/>
      <c r="NY90" s="1290"/>
      <c r="NZ90" s="1290"/>
      <c r="OA90" s="1290"/>
      <c r="OB90" s="1290"/>
      <c r="OC90" s="1290"/>
      <c r="OD90" s="1290"/>
      <c r="OE90" s="1290"/>
      <c r="OF90" s="1290"/>
      <c r="OG90" s="1290"/>
      <c r="OH90" s="1290"/>
      <c r="OI90" s="1290"/>
      <c r="OJ90" s="1290"/>
      <c r="OK90" s="1290"/>
      <c r="OL90" s="1290"/>
      <c r="OM90" s="1290"/>
      <c r="ON90" s="1290"/>
      <c r="OO90" s="1290"/>
      <c r="OP90" s="1290"/>
      <c r="OQ90" s="1290"/>
      <c r="OR90" s="1290"/>
      <c r="OS90" s="1290"/>
      <c r="OT90" s="1290"/>
      <c r="OU90" s="1290"/>
      <c r="OV90" s="1290"/>
      <c r="OW90" s="1290"/>
      <c r="OX90" s="1290"/>
      <c r="OY90" s="1290"/>
      <c r="OZ90" s="1290"/>
      <c r="PA90" s="1290"/>
      <c r="PB90" s="1290"/>
      <c r="PC90" s="1290"/>
      <c r="PD90" s="1290"/>
      <c r="PE90" s="1290"/>
      <c r="PF90" s="1290"/>
      <c r="PG90" s="1290"/>
      <c r="PH90" s="1290"/>
      <c r="PI90" s="1290"/>
      <c r="PJ90" s="1290"/>
      <c r="PK90" s="1290"/>
      <c r="PL90" s="1290"/>
      <c r="PM90" s="1290"/>
      <c r="PN90" s="1290"/>
      <c r="PO90" s="1290"/>
      <c r="PP90" s="1290"/>
      <c r="PQ90" s="1290"/>
      <c r="PR90" s="1290"/>
      <c r="PS90" s="1290"/>
      <c r="PT90" s="1290"/>
      <c r="PU90" s="1290"/>
      <c r="PV90" s="1290"/>
      <c r="PW90" s="1290"/>
      <c r="PX90" s="1290"/>
      <c r="PY90" s="1290"/>
      <c r="PZ90" s="1290"/>
      <c r="QA90" s="1290"/>
      <c r="QB90" s="1290"/>
      <c r="QC90" s="1290"/>
      <c r="QD90" s="1290"/>
      <c r="QE90" s="1290"/>
      <c r="QF90" s="1290"/>
      <c r="QG90" s="1290"/>
      <c r="QH90" s="1290"/>
      <c r="QI90" s="1290"/>
      <c r="QJ90" s="1290"/>
      <c r="QK90" s="1290"/>
      <c r="QL90" s="1290"/>
      <c r="QM90" s="1290"/>
      <c r="QN90" s="1290"/>
      <c r="QO90" s="1290"/>
      <c r="QP90" s="1290"/>
      <c r="QQ90" s="1290"/>
      <c r="QR90" s="1290"/>
      <c r="QS90" s="1290"/>
      <c r="QT90" s="1290"/>
      <c r="QU90" s="1290"/>
      <c r="QV90" s="1290"/>
      <c r="QW90" s="1290"/>
      <c r="QX90" s="1290"/>
      <c r="QY90" s="1290"/>
      <c r="QZ90" s="1290"/>
      <c r="RA90" s="1290"/>
      <c r="RB90" s="1290"/>
      <c r="RC90" s="1290"/>
      <c r="RD90" s="1290"/>
      <c r="RE90" s="1290"/>
      <c r="RF90" s="1290"/>
      <c r="RG90" s="1290"/>
      <c r="RH90" s="1290"/>
      <c r="RI90" s="1290"/>
      <c r="RJ90" s="1290"/>
      <c r="RK90" s="1290"/>
      <c r="RL90" s="1290"/>
      <c r="RM90" s="1290"/>
      <c r="RN90" s="1290"/>
      <c r="RO90" s="1290"/>
      <c r="RP90" s="1290"/>
      <c r="RQ90" s="1290"/>
      <c r="RR90" s="1290"/>
      <c r="RS90" s="1290"/>
      <c r="RT90" s="1290"/>
      <c r="RU90" s="1290"/>
      <c r="RV90" s="1290"/>
      <c r="RW90" s="1290"/>
      <c r="RX90" s="1290"/>
      <c r="RY90" s="1290"/>
      <c r="RZ90" s="1290"/>
      <c r="SA90" s="1290"/>
      <c r="SB90" s="1290"/>
      <c r="SC90" s="1290"/>
      <c r="SD90" s="1290"/>
      <c r="SE90" s="1290"/>
      <c r="SF90" s="1290"/>
      <c r="SG90" s="1290"/>
      <c r="SH90" s="1290"/>
      <c r="SI90" s="1290"/>
      <c r="SJ90" s="1290"/>
      <c r="SK90" s="1290"/>
      <c r="SL90" s="1290"/>
      <c r="SM90" s="1290"/>
      <c r="SN90" s="1290"/>
      <c r="SO90" s="1290"/>
      <c r="SP90" s="1290"/>
      <c r="SQ90" s="1290"/>
      <c r="SR90" s="1290"/>
      <c r="SS90" s="1290"/>
      <c r="ST90" s="1290"/>
      <c r="SU90" s="1290"/>
      <c r="SV90" s="1290"/>
      <c r="SW90" s="1290"/>
      <c r="SX90" s="1290"/>
      <c r="SY90" s="1290"/>
      <c r="SZ90" s="1290"/>
      <c r="TA90" s="1290"/>
      <c r="TB90" s="1290"/>
      <c r="TC90" s="1290"/>
      <c r="TD90" s="1290"/>
      <c r="TE90" s="1290"/>
      <c r="TF90" s="1290"/>
      <c r="TG90" s="1290"/>
      <c r="TH90" s="1290"/>
      <c r="TI90" s="1290"/>
      <c r="TJ90" s="1290"/>
      <c r="TK90" s="1290"/>
      <c r="TL90" s="1290"/>
      <c r="TM90" s="1290"/>
      <c r="TN90" s="1290"/>
      <c r="TO90" s="1290"/>
      <c r="TP90" s="1290"/>
      <c r="TQ90" s="1290"/>
      <c r="TR90" s="1290"/>
      <c r="TS90" s="1290"/>
      <c r="TT90" s="1290"/>
      <c r="TU90" s="1290"/>
      <c r="TV90" s="1290"/>
      <c r="TW90" s="1290"/>
      <c r="TX90" s="1290"/>
      <c r="TY90" s="1290"/>
      <c r="TZ90" s="1290"/>
      <c r="UA90" s="1290"/>
      <c r="UB90" s="1290"/>
      <c r="UC90" s="1290"/>
      <c r="UD90" s="1290"/>
      <c r="UE90" s="1290"/>
      <c r="UF90" s="1290"/>
      <c r="UG90" s="1290"/>
      <c r="UH90" s="1290"/>
      <c r="UI90" s="1290"/>
      <c r="UJ90" s="1290"/>
      <c r="UK90" s="1290"/>
      <c r="UL90" s="1290"/>
      <c r="UM90" s="1290"/>
      <c r="UN90" s="1290"/>
      <c r="UO90" s="1290"/>
      <c r="UP90" s="1290"/>
      <c r="UQ90" s="1290"/>
      <c r="UR90" s="1290"/>
      <c r="US90" s="1290"/>
      <c r="UT90" s="1290"/>
      <c r="UU90" s="1290"/>
      <c r="UV90" s="1290"/>
      <c r="UW90" s="1290"/>
      <c r="UX90" s="1290"/>
      <c r="UY90" s="1290"/>
      <c r="UZ90" s="1290"/>
      <c r="VA90" s="1290"/>
      <c r="VB90" s="1290"/>
      <c r="VC90" s="1290"/>
      <c r="VD90" s="1290"/>
      <c r="VE90" s="1290"/>
      <c r="VF90" s="1290"/>
      <c r="VG90" s="1290"/>
      <c r="VH90" s="1290"/>
      <c r="VI90" s="1290"/>
      <c r="VJ90" s="1290"/>
      <c r="VK90" s="1290"/>
      <c r="VL90" s="1290"/>
      <c r="VM90" s="1290"/>
      <c r="VN90" s="1290"/>
      <c r="VO90" s="1290"/>
      <c r="VP90" s="1290"/>
      <c r="VQ90" s="1290"/>
      <c r="VR90" s="1290"/>
      <c r="VS90" s="1290"/>
      <c r="VT90" s="1290"/>
      <c r="VU90" s="1290"/>
      <c r="VV90" s="1290"/>
      <c r="VW90" s="1290"/>
      <c r="VX90" s="1290"/>
      <c r="VY90" s="1290"/>
      <c r="VZ90" s="1290"/>
      <c r="WA90" s="1290"/>
      <c r="WB90" s="1290"/>
      <c r="WC90" s="1290"/>
      <c r="WD90" s="1290"/>
      <c r="WE90" s="1290"/>
      <c r="WF90" s="1290"/>
      <c r="WG90" s="1290"/>
      <c r="WH90" s="1290"/>
      <c r="WI90" s="1290"/>
      <c r="WJ90" s="1290"/>
      <c r="WK90" s="1290"/>
      <c r="WL90" s="1290"/>
      <c r="WM90" s="1290"/>
      <c r="WN90" s="1290"/>
      <c r="WO90" s="1290"/>
      <c r="WP90" s="1290"/>
      <c r="WQ90" s="1290"/>
      <c r="WR90" s="1290"/>
      <c r="WS90" s="1290"/>
      <c r="WT90" s="1290"/>
      <c r="WU90" s="1290"/>
      <c r="WV90" s="1290"/>
      <c r="WW90" s="1290"/>
      <c r="WX90" s="1290"/>
      <c r="WY90" s="1290"/>
      <c r="WZ90" s="1290"/>
      <c r="XA90" s="1290"/>
      <c r="XB90" s="1290"/>
      <c r="XC90" s="1290"/>
      <c r="XD90" s="1290"/>
      <c r="XE90" s="1290"/>
      <c r="XF90" s="1290"/>
      <c r="XG90" s="1290"/>
      <c r="XH90" s="1290"/>
      <c r="XI90" s="1290"/>
      <c r="XJ90" s="1290"/>
      <c r="XK90" s="1290"/>
      <c r="XL90" s="1290"/>
      <c r="XM90" s="1290"/>
      <c r="XN90" s="1290"/>
      <c r="XO90" s="1290"/>
      <c r="XP90" s="1290"/>
      <c r="XQ90" s="1290"/>
      <c r="XR90" s="1290"/>
      <c r="XS90" s="1290"/>
      <c r="XT90" s="1290"/>
      <c r="XU90" s="1290"/>
      <c r="XV90" s="1290"/>
      <c r="XW90" s="1290"/>
      <c r="XX90" s="1290"/>
      <c r="XY90" s="1290"/>
      <c r="XZ90" s="1290"/>
      <c r="YA90" s="1290"/>
      <c r="YB90" s="1290"/>
      <c r="YC90" s="1290"/>
      <c r="YD90" s="1290"/>
      <c r="YE90" s="1290"/>
      <c r="YF90" s="1290"/>
      <c r="YG90" s="1290"/>
      <c r="YH90" s="1290"/>
      <c r="YI90" s="1290"/>
      <c r="YJ90" s="1290"/>
      <c r="YK90" s="1290"/>
      <c r="YL90" s="1290"/>
      <c r="YM90" s="1290"/>
      <c r="YN90" s="1290"/>
      <c r="YO90" s="1290"/>
      <c r="YP90" s="1290"/>
      <c r="YQ90" s="1290"/>
      <c r="YR90" s="1290"/>
      <c r="YS90" s="1290"/>
      <c r="YT90" s="1290"/>
      <c r="YU90" s="1290"/>
      <c r="YV90" s="1290"/>
      <c r="YW90" s="1290"/>
      <c r="YX90" s="1290"/>
      <c r="YY90" s="1290"/>
      <c r="YZ90" s="1290"/>
      <c r="ZA90" s="1290"/>
      <c r="ZB90" s="1290"/>
      <c r="ZC90" s="1290"/>
      <c r="ZD90" s="1290"/>
      <c r="ZE90" s="1290"/>
      <c r="ZF90" s="1290"/>
      <c r="ZG90" s="1290"/>
      <c r="ZH90" s="1290"/>
      <c r="ZI90" s="1290"/>
      <c r="ZJ90" s="1290"/>
      <c r="ZK90" s="1290"/>
      <c r="ZL90" s="1290"/>
      <c r="ZM90" s="1290"/>
      <c r="ZN90" s="1290"/>
      <c r="ZO90" s="1290"/>
      <c r="ZP90" s="1290"/>
      <c r="ZQ90" s="1290"/>
      <c r="ZR90" s="1290"/>
      <c r="ZS90" s="1290"/>
      <c r="ZT90" s="1290"/>
      <c r="ZU90" s="1290"/>
      <c r="ZV90" s="1290"/>
      <c r="ZW90" s="1290"/>
      <c r="ZX90" s="1290"/>
      <c r="ZY90" s="1290"/>
      <c r="ZZ90" s="1290"/>
      <c r="AAA90" s="1290"/>
      <c r="AAB90" s="1290"/>
      <c r="AAC90" s="1290"/>
      <c r="AAD90" s="1290"/>
      <c r="AAE90" s="1290"/>
      <c r="AAF90" s="1290"/>
      <c r="AAG90" s="1290"/>
      <c r="AAH90" s="1290"/>
      <c r="AAI90" s="1290"/>
      <c r="AAJ90" s="1290"/>
      <c r="AAK90" s="1290"/>
      <c r="AAL90" s="1290"/>
      <c r="AAM90" s="1290"/>
      <c r="AAN90" s="1290"/>
      <c r="AAO90" s="1290"/>
      <c r="AAP90" s="1290"/>
      <c r="AAQ90" s="1290"/>
      <c r="AAR90" s="1290"/>
      <c r="AAS90" s="1290"/>
      <c r="AAT90" s="1290"/>
      <c r="AAU90" s="1290"/>
      <c r="AAV90" s="1290"/>
      <c r="AAW90" s="1290"/>
      <c r="AAX90" s="1290"/>
      <c r="AAY90" s="1290"/>
      <c r="AAZ90" s="1290"/>
      <c r="ABA90" s="1290"/>
      <c r="ABB90" s="1290"/>
      <c r="ABC90" s="1290"/>
      <c r="ABD90" s="1290"/>
      <c r="ABE90" s="1290"/>
      <c r="ABF90" s="1290"/>
      <c r="ABG90" s="1290"/>
      <c r="ABH90" s="1290"/>
      <c r="ABI90" s="1290"/>
      <c r="ABJ90" s="1290"/>
      <c r="ABK90" s="1290"/>
      <c r="ABL90" s="1290"/>
      <c r="ABM90" s="1290"/>
      <c r="ABN90" s="1290"/>
      <c r="ABO90" s="1290"/>
      <c r="ABP90" s="1290"/>
      <c r="ABQ90" s="1290"/>
      <c r="ABR90" s="1290"/>
      <c r="ABS90" s="1290"/>
      <c r="ABT90" s="1290"/>
      <c r="ABU90" s="1290"/>
      <c r="ABV90" s="1290"/>
      <c r="ABW90" s="1290"/>
      <c r="ABX90" s="1290"/>
      <c r="ABY90" s="1290"/>
      <c r="ABZ90" s="1290"/>
      <c r="ACA90" s="1290"/>
      <c r="ACB90" s="1290"/>
      <c r="ACC90" s="1290"/>
      <c r="ACD90" s="1290"/>
      <c r="ACE90" s="1290"/>
      <c r="ACF90" s="1290"/>
      <c r="ACG90" s="1290"/>
      <c r="ACH90" s="1290"/>
      <c r="ACI90" s="1290"/>
      <c r="ACJ90" s="1290"/>
      <c r="ACK90" s="1290"/>
      <c r="ACL90" s="1290"/>
      <c r="ACM90" s="1290"/>
      <c r="ACN90" s="1290"/>
      <c r="ACO90" s="1290"/>
      <c r="ACP90" s="1290"/>
      <c r="ACQ90" s="1290"/>
      <c r="ACR90" s="1290"/>
      <c r="ACS90" s="1290"/>
      <c r="ACT90" s="1290"/>
      <c r="ACU90" s="1290"/>
      <c r="ACV90" s="1290"/>
      <c r="ACW90" s="1290"/>
      <c r="ACX90" s="1290"/>
      <c r="ACY90" s="1290"/>
      <c r="ACZ90" s="1290"/>
      <c r="ADA90" s="1290"/>
      <c r="ADB90" s="1290"/>
      <c r="ADC90" s="1290"/>
      <c r="ADD90" s="1290"/>
      <c r="ADE90" s="1290"/>
      <c r="ADF90" s="1290"/>
      <c r="ADG90" s="1290"/>
      <c r="ADH90" s="1290"/>
      <c r="ADI90" s="1290"/>
      <c r="ADJ90" s="1290"/>
      <c r="ADK90" s="1290"/>
      <c r="ADL90" s="1290"/>
      <c r="ADM90" s="1290"/>
      <c r="ADN90" s="1290"/>
      <c r="ADO90" s="1290"/>
      <c r="ADP90" s="1290"/>
      <c r="ADQ90" s="1290"/>
      <c r="ADR90" s="1290"/>
      <c r="ADS90" s="1290"/>
      <c r="ADT90" s="1290"/>
      <c r="ADU90" s="1290"/>
      <c r="ADV90" s="1290"/>
      <c r="ADW90" s="1290"/>
      <c r="ADX90" s="1290"/>
      <c r="ADY90" s="1290"/>
      <c r="ADZ90" s="1290"/>
      <c r="AEA90" s="1290"/>
      <c r="AEB90" s="1290"/>
      <c r="AEC90" s="1290"/>
      <c r="AED90" s="1290"/>
      <c r="AEE90" s="1290"/>
      <c r="AEF90" s="1290"/>
      <c r="AEG90" s="1290"/>
      <c r="AEH90" s="1290"/>
      <c r="AEI90" s="1290"/>
      <c r="AEJ90" s="1290"/>
      <c r="AEK90" s="1290"/>
      <c r="AEL90" s="1290"/>
      <c r="AEM90" s="1290"/>
      <c r="AEN90" s="1290"/>
      <c r="AEO90" s="1290"/>
      <c r="AEP90" s="1290"/>
      <c r="AEQ90" s="1290"/>
      <c r="AER90" s="1290"/>
      <c r="AES90" s="1290"/>
      <c r="AET90" s="1290"/>
      <c r="AEU90" s="1290"/>
      <c r="AEV90" s="1290"/>
      <c r="AEW90" s="1290"/>
      <c r="AEX90" s="1290"/>
      <c r="AEY90" s="1290"/>
      <c r="AEZ90" s="1290"/>
      <c r="AFA90" s="1290"/>
      <c r="AFB90" s="1290"/>
      <c r="AFC90" s="1290"/>
      <c r="AFD90" s="1290"/>
      <c r="AFE90" s="1290"/>
      <c r="AFF90" s="1290"/>
      <c r="AFG90" s="1290"/>
      <c r="AFH90" s="1290"/>
      <c r="AFI90" s="1290"/>
      <c r="AFJ90" s="1290"/>
      <c r="AFK90" s="1290"/>
      <c r="AFL90" s="1290"/>
      <c r="AFM90" s="1290"/>
      <c r="AFN90" s="1290"/>
      <c r="AFO90" s="1290"/>
      <c r="AFP90" s="1290"/>
      <c r="AFQ90" s="1290"/>
      <c r="AFR90" s="1290"/>
      <c r="AFS90" s="1290"/>
      <c r="AFT90" s="1290"/>
      <c r="AFU90" s="1290"/>
      <c r="AFV90" s="1290"/>
      <c r="AFW90" s="1290"/>
      <c r="AFX90" s="1290"/>
      <c r="AFY90" s="1290"/>
      <c r="AFZ90" s="1290"/>
      <c r="AGA90" s="1290"/>
      <c r="AGB90" s="1290"/>
      <c r="AGC90" s="1290"/>
      <c r="AGD90" s="1290"/>
      <c r="AGE90" s="1290"/>
      <c r="AGF90" s="1290"/>
      <c r="AGG90" s="1290"/>
      <c r="AGH90" s="1290"/>
      <c r="AGI90" s="1290"/>
      <c r="AGJ90" s="1290"/>
      <c r="AGK90" s="1290"/>
      <c r="AGL90" s="1290"/>
      <c r="AGM90" s="1290"/>
      <c r="AGN90" s="1290"/>
      <c r="AGO90" s="1290"/>
      <c r="AGP90" s="1290"/>
      <c r="AGQ90" s="1290"/>
      <c r="AGR90" s="1290"/>
      <c r="AGS90" s="1290"/>
      <c r="AGT90" s="1290"/>
      <c r="AGU90" s="1290"/>
      <c r="AGV90" s="1290"/>
      <c r="AGW90" s="1290"/>
      <c r="AGX90" s="1290"/>
      <c r="AGY90" s="1290"/>
      <c r="AGZ90" s="1290"/>
      <c r="AHA90" s="1290"/>
      <c r="AHB90" s="1290"/>
      <c r="AHC90" s="1290"/>
      <c r="AHD90" s="1290"/>
      <c r="AHE90" s="1290"/>
      <c r="AHF90" s="1290"/>
      <c r="AHG90" s="1290"/>
      <c r="AHH90" s="1290"/>
      <c r="AHI90" s="1290"/>
      <c r="AHJ90" s="1290"/>
      <c r="AHK90" s="1290"/>
      <c r="AHL90" s="1290"/>
      <c r="AHM90" s="1290"/>
      <c r="AHN90" s="1290"/>
      <c r="AHO90" s="1290"/>
      <c r="AHP90" s="1290"/>
      <c r="AHQ90" s="1290"/>
      <c r="AHR90" s="1290"/>
      <c r="AHS90" s="1290"/>
      <c r="AHT90" s="1290"/>
      <c r="AHU90" s="1290"/>
      <c r="AHV90" s="1290"/>
      <c r="AHW90" s="1290"/>
      <c r="AHX90" s="1290"/>
      <c r="AHY90" s="1290"/>
      <c r="AHZ90" s="1290"/>
      <c r="AIA90" s="1290"/>
      <c r="AIB90" s="1290"/>
      <c r="AIC90" s="1290"/>
      <c r="AID90" s="1290"/>
      <c r="AIE90" s="1290"/>
      <c r="AIF90" s="1290"/>
      <c r="AIG90" s="1290"/>
      <c r="AIH90" s="1290"/>
      <c r="AII90" s="1290"/>
      <c r="AIJ90" s="1290"/>
      <c r="AIK90" s="1290"/>
      <c r="AIL90" s="1290"/>
      <c r="AIM90" s="1290"/>
      <c r="AIN90" s="1290"/>
      <c r="AIO90" s="1290"/>
      <c r="AIP90" s="1290"/>
      <c r="AIQ90" s="1290"/>
      <c r="AIR90" s="1290"/>
      <c r="AIS90" s="1290"/>
      <c r="AIT90" s="1290"/>
      <c r="AIU90" s="1290"/>
      <c r="AIV90" s="1290"/>
      <c r="AIW90" s="1290"/>
      <c r="AIX90" s="1290"/>
      <c r="AIY90" s="1290"/>
      <c r="AIZ90" s="1290"/>
      <c r="AJA90" s="1290"/>
      <c r="AJB90" s="1290"/>
      <c r="AJC90" s="1290"/>
      <c r="AJD90" s="1290"/>
      <c r="AJE90" s="1290"/>
      <c r="AJF90" s="1290"/>
      <c r="AJG90" s="1290"/>
      <c r="AJH90" s="1290"/>
      <c r="AJI90" s="1290"/>
      <c r="AJJ90" s="1290"/>
      <c r="AJK90" s="1290"/>
      <c r="AJL90" s="1290"/>
      <c r="AJM90" s="1290"/>
      <c r="AJN90" s="1290"/>
      <c r="AJO90" s="1290"/>
      <c r="AJP90" s="1290"/>
      <c r="AJQ90" s="1290"/>
      <c r="AJR90" s="1290"/>
      <c r="AJS90" s="1290"/>
      <c r="AJT90" s="1290"/>
      <c r="AJU90" s="1290"/>
      <c r="AJV90" s="1290"/>
      <c r="AJW90" s="1290"/>
      <c r="AJX90" s="1290"/>
      <c r="AJY90" s="1290"/>
      <c r="AJZ90" s="1290"/>
      <c r="AKA90" s="1290"/>
      <c r="AKB90" s="1290"/>
      <c r="AKC90" s="1290"/>
      <c r="AKD90" s="1290"/>
      <c r="AKE90" s="1290"/>
      <c r="AKF90" s="1290"/>
      <c r="AKG90" s="1290"/>
      <c r="AKH90" s="1290"/>
      <c r="AKI90" s="1290"/>
      <c r="AKJ90" s="1290"/>
      <c r="AKK90" s="1290"/>
      <c r="AKL90" s="1290"/>
      <c r="AKM90" s="1290"/>
      <c r="AKN90" s="1290"/>
      <c r="AKO90" s="1290"/>
      <c r="AKP90" s="1290"/>
      <c r="AKQ90" s="1290"/>
      <c r="AKR90" s="1290"/>
      <c r="AKS90" s="1290"/>
      <c r="AKT90" s="1290"/>
      <c r="AKU90" s="1290"/>
      <c r="AKV90" s="1290"/>
      <c r="AKW90" s="1290"/>
      <c r="AKX90" s="1290"/>
      <c r="AKY90" s="1290"/>
      <c r="AKZ90" s="1290"/>
      <c r="ALA90" s="1290"/>
      <c r="ALB90" s="1290"/>
      <c r="ALC90" s="1290"/>
      <c r="ALD90" s="1290"/>
      <c r="ALE90" s="1290"/>
      <c r="ALF90" s="1290"/>
      <c r="ALG90" s="1290"/>
      <c r="ALH90" s="1290"/>
      <c r="ALI90" s="1290"/>
      <c r="ALJ90" s="1290"/>
      <c r="ALK90" s="1290"/>
      <c r="ALL90" s="1290"/>
      <c r="ALM90" s="1290"/>
      <c r="ALN90" s="1290"/>
      <c r="ALO90" s="1290"/>
      <c r="ALP90" s="1290"/>
      <c r="ALQ90" s="1290"/>
      <c r="ALR90" s="1290"/>
      <c r="ALS90" s="1290"/>
      <c r="ALT90" s="1290"/>
      <c r="ALU90" s="1290"/>
      <c r="ALV90" s="1290"/>
      <c r="ALW90" s="1290"/>
      <c r="ALX90" s="1290"/>
      <c r="ALY90" s="1290"/>
      <c r="ALZ90" s="1290"/>
      <c r="AMA90" s="1290"/>
      <c r="AMB90" s="1290"/>
      <c r="AMC90" s="1290"/>
    </row>
    <row r="91" spans="1:1024">
      <c r="H91" s="1290"/>
      <c r="I91" s="1290"/>
    </row>
    <row r="92" spans="1:1024">
      <c r="H92" s="1290"/>
      <c r="I92" s="1290"/>
    </row>
    <row r="93" spans="1:1024">
      <c r="H93" s="1290"/>
      <c r="I93" s="1290"/>
    </row>
    <row r="94" spans="1:1024" ht="23.25" customHeight="1">
      <c r="H94" s="1290"/>
      <c r="I94" s="1290"/>
    </row>
    <row r="95" spans="1:1024">
      <c r="H95" s="1290"/>
      <c r="I95" s="1290"/>
    </row>
    <row r="96" spans="1:1024">
      <c r="H96" s="1290"/>
      <c r="I96" s="1290"/>
    </row>
    <row r="97" spans="1:1024" ht="17" thickBot="1">
      <c r="H97" s="1290"/>
      <c r="I97" s="1290"/>
    </row>
    <row r="98" spans="1:1024" s="1293" customFormat="1" ht="18" thickTop="1" thickBot="1">
      <c r="A98" s="1291"/>
      <c r="B98" s="1291"/>
      <c r="C98" s="1291"/>
      <c r="D98" s="1291"/>
      <c r="E98" s="1292"/>
      <c r="F98" s="1291"/>
      <c r="G98" s="1291"/>
      <c r="H98" s="1290"/>
      <c r="I98" s="1290"/>
      <c r="J98" s="1290"/>
      <c r="K98" s="1290"/>
      <c r="L98" s="1290"/>
      <c r="M98" s="1290"/>
      <c r="N98" s="1290"/>
      <c r="O98" s="1290"/>
      <c r="P98" s="1290"/>
      <c r="Q98" s="1290"/>
      <c r="R98" s="1290"/>
      <c r="S98" s="1290"/>
      <c r="T98" s="1290"/>
      <c r="U98" s="1290"/>
      <c r="V98" s="1290"/>
      <c r="W98" s="1290"/>
      <c r="X98" s="1290"/>
      <c r="Y98" s="1290"/>
      <c r="Z98" s="1290"/>
      <c r="AA98" s="1290"/>
      <c r="AB98" s="1290"/>
      <c r="AC98" s="1290"/>
      <c r="AD98" s="1290"/>
      <c r="AE98" s="1290"/>
      <c r="AF98" s="1290"/>
      <c r="AG98" s="1290"/>
      <c r="AH98" s="1290"/>
      <c r="AI98" s="1290"/>
      <c r="AJ98" s="1290"/>
      <c r="AK98" s="1290"/>
      <c r="AL98" s="1290"/>
      <c r="AM98" s="1290"/>
      <c r="AN98" s="1290"/>
      <c r="AO98" s="1290"/>
      <c r="AP98" s="1290"/>
      <c r="AMD98" s="1290"/>
      <c r="AME98" s="1290"/>
      <c r="AMF98" s="1290"/>
      <c r="AMG98" s="1290"/>
      <c r="AMH98" s="1290"/>
      <c r="AMI98" s="1290"/>
      <c r="AMJ98" s="1290"/>
    </row>
    <row r="99" spans="1:1024" ht="17" thickTop="1">
      <c r="H99" s="1290"/>
      <c r="I99" s="1290"/>
    </row>
    <row r="100" spans="1:1024">
      <c r="H100" s="1290"/>
      <c r="I100" s="1290"/>
      <c r="J100" s="1290"/>
      <c r="K100" s="1290"/>
      <c r="L100" s="1290"/>
      <c r="M100" s="1290"/>
      <c r="N100" s="1290"/>
      <c r="O100" s="1290"/>
      <c r="P100" s="1290"/>
      <c r="Q100" s="1290"/>
      <c r="R100" s="1290"/>
      <c r="S100" s="1290"/>
      <c r="T100" s="1290"/>
      <c r="U100" s="1290"/>
      <c r="V100" s="1290"/>
      <c r="W100" s="1290"/>
      <c r="X100" s="1290"/>
      <c r="Y100" s="1290"/>
      <c r="Z100" s="1290"/>
      <c r="AA100" s="1290"/>
      <c r="AB100" s="1290"/>
      <c r="AC100" s="1290"/>
      <c r="AD100" s="1290"/>
      <c r="AE100" s="1290"/>
      <c r="AF100" s="1290"/>
      <c r="AG100" s="1290"/>
      <c r="AH100" s="1290"/>
      <c r="AI100" s="1290"/>
      <c r="AJ100" s="1290"/>
      <c r="AK100" s="1290"/>
      <c r="AL100" s="1290"/>
      <c r="AM100" s="1290"/>
      <c r="AN100" s="1290"/>
      <c r="AO100" s="1290"/>
      <c r="AP100" s="1290"/>
      <c r="AQ100" s="1290"/>
      <c r="AR100" s="1290"/>
      <c r="AS100" s="1290"/>
      <c r="AT100" s="1290"/>
      <c r="AU100" s="1290"/>
      <c r="AV100" s="1290"/>
      <c r="AW100" s="1290"/>
      <c r="AX100" s="1290"/>
      <c r="AY100" s="1290"/>
      <c r="AZ100" s="1290"/>
      <c r="BA100" s="1290"/>
      <c r="BB100" s="1290"/>
      <c r="BC100" s="1290"/>
      <c r="BD100" s="1290"/>
      <c r="BE100" s="1290"/>
      <c r="BF100" s="1290"/>
      <c r="BG100" s="1290"/>
      <c r="BH100" s="1290"/>
      <c r="BI100" s="1290"/>
      <c r="BJ100" s="1290"/>
      <c r="BK100" s="1290"/>
      <c r="BL100" s="1290"/>
      <c r="BM100" s="1290"/>
      <c r="BN100" s="1290"/>
      <c r="BO100" s="1290"/>
      <c r="BP100" s="1290"/>
      <c r="BQ100" s="1290"/>
      <c r="BR100" s="1290"/>
      <c r="BS100" s="1290"/>
      <c r="BT100" s="1290"/>
      <c r="BU100" s="1290"/>
      <c r="BV100" s="1290"/>
      <c r="BW100" s="1290"/>
      <c r="BX100" s="1290"/>
      <c r="BY100" s="1290"/>
      <c r="BZ100" s="1290"/>
      <c r="CA100" s="1290"/>
      <c r="CB100" s="1290"/>
      <c r="CC100" s="1290"/>
      <c r="CD100" s="1290"/>
      <c r="CE100" s="1290"/>
      <c r="CF100" s="1290"/>
      <c r="CG100" s="1290"/>
      <c r="CH100" s="1290"/>
      <c r="CI100" s="1290"/>
      <c r="CJ100" s="1290"/>
      <c r="CK100" s="1290"/>
      <c r="CL100" s="1290"/>
    </row>
    <row r="101" spans="1:1024">
      <c r="H101" s="1290"/>
      <c r="I101" s="1290"/>
      <c r="J101" s="1290"/>
      <c r="K101" s="1290"/>
      <c r="L101" s="1290"/>
      <c r="M101" s="1290"/>
      <c r="N101" s="1290"/>
      <c r="O101" s="1290"/>
      <c r="P101" s="1290"/>
      <c r="Q101" s="1290"/>
      <c r="R101" s="1290"/>
      <c r="S101" s="1290"/>
      <c r="T101" s="1290"/>
      <c r="U101" s="1290"/>
      <c r="V101" s="1290"/>
      <c r="W101" s="1290"/>
      <c r="X101" s="1290"/>
      <c r="Y101" s="1290"/>
      <c r="Z101" s="1290"/>
      <c r="AA101" s="1290"/>
      <c r="AB101" s="1290"/>
      <c r="AC101" s="1290"/>
      <c r="AD101" s="1290"/>
      <c r="AE101" s="1290"/>
      <c r="AF101" s="1290"/>
      <c r="AG101" s="1290"/>
      <c r="AH101" s="1290"/>
      <c r="AI101" s="1290"/>
      <c r="AJ101" s="1290"/>
      <c r="AK101" s="1290"/>
      <c r="AL101" s="1290"/>
      <c r="AM101" s="1290"/>
      <c r="AN101" s="1290"/>
      <c r="AO101" s="1290"/>
      <c r="AP101" s="1290"/>
      <c r="AQ101" s="1290"/>
      <c r="AR101" s="1290"/>
      <c r="AS101" s="1290"/>
      <c r="AT101" s="1290"/>
      <c r="AU101" s="1290"/>
      <c r="AV101" s="1290"/>
      <c r="AW101" s="1290"/>
      <c r="AX101" s="1290"/>
      <c r="AY101" s="1290"/>
      <c r="AZ101" s="1290"/>
      <c r="BA101" s="1290"/>
      <c r="BB101" s="1290"/>
      <c r="BC101" s="1290"/>
      <c r="BD101" s="1290"/>
      <c r="BE101" s="1290"/>
      <c r="BF101" s="1290"/>
      <c r="BG101" s="1290"/>
      <c r="BH101" s="1290"/>
      <c r="BI101" s="1290"/>
      <c r="BJ101" s="1290"/>
      <c r="BK101" s="1290"/>
      <c r="BL101" s="1290"/>
      <c r="BM101" s="1290"/>
      <c r="BN101" s="1290"/>
      <c r="BO101" s="1290"/>
      <c r="BP101" s="1290"/>
      <c r="BQ101" s="1290"/>
      <c r="BR101" s="1290"/>
      <c r="BS101" s="1290"/>
      <c r="BT101" s="1290"/>
      <c r="BU101" s="1290"/>
      <c r="BV101" s="1290"/>
      <c r="BW101" s="1290"/>
      <c r="BX101" s="1290"/>
      <c r="BY101" s="1290"/>
      <c r="BZ101" s="1290"/>
      <c r="CA101" s="1290"/>
      <c r="CB101" s="1290"/>
      <c r="CC101" s="1290"/>
      <c r="CD101" s="1290"/>
      <c r="CE101" s="1290"/>
      <c r="CF101" s="1290"/>
      <c r="CG101" s="1290"/>
      <c r="CH101" s="1290"/>
      <c r="CI101" s="1290"/>
      <c r="CJ101" s="1290"/>
      <c r="CK101" s="1290"/>
      <c r="CL101" s="1290"/>
    </row>
    <row r="102" spans="1:1024">
      <c r="H102" s="1290"/>
      <c r="I102" s="1290"/>
      <c r="J102" s="1290"/>
      <c r="K102" s="1290"/>
      <c r="L102" s="1290"/>
      <c r="M102" s="1290"/>
      <c r="N102" s="1290"/>
      <c r="O102" s="1290"/>
      <c r="P102" s="1290"/>
      <c r="Q102" s="1290"/>
      <c r="R102" s="1290"/>
      <c r="S102" s="1290"/>
      <c r="T102" s="1290"/>
      <c r="U102" s="1290"/>
      <c r="V102" s="1290"/>
      <c r="W102" s="1290"/>
      <c r="X102" s="1290"/>
      <c r="Y102" s="1290"/>
      <c r="Z102" s="1290"/>
      <c r="AA102" s="1290"/>
      <c r="AB102" s="1290"/>
      <c r="AC102" s="1290"/>
      <c r="AD102" s="1290"/>
      <c r="AE102" s="1290"/>
      <c r="AF102" s="1290"/>
      <c r="AG102" s="1290"/>
      <c r="AH102" s="1290"/>
      <c r="AI102" s="1290"/>
      <c r="AJ102" s="1290"/>
      <c r="AK102" s="1290"/>
      <c r="AL102" s="1290"/>
      <c r="AM102" s="1290"/>
      <c r="AN102" s="1290"/>
      <c r="AO102" s="1290"/>
      <c r="AP102" s="1290"/>
      <c r="AQ102" s="1290"/>
      <c r="AR102" s="1290"/>
      <c r="AS102" s="1290"/>
      <c r="AT102" s="1290"/>
      <c r="AU102" s="1290"/>
      <c r="AV102" s="1290"/>
      <c r="AW102" s="1290"/>
      <c r="AX102" s="1290"/>
      <c r="AY102" s="1290"/>
      <c r="AZ102" s="1290"/>
      <c r="BA102" s="1290"/>
      <c r="BB102" s="1290"/>
      <c r="BC102" s="1290"/>
      <c r="BD102" s="1290"/>
      <c r="BE102" s="1290"/>
      <c r="BF102" s="1290"/>
      <c r="BG102" s="1290"/>
      <c r="BH102" s="1290"/>
      <c r="BI102" s="1290"/>
      <c r="BJ102" s="1290"/>
      <c r="BK102" s="1290"/>
      <c r="BL102" s="1290"/>
      <c r="BM102" s="1290"/>
      <c r="BN102" s="1290"/>
      <c r="BO102" s="1290"/>
      <c r="BP102" s="1290"/>
      <c r="BQ102" s="1290"/>
      <c r="BR102" s="1290"/>
      <c r="BS102" s="1290"/>
      <c r="BT102" s="1290"/>
      <c r="BU102" s="1290"/>
      <c r="BV102" s="1290"/>
      <c r="BW102" s="1290"/>
      <c r="BX102" s="1290"/>
      <c r="BY102" s="1290"/>
      <c r="BZ102" s="1290"/>
      <c r="CA102" s="1290"/>
      <c r="CB102" s="1290"/>
      <c r="CC102" s="1290"/>
      <c r="CD102" s="1290"/>
      <c r="CE102" s="1290"/>
      <c r="CF102" s="1290"/>
      <c r="CG102" s="1290"/>
      <c r="CH102" s="1290"/>
      <c r="CI102" s="1290"/>
      <c r="CJ102" s="1290"/>
      <c r="CK102" s="1290"/>
      <c r="CL102" s="1290"/>
    </row>
    <row r="103" spans="1:1024">
      <c r="H103" s="1290"/>
      <c r="I103" s="1290"/>
      <c r="J103" s="1290"/>
      <c r="K103" s="1290"/>
      <c r="L103" s="1290"/>
      <c r="M103" s="1290"/>
      <c r="N103" s="1290"/>
      <c r="O103" s="1290"/>
      <c r="P103" s="1290"/>
      <c r="Q103" s="1290"/>
      <c r="R103" s="1290"/>
      <c r="S103" s="1290"/>
      <c r="T103" s="1290"/>
      <c r="U103" s="1290"/>
      <c r="V103" s="1290"/>
      <c r="W103" s="1290"/>
      <c r="X103" s="1290"/>
      <c r="Y103" s="1290"/>
      <c r="Z103" s="1290"/>
      <c r="AA103" s="1290"/>
      <c r="AB103" s="1290"/>
      <c r="AC103" s="1290"/>
      <c r="AD103" s="1290"/>
      <c r="AE103" s="1290"/>
      <c r="AF103" s="1290"/>
      <c r="AG103" s="1290"/>
      <c r="AH103" s="1290"/>
      <c r="AI103" s="1290"/>
      <c r="AJ103" s="1290"/>
      <c r="AK103" s="1290"/>
      <c r="AL103" s="1290"/>
      <c r="AM103" s="1290"/>
      <c r="AN103" s="1290"/>
      <c r="AO103" s="1290"/>
      <c r="AP103" s="1290"/>
      <c r="AQ103" s="1290"/>
      <c r="AR103" s="1290"/>
      <c r="AS103" s="1290"/>
      <c r="AT103" s="1290"/>
      <c r="AU103" s="1290"/>
      <c r="AV103" s="1290"/>
      <c r="AW103" s="1290"/>
      <c r="AX103" s="1290"/>
      <c r="AY103" s="1290"/>
      <c r="AZ103" s="1290"/>
      <c r="BA103" s="1290"/>
      <c r="BB103" s="1290"/>
      <c r="BC103" s="1290"/>
      <c r="BD103" s="1290"/>
      <c r="BE103" s="1290"/>
      <c r="BF103" s="1290"/>
      <c r="BG103" s="1290"/>
      <c r="BH103" s="1290"/>
      <c r="BI103" s="1290"/>
      <c r="BJ103" s="1290"/>
      <c r="BK103" s="1290"/>
      <c r="BL103" s="1290"/>
      <c r="BM103" s="1290"/>
      <c r="BN103" s="1290"/>
      <c r="BO103" s="1290"/>
      <c r="BP103" s="1290"/>
      <c r="BQ103" s="1290"/>
      <c r="BR103" s="1290"/>
      <c r="BS103" s="1290"/>
      <c r="BT103" s="1290"/>
      <c r="BU103" s="1290"/>
      <c r="BV103" s="1290"/>
      <c r="BW103" s="1290"/>
      <c r="BX103" s="1290"/>
      <c r="BY103" s="1290"/>
      <c r="BZ103" s="1290"/>
      <c r="CA103" s="1290"/>
      <c r="CB103" s="1290"/>
      <c r="CC103" s="1290"/>
      <c r="CD103" s="1290"/>
      <c r="CE103" s="1290"/>
      <c r="CF103" s="1290"/>
      <c r="CG103" s="1290"/>
      <c r="CH103" s="1290"/>
      <c r="CI103" s="1290"/>
      <c r="CJ103" s="1290"/>
      <c r="CK103" s="1290"/>
      <c r="CL103" s="1290"/>
    </row>
    <row r="104" spans="1:1024">
      <c r="H104" s="1290"/>
      <c r="I104" s="1290"/>
      <c r="J104" s="1290"/>
      <c r="K104" s="1290"/>
      <c r="L104" s="1290"/>
      <c r="M104" s="1290"/>
      <c r="N104" s="1290"/>
      <c r="O104" s="1290"/>
      <c r="P104" s="1290"/>
      <c r="Q104" s="1290"/>
      <c r="R104" s="1290"/>
      <c r="S104" s="1290"/>
      <c r="T104" s="1290"/>
      <c r="U104" s="1290"/>
      <c r="V104" s="1290"/>
      <c r="W104" s="1290"/>
      <c r="X104" s="1290"/>
      <c r="Y104" s="1290"/>
      <c r="Z104" s="1290"/>
      <c r="AA104" s="1290"/>
      <c r="AB104" s="1290"/>
      <c r="AC104" s="1290"/>
      <c r="AD104" s="1290"/>
      <c r="AE104" s="1290"/>
      <c r="AF104" s="1290"/>
      <c r="AG104" s="1290"/>
      <c r="AH104" s="1290"/>
      <c r="AI104" s="1290"/>
      <c r="AJ104" s="1290"/>
      <c r="AK104" s="1290"/>
      <c r="AL104" s="1290"/>
      <c r="AM104" s="1290"/>
      <c r="AN104" s="1290"/>
      <c r="AO104" s="1290"/>
      <c r="AP104" s="1290"/>
      <c r="AQ104" s="1290"/>
      <c r="AR104" s="1290"/>
      <c r="AS104" s="1290"/>
      <c r="AT104" s="1290"/>
      <c r="AU104" s="1290"/>
      <c r="AV104" s="1290"/>
      <c r="AW104" s="1290"/>
      <c r="AX104" s="1290"/>
      <c r="AY104" s="1290"/>
      <c r="AZ104" s="1290"/>
      <c r="BA104" s="1290"/>
      <c r="BB104" s="1290"/>
      <c r="BC104" s="1290"/>
      <c r="BD104" s="1290"/>
      <c r="BE104" s="1290"/>
      <c r="BF104" s="1290"/>
      <c r="BG104" s="1290"/>
      <c r="BH104" s="1290"/>
      <c r="BI104" s="1290"/>
      <c r="BJ104" s="1290"/>
      <c r="BK104" s="1290"/>
      <c r="BL104" s="1290"/>
      <c r="BM104" s="1290"/>
      <c r="BN104" s="1290"/>
      <c r="BO104" s="1290"/>
      <c r="BP104" s="1290"/>
      <c r="BQ104" s="1290"/>
      <c r="BR104" s="1290"/>
      <c r="BS104" s="1290"/>
      <c r="BT104" s="1290"/>
      <c r="BU104" s="1290"/>
      <c r="BV104" s="1290"/>
      <c r="BW104" s="1290"/>
      <c r="BX104" s="1290"/>
      <c r="BY104" s="1290"/>
      <c r="BZ104" s="1290"/>
      <c r="CA104" s="1290"/>
      <c r="CB104" s="1290"/>
      <c r="CC104" s="1290"/>
      <c r="CD104" s="1290"/>
      <c r="CE104" s="1290"/>
      <c r="CF104" s="1290"/>
      <c r="CG104" s="1290"/>
      <c r="CH104" s="1290"/>
      <c r="CI104" s="1290"/>
      <c r="CJ104" s="1290"/>
      <c r="CK104" s="1290"/>
      <c r="CL104" s="1290"/>
      <c r="CM104" s="1290"/>
      <c r="CN104" s="1290"/>
      <c r="CO104" s="1290"/>
      <c r="CP104" s="1290"/>
      <c r="CQ104" s="1290"/>
      <c r="CR104" s="1290"/>
      <c r="CS104" s="1290"/>
      <c r="CT104" s="1290"/>
      <c r="CU104" s="1290"/>
      <c r="CV104" s="1290"/>
      <c r="CW104" s="1290"/>
      <c r="CX104" s="1290"/>
      <c r="CY104" s="1290"/>
      <c r="CZ104" s="1290"/>
      <c r="DA104" s="1290"/>
      <c r="DB104" s="1290"/>
      <c r="DC104" s="1290"/>
      <c r="DD104" s="1290"/>
      <c r="DE104" s="1290"/>
      <c r="DF104" s="1290"/>
      <c r="DG104" s="1290"/>
      <c r="DH104" s="1290"/>
      <c r="DI104" s="1290"/>
      <c r="DJ104" s="1290"/>
      <c r="DK104" s="1290"/>
      <c r="DL104" s="1290"/>
      <c r="DM104" s="1290"/>
      <c r="DN104" s="1290"/>
      <c r="DO104" s="1290"/>
      <c r="DP104" s="1290"/>
      <c r="DQ104" s="1290"/>
      <c r="DR104" s="1290"/>
      <c r="DS104" s="1290"/>
      <c r="DT104" s="1290"/>
      <c r="DU104" s="1290"/>
      <c r="DV104" s="1290"/>
      <c r="DW104" s="1290"/>
      <c r="DX104" s="1290"/>
      <c r="DY104" s="1290"/>
      <c r="DZ104" s="1290"/>
      <c r="EA104" s="1290"/>
      <c r="EB104" s="1290"/>
      <c r="EC104" s="1290"/>
      <c r="ED104" s="1290"/>
      <c r="EE104" s="1290"/>
      <c r="EF104" s="1290"/>
      <c r="EG104" s="1290"/>
      <c r="EH104" s="1290"/>
      <c r="EI104" s="1290"/>
      <c r="EJ104" s="1290"/>
      <c r="EK104" s="1290"/>
      <c r="EL104" s="1290"/>
      <c r="EM104" s="1290"/>
      <c r="EN104" s="1290"/>
      <c r="EO104" s="1290"/>
      <c r="EP104" s="1290"/>
      <c r="EQ104" s="1290"/>
      <c r="ER104" s="1290"/>
      <c r="ES104" s="1290"/>
      <c r="ET104" s="1290"/>
      <c r="EU104" s="1290"/>
      <c r="EV104" s="1290"/>
      <c r="EW104" s="1290"/>
      <c r="EX104" s="1290"/>
      <c r="EY104" s="1290"/>
      <c r="EZ104" s="1290"/>
      <c r="FA104" s="1290"/>
      <c r="FB104" s="1290"/>
      <c r="FC104" s="1290"/>
      <c r="FD104" s="1290"/>
      <c r="FE104" s="1290"/>
      <c r="FF104" s="1290"/>
      <c r="FG104" s="1290"/>
      <c r="FH104" s="1290"/>
      <c r="FI104" s="1290"/>
      <c r="FJ104" s="1290"/>
      <c r="FK104" s="1290"/>
      <c r="FL104" s="1290"/>
      <c r="FM104" s="1290"/>
      <c r="FN104" s="1290"/>
      <c r="FO104" s="1290"/>
      <c r="FP104" s="1290"/>
      <c r="FQ104" s="1290"/>
      <c r="FR104" s="1290"/>
      <c r="FS104" s="1290"/>
      <c r="FT104" s="1290"/>
      <c r="FU104" s="1290"/>
      <c r="FV104" s="1290"/>
      <c r="FW104" s="1290"/>
      <c r="FX104" s="1290"/>
      <c r="FY104" s="1290"/>
      <c r="FZ104" s="1290"/>
      <c r="GA104" s="1290"/>
      <c r="GB104" s="1290"/>
      <c r="GC104" s="1290"/>
      <c r="GD104" s="1290"/>
      <c r="GE104" s="1290"/>
      <c r="GF104" s="1290"/>
      <c r="GG104" s="1290"/>
      <c r="GH104" s="1290"/>
      <c r="GI104" s="1290"/>
      <c r="GJ104" s="1290"/>
      <c r="GK104" s="1290"/>
      <c r="GL104" s="1290"/>
      <c r="GM104" s="1290"/>
      <c r="GN104" s="1290"/>
      <c r="GO104" s="1290"/>
      <c r="GP104" s="1290"/>
      <c r="GQ104" s="1290"/>
      <c r="GR104" s="1290"/>
      <c r="GS104" s="1290"/>
      <c r="GT104" s="1290"/>
      <c r="GU104" s="1290"/>
      <c r="GV104" s="1290"/>
      <c r="GW104" s="1290"/>
      <c r="GX104" s="1290"/>
      <c r="GY104" s="1290"/>
      <c r="GZ104" s="1290"/>
      <c r="HA104" s="1290"/>
      <c r="HB104" s="1290"/>
      <c r="HC104" s="1290"/>
      <c r="HD104" s="1290"/>
      <c r="HE104" s="1290"/>
      <c r="HF104" s="1290"/>
      <c r="HG104" s="1290"/>
      <c r="HH104" s="1290"/>
      <c r="HI104" s="1290"/>
      <c r="HJ104" s="1290"/>
      <c r="HK104" s="1290"/>
      <c r="HL104" s="1290"/>
      <c r="HM104" s="1290"/>
      <c r="HN104" s="1290"/>
      <c r="HO104" s="1290"/>
      <c r="HP104" s="1290"/>
      <c r="HQ104" s="1290"/>
      <c r="HR104" s="1290"/>
      <c r="HS104" s="1290"/>
      <c r="HT104" s="1290"/>
      <c r="HU104" s="1290"/>
      <c r="HV104" s="1290"/>
      <c r="HW104" s="1290"/>
      <c r="HX104" s="1290"/>
      <c r="HY104" s="1290"/>
      <c r="HZ104" s="1290"/>
      <c r="IA104" s="1290"/>
      <c r="IB104" s="1290"/>
      <c r="IC104" s="1290"/>
      <c r="ID104" s="1290"/>
      <c r="IE104" s="1290"/>
      <c r="IF104" s="1290"/>
      <c r="IG104" s="1290"/>
      <c r="IH104" s="1290"/>
      <c r="II104" s="1290"/>
      <c r="IJ104" s="1290"/>
      <c r="IK104" s="1290"/>
      <c r="IL104" s="1290"/>
      <c r="IM104" s="1290"/>
      <c r="IN104" s="1290"/>
      <c r="IO104" s="1290"/>
      <c r="IP104" s="1290"/>
      <c r="IQ104" s="1290"/>
      <c r="IR104" s="1290"/>
      <c r="IS104" s="1290"/>
      <c r="IT104" s="1290"/>
      <c r="IU104" s="1290"/>
      <c r="IV104" s="1290"/>
      <c r="IW104" s="1290"/>
      <c r="IX104" s="1290"/>
      <c r="IY104" s="1290"/>
      <c r="IZ104" s="1290"/>
      <c r="JA104" s="1290"/>
      <c r="JB104" s="1290"/>
      <c r="JC104" s="1290"/>
      <c r="JD104" s="1290"/>
      <c r="JE104" s="1290"/>
      <c r="JF104" s="1290"/>
      <c r="JG104" s="1290"/>
      <c r="JH104" s="1290"/>
      <c r="JI104" s="1290"/>
      <c r="JJ104" s="1290"/>
      <c r="JK104" s="1290"/>
      <c r="JL104" s="1290"/>
      <c r="JM104" s="1290"/>
      <c r="JN104" s="1290"/>
      <c r="JO104" s="1290"/>
      <c r="JP104" s="1290"/>
      <c r="JQ104" s="1290"/>
      <c r="JR104" s="1290"/>
      <c r="JS104" s="1290"/>
      <c r="JT104" s="1290"/>
      <c r="JU104" s="1290"/>
      <c r="JV104" s="1290"/>
      <c r="JW104" s="1290"/>
      <c r="JX104" s="1290"/>
      <c r="JY104" s="1290"/>
      <c r="JZ104" s="1290"/>
      <c r="KA104" s="1290"/>
      <c r="KB104" s="1290"/>
      <c r="KC104" s="1290"/>
      <c r="KD104" s="1290"/>
      <c r="KE104" s="1290"/>
      <c r="KF104" s="1290"/>
      <c r="KG104" s="1290"/>
      <c r="KH104" s="1290"/>
      <c r="KI104" s="1290"/>
      <c r="KJ104" s="1290"/>
      <c r="KK104" s="1290"/>
      <c r="KL104" s="1290"/>
      <c r="KM104" s="1290"/>
      <c r="KN104" s="1290"/>
      <c r="KO104" s="1290"/>
      <c r="KP104" s="1290"/>
      <c r="KQ104" s="1290"/>
      <c r="KR104" s="1290"/>
      <c r="KS104" s="1290"/>
      <c r="KT104" s="1290"/>
      <c r="KU104" s="1290"/>
      <c r="KV104" s="1290"/>
      <c r="KW104" s="1290"/>
      <c r="KX104" s="1290"/>
      <c r="KY104" s="1290"/>
      <c r="KZ104" s="1290"/>
      <c r="LA104" s="1290"/>
      <c r="LB104" s="1290"/>
      <c r="LC104" s="1290"/>
      <c r="LD104" s="1290"/>
      <c r="LE104" s="1290"/>
      <c r="LF104" s="1290"/>
      <c r="LG104" s="1290"/>
      <c r="LH104" s="1290"/>
      <c r="LI104" s="1290"/>
      <c r="LJ104" s="1290"/>
      <c r="LK104" s="1290"/>
      <c r="LL104" s="1290"/>
      <c r="LM104" s="1290"/>
      <c r="LN104" s="1290"/>
      <c r="LO104" s="1290"/>
      <c r="LP104" s="1290"/>
      <c r="LQ104" s="1290"/>
      <c r="LR104" s="1290"/>
      <c r="LS104" s="1290"/>
      <c r="LT104" s="1290"/>
      <c r="LU104" s="1290"/>
      <c r="LV104" s="1290"/>
      <c r="LW104" s="1290"/>
      <c r="LX104" s="1290"/>
      <c r="LY104" s="1290"/>
      <c r="LZ104" s="1290"/>
      <c r="MA104" s="1290"/>
      <c r="MB104" s="1290"/>
      <c r="MC104" s="1290"/>
      <c r="MD104" s="1290"/>
      <c r="ME104" s="1290"/>
      <c r="MF104" s="1290"/>
      <c r="MG104" s="1290"/>
      <c r="MH104" s="1290"/>
      <c r="MI104" s="1290"/>
      <c r="MJ104" s="1290"/>
      <c r="MK104" s="1290"/>
      <c r="ML104" s="1290"/>
      <c r="MM104" s="1290"/>
      <c r="MN104" s="1290"/>
      <c r="MO104" s="1290"/>
      <c r="MP104" s="1290"/>
      <c r="MQ104" s="1290"/>
      <c r="MR104" s="1290"/>
      <c r="MS104" s="1290"/>
      <c r="MT104" s="1290"/>
      <c r="MU104" s="1290"/>
      <c r="MV104" s="1290"/>
      <c r="MW104" s="1290"/>
      <c r="MX104" s="1290"/>
      <c r="MY104" s="1290"/>
      <c r="MZ104" s="1290"/>
      <c r="NA104" s="1290"/>
      <c r="NB104" s="1290"/>
      <c r="NC104" s="1290"/>
      <c r="ND104" s="1290"/>
      <c r="NE104" s="1290"/>
      <c r="NF104" s="1290"/>
      <c r="NG104" s="1290"/>
      <c r="NH104" s="1290"/>
      <c r="NI104" s="1290"/>
      <c r="NJ104" s="1290"/>
      <c r="NK104" s="1290"/>
      <c r="NL104" s="1290"/>
      <c r="NM104" s="1290"/>
      <c r="NN104" s="1290"/>
      <c r="NO104" s="1290"/>
      <c r="NP104" s="1290"/>
      <c r="NQ104" s="1290"/>
      <c r="NR104" s="1290"/>
      <c r="NS104" s="1290"/>
      <c r="NT104" s="1290"/>
      <c r="NU104" s="1290"/>
      <c r="NV104" s="1290"/>
      <c r="NW104" s="1290"/>
      <c r="NX104" s="1290"/>
      <c r="NY104" s="1290"/>
      <c r="NZ104" s="1290"/>
      <c r="OA104" s="1290"/>
      <c r="OB104" s="1290"/>
      <c r="OC104" s="1290"/>
      <c r="OD104" s="1290"/>
      <c r="OE104" s="1290"/>
      <c r="OF104" s="1290"/>
      <c r="OG104" s="1290"/>
      <c r="OH104" s="1290"/>
      <c r="OI104" s="1290"/>
      <c r="OJ104" s="1290"/>
      <c r="OK104" s="1290"/>
      <c r="OL104" s="1290"/>
      <c r="OM104" s="1290"/>
      <c r="ON104" s="1290"/>
      <c r="OO104" s="1290"/>
      <c r="OP104" s="1290"/>
      <c r="OQ104" s="1290"/>
      <c r="OR104" s="1290"/>
      <c r="OS104" s="1290"/>
      <c r="OT104" s="1290"/>
      <c r="OU104" s="1290"/>
      <c r="OV104" s="1290"/>
      <c r="OW104" s="1290"/>
      <c r="OX104" s="1290"/>
      <c r="OY104" s="1290"/>
      <c r="OZ104" s="1290"/>
      <c r="PA104" s="1290"/>
      <c r="PB104" s="1290"/>
      <c r="PC104" s="1290"/>
      <c r="PD104" s="1290"/>
      <c r="PE104" s="1290"/>
      <c r="PF104" s="1290"/>
      <c r="PG104" s="1290"/>
      <c r="PH104" s="1290"/>
      <c r="PI104" s="1290"/>
      <c r="PJ104" s="1290"/>
      <c r="PK104" s="1290"/>
      <c r="PL104" s="1290"/>
      <c r="PM104" s="1290"/>
      <c r="PN104" s="1290"/>
      <c r="PO104" s="1290"/>
      <c r="PP104" s="1290"/>
      <c r="PQ104" s="1290"/>
      <c r="PR104" s="1290"/>
      <c r="PS104" s="1290"/>
      <c r="PT104" s="1290"/>
      <c r="PU104" s="1290"/>
      <c r="PV104" s="1290"/>
      <c r="PW104" s="1290"/>
      <c r="PX104" s="1290"/>
      <c r="PY104" s="1290"/>
      <c r="PZ104" s="1290"/>
      <c r="QA104" s="1290"/>
      <c r="QB104" s="1290"/>
      <c r="QC104" s="1290"/>
      <c r="QD104" s="1290"/>
      <c r="QE104" s="1290"/>
      <c r="QF104" s="1290"/>
      <c r="QG104" s="1290"/>
      <c r="QH104" s="1290"/>
      <c r="QI104" s="1290"/>
      <c r="QJ104" s="1290"/>
      <c r="QK104" s="1290"/>
      <c r="QL104" s="1290"/>
      <c r="QM104" s="1290"/>
      <c r="QN104" s="1290"/>
      <c r="QO104" s="1290"/>
      <c r="QP104" s="1290"/>
      <c r="QQ104" s="1290"/>
      <c r="QR104" s="1290"/>
      <c r="QS104" s="1290"/>
      <c r="QT104" s="1290"/>
      <c r="QU104" s="1290"/>
      <c r="QV104" s="1290"/>
      <c r="QW104" s="1290"/>
      <c r="QX104" s="1290"/>
      <c r="QY104" s="1290"/>
      <c r="QZ104" s="1290"/>
      <c r="RA104" s="1290"/>
      <c r="RB104" s="1290"/>
      <c r="RC104" s="1290"/>
      <c r="RD104" s="1290"/>
      <c r="RE104" s="1290"/>
      <c r="RF104" s="1290"/>
      <c r="RG104" s="1290"/>
      <c r="RH104" s="1290"/>
      <c r="RI104" s="1290"/>
      <c r="RJ104" s="1290"/>
      <c r="RK104" s="1290"/>
      <c r="RL104" s="1290"/>
      <c r="RM104" s="1290"/>
      <c r="RN104" s="1290"/>
      <c r="RO104" s="1290"/>
      <c r="RP104" s="1290"/>
      <c r="RQ104" s="1290"/>
      <c r="RR104" s="1290"/>
      <c r="RS104" s="1290"/>
      <c r="RT104" s="1290"/>
      <c r="RU104" s="1290"/>
      <c r="RV104" s="1290"/>
      <c r="RW104" s="1290"/>
      <c r="RX104" s="1290"/>
      <c r="RY104" s="1290"/>
      <c r="RZ104" s="1290"/>
      <c r="SA104" s="1290"/>
      <c r="SB104" s="1290"/>
      <c r="SC104" s="1290"/>
      <c r="SD104" s="1290"/>
      <c r="SE104" s="1290"/>
      <c r="SF104" s="1290"/>
      <c r="SG104" s="1290"/>
      <c r="SH104" s="1290"/>
      <c r="SI104" s="1290"/>
      <c r="SJ104" s="1290"/>
      <c r="SK104" s="1290"/>
      <c r="SL104" s="1290"/>
      <c r="SM104" s="1290"/>
      <c r="SN104" s="1290"/>
      <c r="SO104" s="1290"/>
      <c r="SP104" s="1290"/>
      <c r="SQ104" s="1290"/>
      <c r="SR104" s="1290"/>
      <c r="SS104" s="1290"/>
      <c r="ST104" s="1290"/>
      <c r="SU104" s="1290"/>
      <c r="SV104" s="1290"/>
      <c r="SW104" s="1290"/>
      <c r="SX104" s="1290"/>
      <c r="SY104" s="1290"/>
      <c r="SZ104" s="1290"/>
      <c r="TA104" s="1290"/>
      <c r="TB104" s="1290"/>
      <c r="TC104" s="1290"/>
      <c r="TD104" s="1290"/>
      <c r="TE104" s="1290"/>
      <c r="TF104" s="1290"/>
      <c r="TG104" s="1290"/>
      <c r="TH104" s="1290"/>
      <c r="TI104" s="1290"/>
      <c r="TJ104" s="1290"/>
      <c r="TK104" s="1290"/>
      <c r="TL104" s="1290"/>
      <c r="TM104" s="1290"/>
      <c r="TN104" s="1290"/>
      <c r="TO104" s="1290"/>
      <c r="TP104" s="1290"/>
      <c r="TQ104" s="1290"/>
      <c r="TR104" s="1290"/>
      <c r="TS104" s="1290"/>
      <c r="TT104" s="1290"/>
      <c r="TU104" s="1290"/>
      <c r="TV104" s="1290"/>
      <c r="TW104" s="1290"/>
      <c r="TX104" s="1290"/>
      <c r="TY104" s="1290"/>
      <c r="TZ104" s="1290"/>
      <c r="UA104" s="1290"/>
      <c r="UB104" s="1290"/>
      <c r="UC104" s="1290"/>
      <c r="UD104" s="1290"/>
      <c r="UE104" s="1290"/>
      <c r="UF104" s="1290"/>
      <c r="UG104" s="1290"/>
      <c r="UH104" s="1290"/>
      <c r="UI104" s="1290"/>
      <c r="UJ104" s="1290"/>
      <c r="UK104" s="1290"/>
      <c r="UL104" s="1290"/>
      <c r="UM104" s="1290"/>
      <c r="UN104" s="1290"/>
      <c r="UO104" s="1290"/>
      <c r="UP104" s="1290"/>
      <c r="UQ104" s="1290"/>
      <c r="UR104" s="1290"/>
      <c r="US104" s="1290"/>
      <c r="UT104" s="1290"/>
      <c r="UU104" s="1290"/>
      <c r="UV104" s="1290"/>
      <c r="UW104" s="1290"/>
      <c r="UX104" s="1290"/>
      <c r="UY104" s="1290"/>
      <c r="UZ104" s="1290"/>
      <c r="VA104" s="1290"/>
      <c r="VB104" s="1290"/>
      <c r="VC104" s="1290"/>
      <c r="VD104" s="1290"/>
      <c r="VE104" s="1290"/>
      <c r="VF104" s="1290"/>
      <c r="VG104" s="1290"/>
      <c r="VH104" s="1290"/>
      <c r="VI104" s="1290"/>
      <c r="VJ104" s="1290"/>
      <c r="VK104" s="1290"/>
      <c r="VL104" s="1290"/>
      <c r="VM104" s="1290"/>
      <c r="VN104" s="1290"/>
      <c r="VO104" s="1290"/>
      <c r="VP104" s="1290"/>
      <c r="VQ104" s="1290"/>
      <c r="VR104" s="1290"/>
      <c r="VS104" s="1290"/>
      <c r="VT104" s="1290"/>
      <c r="VU104" s="1290"/>
      <c r="VV104" s="1290"/>
      <c r="VW104" s="1290"/>
      <c r="VX104" s="1290"/>
      <c r="VY104" s="1290"/>
      <c r="VZ104" s="1290"/>
      <c r="WA104" s="1290"/>
      <c r="WB104" s="1290"/>
      <c r="WC104" s="1290"/>
      <c r="WD104" s="1290"/>
      <c r="WE104" s="1290"/>
      <c r="WF104" s="1290"/>
      <c r="WG104" s="1290"/>
      <c r="WH104" s="1290"/>
      <c r="WI104" s="1290"/>
      <c r="WJ104" s="1290"/>
      <c r="WK104" s="1290"/>
      <c r="WL104" s="1290"/>
      <c r="WM104" s="1290"/>
      <c r="WN104" s="1290"/>
      <c r="WO104" s="1290"/>
      <c r="WP104" s="1290"/>
      <c r="WQ104" s="1290"/>
      <c r="WR104" s="1290"/>
      <c r="WS104" s="1290"/>
      <c r="WT104" s="1290"/>
      <c r="WU104" s="1290"/>
      <c r="WV104" s="1290"/>
      <c r="WW104" s="1290"/>
      <c r="WX104" s="1290"/>
      <c r="WY104" s="1290"/>
      <c r="WZ104" s="1290"/>
      <c r="XA104" s="1290"/>
      <c r="XB104" s="1290"/>
      <c r="XC104" s="1290"/>
      <c r="XD104" s="1290"/>
      <c r="XE104" s="1290"/>
      <c r="XF104" s="1290"/>
      <c r="XG104" s="1290"/>
      <c r="XH104" s="1290"/>
      <c r="XI104" s="1290"/>
      <c r="XJ104" s="1290"/>
      <c r="XK104" s="1290"/>
      <c r="XL104" s="1290"/>
      <c r="XM104" s="1290"/>
      <c r="XN104" s="1290"/>
      <c r="XO104" s="1290"/>
      <c r="XP104" s="1290"/>
      <c r="XQ104" s="1290"/>
      <c r="XR104" s="1290"/>
      <c r="XS104" s="1290"/>
      <c r="XT104" s="1290"/>
      <c r="XU104" s="1290"/>
      <c r="XV104" s="1290"/>
      <c r="XW104" s="1290"/>
      <c r="XX104" s="1290"/>
      <c r="XY104" s="1290"/>
      <c r="XZ104" s="1290"/>
      <c r="YA104" s="1290"/>
      <c r="YB104" s="1290"/>
      <c r="YC104" s="1290"/>
      <c r="YD104" s="1290"/>
      <c r="YE104" s="1290"/>
      <c r="YF104" s="1290"/>
      <c r="YG104" s="1290"/>
      <c r="YH104" s="1290"/>
      <c r="YI104" s="1290"/>
      <c r="YJ104" s="1290"/>
      <c r="YK104" s="1290"/>
      <c r="YL104" s="1290"/>
      <c r="YM104" s="1290"/>
      <c r="YN104" s="1290"/>
      <c r="YO104" s="1290"/>
      <c r="YP104" s="1290"/>
      <c r="YQ104" s="1290"/>
      <c r="YR104" s="1290"/>
      <c r="YS104" s="1290"/>
      <c r="YT104" s="1290"/>
      <c r="YU104" s="1290"/>
      <c r="YV104" s="1290"/>
      <c r="YW104" s="1290"/>
      <c r="YX104" s="1290"/>
      <c r="YY104" s="1290"/>
      <c r="YZ104" s="1290"/>
      <c r="ZA104" s="1290"/>
      <c r="ZB104" s="1290"/>
      <c r="ZC104" s="1290"/>
      <c r="ZD104" s="1290"/>
      <c r="ZE104" s="1290"/>
      <c r="ZF104" s="1290"/>
      <c r="ZG104" s="1290"/>
      <c r="ZH104" s="1290"/>
      <c r="ZI104" s="1290"/>
      <c r="ZJ104" s="1290"/>
      <c r="ZK104" s="1290"/>
      <c r="ZL104" s="1290"/>
      <c r="ZM104" s="1290"/>
      <c r="ZN104" s="1290"/>
      <c r="ZO104" s="1290"/>
      <c r="ZP104" s="1290"/>
      <c r="ZQ104" s="1290"/>
      <c r="ZR104" s="1290"/>
      <c r="ZS104" s="1290"/>
      <c r="ZT104" s="1290"/>
      <c r="ZU104" s="1290"/>
      <c r="ZV104" s="1290"/>
      <c r="ZW104" s="1290"/>
      <c r="ZX104" s="1290"/>
      <c r="ZY104" s="1290"/>
      <c r="ZZ104" s="1290"/>
      <c r="AAA104" s="1290"/>
      <c r="AAB104" s="1290"/>
      <c r="AAC104" s="1290"/>
      <c r="AAD104" s="1290"/>
      <c r="AAE104" s="1290"/>
      <c r="AAF104" s="1290"/>
      <c r="AAG104" s="1290"/>
      <c r="AAH104" s="1290"/>
      <c r="AAI104" s="1290"/>
      <c r="AAJ104" s="1290"/>
      <c r="AAK104" s="1290"/>
      <c r="AAL104" s="1290"/>
      <c r="AAM104" s="1290"/>
      <c r="AAN104" s="1290"/>
      <c r="AAO104" s="1290"/>
      <c r="AAP104" s="1290"/>
      <c r="AAQ104" s="1290"/>
      <c r="AAR104" s="1290"/>
      <c r="AAS104" s="1290"/>
      <c r="AAT104" s="1290"/>
      <c r="AAU104" s="1290"/>
      <c r="AAV104" s="1290"/>
      <c r="AAW104" s="1290"/>
      <c r="AAX104" s="1290"/>
      <c r="AAY104" s="1290"/>
      <c r="AAZ104" s="1290"/>
      <c r="ABA104" s="1290"/>
      <c r="ABB104" s="1290"/>
      <c r="ABC104" s="1290"/>
      <c r="ABD104" s="1290"/>
      <c r="ABE104" s="1290"/>
      <c r="ABF104" s="1290"/>
      <c r="ABG104" s="1290"/>
      <c r="ABH104" s="1290"/>
      <c r="ABI104" s="1290"/>
      <c r="ABJ104" s="1290"/>
      <c r="ABK104" s="1290"/>
      <c r="ABL104" s="1290"/>
      <c r="ABM104" s="1290"/>
      <c r="ABN104" s="1290"/>
      <c r="ABO104" s="1290"/>
      <c r="ABP104" s="1290"/>
      <c r="ABQ104" s="1290"/>
      <c r="ABR104" s="1290"/>
      <c r="ABS104" s="1290"/>
      <c r="ABT104" s="1290"/>
      <c r="ABU104" s="1290"/>
      <c r="ABV104" s="1290"/>
      <c r="ABW104" s="1290"/>
      <c r="ABX104" s="1290"/>
      <c r="ABY104" s="1290"/>
      <c r="ABZ104" s="1290"/>
      <c r="ACA104" s="1290"/>
      <c r="ACB104" s="1290"/>
      <c r="ACC104" s="1290"/>
      <c r="ACD104" s="1290"/>
      <c r="ACE104" s="1290"/>
      <c r="ACF104" s="1290"/>
      <c r="ACG104" s="1290"/>
      <c r="ACH104" s="1290"/>
      <c r="ACI104" s="1290"/>
      <c r="ACJ104" s="1290"/>
      <c r="ACK104" s="1290"/>
      <c r="ACL104" s="1290"/>
      <c r="ACM104" s="1290"/>
      <c r="ACN104" s="1290"/>
      <c r="ACO104" s="1290"/>
      <c r="ACP104" s="1290"/>
      <c r="ACQ104" s="1290"/>
      <c r="ACR104" s="1290"/>
      <c r="ACS104" s="1290"/>
      <c r="ACT104" s="1290"/>
      <c r="ACU104" s="1290"/>
      <c r="ACV104" s="1290"/>
      <c r="ACW104" s="1290"/>
      <c r="ACX104" s="1290"/>
      <c r="ACY104" s="1290"/>
      <c r="ACZ104" s="1290"/>
      <c r="ADA104" s="1290"/>
      <c r="ADB104" s="1290"/>
      <c r="ADC104" s="1290"/>
      <c r="ADD104" s="1290"/>
      <c r="ADE104" s="1290"/>
      <c r="ADF104" s="1290"/>
      <c r="ADG104" s="1290"/>
      <c r="ADH104" s="1290"/>
      <c r="ADI104" s="1290"/>
      <c r="ADJ104" s="1290"/>
      <c r="ADK104" s="1290"/>
      <c r="ADL104" s="1290"/>
      <c r="ADM104" s="1290"/>
      <c r="ADN104" s="1290"/>
      <c r="ADO104" s="1290"/>
      <c r="ADP104" s="1290"/>
      <c r="ADQ104" s="1290"/>
      <c r="ADR104" s="1290"/>
      <c r="ADS104" s="1290"/>
      <c r="ADT104" s="1290"/>
      <c r="ADU104" s="1290"/>
      <c r="ADV104" s="1290"/>
      <c r="ADW104" s="1290"/>
      <c r="ADX104" s="1290"/>
      <c r="ADY104" s="1290"/>
      <c r="ADZ104" s="1290"/>
      <c r="AEA104" s="1290"/>
      <c r="AEB104" s="1290"/>
      <c r="AEC104" s="1290"/>
      <c r="AED104" s="1290"/>
      <c r="AEE104" s="1290"/>
      <c r="AEF104" s="1290"/>
      <c r="AEG104" s="1290"/>
      <c r="AEH104" s="1290"/>
      <c r="AEI104" s="1290"/>
      <c r="AEJ104" s="1290"/>
      <c r="AEK104" s="1290"/>
      <c r="AEL104" s="1290"/>
      <c r="AEM104" s="1290"/>
      <c r="AEN104" s="1290"/>
      <c r="AEO104" s="1290"/>
      <c r="AEP104" s="1290"/>
      <c r="AEQ104" s="1290"/>
      <c r="AER104" s="1290"/>
      <c r="AES104" s="1290"/>
      <c r="AET104" s="1290"/>
      <c r="AEU104" s="1290"/>
      <c r="AEV104" s="1290"/>
      <c r="AEW104" s="1290"/>
      <c r="AEX104" s="1290"/>
      <c r="AEY104" s="1290"/>
      <c r="AEZ104" s="1290"/>
      <c r="AFA104" s="1290"/>
      <c r="AFB104" s="1290"/>
      <c r="AFC104" s="1290"/>
      <c r="AFD104" s="1290"/>
      <c r="AFE104" s="1290"/>
      <c r="AFF104" s="1290"/>
      <c r="AFG104" s="1290"/>
      <c r="AFH104" s="1290"/>
      <c r="AFI104" s="1290"/>
      <c r="AFJ104" s="1290"/>
      <c r="AFK104" s="1290"/>
      <c r="AFL104" s="1290"/>
      <c r="AFM104" s="1290"/>
      <c r="AFN104" s="1290"/>
      <c r="AFO104" s="1290"/>
      <c r="AFP104" s="1290"/>
      <c r="AFQ104" s="1290"/>
      <c r="AFR104" s="1290"/>
      <c r="AFS104" s="1290"/>
      <c r="AFT104" s="1290"/>
      <c r="AFU104" s="1290"/>
      <c r="AFV104" s="1290"/>
      <c r="AFW104" s="1290"/>
      <c r="AFX104" s="1290"/>
      <c r="AFY104" s="1290"/>
      <c r="AFZ104" s="1290"/>
      <c r="AGA104" s="1290"/>
      <c r="AGB104" s="1290"/>
      <c r="AGC104" s="1290"/>
      <c r="AGD104" s="1290"/>
      <c r="AGE104" s="1290"/>
      <c r="AGF104" s="1290"/>
      <c r="AGG104" s="1290"/>
      <c r="AGH104" s="1290"/>
      <c r="AGI104" s="1290"/>
      <c r="AGJ104" s="1290"/>
      <c r="AGK104" s="1290"/>
      <c r="AGL104" s="1290"/>
      <c r="AGM104" s="1290"/>
      <c r="AGN104" s="1290"/>
      <c r="AGO104" s="1290"/>
      <c r="AGP104" s="1290"/>
      <c r="AGQ104" s="1290"/>
      <c r="AGR104" s="1290"/>
      <c r="AGS104" s="1290"/>
      <c r="AGT104" s="1290"/>
      <c r="AGU104" s="1290"/>
      <c r="AGV104" s="1290"/>
      <c r="AGW104" s="1290"/>
      <c r="AGX104" s="1290"/>
      <c r="AGY104" s="1290"/>
      <c r="AGZ104" s="1290"/>
      <c r="AHA104" s="1290"/>
      <c r="AHB104" s="1290"/>
      <c r="AHC104" s="1290"/>
      <c r="AHD104" s="1290"/>
      <c r="AHE104" s="1290"/>
      <c r="AHF104" s="1290"/>
      <c r="AHG104" s="1290"/>
      <c r="AHH104" s="1290"/>
      <c r="AHI104" s="1290"/>
      <c r="AHJ104" s="1290"/>
      <c r="AHK104" s="1290"/>
      <c r="AHL104" s="1290"/>
      <c r="AHM104" s="1290"/>
      <c r="AHN104" s="1290"/>
      <c r="AHO104" s="1290"/>
      <c r="AHP104" s="1290"/>
      <c r="AHQ104" s="1290"/>
      <c r="AHR104" s="1290"/>
      <c r="AHS104" s="1290"/>
      <c r="AHT104" s="1290"/>
      <c r="AHU104" s="1290"/>
      <c r="AHV104" s="1290"/>
      <c r="AHW104" s="1290"/>
      <c r="AHX104" s="1290"/>
      <c r="AHY104" s="1290"/>
      <c r="AHZ104" s="1290"/>
      <c r="AIA104" s="1290"/>
      <c r="AIB104" s="1290"/>
      <c r="AIC104" s="1290"/>
      <c r="AID104" s="1290"/>
      <c r="AIE104" s="1290"/>
      <c r="AIF104" s="1290"/>
      <c r="AIG104" s="1290"/>
      <c r="AIH104" s="1290"/>
      <c r="AII104" s="1290"/>
      <c r="AIJ104" s="1290"/>
      <c r="AIK104" s="1290"/>
      <c r="AIL104" s="1290"/>
      <c r="AIM104" s="1290"/>
      <c r="AIN104" s="1290"/>
      <c r="AIO104" s="1290"/>
      <c r="AIP104" s="1290"/>
      <c r="AIQ104" s="1290"/>
      <c r="AIR104" s="1290"/>
      <c r="AIS104" s="1290"/>
      <c r="AIT104" s="1290"/>
      <c r="AIU104" s="1290"/>
      <c r="AIV104" s="1290"/>
      <c r="AIW104" s="1290"/>
      <c r="AIX104" s="1290"/>
      <c r="AIY104" s="1290"/>
      <c r="AIZ104" s="1290"/>
      <c r="AJA104" s="1290"/>
      <c r="AJB104" s="1290"/>
      <c r="AJC104" s="1290"/>
      <c r="AJD104" s="1290"/>
      <c r="AJE104" s="1290"/>
      <c r="AJF104" s="1290"/>
      <c r="AJG104" s="1290"/>
      <c r="AJH104" s="1290"/>
      <c r="AJI104" s="1290"/>
      <c r="AJJ104" s="1290"/>
      <c r="AJK104" s="1290"/>
      <c r="AJL104" s="1290"/>
      <c r="AJM104" s="1290"/>
      <c r="AJN104" s="1290"/>
      <c r="AJO104" s="1290"/>
      <c r="AJP104" s="1290"/>
      <c r="AJQ104" s="1290"/>
      <c r="AJR104" s="1290"/>
      <c r="AJS104" s="1290"/>
      <c r="AJT104" s="1290"/>
      <c r="AJU104" s="1290"/>
      <c r="AJV104" s="1290"/>
      <c r="AJW104" s="1290"/>
      <c r="AJX104" s="1290"/>
      <c r="AJY104" s="1290"/>
      <c r="AJZ104" s="1290"/>
      <c r="AKA104" s="1290"/>
      <c r="AKB104" s="1290"/>
      <c r="AKC104" s="1290"/>
      <c r="AKD104" s="1290"/>
      <c r="AKE104" s="1290"/>
      <c r="AKF104" s="1290"/>
      <c r="AKG104" s="1290"/>
      <c r="AKH104" s="1290"/>
      <c r="AKI104" s="1290"/>
      <c r="AKJ104" s="1290"/>
      <c r="AKK104" s="1290"/>
      <c r="AKL104" s="1290"/>
      <c r="AKM104" s="1290"/>
      <c r="AKN104" s="1290"/>
      <c r="AKO104" s="1290"/>
      <c r="AKP104" s="1290"/>
      <c r="AKQ104" s="1290"/>
      <c r="AKR104" s="1290"/>
      <c r="AKS104" s="1290"/>
      <c r="AKT104" s="1290"/>
      <c r="AKU104" s="1290"/>
      <c r="AKV104" s="1290"/>
      <c r="AKW104" s="1290"/>
      <c r="AKX104" s="1290"/>
      <c r="AKY104" s="1290"/>
      <c r="AKZ104" s="1290"/>
      <c r="ALA104" s="1290"/>
      <c r="ALB104" s="1290"/>
      <c r="ALC104" s="1290"/>
      <c r="ALD104" s="1290"/>
      <c r="ALE104" s="1290"/>
      <c r="ALF104" s="1290"/>
      <c r="ALG104" s="1290"/>
      <c r="ALH104" s="1290"/>
      <c r="ALI104" s="1290"/>
      <c r="ALJ104" s="1290"/>
      <c r="ALK104" s="1290"/>
      <c r="ALL104" s="1290"/>
      <c r="ALM104" s="1290"/>
      <c r="ALN104" s="1290"/>
      <c r="ALO104" s="1290"/>
      <c r="ALP104" s="1290"/>
      <c r="ALQ104" s="1290"/>
      <c r="ALR104" s="1290"/>
      <c r="ALS104" s="1290"/>
      <c r="ALT104" s="1290"/>
      <c r="ALU104" s="1290"/>
      <c r="ALV104" s="1290"/>
      <c r="ALW104" s="1290"/>
      <c r="ALX104" s="1290"/>
      <c r="ALY104" s="1290"/>
      <c r="ALZ104" s="1290"/>
      <c r="AMA104" s="1290"/>
      <c r="AMB104" s="1290"/>
      <c r="AMC104" s="1290"/>
    </row>
    <row r="105" spans="1:1024">
      <c r="H105" s="1290"/>
      <c r="I105" s="1290"/>
    </row>
    <row r="106" spans="1:1024">
      <c r="H106" s="1290"/>
      <c r="I106" s="1290"/>
    </row>
    <row r="107" spans="1:1024">
      <c r="H107" s="1290"/>
      <c r="I107" s="1290"/>
    </row>
    <row r="108" spans="1:1024">
      <c r="H108" s="1290"/>
      <c r="I108" s="1290"/>
    </row>
    <row r="109" spans="1:1024">
      <c r="H109" s="1290"/>
      <c r="I109" s="1290"/>
    </row>
    <row r="110" spans="1:1024">
      <c r="H110" s="1290"/>
      <c r="I110" s="1290"/>
    </row>
    <row r="111" spans="1:1024">
      <c r="H111" s="1290"/>
      <c r="I111" s="1290"/>
    </row>
    <row r="112" spans="1:1024">
      <c r="H112" s="1290"/>
      <c r="I112" s="1290"/>
      <c r="J112" s="1290"/>
      <c r="K112" s="1290"/>
      <c r="L112" s="1290"/>
      <c r="M112" s="1290"/>
      <c r="N112" s="1290"/>
      <c r="O112" s="1290"/>
      <c r="P112" s="1290"/>
      <c r="Q112" s="1290"/>
      <c r="R112" s="1290"/>
      <c r="S112" s="1290"/>
      <c r="T112" s="1290"/>
      <c r="U112" s="1290"/>
      <c r="V112" s="1290"/>
      <c r="W112" s="1290"/>
      <c r="X112" s="1290"/>
      <c r="Y112" s="1290"/>
      <c r="Z112" s="1290"/>
      <c r="AA112" s="1290"/>
      <c r="AB112" s="1290"/>
      <c r="AC112" s="1290"/>
      <c r="AD112" s="1290"/>
      <c r="AE112" s="1290"/>
      <c r="AF112" s="1290"/>
      <c r="AG112" s="1290"/>
      <c r="AH112" s="1290"/>
      <c r="AI112" s="1290"/>
      <c r="AJ112" s="1290"/>
      <c r="AK112" s="1290"/>
      <c r="AL112" s="1290"/>
      <c r="AM112" s="1290"/>
      <c r="AN112" s="1290"/>
      <c r="AO112" s="1290"/>
      <c r="AP112" s="1290"/>
      <c r="AQ112" s="1290"/>
      <c r="AR112" s="1290"/>
      <c r="AS112" s="1290"/>
      <c r="AT112" s="1290"/>
      <c r="AU112" s="1290"/>
      <c r="AV112" s="1290"/>
      <c r="AW112" s="1290"/>
      <c r="AX112" s="1290"/>
      <c r="AY112" s="1290"/>
      <c r="AZ112" s="1290"/>
      <c r="BA112" s="1290"/>
      <c r="BB112" s="1290"/>
      <c r="BC112" s="1290"/>
      <c r="BD112" s="1290"/>
      <c r="BE112" s="1290"/>
      <c r="BF112" s="1290"/>
      <c r="BG112" s="1290"/>
      <c r="BH112" s="1290"/>
      <c r="BI112" s="1290"/>
      <c r="BJ112" s="1290"/>
      <c r="BK112" s="1290"/>
      <c r="BL112" s="1290"/>
      <c r="BM112" s="1290"/>
      <c r="BN112" s="1290"/>
      <c r="BO112" s="1290"/>
      <c r="BP112" s="1290"/>
      <c r="BQ112" s="1290"/>
      <c r="BR112" s="1290"/>
      <c r="BS112" s="1290"/>
      <c r="BT112" s="1290"/>
      <c r="BU112" s="1290"/>
      <c r="BV112" s="1290"/>
      <c r="BW112" s="1290"/>
      <c r="BX112" s="1290"/>
      <c r="BY112" s="1290"/>
      <c r="BZ112" s="1290"/>
      <c r="CA112" s="1290"/>
      <c r="CB112" s="1290"/>
      <c r="CC112" s="1290"/>
      <c r="CD112" s="1290"/>
      <c r="CE112" s="1290"/>
      <c r="CF112" s="1290"/>
      <c r="CG112" s="1290"/>
      <c r="CH112" s="1290"/>
      <c r="CI112" s="1290"/>
      <c r="CJ112" s="1290"/>
      <c r="CK112" s="1290"/>
      <c r="CL112" s="1290"/>
      <c r="CM112" s="1290"/>
      <c r="CN112" s="1290"/>
      <c r="CO112" s="1290"/>
      <c r="CP112" s="1290"/>
      <c r="CQ112" s="1290"/>
      <c r="CR112" s="1290"/>
      <c r="CS112" s="1290"/>
      <c r="CT112" s="1290"/>
      <c r="CU112" s="1290"/>
      <c r="CV112" s="1290"/>
      <c r="CW112" s="1290"/>
      <c r="CX112" s="1290"/>
      <c r="CY112" s="1290"/>
      <c r="CZ112" s="1290"/>
      <c r="DA112" s="1290"/>
      <c r="DB112" s="1290"/>
      <c r="DC112" s="1290"/>
      <c r="DD112" s="1290"/>
      <c r="DE112" s="1290"/>
      <c r="DF112" s="1290"/>
      <c r="DG112" s="1290"/>
      <c r="DH112" s="1290"/>
      <c r="DI112" s="1290"/>
      <c r="DJ112" s="1290"/>
      <c r="DK112" s="1290"/>
      <c r="DL112" s="1290"/>
      <c r="DM112" s="1290"/>
      <c r="DN112" s="1290"/>
      <c r="DO112" s="1290"/>
      <c r="DP112" s="1290"/>
      <c r="DQ112" s="1290"/>
      <c r="DR112" s="1290"/>
      <c r="DS112" s="1290"/>
      <c r="DT112" s="1290"/>
      <c r="DU112" s="1290"/>
      <c r="DV112" s="1290"/>
      <c r="DW112" s="1290"/>
      <c r="DX112" s="1290"/>
      <c r="DY112" s="1290"/>
      <c r="DZ112" s="1290"/>
      <c r="EA112" s="1290"/>
      <c r="EB112" s="1290"/>
      <c r="EC112" s="1290"/>
      <c r="ED112" s="1290"/>
      <c r="EE112" s="1290"/>
      <c r="EF112" s="1290"/>
      <c r="EG112" s="1290"/>
      <c r="EH112" s="1290"/>
      <c r="EI112" s="1290"/>
      <c r="EJ112" s="1290"/>
      <c r="EK112" s="1290"/>
      <c r="EL112" s="1290"/>
      <c r="EM112" s="1290"/>
      <c r="EN112" s="1290"/>
      <c r="EO112" s="1290"/>
      <c r="EP112" s="1290"/>
      <c r="EQ112" s="1290"/>
      <c r="ER112" s="1290"/>
      <c r="ES112" s="1290"/>
      <c r="ET112" s="1290"/>
      <c r="EU112" s="1290"/>
      <c r="EV112" s="1290"/>
      <c r="EW112" s="1290"/>
      <c r="EX112" s="1290"/>
      <c r="EY112" s="1290"/>
      <c r="EZ112" s="1290"/>
      <c r="FA112" s="1290"/>
      <c r="FB112" s="1290"/>
      <c r="FC112" s="1290"/>
      <c r="FD112" s="1290"/>
      <c r="FE112" s="1290"/>
      <c r="FF112" s="1290"/>
      <c r="FG112" s="1290"/>
      <c r="FH112" s="1290"/>
      <c r="FI112" s="1290"/>
      <c r="FJ112" s="1290"/>
      <c r="FK112" s="1290"/>
      <c r="FL112" s="1290"/>
      <c r="FM112" s="1290"/>
      <c r="FN112" s="1290"/>
      <c r="FO112" s="1290"/>
      <c r="FP112" s="1290"/>
      <c r="FQ112" s="1290"/>
      <c r="FR112" s="1290"/>
      <c r="FS112" s="1290"/>
      <c r="FT112" s="1290"/>
      <c r="FU112" s="1290"/>
      <c r="FV112" s="1290"/>
      <c r="FW112" s="1290"/>
      <c r="FX112" s="1290"/>
      <c r="FY112" s="1290"/>
      <c r="FZ112" s="1290"/>
      <c r="GA112" s="1290"/>
      <c r="GB112" s="1290"/>
      <c r="GC112" s="1290"/>
      <c r="GD112" s="1290"/>
      <c r="GE112" s="1290"/>
      <c r="GF112" s="1290"/>
      <c r="GG112" s="1290"/>
      <c r="GH112" s="1290"/>
      <c r="GI112" s="1290"/>
      <c r="GJ112" s="1290"/>
      <c r="GK112" s="1290"/>
      <c r="GL112" s="1290"/>
      <c r="GM112" s="1290"/>
      <c r="GN112" s="1290"/>
      <c r="GO112" s="1290"/>
      <c r="GP112" s="1290"/>
      <c r="GQ112" s="1290"/>
      <c r="GR112" s="1290"/>
      <c r="GS112" s="1290"/>
      <c r="GT112" s="1290"/>
      <c r="GU112" s="1290"/>
      <c r="GV112" s="1290"/>
      <c r="GW112" s="1290"/>
      <c r="GX112" s="1290"/>
      <c r="GY112" s="1290"/>
      <c r="GZ112" s="1290"/>
      <c r="HA112" s="1290"/>
      <c r="HB112" s="1290"/>
      <c r="HC112" s="1290"/>
      <c r="HD112" s="1290"/>
      <c r="HE112" s="1290"/>
      <c r="HF112" s="1290"/>
      <c r="HG112" s="1290"/>
      <c r="HH112" s="1290"/>
      <c r="HI112" s="1290"/>
      <c r="HJ112" s="1290"/>
      <c r="HK112" s="1290"/>
      <c r="HL112" s="1290"/>
      <c r="HM112" s="1290"/>
      <c r="HN112" s="1290"/>
      <c r="HO112" s="1290"/>
      <c r="HP112" s="1290"/>
      <c r="HQ112" s="1290"/>
      <c r="HR112" s="1290"/>
      <c r="HS112" s="1290"/>
      <c r="HT112" s="1290"/>
      <c r="HU112" s="1290"/>
      <c r="HV112" s="1290"/>
      <c r="HW112" s="1290"/>
      <c r="HX112" s="1290"/>
      <c r="HY112" s="1290"/>
      <c r="HZ112" s="1290"/>
      <c r="IA112" s="1290"/>
      <c r="IB112" s="1290"/>
      <c r="IC112" s="1290"/>
      <c r="ID112" s="1290"/>
      <c r="IE112" s="1290"/>
      <c r="IF112" s="1290"/>
      <c r="IG112" s="1290"/>
      <c r="IH112" s="1290"/>
      <c r="II112" s="1290"/>
      <c r="IJ112" s="1290"/>
      <c r="IK112" s="1290"/>
      <c r="IL112" s="1290"/>
      <c r="IM112" s="1290"/>
      <c r="IN112" s="1290"/>
      <c r="IO112" s="1290"/>
      <c r="IP112" s="1290"/>
      <c r="IQ112" s="1290"/>
      <c r="IR112" s="1290"/>
      <c r="IS112" s="1290"/>
      <c r="IT112" s="1290"/>
      <c r="IU112" s="1290"/>
      <c r="IV112" s="1290"/>
      <c r="IW112" s="1290"/>
      <c r="IX112" s="1290"/>
      <c r="IY112" s="1290"/>
      <c r="IZ112" s="1290"/>
      <c r="JA112" s="1290"/>
      <c r="JB112" s="1290"/>
      <c r="JC112" s="1290"/>
      <c r="JD112" s="1290"/>
      <c r="JE112" s="1290"/>
      <c r="JF112" s="1290"/>
      <c r="JG112" s="1290"/>
      <c r="JH112" s="1290"/>
      <c r="JI112" s="1290"/>
      <c r="JJ112" s="1290"/>
      <c r="JK112" s="1290"/>
      <c r="JL112" s="1290"/>
      <c r="JM112" s="1290"/>
      <c r="JN112" s="1290"/>
      <c r="JO112" s="1290"/>
      <c r="JP112" s="1290"/>
      <c r="JQ112" s="1290"/>
      <c r="JR112" s="1290"/>
      <c r="JS112" s="1290"/>
      <c r="JT112" s="1290"/>
      <c r="JU112" s="1290"/>
      <c r="JV112" s="1290"/>
      <c r="JW112" s="1290"/>
      <c r="JX112" s="1290"/>
      <c r="JY112" s="1290"/>
      <c r="JZ112" s="1290"/>
      <c r="KA112" s="1290"/>
      <c r="KB112" s="1290"/>
      <c r="KC112" s="1290"/>
      <c r="KD112" s="1290"/>
      <c r="KE112" s="1290"/>
      <c r="KF112" s="1290"/>
      <c r="KG112" s="1290"/>
      <c r="KH112" s="1290"/>
      <c r="KI112" s="1290"/>
      <c r="KJ112" s="1290"/>
      <c r="KK112" s="1290"/>
      <c r="KL112" s="1290"/>
      <c r="KM112" s="1290"/>
      <c r="KN112" s="1290"/>
      <c r="KO112" s="1290"/>
      <c r="KP112" s="1290"/>
      <c r="KQ112" s="1290"/>
      <c r="KR112" s="1290"/>
      <c r="KS112" s="1290"/>
      <c r="KT112" s="1290"/>
      <c r="KU112" s="1290"/>
      <c r="KV112" s="1290"/>
      <c r="KW112" s="1290"/>
      <c r="KX112" s="1290"/>
      <c r="KY112" s="1290"/>
      <c r="KZ112" s="1290"/>
      <c r="LA112" s="1290"/>
      <c r="LB112" s="1290"/>
      <c r="LC112" s="1290"/>
      <c r="LD112" s="1290"/>
      <c r="LE112" s="1290"/>
      <c r="LF112" s="1290"/>
      <c r="LG112" s="1290"/>
      <c r="LH112" s="1290"/>
      <c r="LI112" s="1290"/>
      <c r="LJ112" s="1290"/>
      <c r="LK112" s="1290"/>
      <c r="LL112" s="1290"/>
      <c r="LM112" s="1290"/>
      <c r="LN112" s="1290"/>
      <c r="LO112" s="1290"/>
      <c r="LP112" s="1290"/>
      <c r="LQ112" s="1290"/>
      <c r="LR112" s="1290"/>
      <c r="LS112" s="1290"/>
      <c r="LT112" s="1290"/>
      <c r="LU112" s="1290"/>
      <c r="LV112" s="1290"/>
      <c r="LW112" s="1290"/>
      <c r="LX112" s="1290"/>
      <c r="LY112" s="1290"/>
      <c r="LZ112" s="1290"/>
      <c r="MA112" s="1290"/>
      <c r="MB112" s="1290"/>
      <c r="MC112" s="1290"/>
      <c r="MD112" s="1290"/>
      <c r="ME112" s="1290"/>
      <c r="MF112" s="1290"/>
      <c r="MG112" s="1290"/>
      <c r="MH112" s="1290"/>
      <c r="MI112" s="1290"/>
      <c r="MJ112" s="1290"/>
      <c r="MK112" s="1290"/>
      <c r="ML112" s="1290"/>
      <c r="MM112" s="1290"/>
      <c r="MN112" s="1290"/>
      <c r="MO112" s="1290"/>
      <c r="MP112" s="1290"/>
      <c r="MQ112" s="1290"/>
      <c r="MR112" s="1290"/>
      <c r="MS112" s="1290"/>
      <c r="MT112" s="1290"/>
      <c r="MU112" s="1290"/>
      <c r="MV112" s="1290"/>
      <c r="MW112" s="1290"/>
      <c r="MX112" s="1290"/>
      <c r="MY112" s="1290"/>
      <c r="MZ112" s="1290"/>
      <c r="NA112" s="1290"/>
      <c r="NB112" s="1290"/>
      <c r="NC112" s="1290"/>
      <c r="ND112" s="1290"/>
      <c r="NE112" s="1290"/>
      <c r="NF112" s="1290"/>
      <c r="NG112" s="1290"/>
      <c r="NH112" s="1290"/>
      <c r="NI112" s="1290"/>
      <c r="NJ112" s="1290"/>
      <c r="NK112" s="1290"/>
      <c r="NL112" s="1290"/>
      <c r="NM112" s="1290"/>
      <c r="NN112" s="1290"/>
      <c r="NO112" s="1290"/>
      <c r="NP112" s="1290"/>
      <c r="NQ112" s="1290"/>
      <c r="NR112" s="1290"/>
      <c r="NS112" s="1290"/>
      <c r="NT112" s="1290"/>
      <c r="NU112" s="1290"/>
      <c r="NV112" s="1290"/>
      <c r="NW112" s="1290"/>
      <c r="NX112" s="1290"/>
      <c r="NY112" s="1290"/>
      <c r="NZ112" s="1290"/>
      <c r="OA112" s="1290"/>
      <c r="OB112" s="1290"/>
      <c r="OC112" s="1290"/>
      <c r="OD112" s="1290"/>
      <c r="OE112" s="1290"/>
      <c r="OF112" s="1290"/>
      <c r="OG112" s="1290"/>
      <c r="OH112" s="1290"/>
      <c r="OI112" s="1290"/>
      <c r="OJ112" s="1290"/>
      <c r="OK112" s="1290"/>
      <c r="OL112" s="1290"/>
      <c r="OM112" s="1290"/>
      <c r="ON112" s="1290"/>
      <c r="OO112" s="1290"/>
      <c r="OP112" s="1290"/>
      <c r="OQ112" s="1290"/>
      <c r="OR112" s="1290"/>
      <c r="OS112" s="1290"/>
      <c r="OT112" s="1290"/>
      <c r="OU112" s="1290"/>
      <c r="OV112" s="1290"/>
      <c r="OW112" s="1290"/>
      <c r="OX112" s="1290"/>
      <c r="OY112" s="1290"/>
      <c r="OZ112" s="1290"/>
      <c r="PA112" s="1290"/>
      <c r="PB112" s="1290"/>
      <c r="PC112" s="1290"/>
      <c r="PD112" s="1290"/>
      <c r="PE112" s="1290"/>
      <c r="PF112" s="1290"/>
      <c r="PG112" s="1290"/>
      <c r="PH112" s="1290"/>
      <c r="PI112" s="1290"/>
      <c r="PJ112" s="1290"/>
      <c r="PK112" s="1290"/>
      <c r="PL112" s="1290"/>
      <c r="PM112" s="1290"/>
      <c r="PN112" s="1290"/>
      <c r="PO112" s="1290"/>
      <c r="PP112" s="1290"/>
      <c r="PQ112" s="1290"/>
      <c r="PR112" s="1290"/>
      <c r="PS112" s="1290"/>
      <c r="PT112" s="1290"/>
      <c r="PU112" s="1290"/>
      <c r="PV112" s="1290"/>
      <c r="PW112" s="1290"/>
      <c r="PX112" s="1290"/>
      <c r="PY112" s="1290"/>
      <c r="PZ112" s="1290"/>
      <c r="QA112" s="1290"/>
      <c r="QB112" s="1290"/>
      <c r="QC112" s="1290"/>
      <c r="QD112" s="1290"/>
      <c r="QE112" s="1290"/>
      <c r="QF112" s="1290"/>
      <c r="QG112" s="1290"/>
      <c r="QH112" s="1290"/>
      <c r="QI112" s="1290"/>
      <c r="QJ112" s="1290"/>
      <c r="QK112" s="1290"/>
      <c r="QL112" s="1290"/>
      <c r="QM112" s="1290"/>
      <c r="QN112" s="1290"/>
      <c r="QO112" s="1290"/>
      <c r="QP112" s="1290"/>
      <c r="QQ112" s="1290"/>
      <c r="QR112" s="1290"/>
      <c r="QS112" s="1290"/>
      <c r="QT112" s="1290"/>
      <c r="QU112" s="1290"/>
      <c r="QV112" s="1290"/>
      <c r="QW112" s="1290"/>
      <c r="QX112" s="1290"/>
      <c r="QY112" s="1290"/>
      <c r="QZ112" s="1290"/>
      <c r="RA112" s="1290"/>
      <c r="RB112" s="1290"/>
      <c r="RC112" s="1290"/>
      <c r="RD112" s="1290"/>
      <c r="RE112" s="1290"/>
      <c r="RF112" s="1290"/>
      <c r="RG112" s="1290"/>
      <c r="RH112" s="1290"/>
      <c r="RI112" s="1290"/>
      <c r="RJ112" s="1290"/>
      <c r="RK112" s="1290"/>
      <c r="RL112" s="1290"/>
      <c r="RM112" s="1290"/>
      <c r="RN112" s="1290"/>
      <c r="RO112" s="1290"/>
      <c r="RP112" s="1290"/>
      <c r="RQ112" s="1290"/>
      <c r="RR112" s="1290"/>
      <c r="RS112" s="1290"/>
      <c r="RT112" s="1290"/>
      <c r="RU112" s="1290"/>
      <c r="RV112" s="1290"/>
      <c r="RW112" s="1290"/>
      <c r="RX112" s="1290"/>
      <c r="RY112" s="1290"/>
      <c r="RZ112" s="1290"/>
      <c r="SA112" s="1290"/>
      <c r="SB112" s="1290"/>
      <c r="SC112" s="1290"/>
      <c r="SD112" s="1290"/>
      <c r="SE112" s="1290"/>
      <c r="SF112" s="1290"/>
      <c r="SG112" s="1290"/>
      <c r="SH112" s="1290"/>
      <c r="SI112" s="1290"/>
      <c r="SJ112" s="1290"/>
      <c r="SK112" s="1290"/>
      <c r="SL112" s="1290"/>
      <c r="SM112" s="1290"/>
      <c r="SN112" s="1290"/>
      <c r="SO112" s="1290"/>
      <c r="SP112" s="1290"/>
      <c r="SQ112" s="1290"/>
      <c r="SR112" s="1290"/>
      <c r="SS112" s="1290"/>
      <c r="ST112" s="1290"/>
      <c r="SU112" s="1290"/>
      <c r="SV112" s="1290"/>
      <c r="SW112" s="1290"/>
      <c r="SX112" s="1290"/>
      <c r="SY112" s="1290"/>
      <c r="SZ112" s="1290"/>
      <c r="TA112" s="1290"/>
      <c r="TB112" s="1290"/>
      <c r="TC112" s="1290"/>
      <c r="TD112" s="1290"/>
      <c r="TE112" s="1290"/>
      <c r="TF112" s="1290"/>
      <c r="TG112" s="1290"/>
      <c r="TH112" s="1290"/>
      <c r="TI112" s="1290"/>
      <c r="TJ112" s="1290"/>
      <c r="TK112" s="1290"/>
      <c r="TL112" s="1290"/>
      <c r="TM112" s="1290"/>
      <c r="TN112" s="1290"/>
      <c r="TO112" s="1290"/>
      <c r="TP112" s="1290"/>
      <c r="TQ112" s="1290"/>
      <c r="TR112" s="1290"/>
      <c r="TS112" s="1290"/>
      <c r="TT112" s="1290"/>
      <c r="TU112" s="1290"/>
      <c r="TV112" s="1290"/>
      <c r="TW112" s="1290"/>
      <c r="TX112" s="1290"/>
      <c r="TY112" s="1290"/>
      <c r="TZ112" s="1290"/>
      <c r="UA112" s="1290"/>
      <c r="UB112" s="1290"/>
      <c r="UC112" s="1290"/>
      <c r="UD112" s="1290"/>
      <c r="UE112" s="1290"/>
      <c r="UF112" s="1290"/>
      <c r="UG112" s="1290"/>
      <c r="UH112" s="1290"/>
      <c r="UI112" s="1290"/>
      <c r="UJ112" s="1290"/>
      <c r="UK112" s="1290"/>
      <c r="UL112" s="1290"/>
      <c r="UM112" s="1290"/>
      <c r="UN112" s="1290"/>
      <c r="UO112" s="1290"/>
      <c r="UP112" s="1290"/>
      <c r="UQ112" s="1290"/>
      <c r="UR112" s="1290"/>
      <c r="US112" s="1290"/>
      <c r="UT112" s="1290"/>
      <c r="UU112" s="1290"/>
      <c r="UV112" s="1290"/>
      <c r="UW112" s="1290"/>
      <c r="UX112" s="1290"/>
      <c r="UY112" s="1290"/>
      <c r="UZ112" s="1290"/>
      <c r="VA112" s="1290"/>
      <c r="VB112" s="1290"/>
      <c r="VC112" s="1290"/>
      <c r="VD112" s="1290"/>
      <c r="VE112" s="1290"/>
      <c r="VF112" s="1290"/>
      <c r="VG112" s="1290"/>
      <c r="VH112" s="1290"/>
      <c r="VI112" s="1290"/>
      <c r="VJ112" s="1290"/>
      <c r="VK112" s="1290"/>
      <c r="VL112" s="1290"/>
      <c r="VM112" s="1290"/>
      <c r="VN112" s="1290"/>
      <c r="VO112" s="1290"/>
      <c r="VP112" s="1290"/>
      <c r="VQ112" s="1290"/>
      <c r="VR112" s="1290"/>
      <c r="VS112" s="1290"/>
      <c r="VT112" s="1290"/>
      <c r="VU112" s="1290"/>
      <c r="VV112" s="1290"/>
      <c r="VW112" s="1290"/>
      <c r="VX112" s="1290"/>
      <c r="VY112" s="1290"/>
      <c r="VZ112" s="1290"/>
      <c r="WA112" s="1290"/>
      <c r="WB112" s="1290"/>
      <c r="WC112" s="1290"/>
      <c r="WD112" s="1290"/>
      <c r="WE112" s="1290"/>
      <c r="WF112" s="1290"/>
      <c r="WG112" s="1290"/>
      <c r="WH112" s="1290"/>
      <c r="WI112" s="1290"/>
      <c r="WJ112" s="1290"/>
      <c r="WK112" s="1290"/>
      <c r="WL112" s="1290"/>
      <c r="WM112" s="1290"/>
      <c r="WN112" s="1290"/>
      <c r="WO112" s="1290"/>
      <c r="WP112" s="1290"/>
      <c r="WQ112" s="1290"/>
      <c r="WR112" s="1290"/>
      <c r="WS112" s="1290"/>
      <c r="WT112" s="1290"/>
      <c r="WU112" s="1290"/>
      <c r="WV112" s="1290"/>
      <c r="WW112" s="1290"/>
      <c r="WX112" s="1290"/>
      <c r="WY112" s="1290"/>
      <c r="WZ112" s="1290"/>
      <c r="XA112" s="1290"/>
      <c r="XB112" s="1290"/>
      <c r="XC112" s="1290"/>
      <c r="XD112" s="1290"/>
      <c r="XE112" s="1290"/>
      <c r="XF112" s="1290"/>
      <c r="XG112" s="1290"/>
      <c r="XH112" s="1290"/>
      <c r="XI112" s="1290"/>
      <c r="XJ112" s="1290"/>
      <c r="XK112" s="1290"/>
      <c r="XL112" s="1290"/>
      <c r="XM112" s="1290"/>
      <c r="XN112" s="1290"/>
      <c r="XO112" s="1290"/>
      <c r="XP112" s="1290"/>
      <c r="XQ112" s="1290"/>
      <c r="XR112" s="1290"/>
      <c r="XS112" s="1290"/>
      <c r="XT112" s="1290"/>
      <c r="XU112" s="1290"/>
      <c r="XV112" s="1290"/>
      <c r="XW112" s="1290"/>
      <c r="XX112" s="1290"/>
      <c r="XY112" s="1290"/>
      <c r="XZ112" s="1290"/>
      <c r="YA112" s="1290"/>
      <c r="YB112" s="1290"/>
      <c r="YC112" s="1290"/>
      <c r="YD112" s="1290"/>
      <c r="YE112" s="1290"/>
      <c r="YF112" s="1290"/>
      <c r="YG112" s="1290"/>
      <c r="YH112" s="1290"/>
      <c r="YI112" s="1290"/>
      <c r="YJ112" s="1290"/>
      <c r="YK112" s="1290"/>
      <c r="YL112" s="1290"/>
      <c r="YM112" s="1290"/>
      <c r="YN112" s="1290"/>
      <c r="YO112" s="1290"/>
      <c r="YP112" s="1290"/>
      <c r="YQ112" s="1290"/>
      <c r="YR112" s="1290"/>
      <c r="YS112" s="1290"/>
      <c r="YT112" s="1290"/>
      <c r="YU112" s="1290"/>
      <c r="YV112" s="1290"/>
      <c r="YW112" s="1290"/>
      <c r="YX112" s="1290"/>
      <c r="YY112" s="1290"/>
      <c r="YZ112" s="1290"/>
      <c r="ZA112" s="1290"/>
      <c r="ZB112" s="1290"/>
      <c r="ZC112" s="1290"/>
      <c r="ZD112" s="1290"/>
      <c r="ZE112" s="1290"/>
      <c r="ZF112" s="1290"/>
      <c r="ZG112" s="1290"/>
      <c r="ZH112" s="1290"/>
      <c r="ZI112" s="1290"/>
      <c r="ZJ112" s="1290"/>
      <c r="ZK112" s="1290"/>
      <c r="ZL112" s="1290"/>
      <c r="ZM112" s="1290"/>
      <c r="ZN112" s="1290"/>
      <c r="ZO112" s="1290"/>
      <c r="ZP112" s="1290"/>
      <c r="ZQ112" s="1290"/>
      <c r="ZR112" s="1290"/>
      <c r="ZS112" s="1290"/>
      <c r="ZT112" s="1290"/>
      <c r="ZU112" s="1290"/>
      <c r="ZV112" s="1290"/>
      <c r="ZW112" s="1290"/>
      <c r="ZX112" s="1290"/>
      <c r="ZY112" s="1290"/>
      <c r="ZZ112" s="1290"/>
      <c r="AAA112" s="1290"/>
      <c r="AAB112" s="1290"/>
      <c r="AAC112" s="1290"/>
      <c r="AAD112" s="1290"/>
      <c r="AAE112" s="1290"/>
      <c r="AAF112" s="1290"/>
      <c r="AAG112" s="1290"/>
      <c r="AAH112" s="1290"/>
      <c r="AAI112" s="1290"/>
      <c r="AAJ112" s="1290"/>
      <c r="AAK112" s="1290"/>
      <c r="AAL112" s="1290"/>
      <c r="AAM112" s="1290"/>
      <c r="AAN112" s="1290"/>
      <c r="AAO112" s="1290"/>
      <c r="AAP112" s="1290"/>
      <c r="AAQ112" s="1290"/>
      <c r="AAR112" s="1290"/>
      <c r="AAS112" s="1290"/>
      <c r="AAT112" s="1290"/>
      <c r="AAU112" s="1290"/>
      <c r="AAV112" s="1290"/>
      <c r="AAW112" s="1290"/>
      <c r="AAX112" s="1290"/>
      <c r="AAY112" s="1290"/>
      <c r="AAZ112" s="1290"/>
      <c r="ABA112" s="1290"/>
      <c r="ABB112" s="1290"/>
      <c r="ABC112" s="1290"/>
      <c r="ABD112" s="1290"/>
      <c r="ABE112" s="1290"/>
      <c r="ABF112" s="1290"/>
      <c r="ABG112" s="1290"/>
      <c r="ABH112" s="1290"/>
      <c r="ABI112" s="1290"/>
      <c r="ABJ112" s="1290"/>
      <c r="ABK112" s="1290"/>
      <c r="ABL112" s="1290"/>
      <c r="ABM112" s="1290"/>
      <c r="ABN112" s="1290"/>
      <c r="ABO112" s="1290"/>
      <c r="ABP112" s="1290"/>
      <c r="ABQ112" s="1290"/>
      <c r="ABR112" s="1290"/>
      <c r="ABS112" s="1290"/>
      <c r="ABT112" s="1290"/>
      <c r="ABU112" s="1290"/>
      <c r="ABV112" s="1290"/>
      <c r="ABW112" s="1290"/>
      <c r="ABX112" s="1290"/>
      <c r="ABY112" s="1290"/>
      <c r="ABZ112" s="1290"/>
      <c r="ACA112" s="1290"/>
      <c r="ACB112" s="1290"/>
      <c r="ACC112" s="1290"/>
      <c r="ACD112" s="1290"/>
      <c r="ACE112" s="1290"/>
      <c r="ACF112" s="1290"/>
      <c r="ACG112" s="1290"/>
      <c r="ACH112" s="1290"/>
      <c r="ACI112" s="1290"/>
      <c r="ACJ112" s="1290"/>
      <c r="ACK112" s="1290"/>
      <c r="ACL112" s="1290"/>
      <c r="ACM112" s="1290"/>
      <c r="ACN112" s="1290"/>
      <c r="ACO112" s="1290"/>
      <c r="ACP112" s="1290"/>
      <c r="ACQ112" s="1290"/>
      <c r="ACR112" s="1290"/>
      <c r="ACS112" s="1290"/>
      <c r="ACT112" s="1290"/>
      <c r="ACU112" s="1290"/>
      <c r="ACV112" s="1290"/>
      <c r="ACW112" s="1290"/>
      <c r="ACX112" s="1290"/>
      <c r="ACY112" s="1290"/>
      <c r="ACZ112" s="1290"/>
      <c r="ADA112" s="1290"/>
      <c r="ADB112" s="1290"/>
      <c r="ADC112" s="1290"/>
      <c r="ADD112" s="1290"/>
      <c r="ADE112" s="1290"/>
      <c r="ADF112" s="1290"/>
      <c r="ADG112" s="1290"/>
      <c r="ADH112" s="1290"/>
      <c r="ADI112" s="1290"/>
      <c r="ADJ112" s="1290"/>
      <c r="ADK112" s="1290"/>
      <c r="ADL112" s="1290"/>
      <c r="ADM112" s="1290"/>
      <c r="ADN112" s="1290"/>
      <c r="ADO112" s="1290"/>
      <c r="ADP112" s="1290"/>
      <c r="ADQ112" s="1290"/>
      <c r="ADR112" s="1290"/>
      <c r="ADS112" s="1290"/>
      <c r="ADT112" s="1290"/>
      <c r="ADU112" s="1290"/>
      <c r="ADV112" s="1290"/>
      <c r="ADW112" s="1290"/>
      <c r="ADX112" s="1290"/>
      <c r="ADY112" s="1290"/>
      <c r="ADZ112" s="1290"/>
      <c r="AEA112" s="1290"/>
      <c r="AEB112" s="1290"/>
      <c r="AEC112" s="1290"/>
      <c r="AED112" s="1290"/>
      <c r="AEE112" s="1290"/>
      <c r="AEF112" s="1290"/>
      <c r="AEG112" s="1290"/>
      <c r="AEH112" s="1290"/>
      <c r="AEI112" s="1290"/>
      <c r="AEJ112" s="1290"/>
      <c r="AEK112" s="1290"/>
      <c r="AEL112" s="1290"/>
      <c r="AEM112" s="1290"/>
      <c r="AEN112" s="1290"/>
      <c r="AEO112" s="1290"/>
      <c r="AEP112" s="1290"/>
      <c r="AEQ112" s="1290"/>
      <c r="AER112" s="1290"/>
      <c r="AES112" s="1290"/>
      <c r="AET112" s="1290"/>
      <c r="AEU112" s="1290"/>
      <c r="AEV112" s="1290"/>
      <c r="AEW112" s="1290"/>
      <c r="AEX112" s="1290"/>
      <c r="AEY112" s="1290"/>
      <c r="AEZ112" s="1290"/>
      <c r="AFA112" s="1290"/>
      <c r="AFB112" s="1290"/>
      <c r="AFC112" s="1290"/>
      <c r="AFD112" s="1290"/>
      <c r="AFE112" s="1290"/>
      <c r="AFF112" s="1290"/>
      <c r="AFG112" s="1290"/>
      <c r="AFH112" s="1290"/>
      <c r="AFI112" s="1290"/>
      <c r="AFJ112" s="1290"/>
      <c r="AFK112" s="1290"/>
      <c r="AFL112" s="1290"/>
      <c r="AFM112" s="1290"/>
      <c r="AFN112" s="1290"/>
      <c r="AFO112" s="1290"/>
      <c r="AFP112" s="1290"/>
      <c r="AFQ112" s="1290"/>
      <c r="AFR112" s="1290"/>
      <c r="AFS112" s="1290"/>
      <c r="AFT112" s="1290"/>
      <c r="AFU112" s="1290"/>
      <c r="AFV112" s="1290"/>
      <c r="AFW112" s="1290"/>
      <c r="AFX112" s="1290"/>
      <c r="AFY112" s="1290"/>
      <c r="AFZ112" s="1290"/>
      <c r="AGA112" s="1290"/>
      <c r="AGB112" s="1290"/>
      <c r="AGC112" s="1290"/>
      <c r="AGD112" s="1290"/>
      <c r="AGE112" s="1290"/>
      <c r="AGF112" s="1290"/>
      <c r="AGG112" s="1290"/>
      <c r="AGH112" s="1290"/>
      <c r="AGI112" s="1290"/>
      <c r="AGJ112" s="1290"/>
      <c r="AGK112" s="1290"/>
      <c r="AGL112" s="1290"/>
      <c r="AGM112" s="1290"/>
      <c r="AGN112" s="1290"/>
      <c r="AGO112" s="1290"/>
      <c r="AGP112" s="1290"/>
      <c r="AGQ112" s="1290"/>
      <c r="AGR112" s="1290"/>
      <c r="AGS112" s="1290"/>
      <c r="AGT112" s="1290"/>
      <c r="AGU112" s="1290"/>
      <c r="AGV112" s="1290"/>
      <c r="AGW112" s="1290"/>
      <c r="AGX112" s="1290"/>
      <c r="AGY112" s="1290"/>
      <c r="AGZ112" s="1290"/>
      <c r="AHA112" s="1290"/>
      <c r="AHB112" s="1290"/>
      <c r="AHC112" s="1290"/>
      <c r="AHD112" s="1290"/>
      <c r="AHE112" s="1290"/>
      <c r="AHF112" s="1290"/>
      <c r="AHG112" s="1290"/>
      <c r="AHH112" s="1290"/>
      <c r="AHI112" s="1290"/>
      <c r="AHJ112" s="1290"/>
      <c r="AHK112" s="1290"/>
      <c r="AHL112" s="1290"/>
      <c r="AHM112" s="1290"/>
      <c r="AHN112" s="1290"/>
      <c r="AHO112" s="1290"/>
      <c r="AHP112" s="1290"/>
      <c r="AHQ112" s="1290"/>
      <c r="AHR112" s="1290"/>
      <c r="AHS112" s="1290"/>
      <c r="AHT112" s="1290"/>
      <c r="AHU112" s="1290"/>
      <c r="AHV112" s="1290"/>
      <c r="AHW112" s="1290"/>
      <c r="AHX112" s="1290"/>
      <c r="AHY112" s="1290"/>
      <c r="AHZ112" s="1290"/>
      <c r="AIA112" s="1290"/>
      <c r="AIB112" s="1290"/>
      <c r="AIC112" s="1290"/>
      <c r="AID112" s="1290"/>
      <c r="AIE112" s="1290"/>
      <c r="AIF112" s="1290"/>
      <c r="AIG112" s="1290"/>
      <c r="AIH112" s="1290"/>
      <c r="AII112" s="1290"/>
      <c r="AIJ112" s="1290"/>
      <c r="AIK112" s="1290"/>
      <c r="AIL112" s="1290"/>
      <c r="AIM112" s="1290"/>
      <c r="AIN112" s="1290"/>
      <c r="AIO112" s="1290"/>
      <c r="AIP112" s="1290"/>
      <c r="AIQ112" s="1290"/>
      <c r="AIR112" s="1290"/>
      <c r="AIS112" s="1290"/>
      <c r="AIT112" s="1290"/>
      <c r="AIU112" s="1290"/>
      <c r="AIV112" s="1290"/>
      <c r="AIW112" s="1290"/>
      <c r="AIX112" s="1290"/>
      <c r="AIY112" s="1290"/>
      <c r="AIZ112" s="1290"/>
      <c r="AJA112" s="1290"/>
      <c r="AJB112" s="1290"/>
      <c r="AJC112" s="1290"/>
      <c r="AJD112" s="1290"/>
      <c r="AJE112" s="1290"/>
      <c r="AJF112" s="1290"/>
      <c r="AJG112" s="1290"/>
      <c r="AJH112" s="1290"/>
      <c r="AJI112" s="1290"/>
      <c r="AJJ112" s="1290"/>
      <c r="AJK112" s="1290"/>
      <c r="AJL112" s="1290"/>
      <c r="AJM112" s="1290"/>
      <c r="AJN112" s="1290"/>
      <c r="AJO112" s="1290"/>
      <c r="AJP112" s="1290"/>
      <c r="AJQ112" s="1290"/>
      <c r="AJR112" s="1290"/>
      <c r="AJS112" s="1290"/>
      <c r="AJT112" s="1290"/>
      <c r="AJU112" s="1290"/>
      <c r="AJV112" s="1290"/>
      <c r="AJW112" s="1290"/>
      <c r="AJX112" s="1290"/>
      <c r="AJY112" s="1290"/>
      <c r="AJZ112" s="1290"/>
      <c r="AKA112" s="1290"/>
      <c r="AKB112" s="1290"/>
      <c r="AKC112" s="1290"/>
      <c r="AKD112" s="1290"/>
      <c r="AKE112" s="1290"/>
      <c r="AKF112" s="1290"/>
      <c r="AKG112" s="1290"/>
      <c r="AKH112" s="1290"/>
      <c r="AKI112" s="1290"/>
      <c r="AKJ112" s="1290"/>
      <c r="AKK112" s="1290"/>
      <c r="AKL112" s="1290"/>
      <c r="AKM112" s="1290"/>
      <c r="AKN112" s="1290"/>
      <c r="AKO112" s="1290"/>
      <c r="AKP112" s="1290"/>
      <c r="AKQ112" s="1290"/>
      <c r="AKR112" s="1290"/>
      <c r="AKS112" s="1290"/>
      <c r="AKT112" s="1290"/>
      <c r="AKU112" s="1290"/>
      <c r="AKV112" s="1290"/>
      <c r="AKW112" s="1290"/>
      <c r="AKX112" s="1290"/>
      <c r="AKY112" s="1290"/>
      <c r="AKZ112" s="1290"/>
      <c r="ALA112" s="1290"/>
      <c r="ALB112" s="1290"/>
      <c r="ALC112" s="1290"/>
      <c r="ALD112" s="1290"/>
      <c r="ALE112" s="1290"/>
      <c r="ALF112" s="1290"/>
      <c r="ALG112" s="1290"/>
      <c r="ALH112" s="1290"/>
      <c r="ALI112" s="1290"/>
      <c r="ALJ112" s="1290"/>
      <c r="ALK112" s="1290"/>
      <c r="ALL112" s="1290"/>
      <c r="ALM112" s="1290"/>
      <c r="ALN112" s="1290"/>
      <c r="ALO112" s="1290"/>
      <c r="ALP112" s="1290"/>
      <c r="ALQ112" s="1290"/>
      <c r="ALR112" s="1290"/>
      <c r="ALS112" s="1290"/>
      <c r="ALT112" s="1290"/>
      <c r="ALU112" s="1290"/>
      <c r="ALV112" s="1290"/>
      <c r="ALW112" s="1290"/>
      <c r="ALX112" s="1290"/>
      <c r="ALY112" s="1290"/>
      <c r="ALZ112" s="1290"/>
      <c r="AMA112" s="1290"/>
      <c r="AMB112" s="1290"/>
      <c r="AMC112" s="1290"/>
    </row>
    <row r="113" spans="1:1024">
      <c r="H113" s="1290"/>
      <c r="I113" s="1290"/>
      <c r="J113" s="1290"/>
      <c r="K113" s="1290"/>
      <c r="L113" s="1290"/>
      <c r="M113" s="1290"/>
      <c r="N113" s="1290"/>
      <c r="O113" s="1290"/>
      <c r="P113" s="1290"/>
      <c r="Q113" s="1290"/>
      <c r="R113" s="1290"/>
      <c r="S113" s="1290"/>
      <c r="T113" s="1290"/>
      <c r="U113" s="1290"/>
      <c r="V113" s="1290"/>
      <c r="W113" s="1290"/>
      <c r="X113" s="1290"/>
      <c r="Y113" s="1290"/>
      <c r="Z113" s="1290"/>
      <c r="AA113" s="1290"/>
      <c r="AB113" s="1290"/>
      <c r="AC113" s="1290"/>
      <c r="AD113" s="1290"/>
      <c r="AE113" s="1290"/>
      <c r="AF113" s="1290"/>
      <c r="AG113" s="1290"/>
      <c r="AH113" s="1290"/>
      <c r="AI113" s="1290"/>
      <c r="AJ113" s="1290"/>
      <c r="AK113" s="1290"/>
      <c r="AL113" s="1290"/>
      <c r="AM113" s="1290"/>
      <c r="AN113" s="1290"/>
      <c r="AO113" s="1290"/>
      <c r="AP113" s="1290"/>
      <c r="AQ113" s="1290"/>
      <c r="AR113" s="1290"/>
      <c r="AS113" s="1290"/>
      <c r="AT113" s="1290"/>
      <c r="AU113" s="1290"/>
      <c r="AV113" s="1290"/>
      <c r="AW113" s="1290"/>
      <c r="AX113" s="1290"/>
      <c r="AY113" s="1290"/>
      <c r="AZ113" s="1290"/>
      <c r="BA113" s="1290"/>
      <c r="BB113" s="1290"/>
      <c r="BC113" s="1290"/>
      <c r="BD113" s="1290"/>
      <c r="BE113" s="1290"/>
      <c r="BF113" s="1290"/>
      <c r="BG113" s="1290"/>
      <c r="BH113" s="1290"/>
      <c r="BI113" s="1290"/>
      <c r="BJ113" s="1290"/>
      <c r="BK113" s="1290"/>
      <c r="BL113" s="1290"/>
      <c r="BM113" s="1290"/>
      <c r="BN113" s="1290"/>
      <c r="BO113" s="1290"/>
      <c r="BP113" s="1290"/>
      <c r="BQ113" s="1290"/>
      <c r="BR113" s="1290"/>
      <c r="BS113" s="1290"/>
      <c r="BT113" s="1290"/>
      <c r="BU113" s="1290"/>
      <c r="BV113" s="1290"/>
      <c r="BW113" s="1290"/>
      <c r="BX113" s="1290"/>
      <c r="BY113" s="1290"/>
      <c r="BZ113" s="1290"/>
      <c r="CA113" s="1290"/>
      <c r="CB113" s="1290"/>
      <c r="CC113" s="1290"/>
      <c r="CD113" s="1290"/>
      <c r="CE113" s="1290"/>
      <c r="CF113" s="1290"/>
      <c r="CG113" s="1290"/>
      <c r="CH113" s="1290"/>
      <c r="CI113" s="1290"/>
      <c r="CJ113" s="1290"/>
      <c r="CK113" s="1290"/>
      <c r="CL113" s="1290"/>
      <c r="CM113" s="1290"/>
      <c r="CN113" s="1290"/>
      <c r="CO113" s="1290"/>
      <c r="CP113" s="1290"/>
      <c r="CQ113" s="1290"/>
      <c r="CR113" s="1290"/>
      <c r="CS113" s="1290"/>
      <c r="CT113" s="1290"/>
      <c r="CU113" s="1290"/>
      <c r="CV113" s="1290"/>
      <c r="CW113" s="1290"/>
      <c r="CX113" s="1290"/>
      <c r="CY113" s="1290"/>
      <c r="CZ113" s="1290"/>
      <c r="DA113" s="1290"/>
      <c r="DB113" s="1290"/>
      <c r="DC113" s="1290"/>
      <c r="DD113" s="1290"/>
      <c r="DE113" s="1290"/>
      <c r="DF113" s="1290"/>
      <c r="DG113" s="1290"/>
      <c r="DH113" s="1290"/>
      <c r="DI113" s="1290"/>
      <c r="DJ113" s="1290"/>
      <c r="DK113" s="1290"/>
      <c r="DL113" s="1290"/>
      <c r="DM113" s="1290"/>
      <c r="DN113" s="1290"/>
      <c r="DO113" s="1290"/>
      <c r="DP113" s="1290"/>
      <c r="DQ113" s="1290"/>
      <c r="DR113" s="1290"/>
      <c r="DS113" s="1290"/>
      <c r="DT113" s="1290"/>
      <c r="DU113" s="1290"/>
      <c r="DV113" s="1290"/>
      <c r="DW113" s="1290"/>
      <c r="DX113" s="1290"/>
      <c r="DY113" s="1290"/>
      <c r="DZ113" s="1290"/>
      <c r="EA113" s="1290"/>
      <c r="EB113" s="1290"/>
      <c r="EC113" s="1290"/>
      <c r="ED113" s="1290"/>
      <c r="EE113" s="1290"/>
      <c r="EF113" s="1290"/>
      <c r="EG113" s="1290"/>
      <c r="EH113" s="1290"/>
      <c r="EI113" s="1290"/>
      <c r="EJ113" s="1290"/>
      <c r="EK113" s="1290"/>
      <c r="EL113" s="1290"/>
      <c r="EM113" s="1290"/>
      <c r="EN113" s="1290"/>
      <c r="EO113" s="1290"/>
      <c r="EP113" s="1290"/>
      <c r="EQ113" s="1290"/>
      <c r="ER113" s="1290"/>
      <c r="ES113" s="1290"/>
      <c r="ET113" s="1290"/>
      <c r="EU113" s="1290"/>
      <c r="EV113" s="1290"/>
      <c r="EW113" s="1290"/>
      <c r="EX113" s="1290"/>
      <c r="EY113" s="1290"/>
      <c r="EZ113" s="1290"/>
      <c r="FA113" s="1290"/>
      <c r="FB113" s="1290"/>
      <c r="FC113" s="1290"/>
      <c r="FD113" s="1290"/>
      <c r="FE113" s="1290"/>
      <c r="FF113" s="1290"/>
      <c r="FG113" s="1290"/>
      <c r="FH113" s="1290"/>
      <c r="FI113" s="1290"/>
      <c r="FJ113" s="1290"/>
      <c r="FK113" s="1290"/>
      <c r="FL113" s="1290"/>
      <c r="FM113" s="1290"/>
      <c r="FN113" s="1290"/>
      <c r="FO113" s="1290"/>
      <c r="FP113" s="1290"/>
      <c r="FQ113" s="1290"/>
      <c r="FR113" s="1290"/>
      <c r="FS113" s="1290"/>
      <c r="FT113" s="1290"/>
      <c r="FU113" s="1290"/>
      <c r="FV113" s="1290"/>
      <c r="FW113" s="1290"/>
      <c r="FX113" s="1290"/>
      <c r="FY113" s="1290"/>
      <c r="FZ113" s="1290"/>
      <c r="GA113" s="1290"/>
      <c r="GB113" s="1290"/>
      <c r="GC113" s="1290"/>
      <c r="GD113" s="1290"/>
      <c r="GE113" s="1290"/>
      <c r="GF113" s="1290"/>
      <c r="GG113" s="1290"/>
      <c r="GH113" s="1290"/>
      <c r="GI113" s="1290"/>
      <c r="GJ113" s="1290"/>
      <c r="GK113" s="1290"/>
      <c r="GL113" s="1290"/>
      <c r="GM113" s="1290"/>
      <c r="GN113" s="1290"/>
      <c r="GO113" s="1290"/>
      <c r="GP113" s="1290"/>
      <c r="GQ113" s="1290"/>
      <c r="GR113" s="1290"/>
      <c r="GS113" s="1290"/>
      <c r="GT113" s="1290"/>
      <c r="GU113" s="1290"/>
      <c r="GV113" s="1290"/>
      <c r="GW113" s="1290"/>
      <c r="GX113" s="1290"/>
      <c r="GY113" s="1290"/>
      <c r="GZ113" s="1290"/>
      <c r="HA113" s="1290"/>
      <c r="HB113" s="1290"/>
      <c r="HC113" s="1290"/>
      <c r="HD113" s="1290"/>
      <c r="HE113" s="1290"/>
      <c r="HF113" s="1290"/>
      <c r="HG113" s="1290"/>
      <c r="HH113" s="1290"/>
      <c r="HI113" s="1290"/>
      <c r="HJ113" s="1290"/>
      <c r="HK113" s="1290"/>
      <c r="HL113" s="1290"/>
      <c r="HM113" s="1290"/>
      <c r="HN113" s="1290"/>
      <c r="HO113" s="1290"/>
      <c r="HP113" s="1290"/>
      <c r="HQ113" s="1290"/>
      <c r="HR113" s="1290"/>
      <c r="HS113" s="1290"/>
      <c r="HT113" s="1290"/>
      <c r="HU113" s="1290"/>
      <c r="HV113" s="1290"/>
      <c r="HW113" s="1290"/>
      <c r="HX113" s="1290"/>
      <c r="HY113" s="1290"/>
      <c r="HZ113" s="1290"/>
      <c r="IA113" s="1290"/>
      <c r="IB113" s="1290"/>
      <c r="IC113" s="1290"/>
      <c r="ID113" s="1290"/>
      <c r="IE113" s="1290"/>
      <c r="IF113" s="1290"/>
      <c r="IG113" s="1290"/>
      <c r="IH113" s="1290"/>
      <c r="II113" s="1290"/>
      <c r="IJ113" s="1290"/>
      <c r="IK113" s="1290"/>
      <c r="IL113" s="1290"/>
      <c r="IM113" s="1290"/>
      <c r="IN113" s="1290"/>
      <c r="IO113" s="1290"/>
      <c r="IP113" s="1290"/>
      <c r="IQ113" s="1290"/>
      <c r="IR113" s="1290"/>
      <c r="IS113" s="1290"/>
      <c r="IT113" s="1290"/>
      <c r="IU113" s="1290"/>
      <c r="IV113" s="1290"/>
      <c r="IW113" s="1290"/>
      <c r="IX113" s="1290"/>
      <c r="IY113" s="1290"/>
      <c r="IZ113" s="1290"/>
      <c r="JA113" s="1290"/>
      <c r="JB113" s="1290"/>
      <c r="JC113" s="1290"/>
      <c r="JD113" s="1290"/>
      <c r="JE113" s="1290"/>
      <c r="JF113" s="1290"/>
      <c r="JG113" s="1290"/>
      <c r="JH113" s="1290"/>
      <c r="JI113" s="1290"/>
      <c r="JJ113" s="1290"/>
      <c r="JK113" s="1290"/>
      <c r="JL113" s="1290"/>
      <c r="JM113" s="1290"/>
      <c r="JN113" s="1290"/>
      <c r="JO113" s="1290"/>
      <c r="JP113" s="1290"/>
      <c r="JQ113" s="1290"/>
      <c r="JR113" s="1290"/>
      <c r="JS113" s="1290"/>
      <c r="JT113" s="1290"/>
      <c r="JU113" s="1290"/>
      <c r="JV113" s="1290"/>
      <c r="JW113" s="1290"/>
      <c r="JX113" s="1290"/>
      <c r="JY113" s="1290"/>
      <c r="JZ113" s="1290"/>
      <c r="KA113" s="1290"/>
      <c r="KB113" s="1290"/>
      <c r="KC113" s="1290"/>
      <c r="KD113" s="1290"/>
      <c r="KE113" s="1290"/>
      <c r="KF113" s="1290"/>
      <c r="KG113" s="1290"/>
      <c r="KH113" s="1290"/>
      <c r="KI113" s="1290"/>
      <c r="KJ113" s="1290"/>
      <c r="KK113" s="1290"/>
      <c r="KL113" s="1290"/>
      <c r="KM113" s="1290"/>
      <c r="KN113" s="1290"/>
      <c r="KO113" s="1290"/>
      <c r="KP113" s="1290"/>
      <c r="KQ113" s="1290"/>
      <c r="KR113" s="1290"/>
      <c r="KS113" s="1290"/>
      <c r="KT113" s="1290"/>
      <c r="KU113" s="1290"/>
      <c r="KV113" s="1290"/>
      <c r="KW113" s="1290"/>
      <c r="KX113" s="1290"/>
      <c r="KY113" s="1290"/>
      <c r="KZ113" s="1290"/>
      <c r="LA113" s="1290"/>
      <c r="LB113" s="1290"/>
      <c r="LC113" s="1290"/>
      <c r="LD113" s="1290"/>
      <c r="LE113" s="1290"/>
      <c r="LF113" s="1290"/>
      <c r="LG113" s="1290"/>
      <c r="LH113" s="1290"/>
      <c r="LI113" s="1290"/>
      <c r="LJ113" s="1290"/>
      <c r="LK113" s="1290"/>
      <c r="LL113" s="1290"/>
      <c r="LM113" s="1290"/>
      <c r="LN113" s="1290"/>
      <c r="LO113" s="1290"/>
      <c r="LP113" s="1290"/>
      <c r="LQ113" s="1290"/>
      <c r="LR113" s="1290"/>
      <c r="LS113" s="1290"/>
      <c r="LT113" s="1290"/>
      <c r="LU113" s="1290"/>
      <c r="LV113" s="1290"/>
      <c r="LW113" s="1290"/>
      <c r="LX113" s="1290"/>
      <c r="LY113" s="1290"/>
      <c r="LZ113" s="1290"/>
      <c r="MA113" s="1290"/>
      <c r="MB113" s="1290"/>
      <c r="MC113" s="1290"/>
      <c r="MD113" s="1290"/>
      <c r="ME113" s="1290"/>
      <c r="MF113" s="1290"/>
      <c r="MG113" s="1290"/>
      <c r="MH113" s="1290"/>
      <c r="MI113" s="1290"/>
      <c r="MJ113" s="1290"/>
      <c r="MK113" s="1290"/>
      <c r="ML113" s="1290"/>
      <c r="MM113" s="1290"/>
      <c r="MN113" s="1290"/>
      <c r="MO113" s="1290"/>
      <c r="MP113" s="1290"/>
      <c r="MQ113" s="1290"/>
      <c r="MR113" s="1290"/>
      <c r="MS113" s="1290"/>
      <c r="MT113" s="1290"/>
      <c r="MU113" s="1290"/>
      <c r="MV113" s="1290"/>
      <c r="MW113" s="1290"/>
      <c r="MX113" s="1290"/>
      <c r="MY113" s="1290"/>
      <c r="MZ113" s="1290"/>
      <c r="NA113" s="1290"/>
      <c r="NB113" s="1290"/>
      <c r="NC113" s="1290"/>
      <c r="ND113" s="1290"/>
      <c r="NE113" s="1290"/>
      <c r="NF113" s="1290"/>
      <c r="NG113" s="1290"/>
      <c r="NH113" s="1290"/>
      <c r="NI113" s="1290"/>
      <c r="NJ113" s="1290"/>
      <c r="NK113" s="1290"/>
      <c r="NL113" s="1290"/>
      <c r="NM113" s="1290"/>
      <c r="NN113" s="1290"/>
      <c r="NO113" s="1290"/>
      <c r="NP113" s="1290"/>
      <c r="NQ113" s="1290"/>
      <c r="NR113" s="1290"/>
      <c r="NS113" s="1290"/>
      <c r="NT113" s="1290"/>
      <c r="NU113" s="1290"/>
      <c r="NV113" s="1290"/>
      <c r="NW113" s="1290"/>
      <c r="NX113" s="1290"/>
      <c r="NY113" s="1290"/>
      <c r="NZ113" s="1290"/>
      <c r="OA113" s="1290"/>
      <c r="OB113" s="1290"/>
      <c r="OC113" s="1290"/>
      <c r="OD113" s="1290"/>
      <c r="OE113" s="1290"/>
      <c r="OF113" s="1290"/>
      <c r="OG113" s="1290"/>
      <c r="OH113" s="1290"/>
      <c r="OI113" s="1290"/>
      <c r="OJ113" s="1290"/>
      <c r="OK113" s="1290"/>
      <c r="OL113" s="1290"/>
      <c r="OM113" s="1290"/>
      <c r="ON113" s="1290"/>
      <c r="OO113" s="1290"/>
      <c r="OP113" s="1290"/>
      <c r="OQ113" s="1290"/>
      <c r="OR113" s="1290"/>
      <c r="OS113" s="1290"/>
      <c r="OT113" s="1290"/>
      <c r="OU113" s="1290"/>
      <c r="OV113" s="1290"/>
      <c r="OW113" s="1290"/>
      <c r="OX113" s="1290"/>
      <c r="OY113" s="1290"/>
      <c r="OZ113" s="1290"/>
      <c r="PA113" s="1290"/>
      <c r="PB113" s="1290"/>
      <c r="PC113" s="1290"/>
      <c r="PD113" s="1290"/>
      <c r="PE113" s="1290"/>
      <c r="PF113" s="1290"/>
      <c r="PG113" s="1290"/>
      <c r="PH113" s="1290"/>
      <c r="PI113" s="1290"/>
      <c r="PJ113" s="1290"/>
      <c r="PK113" s="1290"/>
      <c r="PL113" s="1290"/>
      <c r="PM113" s="1290"/>
      <c r="PN113" s="1290"/>
      <c r="PO113" s="1290"/>
      <c r="PP113" s="1290"/>
      <c r="PQ113" s="1290"/>
      <c r="PR113" s="1290"/>
      <c r="PS113" s="1290"/>
      <c r="PT113" s="1290"/>
      <c r="PU113" s="1290"/>
      <c r="PV113" s="1290"/>
      <c r="PW113" s="1290"/>
      <c r="PX113" s="1290"/>
      <c r="PY113" s="1290"/>
      <c r="PZ113" s="1290"/>
      <c r="QA113" s="1290"/>
      <c r="QB113" s="1290"/>
      <c r="QC113" s="1290"/>
      <c r="QD113" s="1290"/>
      <c r="QE113" s="1290"/>
      <c r="QF113" s="1290"/>
      <c r="QG113" s="1290"/>
      <c r="QH113" s="1290"/>
      <c r="QI113" s="1290"/>
      <c r="QJ113" s="1290"/>
      <c r="QK113" s="1290"/>
      <c r="QL113" s="1290"/>
      <c r="QM113" s="1290"/>
      <c r="QN113" s="1290"/>
      <c r="QO113" s="1290"/>
      <c r="QP113" s="1290"/>
      <c r="QQ113" s="1290"/>
      <c r="QR113" s="1290"/>
      <c r="QS113" s="1290"/>
      <c r="QT113" s="1290"/>
      <c r="QU113" s="1290"/>
      <c r="QV113" s="1290"/>
      <c r="QW113" s="1290"/>
      <c r="QX113" s="1290"/>
      <c r="QY113" s="1290"/>
      <c r="QZ113" s="1290"/>
      <c r="RA113" s="1290"/>
      <c r="RB113" s="1290"/>
      <c r="RC113" s="1290"/>
      <c r="RD113" s="1290"/>
      <c r="RE113" s="1290"/>
      <c r="RF113" s="1290"/>
      <c r="RG113" s="1290"/>
      <c r="RH113" s="1290"/>
      <c r="RI113" s="1290"/>
      <c r="RJ113" s="1290"/>
      <c r="RK113" s="1290"/>
      <c r="RL113" s="1290"/>
      <c r="RM113" s="1290"/>
      <c r="RN113" s="1290"/>
      <c r="RO113" s="1290"/>
      <c r="RP113" s="1290"/>
      <c r="RQ113" s="1290"/>
      <c r="RR113" s="1290"/>
      <c r="RS113" s="1290"/>
      <c r="RT113" s="1290"/>
      <c r="RU113" s="1290"/>
      <c r="RV113" s="1290"/>
      <c r="RW113" s="1290"/>
      <c r="RX113" s="1290"/>
      <c r="RY113" s="1290"/>
      <c r="RZ113" s="1290"/>
      <c r="SA113" s="1290"/>
      <c r="SB113" s="1290"/>
      <c r="SC113" s="1290"/>
      <c r="SD113" s="1290"/>
      <c r="SE113" s="1290"/>
      <c r="SF113" s="1290"/>
      <c r="SG113" s="1290"/>
      <c r="SH113" s="1290"/>
      <c r="SI113" s="1290"/>
      <c r="SJ113" s="1290"/>
      <c r="SK113" s="1290"/>
      <c r="SL113" s="1290"/>
      <c r="SM113" s="1290"/>
      <c r="SN113" s="1290"/>
      <c r="SO113" s="1290"/>
      <c r="SP113" s="1290"/>
      <c r="SQ113" s="1290"/>
      <c r="SR113" s="1290"/>
      <c r="SS113" s="1290"/>
      <c r="ST113" s="1290"/>
      <c r="SU113" s="1290"/>
      <c r="SV113" s="1290"/>
      <c r="SW113" s="1290"/>
      <c r="SX113" s="1290"/>
      <c r="SY113" s="1290"/>
      <c r="SZ113" s="1290"/>
      <c r="TA113" s="1290"/>
      <c r="TB113" s="1290"/>
      <c r="TC113" s="1290"/>
      <c r="TD113" s="1290"/>
      <c r="TE113" s="1290"/>
      <c r="TF113" s="1290"/>
      <c r="TG113" s="1290"/>
      <c r="TH113" s="1290"/>
      <c r="TI113" s="1290"/>
      <c r="TJ113" s="1290"/>
      <c r="TK113" s="1290"/>
      <c r="TL113" s="1290"/>
      <c r="TM113" s="1290"/>
      <c r="TN113" s="1290"/>
      <c r="TO113" s="1290"/>
      <c r="TP113" s="1290"/>
      <c r="TQ113" s="1290"/>
      <c r="TR113" s="1290"/>
      <c r="TS113" s="1290"/>
      <c r="TT113" s="1290"/>
      <c r="TU113" s="1290"/>
      <c r="TV113" s="1290"/>
      <c r="TW113" s="1290"/>
      <c r="TX113" s="1290"/>
      <c r="TY113" s="1290"/>
      <c r="TZ113" s="1290"/>
      <c r="UA113" s="1290"/>
      <c r="UB113" s="1290"/>
      <c r="UC113" s="1290"/>
      <c r="UD113" s="1290"/>
      <c r="UE113" s="1290"/>
      <c r="UF113" s="1290"/>
      <c r="UG113" s="1290"/>
      <c r="UH113" s="1290"/>
      <c r="UI113" s="1290"/>
      <c r="UJ113" s="1290"/>
      <c r="UK113" s="1290"/>
      <c r="UL113" s="1290"/>
      <c r="UM113" s="1290"/>
      <c r="UN113" s="1290"/>
      <c r="UO113" s="1290"/>
      <c r="UP113" s="1290"/>
      <c r="UQ113" s="1290"/>
      <c r="UR113" s="1290"/>
      <c r="US113" s="1290"/>
      <c r="UT113" s="1290"/>
      <c r="UU113" s="1290"/>
      <c r="UV113" s="1290"/>
      <c r="UW113" s="1290"/>
      <c r="UX113" s="1290"/>
      <c r="UY113" s="1290"/>
      <c r="UZ113" s="1290"/>
      <c r="VA113" s="1290"/>
      <c r="VB113" s="1290"/>
      <c r="VC113" s="1290"/>
      <c r="VD113" s="1290"/>
      <c r="VE113" s="1290"/>
      <c r="VF113" s="1290"/>
      <c r="VG113" s="1290"/>
      <c r="VH113" s="1290"/>
      <c r="VI113" s="1290"/>
      <c r="VJ113" s="1290"/>
      <c r="VK113" s="1290"/>
      <c r="VL113" s="1290"/>
      <c r="VM113" s="1290"/>
      <c r="VN113" s="1290"/>
      <c r="VO113" s="1290"/>
      <c r="VP113" s="1290"/>
      <c r="VQ113" s="1290"/>
      <c r="VR113" s="1290"/>
      <c r="VS113" s="1290"/>
      <c r="VT113" s="1290"/>
      <c r="VU113" s="1290"/>
      <c r="VV113" s="1290"/>
      <c r="VW113" s="1290"/>
      <c r="VX113" s="1290"/>
      <c r="VY113" s="1290"/>
      <c r="VZ113" s="1290"/>
      <c r="WA113" s="1290"/>
      <c r="WB113" s="1290"/>
      <c r="WC113" s="1290"/>
      <c r="WD113" s="1290"/>
      <c r="WE113" s="1290"/>
      <c r="WF113" s="1290"/>
      <c r="WG113" s="1290"/>
      <c r="WH113" s="1290"/>
      <c r="WI113" s="1290"/>
      <c r="WJ113" s="1290"/>
      <c r="WK113" s="1290"/>
      <c r="WL113" s="1290"/>
      <c r="WM113" s="1290"/>
      <c r="WN113" s="1290"/>
      <c r="WO113" s="1290"/>
      <c r="WP113" s="1290"/>
      <c r="WQ113" s="1290"/>
      <c r="WR113" s="1290"/>
      <c r="WS113" s="1290"/>
      <c r="WT113" s="1290"/>
      <c r="WU113" s="1290"/>
      <c r="WV113" s="1290"/>
      <c r="WW113" s="1290"/>
      <c r="WX113" s="1290"/>
      <c r="WY113" s="1290"/>
      <c r="WZ113" s="1290"/>
      <c r="XA113" s="1290"/>
      <c r="XB113" s="1290"/>
      <c r="XC113" s="1290"/>
      <c r="XD113" s="1290"/>
      <c r="XE113" s="1290"/>
      <c r="XF113" s="1290"/>
      <c r="XG113" s="1290"/>
      <c r="XH113" s="1290"/>
      <c r="XI113" s="1290"/>
      <c r="XJ113" s="1290"/>
      <c r="XK113" s="1290"/>
      <c r="XL113" s="1290"/>
      <c r="XM113" s="1290"/>
      <c r="XN113" s="1290"/>
      <c r="XO113" s="1290"/>
      <c r="XP113" s="1290"/>
      <c r="XQ113" s="1290"/>
      <c r="XR113" s="1290"/>
      <c r="XS113" s="1290"/>
      <c r="XT113" s="1290"/>
      <c r="XU113" s="1290"/>
      <c r="XV113" s="1290"/>
      <c r="XW113" s="1290"/>
      <c r="XX113" s="1290"/>
      <c r="XY113" s="1290"/>
      <c r="XZ113" s="1290"/>
      <c r="YA113" s="1290"/>
      <c r="YB113" s="1290"/>
      <c r="YC113" s="1290"/>
      <c r="YD113" s="1290"/>
      <c r="YE113" s="1290"/>
      <c r="YF113" s="1290"/>
      <c r="YG113" s="1290"/>
      <c r="YH113" s="1290"/>
      <c r="YI113" s="1290"/>
      <c r="YJ113" s="1290"/>
      <c r="YK113" s="1290"/>
      <c r="YL113" s="1290"/>
      <c r="YM113" s="1290"/>
      <c r="YN113" s="1290"/>
      <c r="YO113" s="1290"/>
      <c r="YP113" s="1290"/>
      <c r="YQ113" s="1290"/>
      <c r="YR113" s="1290"/>
      <c r="YS113" s="1290"/>
      <c r="YT113" s="1290"/>
      <c r="YU113" s="1290"/>
      <c r="YV113" s="1290"/>
      <c r="YW113" s="1290"/>
      <c r="YX113" s="1290"/>
      <c r="YY113" s="1290"/>
      <c r="YZ113" s="1290"/>
      <c r="ZA113" s="1290"/>
      <c r="ZB113" s="1290"/>
      <c r="ZC113" s="1290"/>
      <c r="ZD113" s="1290"/>
      <c r="ZE113" s="1290"/>
      <c r="ZF113" s="1290"/>
      <c r="ZG113" s="1290"/>
      <c r="ZH113" s="1290"/>
      <c r="ZI113" s="1290"/>
      <c r="ZJ113" s="1290"/>
      <c r="ZK113" s="1290"/>
      <c r="ZL113" s="1290"/>
      <c r="ZM113" s="1290"/>
      <c r="ZN113" s="1290"/>
      <c r="ZO113" s="1290"/>
      <c r="ZP113" s="1290"/>
      <c r="ZQ113" s="1290"/>
      <c r="ZR113" s="1290"/>
      <c r="ZS113" s="1290"/>
      <c r="ZT113" s="1290"/>
      <c r="ZU113" s="1290"/>
      <c r="ZV113" s="1290"/>
      <c r="ZW113" s="1290"/>
      <c r="ZX113" s="1290"/>
      <c r="ZY113" s="1290"/>
      <c r="ZZ113" s="1290"/>
      <c r="AAA113" s="1290"/>
      <c r="AAB113" s="1290"/>
      <c r="AAC113" s="1290"/>
      <c r="AAD113" s="1290"/>
      <c r="AAE113" s="1290"/>
      <c r="AAF113" s="1290"/>
      <c r="AAG113" s="1290"/>
      <c r="AAH113" s="1290"/>
      <c r="AAI113" s="1290"/>
      <c r="AAJ113" s="1290"/>
      <c r="AAK113" s="1290"/>
      <c r="AAL113" s="1290"/>
      <c r="AAM113" s="1290"/>
      <c r="AAN113" s="1290"/>
      <c r="AAO113" s="1290"/>
      <c r="AAP113" s="1290"/>
      <c r="AAQ113" s="1290"/>
      <c r="AAR113" s="1290"/>
      <c r="AAS113" s="1290"/>
      <c r="AAT113" s="1290"/>
      <c r="AAU113" s="1290"/>
      <c r="AAV113" s="1290"/>
      <c r="AAW113" s="1290"/>
      <c r="AAX113" s="1290"/>
      <c r="AAY113" s="1290"/>
      <c r="AAZ113" s="1290"/>
      <c r="ABA113" s="1290"/>
      <c r="ABB113" s="1290"/>
      <c r="ABC113" s="1290"/>
      <c r="ABD113" s="1290"/>
      <c r="ABE113" s="1290"/>
      <c r="ABF113" s="1290"/>
      <c r="ABG113" s="1290"/>
      <c r="ABH113" s="1290"/>
      <c r="ABI113" s="1290"/>
      <c r="ABJ113" s="1290"/>
      <c r="ABK113" s="1290"/>
      <c r="ABL113" s="1290"/>
      <c r="ABM113" s="1290"/>
      <c r="ABN113" s="1290"/>
      <c r="ABO113" s="1290"/>
      <c r="ABP113" s="1290"/>
      <c r="ABQ113" s="1290"/>
      <c r="ABR113" s="1290"/>
      <c r="ABS113" s="1290"/>
      <c r="ABT113" s="1290"/>
      <c r="ABU113" s="1290"/>
      <c r="ABV113" s="1290"/>
      <c r="ABW113" s="1290"/>
      <c r="ABX113" s="1290"/>
      <c r="ABY113" s="1290"/>
      <c r="ABZ113" s="1290"/>
      <c r="ACA113" s="1290"/>
      <c r="ACB113" s="1290"/>
      <c r="ACC113" s="1290"/>
      <c r="ACD113" s="1290"/>
      <c r="ACE113" s="1290"/>
      <c r="ACF113" s="1290"/>
      <c r="ACG113" s="1290"/>
      <c r="ACH113" s="1290"/>
      <c r="ACI113" s="1290"/>
      <c r="ACJ113" s="1290"/>
      <c r="ACK113" s="1290"/>
      <c r="ACL113" s="1290"/>
      <c r="ACM113" s="1290"/>
      <c r="ACN113" s="1290"/>
      <c r="ACO113" s="1290"/>
      <c r="ACP113" s="1290"/>
      <c r="ACQ113" s="1290"/>
      <c r="ACR113" s="1290"/>
      <c r="ACS113" s="1290"/>
      <c r="ACT113" s="1290"/>
      <c r="ACU113" s="1290"/>
      <c r="ACV113" s="1290"/>
      <c r="ACW113" s="1290"/>
      <c r="ACX113" s="1290"/>
      <c r="ACY113" s="1290"/>
      <c r="ACZ113" s="1290"/>
      <c r="ADA113" s="1290"/>
      <c r="ADB113" s="1290"/>
      <c r="ADC113" s="1290"/>
      <c r="ADD113" s="1290"/>
      <c r="ADE113" s="1290"/>
      <c r="ADF113" s="1290"/>
      <c r="ADG113" s="1290"/>
      <c r="ADH113" s="1290"/>
      <c r="ADI113" s="1290"/>
      <c r="ADJ113" s="1290"/>
      <c r="ADK113" s="1290"/>
      <c r="ADL113" s="1290"/>
      <c r="ADM113" s="1290"/>
      <c r="ADN113" s="1290"/>
      <c r="ADO113" s="1290"/>
      <c r="ADP113" s="1290"/>
      <c r="ADQ113" s="1290"/>
      <c r="ADR113" s="1290"/>
      <c r="ADS113" s="1290"/>
      <c r="ADT113" s="1290"/>
      <c r="ADU113" s="1290"/>
      <c r="ADV113" s="1290"/>
      <c r="ADW113" s="1290"/>
      <c r="ADX113" s="1290"/>
      <c r="ADY113" s="1290"/>
      <c r="ADZ113" s="1290"/>
      <c r="AEA113" s="1290"/>
      <c r="AEB113" s="1290"/>
      <c r="AEC113" s="1290"/>
      <c r="AED113" s="1290"/>
      <c r="AEE113" s="1290"/>
      <c r="AEF113" s="1290"/>
      <c r="AEG113" s="1290"/>
      <c r="AEH113" s="1290"/>
      <c r="AEI113" s="1290"/>
      <c r="AEJ113" s="1290"/>
      <c r="AEK113" s="1290"/>
      <c r="AEL113" s="1290"/>
      <c r="AEM113" s="1290"/>
      <c r="AEN113" s="1290"/>
      <c r="AEO113" s="1290"/>
      <c r="AEP113" s="1290"/>
      <c r="AEQ113" s="1290"/>
      <c r="AER113" s="1290"/>
      <c r="AES113" s="1290"/>
      <c r="AET113" s="1290"/>
      <c r="AEU113" s="1290"/>
      <c r="AEV113" s="1290"/>
      <c r="AEW113" s="1290"/>
      <c r="AEX113" s="1290"/>
      <c r="AEY113" s="1290"/>
      <c r="AEZ113" s="1290"/>
      <c r="AFA113" s="1290"/>
      <c r="AFB113" s="1290"/>
      <c r="AFC113" s="1290"/>
      <c r="AFD113" s="1290"/>
      <c r="AFE113" s="1290"/>
      <c r="AFF113" s="1290"/>
      <c r="AFG113" s="1290"/>
      <c r="AFH113" s="1290"/>
      <c r="AFI113" s="1290"/>
      <c r="AFJ113" s="1290"/>
      <c r="AFK113" s="1290"/>
      <c r="AFL113" s="1290"/>
      <c r="AFM113" s="1290"/>
      <c r="AFN113" s="1290"/>
      <c r="AFO113" s="1290"/>
      <c r="AFP113" s="1290"/>
      <c r="AFQ113" s="1290"/>
      <c r="AFR113" s="1290"/>
      <c r="AFS113" s="1290"/>
      <c r="AFT113" s="1290"/>
      <c r="AFU113" s="1290"/>
      <c r="AFV113" s="1290"/>
      <c r="AFW113" s="1290"/>
      <c r="AFX113" s="1290"/>
      <c r="AFY113" s="1290"/>
      <c r="AFZ113" s="1290"/>
      <c r="AGA113" s="1290"/>
      <c r="AGB113" s="1290"/>
      <c r="AGC113" s="1290"/>
      <c r="AGD113" s="1290"/>
      <c r="AGE113" s="1290"/>
      <c r="AGF113" s="1290"/>
      <c r="AGG113" s="1290"/>
      <c r="AGH113" s="1290"/>
      <c r="AGI113" s="1290"/>
      <c r="AGJ113" s="1290"/>
      <c r="AGK113" s="1290"/>
      <c r="AGL113" s="1290"/>
      <c r="AGM113" s="1290"/>
      <c r="AGN113" s="1290"/>
      <c r="AGO113" s="1290"/>
      <c r="AGP113" s="1290"/>
      <c r="AGQ113" s="1290"/>
      <c r="AGR113" s="1290"/>
      <c r="AGS113" s="1290"/>
      <c r="AGT113" s="1290"/>
      <c r="AGU113" s="1290"/>
      <c r="AGV113" s="1290"/>
      <c r="AGW113" s="1290"/>
      <c r="AGX113" s="1290"/>
      <c r="AGY113" s="1290"/>
      <c r="AGZ113" s="1290"/>
      <c r="AHA113" s="1290"/>
      <c r="AHB113" s="1290"/>
      <c r="AHC113" s="1290"/>
      <c r="AHD113" s="1290"/>
      <c r="AHE113" s="1290"/>
      <c r="AHF113" s="1290"/>
      <c r="AHG113" s="1290"/>
      <c r="AHH113" s="1290"/>
      <c r="AHI113" s="1290"/>
      <c r="AHJ113" s="1290"/>
      <c r="AHK113" s="1290"/>
      <c r="AHL113" s="1290"/>
      <c r="AHM113" s="1290"/>
      <c r="AHN113" s="1290"/>
      <c r="AHO113" s="1290"/>
      <c r="AHP113" s="1290"/>
      <c r="AHQ113" s="1290"/>
      <c r="AHR113" s="1290"/>
      <c r="AHS113" s="1290"/>
      <c r="AHT113" s="1290"/>
      <c r="AHU113" s="1290"/>
      <c r="AHV113" s="1290"/>
      <c r="AHW113" s="1290"/>
      <c r="AHX113" s="1290"/>
      <c r="AHY113" s="1290"/>
      <c r="AHZ113" s="1290"/>
      <c r="AIA113" s="1290"/>
      <c r="AIB113" s="1290"/>
      <c r="AIC113" s="1290"/>
      <c r="AID113" s="1290"/>
      <c r="AIE113" s="1290"/>
      <c r="AIF113" s="1290"/>
      <c r="AIG113" s="1290"/>
      <c r="AIH113" s="1290"/>
      <c r="AII113" s="1290"/>
      <c r="AIJ113" s="1290"/>
      <c r="AIK113" s="1290"/>
      <c r="AIL113" s="1290"/>
      <c r="AIM113" s="1290"/>
      <c r="AIN113" s="1290"/>
      <c r="AIO113" s="1290"/>
      <c r="AIP113" s="1290"/>
      <c r="AIQ113" s="1290"/>
      <c r="AIR113" s="1290"/>
      <c r="AIS113" s="1290"/>
      <c r="AIT113" s="1290"/>
      <c r="AIU113" s="1290"/>
      <c r="AIV113" s="1290"/>
      <c r="AIW113" s="1290"/>
      <c r="AIX113" s="1290"/>
      <c r="AIY113" s="1290"/>
      <c r="AIZ113" s="1290"/>
      <c r="AJA113" s="1290"/>
      <c r="AJB113" s="1290"/>
      <c r="AJC113" s="1290"/>
      <c r="AJD113" s="1290"/>
      <c r="AJE113" s="1290"/>
      <c r="AJF113" s="1290"/>
      <c r="AJG113" s="1290"/>
      <c r="AJH113" s="1290"/>
      <c r="AJI113" s="1290"/>
      <c r="AJJ113" s="1290"/>
      <c r="AJK113" s="1290"/>
      <c r="AJL113" s="1290"/>
      <c r="AJM113" s="1290"/>
      <c r="AJN113" s="1290"/>
      <c r="AJO113" s="1290"/>
      <c r="AJP113" s="1290"/>
      <c r="AJQ113" s="1290"/>
      <c r="AJR113" s="1290"/>
      <c r="AJS113" s="1290"/>
      <c r="AJT113" s="1290"/>
      <c r="AJU113" s="1290"/>
      <c r="AJV113" s="1290"/>
      <c r="AJW113" s="1290"/>
      <c r="AJX113" s="1290"/>
      <c r="AJY113" s="1290"/>
      <c r="AJZ113" s="1290"/>
      <c r="AKA113" s="1290"/>
      <c r="AKB113" s="1290"/>
      <c r="AKC113" s="1290"/>
      <c r="AKD113" s="1290"/>
      <c r="AKE113" s="1290"/>
      <c r="AKF113" s="1290"/>
      <c r="AKG113" s="1290"/>
      <c r="AKH113" s="1290"/>
      <c r="AKI113" s="1290"/>
      <c r="AKJ113" s="1290"/>
      <c r="AKK113" s="1290"/>
      <c r="AKL113" s="1290"/>
      <c r="AKM113" s="1290"/>
      <c r="AKN113" s="1290"/>
      <c r="AKO113" s="1290"/>
      <c r="AKP113" s="1290"/>
      <c r="AKQ113" s="1290"/>
      <c r="AKR113" s="1290"/>
      <c r="AKS113" s="1290"/>
      <c r="AKT113" s="1290"/>
      <c r="AKU113" s="1290"/>
      <c r="AKV113" s="1290"/>
      <c r="AKW113" s="1290"/>
      <c r="AKX113" s="1290"/>
      <c r="AKY113" s="1290"/>
      <c r="AKZ113" s="1290"/>
      <c r="ALA113" s="1290"/>
      <c r="ALB113" s="1290"/>
      <c r="ALC113" s="1290"/>
      <c r="ALD113" s="1290"/>
      <c r="ALE113" s="1290"/>
      <c r="ALF113" s="1290"/>
      <c r="ALG113" s="1290"/>
      <c r="ALH113" s="1290"/>
      <c r="ALI113" s="1290"/>
      <c r="ALJ113" s="1290"/>
      <c r="ALK113" s="1290"/>
      <c r="ALL113" s="1290"/>
      <c r="ALM113" s="1290"/>
      <c r="ALN113" s="1290"/>
      <c r="ALO113" s="1290"/>
      <c r="ALP113" s="1290"/>
      <c r="ALQ113" s="1290"/>
      <c r="ALR113" s="1290"/>
      <c r="ALS113" s="1290"/>
      <c r="ALT113" s="1290"/>
      <c r="ALU113" s="1290"/>
      <c r="ALV113" s="1290"/>
      <c r="ALW113" s="1290"/>
      <c r="ALX113" s="1290"/>
      <c r="ALY113" s="1290"/>
      <c r="ALZ113" s="1290"/>
      <c r="AMA113" s="1290"/>
      <c r="AMB113" s="1290"/>
      <c r="AMC113" s="1290"/>
    </row>
    <row r="114" spans="1:1024">
      <c r="H114" s="1290"/>
      <c r="I114" s="1290"/>
    </row>
    <row r="115" spans="1:1024" ht="17" thickBot="1">
      <c r="H115" s="1290"/>
      <c r="I115" s="1290"/>
    </row>
    <row r="116" spans="1:1024" s="1293" customFormat="1" ht="18" thickTop="1" thickBot="1">
      <c r="A116" s="1291"/>
      <c r="B116" s="1291"/>
      <c r="C116" s="1291"/>
      <c r="D116" s="1291"/>
      <c r="E116" s="1292"/>
      <c r="F116" s="1291"/>
      <c r="G116" s="1291"/>
      <c r="H116" s="1290"/>
      <c r="I116" s="1290"/>
      <c r="J116" s="1290"/>
      <c r="K116" s="1290"/>
      <c r="L116" s="1290"/>
      <c r="M116" s="1290"/>
      <c r="N116" s="1290"/>
      <c r="O116" s="1290"/>
      <c r="P116" s="1290"/>
      <c r="Q116" s="1290"/>
      <c r="R116" s="1290"/>
      <c r="S116" s="1290"/>
      <c r="T116" s="1290"/>
      <c r="U116" s="1290"/>
      <c r="V116" s="1290"/>
      <c r="W116" s="1290"/>
      <c r="X116" s="1290"/>
      <c r="Y116" s="1290"/>
      <c r="AMD116" s="1290"/>
      <c r="AME116" s="1290"/>
      <c r="AMF116" s="1290"/>
      <c r="AMG116" s="1290"/>
      <c r="AMH116" s="1290"/>
      <c r="AMI116" s="1290"/>
      <c r="AMJ116" s="1290"/>
    </row>
    <row r="117" spans="1:1024" ht="17" thickTop="1">
      <c r="H117" s="1290"/>
      <c r="I117" s="1290"/>
    </row>
    <row r="118" spans="1:1024">
      <c r="H118" s="1290"/>
      <c r="I118" s="1290"/>
    </row>
    <row r="119" spans="1:1024">
      <c r="H119" s="1290"/>
      <c r="I119" s="1290"/>
    </row>
    <row r="120" spans="1:1024">
      <c r="H120" s="1290"/>
      <c r="I120" s="1290"/>
    </row>
    <row r="121" spans="1:1024">
      <c r="H121" s="1290"/>
      <c r="I121" s="1290"/>
    </row>
    <row r="122" spans="1:1024">
      <c r="H122" s="1290"/>
      <c r="I122" s="1290"/>
    </row>
    <row r="123" spans="1:1024">
      <c r="H123" s="1290"/>
      <c r="I123" s="1290"/>
    </row>
    <row r="124" spans="1:1024">
      <c r="H124" s="1290"/>
      <c r="I124" s="1290"/>
    </row>
    <row r="125" spans="1:1024">
      <c r="H125" s="1290"/>
      <c r="I125" s="1290"/>
    </row>
    <row r="126" spans="1:1024">
      <c r="H126" s="1290"/>
      <c r="I126" s="1290"/>
    </row>
    <row r="127" spans="1:1024">
      <c r="H127" s="1290"/>
      <c r="I127" s="1290"/>
    </row>
    <row r="128" spans="1:1024">
      <c r="H128" s="1290"/>
      <c r="I128" s="1290"/>
    </row>
  </sheetData>
  <mergeCells count="8">
    <mergeCell ref="A7:G7"/>
    <mergeCell ref="B8:G8"/>
    <mergeCell ref="A1:G1"/>
    <mergeCell ref="A2:G2"/>
    <mergeCell ref="A3:G3"/>
    <mergeCell ref="A4:G4"/>
    <mergeCell ref="A6:B6"/>
    <mergeCell ref="F6:G6"/>
  </mergeCells>
  <printOptions horizontalCentered="1"/>
  <pageMargins left="0.118055555555556" right="0.196527777777778" top="0.39374999999999999" bottom="1.53541666666667" header="0.23611111111111099" footer="1.1812499999999999"/>
  <pageSetup scale="64" firstPageNumber="0" orientation="portrait" horizontalDpi="300" verticalDpi="300" r:id="rId1"/>
  <headerFooter>
    <oddHeader>&amp;RFECHA DE IMPRESION:&amp;D</oddHeader>
    <oddFooter>&amp;RPAGINAS:&amp;P/&amp;N</oddFooter>
  </headerFooter>
  <rowBreaks count="2" manualBreakCount="2">
    <brk id="40" max="16383" man="1"/>
    <brk id="5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CC7CF-70B9-40EF-A0B5-F46A4E3703D3}">
  <dimension ref="A1:AMJ214"/>
  <sheetViews>
    <sheetView view="pageBreakPreview" topLeftCell="A158" zoomScale="75" zoomScaleNormal="75" zoomScalePageLayoutView="75" workbookViewId="0">
      <selection activeCell="B161" sqref="B161:G174"/>
    </sheetView>
  </sheetViews>
  <sheetFormatPr baseColWidth="10" defaultColWidth="7.140625" defaultRowHeight="16"/>
  <cols>
    <col min="1" max="1" width="11" style="1291" customWidth="1"/>
    <col min="2" max="2" width="39.7109375" style="1291" customWidth="1"/>
    <col min="3" max="3" width="12.28515625" style="1291" customWidth="1"/>
    <col min="4" max="4" width="10.7109375" style="1291" customWidth="1"/>
    <col min="5" max="5" width="14.28515625" style="1292" customWidth="1"/>
    <col min="6" max="6" width="16.7109375" style="1291" customWidth="1"/>
    <col min="7" max="7" width="18.42578125" style="1291" customWidth="1"/>
    <col min="8" max="8" width="15.28515625" style="1291" customWidth="1"/>
    <col min="9" max="9" width="9.5703125" style="1291" customWidth="1"/>
    <col min="10" max="10" width="9" style="1291" customWidth="1"/>
    <col min="11" max="1020" width="7.140625" style="1291"/>
    <col min="1021" max="1024" width="9" style="1290" customWidth="1"/>
    <col min="1025" max="16384" width="7.140625" style="1290"/>
  </cols>
  <sheetData>
    <row r="1" spans="1:1024" s="1504" customFormat="1" ht="26.25" customHeight="1">
      <c r="A1" s="1555" t="s">
        <v>154</v>
      </c>
      <c r="B1" s="1555"/>
      <c r="C1" s="1555"/>
      <c r="D1" s="1555"/>
      <c r="E1" s="1555"/>
      <c r="F1" s="1555"/>
      <c r="G1" s="1555"/>
      <c r="AMG1" s="1290"/>
      <c r="AMH1" s="1290"/>
      <c r="AMI1" s="1290"/>
      <c r="AMJ1" s="1290"/>
    </row>
    <row r="2" spans="1:1024" s="1504" customFormat="1" ht="20">
      <c r="A2" s="1556" t="s">
        <v>655</v>
      </c>
      <c r="B2" s="1556"/>
      <c r="C2" s="1556"/>
      <c r="D2" s="1556"/>
      <c r="E2" s="1556"/>
      <c r="F2" s="1556"/>
      <c r="G2" s="1556"/>
      <c r="AMG2" s="1290"/>
      <c r="AMH2" s="1290"/>
      <c r="AMI2" s="1290"/>
      <c r="AMJ2" s="1290"/>
    </row>
    <row r="3" spans="1:1024" s="1504" customFormat="1" ht="20">
      <c r="A3" s="1556" t="s">
        <v>12</v>
      </c>
      <c r="B3" s="1556"/>
      <c r="C3" s="1556"/>
      <c r="D3" s="1556"/>
      <c r="E3" s="1556"/>
      <c r="F3" s="1556"/>
      <c r="G3" s="1556"/>
      <c r="AMG3" s="1290"/>
      <c r="AMH3" s="1290"/>
      <c r="AMI3" s="1290"/>
      <c r="AMJ3" s="1290"/>
    </row>
    <row r="4" spans="1:1024" s="1504" customFormat="1" ht="24" customHeight="1">
      <c r="A4" s="1508"/>
      <c r="B4" s="1549"/>
      <c r="C4" s="1549"/>
      <c r="D4" s="1549"/>
      <c r="E4" s="1549"/>
      <c r="F4" s="1549"/>
      <c r="G4" s="1549"/>
      <c r="AMG4" s="1290"/>
      <c r="AMH4" s="1290"/>
      <c r="AMI4" s="1290"/>
      <c r="AMJ4" s="1290"/>
    </row>
    <row r="5" spans="1:1024" s="1504" customFormat="1" ht="20">
      <c r="A5" s="1508"/>
      <c r="B5" s="1507"/>
      <c r="C5" s="1505"/>
      <c r="D5" s="1505"/>
      <c r="E5" s="1506"/>
      <c r="F5" s="1505"/>
      <c r="G5" s="1505"/>
      <c r="AMG5" s="1290"/>
      <c r="AMH5" s="1290"/>
      <c r="AMI5" s="1290"/>
      <c r="AMJ5" s="1290"/>
    </row>
    <row r="6" spans="1:1024" ht="21" customHeight="1">
      <c r="A6" s="1552" t="s">
        <v>938</v>
      </c>
      <c r="B6" s="1552"/>
      <c r="C6" s="1503"/>
      <c r="D6" s="1503"/>
      <c r="E6" s="1503"/>
      <c r="F6" s="1553"/>
      <c r="G6" s="1553"/>
    </row>
    <row r="7" spans="1:1024" s="1502" customFormat="1" ht="75.75" customHeight="1">
      <c r="A7" s="1547" t="s">
        <v>937</v>
      </c>
      <c r="B7" s="1547"/>
      <c r="C7" s="1547"/>
      <c r="D7" s="1547"/>
      <c r="E7" s="1547"/>
      <c r="F7" s="1547"/>
      <c r="G7" s="1547"/>
      <c r="I7" s="1502" t="s">
        <v>69</v>
      </c>
      <c r="AMG7" s="1290"/>
      <c r="AMH7" s="1290"/>
      <c r="AMI7" s="1290"/>
      <c r="AMJ7" s="1290"/>
    </row>
    <row r="8" spans="1:1024" s="1468" customFormat="1" ht="10.5" customHeight="1" thickBot="1">
      <c r="B8" s="1548"/>
      <c r="C8" s="1548"/>
      <c r="D8" s="1548"/>
      <c r="E8" s="1548"/>
      <c r="F8" s="1548"/>
      <c r="G8" s="1548"/>
      <c r="AMG8" s="1290"/>
      <c r="AMH8" s="1290"/>
      <c r="AMI8" s="1290"/>
      <c r="AMJ8" s="1290"/>
    </row>
    <row r="9" spans="1:1024" s="1468" customFormat="1" ht="27" customHeight="1" thickTop="1" thickBot="1">
      <c r="A9" s="1500" t="s">
        <v>0</v>
      </c>
      <c r="B9" s="1498" t="s">
        <v>149</v>
      </c>
      <c r="C9" s="1498" t="s">
        <v>148</v>
      </c>
      <c r="D9" s="1498" t="s">
        <v>147</v>
      </c>
      <c r="E9" s="1499" t="s">
        <v>146</v>
      </c>
      <c r="F9" s="1498" t="s">
        <v>145</v>
      </c>
      <c r="G9" s="1497" t="s">
        <v>144</v>
      </c>
      <c r="H9" s="1501"/>
      <c r="AMG9" s="1290"/>
      <c r="AMH9" s="1290"/>
      <c r="AMI9" s="1290"/>
      <c r="AMJ9" s="1290"/>
    </row>
    <row r="10" spans="1:1024" s="1468" customFormat="1" ht="11.25" customHeight="1" thickTop="1">
      <c r="A10" s="1500"/>
      <c r="B10" s="1498"/>
      <c r="C10" s="1498"/>
      <c r="D10" s="1498"/>
      <c r="E10" s="1499"/>
      <c r="F10" s="1498"/>
      <c r="G10" s="1497"/>
      <c r="AMG10" s="1290"/>
      <c r="AMH10" s="1290"/>
      <c r="AMI10" s="1290"/>
      <c r="AMJ10" s="1290"/>
    </row>
    <row r="11" spans="1:1024" s="1468" customFormat="1" ht="45.75" customHeight="1">
      <c r="A11" s="1473" t="s">
        <v>228</v>
      </c>
      <c r="B11" s="1472" t="s">
        <v>936</v>
      </c>
      <c r="C11" s="1470"/>
      <c r="D11" s="1470"/>
      <c r="E11" s="1471"/>
      <c r="F11" s="1470"/>
      <c r="G11" s="1469"/>
      <c r="AMG11" s="1290"/>
      <c r="AMH11" s="1290"/>
      <c r="AMI11" s="1290"/>
      <c r="AMJ11" s="1290"/>
    </row>
    <row r="12" spans="1:1024" s="1468" customFormat="1" ht="9.75" customHeight="1">
      <c r="A12" s="1494"/>
      <c r="B12" s="1493"/>
      <c r="C12" s="1470"/>
      <c r="D12" s="1470"/>
      <c r="E12" s="1471"/>
      <c r="F12" s="1470"/>
      <c r="G12" s="1469"/>
      <c r="AMG12" s="1290"/>
      <c r="AMH12" s="1290"/>
      <c r="AMI12" s="1290"/>
      <c r="AMJ12" s="1290"/>
    </row>
    <row r="13" spans="1:1024" s="1372" customFormat="1" ht="24" customHeight="1">
      <c r="A13" s="321">
        <f>A10+1</f>
        <v>1</v>
      </c>
      <c r="B13" s="1425" t="s">
        <v>32</v>
      </c>
      <c r="C13" s="1424"/>
      <c r="D13" s="1456"/>
      <c r="E13" s="1414"/>
      <c r="F13" s="1413" t="str">
        <f t="shared" ref="F13:F20" si="0">IF(ISBLANK(C13),"",ROUND(C13*E13,2))</f>
        <v/>
      </c>
      <c r="G13" s="1461"/>
      <c r="H13" s="1460"/>
      <c r="J13" s="1460"/>
      <c r="K13" s="1459"/>
      <c r="AMG13" s="1290"/>
      <c r="AMH13" s="1290"/>
      <c r="AMI13" s="1290"/>
      <c r="AMJ13" s="1290"/>
    </row>
    <row r="14" spans="1:1024" s="1372" customFormat="1" ht="24" customHeight="1">
      <c r="A14" s="321" t="s">
        <v>141</v>
      </c>
      <c r="B14" s="1425" t="s">
        <v>208</v>
      </c>
      <c r="C14" s="1424"/>
      <c r="D14" s="1456"/>
      <c r="E14" s="1414"/>
      <c r="F14" s="1413" t="str">
        <f t="shared" si="0"/>
        <v/>
      </c>
      <c r="G14" s="1461"/>
      <c r="H14" s="1460"/>
      <c r="J14" s="1460"/>
      <c r="K14" s="1459"/>
      <c r="AMG14" s="1290"/>
      <c r="AMH14" s="1290"/>
      <c r="AMI14" s="1290"/>
      <c r="AMJ14" s="1290"/>
    </row>
    <row r="15" spans="1:1024" s="1372" customFormat="1" ht="24.75" customHeight="1">
      <c r="A15" s="1445" t="s">
        <v>935</v>
      </c>
      <c r="B15" s="1446" t="s">
        <v>934</v>
      </c>
      <c r="C15" s="318">
        <v>2.5499999999999998</v>
      </c>
      <c r="D15" s="318" t="s">
        <v>6</v>
      </c>
      <c r="E15" s="1414"/>
      <c r="F15" s="1413">
        <f t="shared" si="0"/>
        <v>0</v>
      </c>
      <c r="G15" s="1461"/>
      <c r="H15" s="1460"/>
      <c r="I15" s="1460"/>
      <c r="J15" s="1460"/>
      <c r="K15" s="1458"/>
      <c r="L15" s="1458"/>
      <c r="AMG15" s="1290"/>
      <c r="AMH15" s="1290"/>
      <c r="AMI15" s="1290"/>
      <c r="AMJ15" s="1290"/>
    </row>
    <row r="16" spans="1:1024" s="1372" customFormat="1" ht="39" customHeight="1">
      <c r="A16" s="1445" t="s">
        <v>933</v>
      </c>
      <c r="B16" s="1462" t="s">
        <v>922</v>
      </c>
      <c r="C16" s="318">
        <v>10.210000000000001</v>
      </c>
      <c r="D16" s="318" t="s">
        <v>6</v>
      </c>
      <c r="E16" s="1414"/>
      <c r="F16" s="1413">
        <f t="shared" si="0"/>
        <v>0</v>
      </c>
      <c r="G16" s="1461"/>
      <c r="H16" s="1460"/>
      <c r="J16" s="1460"/>
      <c r="K16" s="1458"/>
      <c r="L16" s="1458"/>
      <c r="AMG16" s="1290"/>
      <c r="AMH16" s="1290"/>
      <c r="AMI16" s="1290"/>
      <c r="AMJ16" s="1290"/>
    </row>
    <row r="17" spans="1:1024" s="1372" customFormat="1" ht="19.5" customHeight="1">
      <c r="A17" s="1445" t="s">
        <v>139</v>
      </c>
      <c r="B17" s="1456" t="s">
        <v>129</v>
      </c>
      <c r="C17" s="318">
        <v>1.19</v>
      </c>
      <c r="D17" s="318" t="s">
        <v>6</v>
      </c>
      <c r="E17" s="1496"/>
      <c r="F17" s="1413">
        <f t="shared" si="0"/>
        <v>0</v>
      </c>
      <c r="G17" s="1381"/>
      <c r="H17" s="1460"/>
      <c r="K17" s="1459"/>
      <c r="AMG17" s="1290"/>
      <c r="AMH17" s="1290"/>
      <c r="AMI17" s="1290"/>
      <c r="AMJ17" s="1290"/>
    </row>
    <row r="18" spans="1:1024" s="1372" customFormat="1" ht="21.75" customHeight="1">
      <c r="A18" s="1445" t="s">
        <v>608</v>
      </c>
      <c r="B18" s="1456" t="s">
        <v>700</v>
      </c>
      <c r="C18" s="318">
        <v>10.51</v>
      </c>
      <c r="D18" s="318" t="s">
        <v>6</v>
      </c>
      <c r="E18" s="1496"/>
      <c r="F18" s="1413">
        <f t="shared" si="0"/>
        <v>0</v>
      </c>
      <c r="G18" s="1381"/>
      <c r="H18" s="1393"/>
      <c r="K18" s="1458"/>
      <c r="L18" s="1457"/>
      <c r="AMG18" s="1290"/>
      <c r="AMH18" s="1290"/>
      <c r="AMI18" s="1290"/>
      <c r="AMJ18" s="1290"/>
    </row>
    <row r="19" spans="1:1024" s="1372" customFormat="1" ht="21.75" customHeight="1">
      <c r="A19" s="1445" t="s">
        <v>606</v>
      </c>
      <c r="B19" s="1456" t="s">
        <v>921</v>
      </c>
      <c r="C19" s="318">
        <v>2.58</v>
      </c>
      <c r="D19" s="318" t="s">
        <v>6</v>
      </c>
      <c r="E19" s="1495"/>
      <c r="F19" s="1413">
        <f t="shared" si="0"/>
        <v>0</v>
      </c>
      <c r="G19" s="1381"/>
      <c r="H19" s="1393"/>
      <c r="K19" s="1450"/>
      <c r="AMG19" s="1290"/>
      <c r="AMH19" s="1290"/>
      <c r="AMI19" s="1290"/>
      <c r="AMJ19" s="1290"/>
    </row>
    <row r="20" spans="1:1024" s="1372" customFormat="1" ht="22.5" customHeight="1">
      <c r="A20" s="1445" t="s">
        <v>604</v>
      </c>
      <c r="B20" s="1451" t="s">
        <v>123</v>
      </c>
      <c r="C20" s="318">
        <v>5.97</v>
      </c>
      <c r="D20" s="318" t="s">
        <v>6</v>
      </c>
      <c r="E20" s="1435"/>
      <c r="F20" s="1413">
        <f t="shared" si="0"/>
        <v>0</v>
      </c>
      <c r="G20" s="1381"/>
      <c r="H20" s="1393"/>
      <c r="K20" s="1450"/>
      <c r="AMG20" s="1290"/>
      <c r="AMH20" s="1290"/>
      <c r="AMI20" s="1290"/>
      <c r="AMJ20" s="1290"/>
    </row>
    <row r="21" spans="1:1024" s="1372" customFormat="1" ht="22.5" customHeight="1">
      <c r="A21" s="1445" t="s">
        <v>602</v>
      </c>
      <c r="B21" s="1455" t="s">
        <v>778</v>
      </c>
      <c r="C21" s="1454">
        <f>+C24*2</f>
        <v>12.2</v>
      </c>
      <c r="D21" s="1453" t="s">
        <v>5</v>
      </c>
      <c r="E21" s="1452"/>
      <c r="F21" s="1358">
        <f>+C21*E21</f>
        <v>0</v>
      </c>
      <c r="G21" s="1381">
        <f>SUM(F15:F21)</f>
        <v>0</v>
      </c>
      <c r="H21" s="1393"/>
      <c r="K21" s="1450"/>
      <c r="AMG21" s="1290"/>
      <c r="AMH21" s="1290"/>
      <c r="AMI21" s="1290"/>
      <c r="AMJ21" s="1290"/>
    </row>
    <row r="22" spans="1:1024" s="1468" customFormat="1" ht="18.75" customHeight="1">
      <c r="A22" s="1494"/>
      <c r="B22" s="1493"/>
      <c r="C22" s="318"/>
      <c r="D22" s="1470"/>
      <c r="E22" s="1471"/>
      <c r="F22" s="1470"/>
      <c r="G22" s="1469"/>
      <c r="AMG22" s="1290"/>
      <c r="AMH22" s="1290"/>
      <c r="AMI22" s="1290"/>
      <c r="AMJ22" s="1290"/>
    </row>
    <row r="23" spans="1:1024" s="1372" customFormat="1" ht="25.5" customHeight="1">
      <c r="A23" s="321">
        <f>A13+1</f>
        <v>2</v>
      </c>
      <c r="B23" s="1427" t="s">
        <v>920</v>
      </c>
      <c r="C23" s="318"/>
      <c r="D23" s="318"/>
      <c r="E23" s="1414"/>
      <c r="F23" s="1413" t="str">
        <f t="shared" ref="F23:F28" si="1">IF(ISBLANK(C23),"",ROUND(C23*E23,2))</f>
        <v/>
      </c>
      <c r="G23" s="1381"/>
      <c r="H23" s="1393"/>
      <c r="AMG23" s="1290"/>
      <c r="AMH23" s="1290"/>
      <c r="AMI23" s="1290"/>
      <c r="AMJ23" s="1290"/>
    </row>
    <row r="24" spans="1:1024" s="1468" customFormat="1" ht="21.75" customHeight="1">
      <c r="A24" s="1445" t="s">
        <v>136</v>
      </c>
      <c r="B24" s="1404" t="s">
        <v>932</v>
      </c>
      <c r="C24" s="1485">
        <v>6.1</v>
      </c>
      <c r="D24" s="1403" t="s">
        <v>5</v>
      </c>
      <c r="E24" s="1358"/>
      <c r="F24" s="1413">
        <f t="shared" si="1"/>
        <v>0</v>
      </c>
      <c r="G24" s="1469"/>
      <c r="AMG24" s="1290"/>
      <c r="AMH24" s="1290"/>
      <c r="AMI24" s="1290"/>
      <c r="AMJ24" s="1290"/>
    </row>
    <row r="25" spans="1:1024" s="1448" customFormat="1" ht="26.25" customHeight="1">
      <c r="A25" s="1445" t="s">
        <v>205</v>
      </c>
      <c r="B25" s="1404" t="s">
        <v>931</v>
      </c>
      <c r="C25" s="1485">
        <v>2</v>
      </c>
      <c r="D25" s="1403" t="s">
        <v>2</v>
      </c>
      <c r="E25" s="1435"/>
      <c r="F25" s="1413">
        <f t="shared" si="1"/>
        <v>0</v>
      </c>
      <c r="G25" s="1432"/>
      <c r="H25" s="1449"/>
      <c r="AMG25" s="1290"/>
      <c r="AMH25" s="1290"/>
      <c r="AMI25" s="1290"/>
      <c r="AMJ25" s="1290"/>
    </row>
    <row r="26" spans="1:1024" s="1448" customFormat="1" ht="22.5" customHeight="1">
      <c r="A26" s="1437" t="s">
        <v>130</v>
      </c>
      <c r="B26" s="1436" t="s">
        <v>99</v>
      </c>
      <c r="C26" s="1485"/>
      <c r="D26" s="1403"/>
      <c r="E26" s="1435"/>
      <c r="F26" s="1413" t="str">
        <f t="shared" si="1"/>
        <v/>
      </c>
      <c r="G26" s="1432"/>
      <c r="H26" s="1449"/>
      <c r="AMG26" s="1290"/>
      <c r="AMH26" s="1290"/>
      <c r="AMI26" s="1290"/>
      <c r="AMJ26" s="1290"/>
    </row>
    <row r="27" spans="1:1024" s="1448" customFormat="1" ht="44.25" customHeight="1">
      <c r="A27" s="1416" t="s">
        <v>930</v>
      </c>
      <c r="B27" s="1434" t="s">
        <v>95</v>
      </c>
      <c r="C27" s="1485">
        <v>2</v>
      </c>
      <c r="D27" s="1403" t="s">
        <v>2</v>
      </c>
      <c r="E27" s="1429"/>
      <c r="F27" s="1413">
        <f t="shared" si="1"/>
        <v>0</v>
      </c>
      <c r="G27" s="1432"/>
      <c r="H27" s="1449"/>
      <c r="AMG27" s="1290"/>
      <c r="AMH27" s="1290"/>
      <c r="AMI27" s="1290"/>
      <c r="AMJ27" s="1290"/>
    </row>
    <row r="28" spans="1:1024" s="1448" customFormat="1" ht="24.75" customHeight="1">
      <c r="A28" s="1416" t="s">
        <v>929</v>
      </c>
      <c r="B28" s="1433" t="s">
        <v>93</v>
      </c>
      <c r="C28" s="1485">
        <f>+SUM(C26:C27)</f>
        <v>2</v>
      </c>
      <c r="D28" s="1403" t="s">
        <v>2</v>
      </c>
      <c r="E28" s="1429"/>
      <c r="F28" s="1413">
        <f t="shared" si="1"/>
        <v>0</v>
      </c>
      <c r="G28" s="1381">
        <f>SUM(F24:F28)</f>
        <v>0</v>
      </c>
      <c r="H28" s="1449"/>
      <c r="AMG28" s="1290"/>
      <c r="AMH28" s="1290"/>
      <c r="AMI28" s="1290"/>
      <c r="AMJ28" s="1290"/>
    </row>
    <row r="29" spans="1:1024" s="1468" customFormat="1" ht="11.25" customHeight="1">
      <c r="A29" s="1473"/>
      <c r="B29" s="1472"/>
      <c r="C29" s="1485"/>
      <c r="D29" s="1470"/>
      <c r="E29" s="1471"/>
      <c r="F29" s="1470"/>
      <c r="G29" s="1469"/>
      <c r="AMG29" s="1290"/>
      <c r="AMH29" s="1290"/>
      <c r="AMI29" s="1290"/>
      <c r="AMJ29" s="1290"/>
    </row>
    <row r="30" spans="1:1024" s="1372" customFormat="1" ht="24.75" customHeight="1">
      <c r="A30" s="321" t="s">
        <v>322</v>
      </c>
      <c r="B30" s="1425" t="s">
        <v>928</v>
      </c>
      <c r="C30" s="1485">
        <v>1</v>
      </c>
      <c r="D30" s="1403" t="s">
        <v>14</v>
      </c>
      <c r="E30" s="1414"/>
      <c r="F30" s="1413">
        <f>IF(ISBLANK(C30),"",ROUND(C30*E30,2))</f>
        <v>0</v>
      </c>
      <c r="G30" s="1381">
        <f>SUM(F30)</f>
        <v>0</v>
      </c>
      <c r="H30" s="1466"/>
      <c r="J30" s="1460"/>
      <c r="K30" s="1458"/>
      <c r="AMG30" s="1290"/>
      <c r="AMH30" s="1290"/>
      <c r="AMI30" s="1290"/>
      <c r="AMJ30" s="1290"/>
    </row>
    <row r="31" spans="1:1024" s="1372" customFormat="1" ht="9" customHeight="1">
      <c r="A31" s="321"/>
      <c r="B31" s="1492"/>
      <c r="C31" s="1485"/>
      <c r="D31" s="1403"/>
      <c r="E31" s="1414"/>
      <c r="F31" s="1413"/>
      <c r="G31" s="1381"/>
      <c r="H31" s="1466"/>
      <c r="J31" s="1460"/>
      <c r="K31" s="1458"/>
      <c r="AMG31" s="1290"/>
      <c r="AMH31" s="1290"/>
      <c r="AMI31" s="1290"/>
      <c r="AMJ31" s="1290"/>
    </row>
    <row r="32" spans="1:1024" s="1479" customFormat="1" ht="47.25" customHeight="1">
      <c r="A32" s="1491" t="s">
        <v>108</v>
      </c>
      <c r="B32" s="1490" t="s">
        <v>927</v>
      </c>
      <c r="C32" s="1485"/>
      <c r="D32" s="1484"/>
      <c r="E32" s="1489"/>
      <c r="F32" s="1482"/>
      <c r="G32" s="1322"/>
      <c r="AMG32" s="1290"/>
      <c r="AMH32" s="1290"/>
      <c r="AMI32" s="1290"/>
      <c r="AMJ32" s="1290"/>
    </row>
    <row r="33" spans="1:1024" s="1479" customFormat="1" ht="60.75" customHeight="1">
      <c r="A33" s="1487" t="s">
        <v>106</v>
      </c>
      <c r="B33" s="1486" t="s">
        <v>220</v>
      </c>
      <c r="C33" s="1485">
        <v>2</v>
      </c>
      <c r="D33" s="1484" t="s">
        <v>2</v>
      </c>
      <c r="E33" s="1483"/>
      <c r="F33" s="1482"/>
      <c r="G33" s="1481"/>
      <c r="AMG33" s="1290"/>
      <c r="AMH33" s="1290"/>
      <c r="AMI33" s="1290"/>
      <c r="AMJ33" s="1290"/>
    </row>
    <row r="34" spans="1:1024" ht="37.5" customHeight="1">
      <c r="A34" s="1487" t="s">
        <v>104</v>
      </c>
      <c r="B34" s="1486" t="s">
        <v>926</v>
      </c>
      <c r="C34" s="1485">
        <v>1</v>
      </c>
      <c r="D34" s="1484" t="s">
        <v>2</v>
      </c>
      <c r="E34" s="1483"/>
      <c r="F34" s="1482"/>
      <c r="G34" s="1488"/>
      <c r="H34" s="1290"/>
      <c r="I34" s="1290"/>
      <c r="J34" s="1290"/>
      <c r="K34" s="1290"/>
      <c r="L34" s="1290"/>
      <c r="M34" s="1290"/>
      <c r="N34" s="1290"/>
      <c r="O34" s="1290"/>
      <c r="P34" s="1290"/>
      <c r="Q34" s="1290"/>
      <c r="R34" s="1290"/>
      <c r="S34" s="1290"/>
      <c r="T34" s="1290"/>
      <c r="U34" s="1290"/>
      <c r="V34" s="1290"/>
      <c r="W34" s="1290"/>
      <c r="X34" s="1290"/>
      <c r="Y34" s="1290"/>
      <c r="Z34" s="1290"/>
      <c r="AA34" s="1290"/>
      <c r="AB34" s="1290"/>
      <c r="AC34" s="1290"/>
      <c r="AD34" s="1290"/>
      <c r="AE34" s="1290"/>
      <c r="AF34" s="1290"/>
      <c r="AG34" s="1290"/>
      <c r="AH34" s="1290"/>
      <c r="AI34" s="1290"/>
      <c r="AJ34" s="1290"/>
      <c r="AK34" s="1290"/>
      <c r="AL34" s="1290"/>
      <c r="AM34" s="1290"/>
      <c r="AN34" s="1290"/>
      <c r="AO34" s="1290"/>
      <c r="AP34" s="1290"/>
      <c r="AQ34" s="1290"/>
      <c r="AR34" s="1290"/>
      <c r="AS34" s="1290"/>
      <c r="AT34" s="1290"/>
      <c r="AU34" s="1290"/>
      <c r="AV34" s="1290"/>
      <c r="AW34" s="1290"/>
      <c r="AX34" s="1290"/>
      <c r="AY34" s="1290"/>
      <c r="AZ34" s="1290"/>
      <c r="BA34" s="1290"/>
      <c r="BB34" s="1290"/>
      <c r="BC34" s="1290"/>
      <c r="BD34" s="1290"/>
      <c r="BE34" s="1290"/>
      <c r="BF34" s="1290"/>
      <c r="BG34" s="1290"/>
      <c r="BH34" s="1290"/>
      <c r="BI34" s="1290"/>
      <c r="BJ34" s="1290"/>
      <c r="BK34" s="1290"/>
      <c r="BL34" s="1290"/>
      <c r="BM34" s="1290"/>
      <c r="BN34" s="1290"/>
      <c r="BO34" s="1290"/>
      <c r="BP34" s="1290"/>
      <c r="BQ34" s="1290"/>
      <c r="BR34" s="1290"/>
      <c r="BS34" s="1290"/>
      <c r="BT34" s="1290"/>
      <c r="BU34" s="1290"/>
      <c r="BV34" s="1290"/>
      <c r="BW34" s="1290"/>
      <c r="BX34" s="1290"/>
      <c r="BY34" s="1290"/>
      <c r="BZ34" s="1290"/>
      <c r="CA34" s="1290"/>
      <c r="CB34" s="1290"/>
      <c r="CC34" s="1290"/>
      <c r="CD34" s="1290"/>
      <c r="CE34" s="1290"/>
      <c r="CF34" s="1290"/>
      <c r="CG34" s="1290"/>
      <c r="CH34" s="1290"/>
      <c r="CI34" s="1290"/>
      <c r="CJ34" s="1290"/>
      <c r="CK34" s="1290"/>
      <c r="CL34" s="1290"/>
      <c r="CM34" s="1290"/>
      <c r="CN34" s="1290"/>
      <c r="CO34" s="1290"/>
      <c r="CP34" s="1290"/>
      <c r="CQ34" s="1290"/>
      <c r="CR34" s="1290"/>
      <c r="CS34" s="1290"/>
      <c r="CT34" s="1290"/>
      <c r="CU34" s="1290"/>
      <c r="CV34" s="1290"/>
      <c r="CW34" s="1290"/>
      <c r="CX34" s="1290"/>
      <c r="CY34" s="1290"/>
      <c r="CZ34" s="1290"/>
      <c r="DA34" s="1290"/>
      <c r="DB34" s="1290"/>
      <c r="DC34" s="1290"/>
      <c r="DD34" s="1290"/>
      <c r="DE34" s="1290"/>
      <c r="DF34" s="1290"/>
      <c r="DG34" s="1290"/>
      <c r="DH34" s="1290"/>
      <c r="DI34" s="1290"/>
      <c r="DJ34" s="1290"/>
      <c r="DK34" s="1290"/>
      <c r="DL34" s="1290"/>
      <c r="DM34" s="1290"/>
      <c r="DN34" s="1290"/>
      <c r="DO34" s="1290"/>
      <c r="DP34" s="1290"/>
      <c r="DQ34" s="1290"/>
      <c r="DR34" s="1290"/>
      <c r="DS34" s="1290"/>
      <c r="DT34" s="1290"/>
      <c r="DU34" s="1290"/>
      <c r="DV34" s="1290"/>
      <c r="DW34" s="1290"/>
      <c r="DX34" s="1290"/>
      <c r="DY34" s="1290"/>
      <c r="DZ34" s="1290"/>
      <c r="EA34" s="1290"/>
      <c r="EB34" s="1290"/>
      <c r="EC34" s="1290"/>
      <c r="ED34" s="1290"/>
      <c r="EE34" s="1290"/>
      <c r="EF34" s="1290"/>
      <c r="EG34" s="1290"/>
      <c r="EH34" s="1290"/>
      <c r="EI34" s="1290"/>
      <c r="EJ34" s="1290"/>
      <c r="EK34" s="1290"/>
      <c r="EL34" s="1290"/>
      <c r="EM34" s="1290"/>
      <c r="EN34" s="1290"/>
      <c r="EO34" s="1290"/>
      <c r="EP34" s="1290"/>
      <c r="EQ34" s="1290"/>
      <c r="ER34" s="1290"/>
      <c r="ES34" s="1290"/>
      <c r="ET34" s="1290"/>
      <c r="EU34" s="1290"/>
      <c r="EV34" s="1290"/>
      <c r="EW34" s="1290"/>
      <c r="EX34" s="1290"/>
      <c r="EY34" s="1290"/>
      <c r="EZ34" s="1290"/>
      <c r="FA34" s="1290"/>
      <c r="FB34" s="1290"/>
      <c r="FC34" s="1290"/>
      <c r="FD34" s="1290"/>
      <c r="FE34" s="1290"/>
      <c r="FF34" s="1290"/>
      <c r="FG34" s="1290"/>
      <c r="FH34" s="1290"/>
      <c r="FI34" s="1290"/>
      <c r="FJ34" s="1290"/>
      <c r="FK34" s="1290"/>
      <c r="FL34" s="1290"/>
      <c r="FM34" s="1290"/>
      <c r="FN34" s="1290"/>
      <c r="FO34" s="1290"/>
      <c r="FP34" s="1290"/>
      <c r="FQ34" s="1290"/>
      <c r="FR34" s="1290"/>
      <c r="FS34" s="1290"/>
      <c r="FT34" s="1290"/>
      <c r="FU34" s="1290"/>
      <c r="FV34" s="1290"/>
      <c r="FW34" s="1290"/>
      <c r="FX34" s="1290"/>
      <c r="FY34" s="1290"/>
      <c r="FZ34" s="1290"/>
      <c r="GA34" s="1290"/>
      <c r="GB34" s="1290"/>
      <c r="GC34" s="1290"/>
      <c r="GD34" s="1290"/>
      <c r="GE34" s="1290"/>
      <c r="GF34" s="1290"/>
      <c r="GG34" s="1290"/>
      <c r="GH34" s="1290"/>
      <c r="GI34" s="1290"/>
      <c r="GJ34" s="1290"/>
      <c r="GK34" s="1290"/>
      <c r="GL34" s="1290"/>
      <c r="GM34" s="1290"/>
      <c r="GN34" s="1290"/>
      <c r="GO34" s="1290"/>
      <c r="GP34" s="1290"/>
      <c r="GQ34" s="1290"/>
      <c r="GR34" s="1290"/>
      <c r="GS34" s="1290"/>
      <c r="GT34" s="1290"/>
      <c r="GU34" s="1290"/>
      <c r="GV34" s="1290"/>
      <c r="GW34" s="1290"/>
      <c r="GX34" s="1290"/>
      <c r="GY34" s="1290"/>
      <c r="GZ34" s="1290"/>
      <c r="HA34" s="1290"/>
      <c r="HB34" s="1290"/>
      <c r="HC34" s="1290"/>
      <c r="HD34" s="1290"/>
      <c r="HE34" s="1290"/>
      <c r="HF34" s="1290"/>
      <c r="HG34" s="1290"/>
      <c r="HH34" s="1290"/>
      <c r="HI34" s="1290"/>
      <c r="HJ34" s="1290"/>
      <c r="HK34" s="1290"/>
      <c r="HL34" s="1290"/>
      <c r="HM34" s="1290"/>
      <c r="HN34" s="1290"/>
      <c r="HO34" s="1290"/>
      <c r="HP34" s="1290"/>
      <c r="HQ34" s="1290"/>
      <c r="HR34" s="1290"/>
      <c r="HS34" s="1290"/>
      <c r="HT34" s="1290"/>
      <c r="HU34" s="1290"/>
      <c r="HV34" s="1290"/>
      <c r="HW34" s="1290"/>
      <c r="HX34" s="1290"/>
      <c r="HY34" s="1290"/>
      <c r="HZ34" s="1290"/>
      <c r="IA34" s="1290"/>
      <c r="IB34" s="1290"/>
      <c r="IC34" s="1290"/>
      <c r="ID34" s="1290"/>
      <c r="IE34" s="1290"/>
      <c r="IF34" s="1290"/>
      <c r="IG34" s="1290"/>
      <c r="IH34" s="1290"/>
      <c r="II34" s="1290"/>
      <c r="IJ34" s="1290"/>
      <c r="IK34" s="1290"/>
      <c r="IL34" s="1290"/>
      <c r="IM34" s="1290"/>
      <c r="IN34" s="1290"/>
      <c r="IO34" s="1290"/>
      <c r="IP34" s="1290"/>
      <c r="IQ34" s="1290"/>
      <c r="IR34" s="1290"/>
      <c r="IS34" s="1290"/>
      <c r="IT34" s="1290"/>
      <c r="IU34" s="1290"/>
      <c r="IV34" s="1290"/>
      <c r="IW34" s="1290"/>
      <c r="IX34" s="1290"/>
      <c r="IY34" s="1290"/>
      <c r="IZ34" s="1290"/>
      <c r="JA34" s="1290"/>
      <c r="JB34" s="1290"/>
      <c r="JC34" s="1290"/>
      <c r="JD34" s="1290"/>
      <c r="JE34" s="1290"/>
      <c r="JF34" s="1290"/>
      <c r="JG34" s="1290"/>
      <c r="JH34" s="1290"/>
      <c r="JI34" s="1290"/>
      <c r="JJ34" s="1290"/>
      <c r="JK34" s="1290"/>
      <c r="JL34" s="1290"/>
      <c r="JM34" s="1290"/>
      <c r="JN34" s="1290"/>
      <c r="JO34" s="1290"/>
      <c r="JP34" s="1290"/>
      <c r="JQ34" s="1290"/>
      <c r="JR34" s="1290"/>
      <c r="JS34" s="1290"/>
      <c r="JT34" s="1290"/>
      <c r="JU34" s="1290"/>
      <c r="JV34" s="1290"/>
      <c r="JW34" s="1290"/>
      <c r="JX34" s="1290"/>
      <c r="JY34" s="1290"/>
      <c r="JZ34" s="1290"/>
      <c r="KA34" s="1290"/>
      <c r="KB34" s="1290"/>
      <c r="KC34" s="1290"/>
      <c r="KD34" s="1290"/>
      <c r="KE34" s="1290"/>
      <c r="KF34" s="1290"/>
      <c r="KG34" s="1290"/>
      <c r="KH34" s="1290"/>
      <c r="KI34" s="1290"/>
      <c r="KJ34" s="1290"/>
      <c r="KK34" s="1290"/>
      <c r="KL34" s="1290"/>
      <c r="KM34" s="1290"/>
      <c r="KN34" s="1290"/>
      <c r="KO34" s="1290"/>
      <c r="KP34" s="1290"/>
      <c r="KQ34" s="1290"/>
      <c r="KR34" s="1290"/>
      <c r="KS34" s="1290"/>
      <c r="KT34" s="1290"/>
      <c r="KU34" s="1290"/>
      <c r="KV34" s="1290"/>
      <c r="KW34" s="1290"/>
      <c r="KX34" s="1290"/>
      <c r="KY34" s="1290"/>
      <c r="KZ34" s="1290"/>
      <c r="LA34" s="1290"/>
      <c r="LB34" s="1290"/>
      <c r="LC34" s="1290"/>
      <c r="LD34" s="1290"/>
      <c r="LE34" s="1290"/>
      <c r="LF34" s="1290"/>
      <c r="LG34" s="1290"/>
      <c r="LH34" s="1290"/>
      <c r="LI34" s="1290"/>
      <c r="LJ34" s="1290"/>
      <c r="LK34" s="1290"/>
      <c r="LL34" s="1290"/>
      <c r="LM34" s="1290"/>
      <c r="LN34" s="1290"/>
      <c r="LO34" s="1290"/>
      <c r="LP34" s="1290"/>
      <c r="LQ34" s="1290"/>
      <c r="LR34" s="1290"/>
      <c r="LS34" s="1290"/>
      <c r="LT34" s="1290"/>
      <c r="LU34" s="1290"/>
      <c r="LV34" s="1290"/>
      <c r="LW34" s="1290"/>
      <c r="LX34" s="1290"/>
      <c r="LY34" s="1290"/>
      <c r="LZ34" s="1290"/>
      <c r="MA34" s="1290"/>
      <c r="MB34" s="1290"/>
      <c r="MC34" s="1290"/>
      <c r="MD34" s="1290"/>
      <c r="ME34" s="1290"/>
      <c r="MF34" s="1290"/>
      <c r="MG34" s="1290"/>
      <c r="MH34" s="1290"/>
      <c r="MI34" s="1290"/>
      <c r="MJ34" s="1290"/>
      <c r="MK34" s="1290"/>
      <c r="ML34" s="1290"/>
      <c r="MM34" s="1290"/>
      <c r="MN34" s="1290"/>
      <c r="MO34" s="1290"/>
      <c r="MP34" s="1290"/>
      <c r="MQ34" s="1290"/>
      <c r="MR34" s="1290"/>
      <c r="MS34" s="1290"/>
      <c r="MT34" s="1290"/>
      <c r="MU34" s="1290"/>
      <c r="MV34" s="1290"/>
      <c r="MW34" s="1290"/>
      <c r="MX34" s="1290"/>
      <c r="MY34" s="1290"/>
      <c r="MZ34" s="1290"/>
      <c r="NA34" s="1290"/>
      <c r="NB34" s="1290"/>
      <c r="NC34" s="1290"/>
      <c r="ND34" s="1290"/>
      <c r="NE34" s="1290"/>
      <c r="NF34" s="1290"/>
      <c r="NG34" s="1290"/>
      <c r="NH34" s="1290"/>
      <c r="NI34" s="1290"/>
      <c r="NJ34" s="1290"/>
      <c r="NK34" s="1290"/>
      <c r="NL34" s="1290"/>
      <c r="NM34" s="1290"/>
      <c r="NN34" s="1290"/>
      <c r="NO34" s="1290"/>
      <c r="NP34" s="1290"/>
      <c r="NQ34" s="1290"/>
      <c r="NR34" s="1290"/>
      <c r="NS34" s="1290"/>
      <c r="NT34" s="1290"/>
      <c r="NU34" s="1290"/>
      <c r="NV34" s="1290"/>
      <c r="NW34" s="1290"/>
      <c r="NX34" s="1290"/>
      <c r="NY34" s="1290"/>
      <c r="NZ34" s="1290"/>
      <c r="OA34" s="1290"/>
      <c r="OB34" s="1290"/>
      <c r="OC34" s="1290"/>
      <c r="OD34" s="1290"/>
      <c r="OE34" s="1290"/>
      <c r="OF34" s="1290"/>
      <c r="OG34" s="1290"/>
      <c r="OH34" s="1290"/>
      <c r="OI34" s="1290"/>
      <c r="OJ34" s="1290"/>
      <c r="OK34" s="1290"/>
      <c r="OL34" s="1290"/>
      <c r="OM34" s="1290"/>
      <c r="ON34" s="1290"/>
      <c r="OO34" s="1290"/>
      <c r="OP34" s="1290"/>
      <c r="OQ34" s="1290"/>
      <c r="OR34" s="1290"/>
      <c r="OS34" s="1290"/>
      <c r="OT34" s="1290"/>
      <c r="OU34" s="1290"/>
      <c r="OV34" s="1290"/>
      <c r="OW34" s="1290"/>
      <c r="OX34" s="1290"/>
      <c r="OY34" s="1290"/>
      <c r="OZ34" s="1290"/>
      <c r="PA34" s="1290"/>
      <c r="PB34" s="1290"/>
      <c r="PC34" s="1290"/>
      <c r="PD34" s="1290"/>
      <c r="PE34" s="1290"/>
      <c r="PF34" s="1290"/>
      <c r="PG34" s="1290"/>
      <c r="PH34" s="1290"/>
      <c r="PI34" s="1290"/>
      <c r="PJ34" s="1290"/>
      <c r="PK34" s="1290"/>
      <c r="PL34" s="1290"/>
      <c r="PM34" s="1290"/>
      <c r="PN34" s="1290"/>
      <c r="PO34" s="1290"/>
      <c r="PP34" s="1290"/>
      <c r="PQ34" s="1290"/>
      <c r="PR34" s="1290"/>
      <c r="PS34" s="1290"/>
      <c r="PT34" s="1290"/>
      <c r="PU34" s="1290"/>
      <c r="PV34" s="1290"/>
      <c r="PW34" s="1290"/>
      <c r="PX34" s="1290"/>
      <c r="PY34" s="1290"/>
      <c r="PZ34" s="1290"/>
      <c r="QA34" s="1290"/>
      <c r="QB34" s="1290"/>
      <c r="QC34" s="1290"/>
      <c r="QD34" s="1290"/>
      <c r="QE34" s="1290"/>
      <c r="QF34" s="1290"/>
      <c r="QG34" s="1290"/>
      <c r="QH34" s="1290"/>
      <c r="QI34" s="1290"/>
      <c r="QJ34" s="1290"/>
      <c r="QK34" s="1290"/>
      <c r="QL34" s="1290"/>
      <c r="QM34" s="1290"/>
      <c r="QN34" s="1290"/>
      <c r="QO34" s="1290"/>
      <c r="QP34" s="1290"/>
      <c r="QQ34" s="1290"/>
      <c r="QR34" s="1290"/>
      <c r="QS34" s="1290"/>
      <c r="QT34" s="1290"/>
      <c r="QU34" s="1290"/>
      <c r="QV34" s="1290"/>
      <c r="QW34" s="1290"/>
      <c r="QX34" s="1290"/>
      <c r="QY34" s="1290"/>
      <c r="QZ34" s="1290"/>
      <c r="RA34" s="1290"/>
      <c r="RB34" s="1290"/>
      <c r="RC34" s="1290"/>
      <c r="RD34" s="1290"/>
      <c r="RE34" s="1290"/>
      <c r="RF34" s="1290"/>
      <c r="RG34" s="1290"/>
      <c r="RH34" s="1290"/>
      <c r="RI34" s="1290"/>
      <c r="RJ34" s="1290"/>
      <c r="RK34" s="1290"/>
      <c r="RL34" s="1290"/>
      <c r="RM34" s="1290"/>
      <c r="RN34" s="1290"/>
      <c r="RO34" s="1290"/>
      <c r="RP34" s="1290"/>
      <c r="RQ34" s="1290"/>
      <c r="RR34" s="1290"/>
      <c r="RS34" s="1290"/>
      <c r="RT34" s="1290"/>
      <c r="RU34" s="1290"/>
      <c r="RV34" s="1290"/>
      <c r="RW34" s="1290"/>
      <c r="RX34" s="1290"/>
      <c r="RY34" s="1290"/>
      <c r="RZ34" s="1290"/>
      <c r="SA34" s="1290"/>
      <c r="SB34" s="1290"/>
      <c r="SC34" s="1290"/>
      <c r="SD34" s="1290"/>
      <c r="SE34" s="1290"/>
      <c r="SF34" s="1290"/>
      <c r="SG34" s="1290"/>
      <c r="SH34" s="1290"/>
      <c r="SI34" s="1290"/>
      <c r="SJ34" s="1290"/>
      <c r="SK34" s="1290"/>
      <c r="SL34" s="1290"/>
      <c r="SM34" s="1290"/>
      <c r="SN34" s="1290"/>
      <c r="SO34" s="1290"/>
      <c r="SP34" s="1290"/>
      <c r="SQ34" s="1290"/>
      <c r="SR34" s="1290"/>
      <c r="SS34" s="1290"/>
      <c r="ST34" s="1290"/>
      <c r="SU34" s="1290"/>
      <c r="SV34" s="1290"/>
      <c r="SW34" s="1290"/>
      <c r="SX34" s="1290"/>
      <c r="SY34" s="1290"/>
      <c r="SZ34" s="1290"/>
      <c r="TA34" s="1290"/>
      <c r="TB34" s="1290"/>
      <c r="TC34" s="1290"/>
      <c r="TD34" s="1290"/>
      <c r="TE34" s="1290"/>
      <c r="TF34" s="1290"/>
      <c r="TG34" s="1290"/>
      <c r="TH34" s="1290"/>
      <c r="TI34" s="1290"/>
      <c r="TJ34" s="1290"/>
      <c r="TK34" s="1290"/>
      <c r="TL34" s="1290"/>
      <c r="TM34" s="1290"/>
      <c r="TN34" s="1290"/>
      <c r="TO34" s="1290"/>
      <c r="TP34" s="1290"/>
      <c r="TQ34" s="1290"/>
      <c r="TR34" s="1290"/>
      <c r="TS34" s="1290"/>
      <c r="TT34" s="1290"/>
      <c r="TU34" s="1290"/>
      <c r="TV34" s="1290"/>
      <c r="TW34" s="1290"/>
      <c r="TX34" s="1290"/>
      <c r="TY34" s="1290"/>
      <c r="TZ34" s="1290"/>
      <c r="UA34" s="1290"/>
      <c r="UB34" s="1290"/>
      <c r="UC34" s="1290"/>
      <c r="UD34" s="1290"/>
      <c r="UE34" s="1290"/>
      <c r="UF34" s="1290"/>
      <c r="UG34" s="1290"/>
      <c r="UH34" s="1290"/>
      <c r="UI34" s="1290"/>
      <c r="UJ34" s="1290"/>
      <c r="UK34" s="1290"/>
      <c r="UL34" s="1290"/>
      <c r="UM34" s="1290"/>
      <c r="UN34" s="1290"/>
      <c r="UO34" s="1290"/>
      <c r="UP34" s="1290"/>
      <c r="UQ34" s="1290"/>
      <c r="UR34" s="1290"/>
      <c r="US34" s="1290"/>
      <c r="UT34" s="1290"/>
      <c r="UU34" s="1290"/>
      <c r="UV34" s="1290"/>
      <c r="UW34" s="1290"/>
      <c r="UX34" s="1290"/>
      <c r="UY34" s="1290"/>
      <c r="UZ34" s="1290"/>
      <c r="VA34" s="1290"/>
      <c r="VB34" s="1290"/>
      <c r="VC34" s="1290"/>
      <c r="VD34" s="1290"/>
      <c r="VE34" s="1290"/>
      <c r="VF34" s="1290"/>
      <c r="VG34" s="1290"/>
      <c r="VH34" s="1290"/>
      <c r="VI34" s="1290"/>
      <c r="VJ34" s="1290"/>
      <c r="VK34" s="1290"/>
      <c r="VL34" s="1290"/>
      <c r="VM34" s="1290"/>
      <c r="VN34" s="1290"/>
      <c r="VO34" s="1290"/>
      <c r="VP34" s="1290"/>
      <c r="VQ34" s="1290"/>
      <c r="VR34" s="1290"/>
      <c r="VS34" s="1290"/>
      <c r="VT34" s="1290"/>
      <c r="VU34" s="1290"/>
      <c r="VV34" s="1290"/>
      <c r="VW34" s="1290"/>
      <c r="VX34" s="1290"/>
      <c r="VY34" s="1290"/>
      <c r="VZ34" s="1290"/>
      <c r="WA34" s="1290"/>
      <c r="WB34" s="1290"/>
      <c r="WC34" s="1290"/>
      <c r="WD34" s="1290"/>
      <c r="WE34" s="1290"/>
      <c r="WF34" s="1290"/>
      <c r="WG34" s="1290"/>
      <c r="WH34" s="1290"/>
      <c r="WI34" s="1290"/>
      <c r="WJ34" s="1290"/>
      <c r="WK34" s="1290"/>
      <c r="WL34" s="1290"/>
      <c r="WM34" s="1290"/>
      <c r="WN34" s="1290"/>
      <c r="WO34" s="1290"/>
      <c r="WP34" s="1290"/>
      <c r="WQ34" s="1290"/>
      <c r="WR34" s="1290"/>
      <c r="WS34" s="1290"/>
      <c r="WT34" s="1290"/>
      <c r="WU34" s="1290"/>
      <c r="WV34" s="1290"/>
      <c r="WW34" s="1290"/>
      <c r="WX34" s="1290"/>
      <c r="WY34" s="1290"/>
      <c r="WZ34" s="1290"/>
      <c r="XA34" s="1290"/>
      <c r="XB34" s="1290"/>
      <c r="XC34" s="1290"/>
      <c r="XD34" s="1290"/>
      <c r="XE34" s="1290"/>
      <c r="XF34" s="1290"/>
      <c r="XG34" s="1290"/>
      <c r="XH34" s="1290"/>
      <c r="XI34" s="1290"/>
      <c r="XJ34" s="1290"/>
      <c r="XK34" s="1290"/>
      <c r="XL34" s="1290"/>
      <c r="XM34" s="1290"/>
      <c r="XN34" s="1290"/>
      <c r="XO34" s="1290"/>
      <c r="XP34" s="1290"/>
      <c r="XQ34" s="1290"/>
      <c r="XR34" s="1290"/>
      <c r="XS34" s="1290"/>
      <c r="XT34" s="1290"/>
      <c r="XU34" s="1290"/>
      <c r="XV34" s="1290"/>
      <c r="XW34" s="1290"/>
      <c r="XX34" s="1290"/>
      <c r="XY34" s="1290"/>
      <c r="XZ34" s="1290"/>
      <c r="YA34" s="1290"/>
      <c r="YB34" s="1290"/>
      <c r="YC34" s="1290"/>
      <c r="YD34" s="1290"/>
      <c r="YE34" s="1290"/>
      <c r="YF34" s="1290"/>
      <c r="YG34" s="1290"/>
      <c r="YH34" s="1290"/>
      <c r="YI34" s="1290"/>
      <c r="YJ34" s="1290"/>
      <c r="YK34" s="1290"/>
      <c r="YL34" s="1290"/>
      <c r="YM34" s="1290"/>
      <c r="YN34" s="1290"/>
      <c r="YO34" s="1290"/>
      <c r="YP34" s="1290"/>
      <c r="YQ34" s="1290"/>
      <c r="YR34" s="1290"/>
      <c r="YS34" s="1290"/>
      <c r="YT34" s="1290"/>
      <c r="YU34" s="1290"/>
      <c r="YV34" s="1290"/>
      <c r="YW34" s="1290"/>
      <c r="YX34" s="1290"/>
      <c r="YY34" s="1290"/>
      <c r="YZ34" s="1290"/>
      <c r="ZA34" s="1290"/>
      <c r="ZB34" s="1290"/>
      <c r="ZC34" s="1290"/>
      <c r="ZD34" s="1290"/>
      <c r="ZE34" s="1290"/>
      <c r="ZF34" s="1290"/>
      <c r="ZG34" s="1290"/>
      <c r="ZH34" s="1290"/>
      <c r="ZI34" s="1290"/>
      <c r="ZJ34" s="1290"/>
      <c r="ZK34" s="1290"/>
      <c r="ZL34" s="1290"/>
      <c r="ZM34" s="1290"/>
      <c r="ZN34" s="1290"/>
      <c r="ZO34" s="1290"/>
      <c r="ZP34" s="1290"/>
      <c r="ZQ34" s="1290"/>
      <c r="ZR34" s="1290"/>
      <c r="ZS34" s="1290"/>
      <c r="ZT34" s="1290"/>
      <c r="ZU34" s="1290"/>
      <c r="ZV34" s="1290"/>
      <c r="ZW34" s="1290"/>
      <c r="ZX34" s="1290"/>
      <c r="ZY34" s="1290"/>
      <c r="ZZ34" s="1290"/>
      <c r="AAA34" s="1290"/>
      <c r="AAB34" s="1290"/>
      <c r="AAC34" s="1290"/>
      <c r="AAD34" s="1290"/>
      <c r="AAE34" s="1290"/>
      <c r="AAF34" s="1290"/>
      <c r="AAG34" s="1290"/>
      <c r="AAH34" s="1290"/>
      <c r="AAI34" s="1290"/>
      <c r="AAJ34" s="1290"/>
      <c r="AAK34" s="1290"/>
      <c r="AAL34" s="1290"/>
      <c r="AAM34" s="1290"/>
      <c r="AAN34" s="1290"/>
      <c r="AAO34" s="1290"/>
      <c r="AAP34" s="1290"/>
      <c r="AAQ34" s="1290"/>
      <c r="AAR34" s="1290"/>
      <c r="AAS34" s="1290"/>
      <c r="AAT34" s="1290"/>
      <c r="AAU34" s="1290"/>
      <c r="AAV34" s="1290"/>
      <c r="AAW34" s="1290"/>
      <c r="AAX34" s="1290"/>
      <c r="AAY34" s="1290"/>
      <c r="AAZ34" s="1290"/>
      <c r="ABA34" s="1290"/>
      <c r="ABB34" s="1290"/>
      <c r="ABC34" s="1290"/>
      <c r="ABD34" s="1290"/>
      <c r="ABE34" s="1290"/>
      <c r="ABF34" s="1290"/>
      <c r="ABG34" s="1290"/>
      <c r="ABH34" s="1290"/>
      <c r="ABI34" s="1290"/>
      <c r="ABJ34" s="1290"/>
      <c r="ABK34" s="1290"/>
      <c r="ABL34" s="1290"/>
      <c r="ABM34" s="1290"/>
      <c r="ABN34" s="1290"/>
      <c r="ABO34" s="1290"/>
      <c r="ABP34" s="1290"/>
      <c r="ABQ34" s="1290"/>
      <c r="ABR34" s="1290"/>
      <c r="ABS34" s="1290"/>
      <c r="ABT34" s="1290"/>
      <c r="ABU34" s="1290"/>
      <c r="ABV34" s="1290"/>
      <c r="ABW34" s="1290"/>
      <c r="ABX34" s="1290"/>
      <c r="ABY34" s="1290"/>
      <c r="ABZ34" s="1290"/>
      <c r="ACA34" s="1290"/>
      <c r="ACB34" s="1290"/>
      <c r="ACC34" s="1290"/>
      <c r="ACD34" s="1290"/>
      <c r="ACE34" s="1290"/>
      <c r="ACF34" s="1290"/>
      <c r="ACG34" s="1290"/>
      <c r="ACH34" s="1290"/>
      <c r="ACI34" s="1290"/>
      <c r="ACJ34" s="1290"/>
      <c r="ACK34" s="1290"/>
      <c r="ACL34" s="1290"/>
      <c r="ACM34" s="1290"/>
      <c r="ACN34" s="1290"/>
      <c r="ACO34" s="1290"/>
      <c r="ACP34" s="1290"/>
      <c r="ACQ34" s="1290"/>
      <c r="ACR34" s="1290"/>
      <c r="ACS34" s="1290"/>
      <c r="ACT34" s="1290"/>
      <c r="ACU34" s="1290"/>
      <c r="ACV34" s="1290"/>
      <c r="ACW34" s="1290"/>
      <c r="ACX34" s="1290"/>
      <c r="ACY34" s="1290"/>
      <c r="ACZ34" s="1290"/>
      <c r="ADA34" s="1290"/>
      <c r="ADB34" s="1290"/>
      <c r="ADC34" s="1290"/>
      <c r="ADD34" s="1290"/>
      <c r="ADE34" s="1290"/>
      <c r="ADF34" s="1290"/>
      <c r="ADG34" s="1290"/>
      <c r="ADH34" s="1290"/>
      <c r="ADI34" s="1290"/>
      <c r="ADJ34" s="1290"/>
      <c r="ADK34" s="1290"/>
      <c r="ADL34" s="1290"/>
      <c r="ADM34" s="1290"/>
      <c r="ADN34" s="1290"/>
      <c r="ADO34" s="1290"/>
      <c r="ADP34" s="1290"/>
      <c r="ADQ34" s="1290"/>
      <c r="ADR34" s="1290"/>
      <c r="ADS34" s="1290"/>
      <c r="ADT34" s="1290"/>
      <c r="ADU34" s="1290"/>
      <c r="ADV34" s="1290"/>
      <c r="ADW34" s="1290"/>
      <c r="ADX34" s="1290"/>
      <c r="ADY34" s="1290"/>
      <c r="ADZ34" s="1290"/>
      <c r="AEA34" s="1290"/>
      <c r="AEB34" s="1290"/>
      <c r="AEC34" s="1290"/>
      <c r="AED34" s="1290"/>
      <c r="AEE34" s="1290"/>
      <c r="AEF34" s="1290"/>
      <c r="AEG34" s="1290"/>
      <c r="AEH34" s="1290"/>
      <c r="AEI34" s="1290"/>
      <c r="AEJ34" s="1290"/>
      <c r="AEK34" s="1290"/>
      <c r="AEL34" s="1290"/>
      <c r="AEM34" s="1290"/>
      <c r="AEN34" s="1290"/>
      <c r="AEO34" s="1290"/>
      <c r="AEP34" s="1290"/>
      <c r="AEQ34" s="1290"/>
      <c r="AER34" s="1290"/>
      <c r="AES34" s="1290"/>
      <c r="AET34" s="1290"/>
      <c r="AEU34" s="1290"/>
      <c r="AEV34" s="1290"/>
      <c r="AEW34" s="1290"/>
      <c r="AEX34" s="1290"/>
      <c r="AEY34" s="1290"/>
      <c r="AEZ34" s="1290"/>
      <c r="AFA34" s="1290"/>
      <c r="AFB34" s="1290"/>
      <c r="AFC34" s="1290"/>
      <c r="AFD34" s="1290"/>
      <c r="AFE34" s="1290"/>
      <c r="AFF34" s="1290"/>
      <c r="AFG34" s="1290"/>
      <c r="AFH34" s="1290"/>
      <c r="AFI34" s="1290"/>
      <c r="AFJ34" s="1290"/>
      <c r="AFK34" s="1290"/>
      <c r="AFL34" s="1290"/>
      <c r="AFM34" s="1290"/>
      <c r="AFN34" s="1290"/>
      <c r="AFO34" s="1290"/>
      <c r="AFP34" s="1290"/>
      <c r="AFQ34" s="1290"/>
      <c r="AFR34" s="1290"/>
      <c r="AFS34" s="1290"/>
      <c r="AFT34" s="1290"/>
      <c r="AFU34" s="1290"/>
      <c r="AFV34" s="1290"/>
      <c r="AFW34" s="1290"/>
      <c r="AFX34" s="1290"/>
      <c r="AFY34" s="1290"/>
      <c r="AFZ34" s="1290"/>
      <c r="AGA34" s="1290"/>
      <c r="AGB34" s="1290"/>
      <c r="AGC34" s="1290"/>
      <c r="AGD34" s="1290"/>
      <c r="AGE34" s="1290"/>
      <c r="AGF34" s="1290"/>
      <c r="AGG34" s="1290"/>
      <c r="AGH34" s="1290"/>
      <c r="AGI34" s="1290"/>
      <c r="AGJ34" s="1290"/>
      <c r="AGK34" s="1290"/>
      <c r="AGL34" s="1290"/>
      <c r="AGM34" s="1290"/>
      <c r="AGN34" s="1290"/>
      <c r="AGO34" s="1290"/>
      <c r="AGP34" s="1290"/>
      <c r="AGQ34" s="1290"/>
      <c r="AGR34" s="1290"/>
      <c r="AGS34" s="1290"/>
      <c r="AGT34" s="1290"/>
      <c r="AGU34" s="1290"/>
      <c r="AGV34" s="1290"/>
      <c r="AGW34" s="1290"/>
      <c r="AGX34" s="1290"/>
      <c r="AGY34" s="1290"/>
      <c r="AGZ34" s="1290"/>
      <c r="AHA34" s="1290"/>
      <c r="AHB34" s="1290"/>
      <c r="AHC34" s="1290"/>
      <c r="AHD34" s="1290"/>
      <c r="AHE34" s="1290"/>
      <c r="AHF34" s="1290"/>
      <c r="AHG34" s="1290"/>
      <c r="AHH34" s="1290"/>
      <c r="AHI34" s="1290"/>
      <c r="AHJ34" s="1290"/>
      <c r="AHK34" s="1290"/>
      <c r="AHL34" s="1290"/>
      <c r="AHM34" s="1290"/>
      <c r="AHN34" s="1290"/>
      <c r="AHO34" s="1290"/>
      <c r="AHP34" s="1290"/>
      <c r="AHQ34" s="1290"/>
      <c r="AHR34" s="1290"/>
      <c r="AHS34" s="1290"/>
      <c r="AHT34" s="1290"/>
      <c r="AHU34" s="1290"/>
      <c r="AHV34" s="1290"/>
      <c r="AHW34" s="1290"/>
      <c r="AHX34" s="1290"/>
      <c r="AHY34" s="1290"/>
      <c r="AHZ34" s="1290"/>
      <c r="AIA34" s="1290"/>
      <c r="AIB34" s="1290"/>
      <c r="AIC34" s="1290"/>
      <c r="AID34" s="1290"/>
      <c r="AIE34" s="1290"/>
      <c r="AIF34" s="1290"/>
      <c r="AIG34" s="1290"/>
      <c r="AIH34" s="1290"/>
      <c r="AII34" s="1290"/>
      <c r="AIJ34" s="1290"/>
      <c r="AIK34" s="1290"/>
      <c r="AIL34" s="1290"/>
      <c r="AIM34" s="1290"/>
      <c r="AIN34" s="1290"/>
      <c r="AIO34" s="1290"/>
      <c r="AIP34" s="1290"/>
      <c r="AIQ34" s="1290"/>
      <c r="AIR34" s="1290"/>
      <c r="AIS34" s="1290"/>
      <c r="AIT34" s="1290"/>
      <c r="AIU34" s="1290"/>
      <c r="AIV34" s="1290"/>
      <c r="AIW34" s="1290"/>
      <c r="AIX34" s="1290"/>
      <c r="AIY34" s="1290"/>
      <c r="AIZ34" s="1290"/>
      <c r="AJA34" s="1290"/>
      <c r="AJB34" s="1290"/>
      <c r="AJC34" s="1290"/>
      <c r="AJD34" s="1290"/>
      <c r="AJE34" s="1290"/>
      <c r="AJF34" s="1290"/>
      <c r="AJG34" s="1290"/>
      <c r="AJH34" s="1290"/>
      <c r="AJI34" s="1290"/>
      <c r="AJJ34" s="1290"/>
      <c r="AJK34" s="1290"/>
      <c r="AJL34" s="1290"/>
      <c r="AJM34" s="1290"/>
      <c r="AJN34" s="1290"/>
      <c r="AJO34" s="1290"/>
      <c r="AJP34" s="1290"/>
      <c r="AJQ34" s="1290"/>
      <c r="AJR34" s="1290"/>
      <c r="AJS34" s="1290"/>
      <c r="AJT34" s="1290"/>
      <c r="AJU34" s="1290"/>
      <c r="AJV34" s="1290"/>
      <c r="AJW34" s="1290"/>
      <c r="AJX34" s="1290"/>
      <c r="AJY34" s="1290"/>
      <c r="AJZ34" s="1290"/>
      <c r="AKA34" s="1290"/>
      <c r="AKB34" s="1290"/>
      <c r="AKC34" s="1290"/>
      <c r="AKD34" s="1290"/>
      <c r="AKE34" s="1290"/>
      <c r="AKF34" s="1290"/>
      <c r="AKG34" s="1290"/>
      <c r="AKH34" s="1290"/>
      <c r="AKI34" s="1290"/>
      <c r="AKJ34" s="1290"/>
      <c r="AKK34" s="1290"/>
      <c r="AKL34" s="1290"/>
      <c r="AKM34" s="1290"/>
      <c r="AKN34" s="1290"/>
      <c r="AKO34" s="1290"/>
      <c r="AKP34" s="1290"/>
      <c r="AKQ34" s="1290"/>
      <c r="AKR34" s="1290"/>
      <c r="AKS34" s="1290"/>
      <c r="AKT34" s="1290"/>
      <c r="AKU34" s="1290"/>
      <c r="AKV34" s="1290"/>
      <c r="AKW34" s="1290"/>
      <c r="AKX34" s="1290"/>
      <c r="AKY34" s="1290"/>
      <c r="AKZ34" s="1290"/>
      <c r="ALA34" s="1290"/>
      <c r="ALB34" s="1290"/>
      <c r="ALC34" s="1290"/>
      <c r="ALD34" s="1290"/>
      <c r="ALE34" s="1290"/>
      <c r="ALF34" s="1290"/>
      <c r="ALG34" s="1290"/>
      <c r="ALH34" s="1290"/>
      <c r="ALI34" s="1290"/>
      <c r="ALJ34" s="1290"/>
      <c r="ALK34" s="1290"/>
      <c r="ALL34" s="1290"/>
      <c r="ALM34" s="1290"/>
      <c r="ALN34" s="1290"/>
      <c r="ALO34" s="1290"/>
      <c r="ALP34" s="1290"/>
      <c r="ALQ34" s="1290"/>
      <c r="ALR34" s="1290"/>
      <c r="ALS34" s="1290"/>
      <c r="ALT34" s="1290"/>
      <c r="ALU34" s="1290"/>
      <c r="ALV34" s="1290"/>
      <c r="ALW34" s="1290"/>
      <c r="ALX34" s="1290"/>
      <c r="ALY34" s="1290"/>
      <c r="ALZ34" s="1290"/>
      <c r="AMA34" s="1290"/>
      <c r="AMB34" s="1290"/>
      <c r="AMC34" s="1290"/>
      <c r="AMD34" s="1290"/>
      <c r="AME34" s="1290"/>
      <c r="AMF34" s="1290"/>
    </row>
    <row r="35" spans="1:1024" ht="23.25" customHeight="1">
      <c r="A35" s="1487" t="s">
        <v>102</v>
      </c>
      <c r="B35" s="1486" t="s">
        <v>218</v>
      </c>
      <c r="C35" s="1485">
        <v>2</v>
      </c>
      <c r="D35" s="1484" t="s">
        <v>2</v>
      </c>
      <c r="E35" s="1483"/>
      <c r="F35" s="1482"/>
      <c r="G35" s="1488"/>
      <c r="H35" s="1290"/>
      <c r="I35" s="1290"/>
      <c r="J35" s="1290"/>
      <c r="K35" s="1290"/>
      <c r="L35" s="1290"/>
      <c r="M35" s="1290"/>
      <c r="N35" s="1290"/>
      <c r="O35" s="1290"/>
      <c r="P35" s="1290"/>
      <c r="Q35" s="1290"/>
      <c r="R35" s="1290"/>
      <c r="S35" s="1290"/>
      <c r="T35" s="1290"/>
      <c r="U35" s="1290"/>
      <c r="V35" s="1290"/>
      <c r="W35" s="1290"/>
      <c r="X35" s="1290"/>
      <c r="Y35" s="1290"/>
      <c r="Z35" s="1290"/>
      <c r="AA35" s="1290"/>
      <c r="AB35" s="1290"/>
      <c r="AC35" s="1290"/>
      <c r="AD35" s="1290"/>
      <c r="AE35" s="1290"/>
      <c r="AF35" s="1290"/>
      <c r="AG35" s="1290"/>
      <c r="AH35" s="1290"/>
      <c r="AI35" s="1290"/>
      <c r="AJ35" s="1290"/>
      <c r="AK35" s="1290"/>
      <c r="AL35" s="1290"/>
      <c r="AM35" s="1290"/>
      <c r="AN35" s="1290"/>
      <c r="AO35" s="1290"/>
      <c r="AP35" s="1290"/>
      <c r="AQ35" s="1290"/>
      <c r="AR35" s="1290"/>
      <c r="AS35" s="1290"/>
      <c r="AT35" s="1290"/>
      <c r="AU35" s="1290"/>
      <c r="AV35" s="1290"/>
      <c r="AW35" s="1290"/>
      <c r="AX35" s="1290"/>
      <c r="AY35" s="1290"/>
      <c r="AZ35" s="1290"/>
      <c r="BA35" s="1290"/>
      <c r="BB35" s="1290"/>
      <c r="BC35" s="1290"/>
      <c r="BD35" s="1290"/>
      <c r="BE35" s="1290"/>
      <c r="BF35" s="1290"/>
      <c r="BG35" s="1290"/>
      <c r="BH35" s="1290"/>
      <c r="BI35" s="1290"/>
      <c r="BJ35" s="1290"/>
      <c r="BK35" s="1290"/>
      <c r="BL35" s="1290"/>
      <c r="BM35" s="1290"/>
      <c r="BN35" s="1290"/>
      <c r="BO35" s="1290"/>
      <c r="BP35" s="1290"/>
      <c r="BQ35" s="1290"/>
      <c r="BR35" s="1290"/>
      <c r="BS35" s="1290"/>
      <c r="BT35" s="1290"/>
      <c r="BU35" s="1290"/>
      <c r="BV35" s="1290"/>
      <c r="BW35" s="1290"/>
      <c r="BX35" s="1290"/>
      <c r="BY35" s="1290"/>
      <c r="BZ35" s="1290"/>
      <c r="CA35" s="1290"/>
      <c r="CB35" s="1290"/>
      <c r="CC35" s="1290"/>
      <c r="CD35" s="1290"/>
      <c r="CE35" s="1290"/>
      <c r="CF35" s="1290"/>
      <c r="CG35" s="1290"/>
      <c r="CH35" s="1290"/>
      <c r="CI35" s="1290"/>
      <c r="CJ35" s="1290"/>
      <c r="CK35" s="1290"/>
      <c r="CL35" s="1290"/>
      <c r="CM35" s="1290"/>
      <c r="CN35" s="1290"/>
      <c r="CO35" s="1290"/>
      <c r="CP35" s="1290"/>
      <c r="CQ35" s="1290"/>
      <c r="CR35" s="1290"/>
      <c r="CS35" s="1290"/>
      <c r="CT35" s="1290"/>
      <c r="CU35" s="1290"/>
      <c r="CV35" s="1290"/>
      <c r="CW35" s="1290"/>
      <c r="CX35" s="1290"/>
      <c r="CY35" s="1290"/>
      <c r="CZ35" s="1290"/>
      <c r="DA35" s="1290"/>
      <c r="DB35" s="1290"/>
      <c r="DC35" s="1290"/>
      <c r="DD35" s="1290"/>
      <c r="DE35" s="1290"/>
      <c r="DF35" s="1290"/>
      <c r="DG35" s="1290"/>
      <c r="DH35" s="1290"/>
      <c r="DI35" s="1290"/>
      <c r="DJ35" s="1290"/>
      <c r="DK35" s="1290"/>
      <c r="DL35" s="1290"/>
      <c r="DM35" s="1290"/>
      <c r="DN35" s="1290"/>
      <c r="DO35" s="1290"/>
      <c r="DP35" s="1290"/>
      <c r="DQ35" s="1290"/>
      <c r="DR35" s="1290"/>
      <c r="DS35" s="1290"/>
      <c r="DT35" s="1290"/>
      <c r="DU35" s="1290"/>
      <c r="DV35" s="1290"/>
      <c r="DW35" s="1290"/>
      <c r="DX35" s="1290"/>
      <c r="DY35" s="1290"/>
      <c r="DZ35" s="1290"/>
      <c r="EA35" s="1290"/>
      <c r="EB35" s="1290"/>
      <c r="EC35" s="1290"/>
      <c r="ED35" s="1290"/>
      <c r="EE35" s="1290"/>
      <c r="EF35" s="1290"/>
      <c r="EG35" s="1290"/>
      <c r="EH35" s="1290"/>
      <c r="EI35" s="1290"/>
      <c r="EJ35" s="1290"/>
      <c r="EK35" s="1290"/>
      <c r="EL35" s="1290"/>
      <c r="EM35" s="1290"/>
      <c r="EN35" s="1290"/>
      <c r="EO35" s="1290"/>
      <c r="EP35" s="1290"/>
      <c r="EQ35" s="1290"/>
      <c r="ER35" s="1290"/>
      <c r="ES35" s="1290"/>
      <c r="ET35" s="1290"/>
      <c r="EU35" s="1290"/>
      <c r="EV35" s="1290"/>
      <c r="EW35" s="1290"/>
      <c r="EX35" s="1290"/>
      <c r="EY35" s="1290"/>
      <c r="EZ35" s="1290"/>
      <c r="FA35" s="1290"/>
      <c r="FB35" s="1290"/>
      <c r="FC35" s="1290"/>
      <c r="FD35" s="1290"/>
      <c r="FE35" s="1290"/>
      <c r="FF35" s="1290"/>
      <c r="FG35" s="1290"/>
      <c r="FH35" s="1290"/>
      <c r="FI35" s="1290"/>
      <c r="FJ35" s="1290"/>
      <c r="FK35" s="1290"/>
      <c r="FL35" s="1290"/>
      <c r="FM35" s="1290"/>
      <c r="FN35" s="1290"/>
      <c r="FO35" s="1290"/>
      <c r="FP35" s="1290"/>
      <c r="FQ35" s="1290"/>
      <c r="FR35" s="1290"/>
      <c r="FS35" s="1290"/>
      <c r="FT35" s="1290"/>
      <c r="FU35" s="1290"/>
      <c r="FV35" s="1290"/>
      <c r="FW35" s="1290"/>
      <c r="FX35" s="1290"/>
      <c r="FY35" s="1290"/>
      <c r="FZ35" s="1290"/>
      <c r="GA35" s="1290"/>
      <c r="GB35" s="1290"/>
      <c r="GC35" s="1290"/>
      <c r="GD35" s="1290"/>
      <c r="GE35" s="1290"/>
      <c r="GF35" s="1290"/>
      <c r="GG35" s="1290"/>
      <c r="GH35" s="1290"/>
      <c r="GI35" s="1290"/>
      <c r="GJ35" s="1290"/>
      <c r="GK35" s="1290"/>
      <c r="GL35" s="1290"/>
      <c r="GM35" s="1290"/>
      <c r="GN35" s="1290"/>
      <c r="GO35" s="1290"/>
      <c r="GP35" s="1290"/>
      <c r="GQ35" s="1290"/>
      <c r="GR35" s="1290"/>
      <c r="GS35" s="1290"/>
      <c r="GT35" s="1290"/>
      <c r="GU35" s="1290"/>
      <c r="GV35" s="1290"/>
      <c r="GW35" s="1290"/>
      <c r="GX35" s="1290"/>
      <c r="GY35" s="1290"/>
      <c r="GZ35" s="1290"/>
      <c r="HA35" s="1290"/>
      <c r="HB35" s="1290"/>
      <c r="HC35" s="1290"/>
      <c r="HD35" s="1290"/>
      <c r="HE35" s="1290"/>
      <c r="HF35" s="1290"/>
      <c r="HG35" s="1290"/>
      <c r="HH35" s="1290"/>
      <c r="HI35" s="1290"/>
      <c r="HJ35" s="1290"/>
      <c r="HK35" s="1290"/>
      <c r="HL35" s="1290"/>
      <c r="HM35" s="1290"/>
      <c r="HN35" s="1290"/>
      <c r="HO35" s="1290"/>
      <c r="HP35" s="1290"/>
      <c r="HQ35" s="1290"/>
      <c r="HR35" s="1290"/>
      <c r="HS35" s="1290"/>
      <c r="HT35" s="1290"/>
      <c r="HU35" s="1290"/>
      <c r="HV35" s="1290"/>
      <c r="HW35" s="1290"/>
      <c r="HX35" s="1290"/>
      <c r="HY35" s="1290"/>
      <c r="HZ35" s="1290"/>
      <c r="IA35" s="1290"/>
      <c r="IB35" s="1290"/>
      <c r="IC35" s="1290"/>
      <c r="ID35" s="1290"/>
      <c r="IE35" s="1290"/>
      <c r="IF35" s="1290"/>
      <c r="IG35" s="1290"/>
      <c r="IH35" s="1290"/>
      <c r="II35" s="1290"/>
      <c r="IJ35" s="1290"/>
      <c r="IK35" s="1290"/>
      <c r="IL35" s="1290"/>
      <c r="IM35" s="1290"/>
      <c r="IN35" s="1290"/>
      <c r="IO35" s="1290"/>
      <c r="IP35" s="1290"/>
      <c r="IQ35" s="1290"/>
      <c r="IR35" s="1290"/>
      <c r="IS35" s="1290"/>
      <c r="IT35" s="1290"/>
      <c r="IU35" s="1290"/>
      <c r="IV35" s="1290"/>
      <c r="IW35" s="1290"/>
      <c r="IX35" s="1290"/>
      <c r="IY35" s="1290"/>
      <c r="IZ35" s="1290"/>
      <c r="JA35" s="1290"/>
      <c r="JB35" s="1290"/>
      <c r="JC35" s="1290"/>
      <c r="JD35" s="1290"/>
      <c r="JE35" s="1290"/>
      <c r="JF35" s="1290"/>
      <c r="JG35" s="1290"/>
      <c r="JH35" s="1290"/>
      <c r="JI35" s="1290"/>
      <c r="JJ35" s="1290"/>
      <c r="JK35" s="1290"/>
      <c r="JL35" s="1290"/>
      <c r="JM35" s="1290"/>
      <c r="JN35" s="1290"/>
      <c r="JO35" s="1290"/>
      <c r="JP35" s="1290"/>
      <c r="JQ35" s="1290"/>
      <c r="JR35" s="1290"/>
      <c r="JS35" s="1290"/>
      <c r="JT35" s="1290"/>
      <c r="JU35" s="1290"/>
      <c r="JV35" s="1290"/>
      <c r="JW35" s="1290"/>
      <c r="JX35" s="1290"/>
      <c r="JY35" s="1290"/>
      <c r="JZ35" s="1290"/>
      <c r="KA35" s="1290"/>
      <c r="KB35" s="1290"/>
      <c r="KC35" s="1290"/>
      <c r="KD35" s="1290"/>
      <c r="KE35" s="1290"/>
      <c r="KF35" s="1290"/>
      <c r="KG35" s="1290"/>
      <c r="KH35" s="1290"/>
      <c r="KI35" s="1290"/>
      <c r="KJ35" s="1290"/>
      <c r="KK35" s="1290"/>
      <c r="KL35" s="1290"/>
      <c r="KM35" s="1290"/>
      <c r="KN35" s="1290"/>
      <c r="KO35" s="1290"/>
      <c r="KP35" s="1290"/>
      <c r="KQ35" s="1290"/>
      <c r="KR35" s="1290"/>
      <c r="KS35" s="1290"/>
      <c r="KT35" s="1290"/>
      <c r="KU35" s="1290"/>
      <c r="KV35" s="1290"/>
      <c r="KW35" s="1290"/>
      <c r="KX35" s="1290"/>
      <c r="KY35" s="1290"/>
      <c r="KZ35" s="1290"/>
      <c r="LA35" s="1290"/>
      <c r="LB35" s="1290"/>
      <c r="LC35" s="1290"/>
      <c r="LD35" s="1290"/>
      <c r="LE35" s="1290"/>
      <c r="LF35" s="1290"/>
      <c r="LG35" s="1290"/>
      <c r="LH35" s="1290"/>
      <c r="LI35" s="1290"/>
      <c r="LJ35" s="1290"/>
      <c r="LK35" s="1290"/>
      <c r="LL35" s="1290"/>
      <c r="LM35" s="1290"/>
      <c r="LN35" s="1290"/>
      <c r="LO35" s="1290"/>
      <c r="LP35" s="1290"/>
      <c r="LQ35" s="1290"/>
      <c r="LR35" s="1290"/>
      <c r="LS35" s="1290"/>
      <c r="LT35" s="1290"/>
      <c r="LU35" s="1290"/>
      <c r="LV35" s="1290"/>
      <c r="LW35" s="1290"/>
      <c r="LX35" s="1290"/>
      <c r="LY35" s="1290"/>
      <c r="LZ35" s="1290"/>
      <c r="MA35" s="1290"/>
      <c r="MB35" s="1290"/>
      <c r="MC35" s="1290"/>
      <c r="MD35" s="1290"/>
      <c r="ME35" s="1290"/>
      <c r="MF35" s="1290"/>
      <c r="MG35" s="1290"/>
      <c r="MH35" s="1290"/>
      <c r="MI35" s="1290"/>
      <c r="MJ35" s="1290"/>
      <c r="MK35" s="1290"/>
      <c r="ML35" s="1290"/>
      <c r="MM35" s="1290"/>
      <c r="MN35" s="1290"/>
      <c r="MO35" s="1290"/>
      <c r="MP35" s="1290"/>
      <c r="MQ35" s="1290"/>
      <c r="MR35" s="1290"/>
      <c r="MS35" s="1290"/>
      <c r="MT35" s="1290"/>
      <c r="MU35" s="1290"/>
      <c r="MV35" s="1290"/>
      <c r="MW35" s="1290"/>
      <c r="MX35" s="1290"/>
      <c r="MY35" s="1290"/>
      <c r="MZ35" s="1290"/>
      <c r="NA35" s="1290"/>
      <c r="NB35" s="1290"/>
      <c r="NC35" s="1290"/>
      <c r="ND35" s="1290"/>
      <c r="NE35" s="1290"/>
      <c r="NF35" s="1290"/>
      <c r="NG35" s="1290"/>
      <c r="NH35" s="1290"/>
      <c r="NI35" s="1290"/>
      <c r="NJ35" s="1290"/>
      <c r="NK35" s="1290"/>
      <c r="NL35" s="1290"/>
      <c r="NM35" s="1290"/>
      <c r="NN35" s="1290"/>
      <c r="NO35" s="1290"/>
      <c r="NP35" s="1290"/>
      <c r="NQ35" s="1290"/>
      <c r="NR35" s="1290"/>
      <c r="NS35" s="1290"/>
      <c r="NT35" s="1290"/>
      <c r="NU35" s="1290"/>
      <c r="NV35" s="1290"/>
      <c r="NW35" s="1290"/>
      <c r="NX35" s="1290"/>
      <c r="NY35" s="1290"/>
      <c r="NZ35" s="1290"/>
      <c r="OA35" s="1290"/>
      <c r="OB35" s="1290"/>
      <c r="OC35" s="1290"/>
      <c r="OD35" s="1290"/>
      <c r="OE35" s="1290"/>
      <c r="OF35" s="1290"/>
      <c r="OG35" s="1290"/>
      <c r="OH35" s="1290"/>
      <c r="OI35" s="1290"/>
      <c r="OJ35" s="1290"/>
      <c r="OK35" s="1290"/>
      <c r="OL35" s="1290"/>
      <c r="OM35" s="1290"/>
      <c r="ON35" s="1290"/>
      <c r="OO35" s="1290"/>
      <c r="OP35" s="1290"/>
      <c r="OQ35" s="1290"/>
      <c r="OR35" s="1290"/>
      <c r="OS35" s="1290"/>
      <c r="OT35" s="1290"/>
      <c r="OU35" s="1290"/>
      <c r="OV35" s="1290"/>
      <c r="OW35" s="1290"/>
      <c r="OX35" s="1290"/>
      <c r="OY35" s="1290"/>
      <c r="OZ35" s="1290"/>
      <c r="PA35" s="1290"/>
      <c r="PB35" s="1290"/>
      <c r="PC35" s="1290"/>
      <c r="PD35" s="1290"/>
      <c r="PE35" s="1290"/>
      <c r="PF35" s="1290"/>
      <c r="PG35" s="1290"/>
      <c r="PH35" s="1290"/>
      <c r="PI35" s="1290"/>
      <c r="PJ35" s="1290"/>
      <c r="PK35" s="1290"/>
      <c r="PL35" s="1290"/>
      <c r="PM35" s="1290"/>
      <c r="PN35" s="1290"/>
      <c r="PO35" s="1290"/>
      <c r="PP35" s="1290"/>
      <c r="PQ35" s="1290"/>
      <c r="PR35" s="1290"/>
      <c r="PS35" s="1290"/>
      <c r="PT35" s="1290"/>
      <c r="PU35" s="1290"/>
      <c r="PV35" s="1290"/>
      <c r="PW35" s="1290"/>
      <c r="PX35" s="1290"/>
      <c r="PY35" s="1290"/>
      <c r="PZ35" s="1290"/>
      <c r="QA35" s="1290"/>
      <c r="QB35" s="1290"/>
      <c r="QC35" s="1290"/>
      <c r="QD35" s="1290"/>
      <c r="QE35" s="1290"/>
      <c r="QF35" s="1290"/>
      <c r="QG35" s="1290"/>
      <c r="QH35" s="1290"/>
      <c r="QI35" s="1290"/>
      <c r="QJ35" s="1290"/>
      <c r="QK35" s="1290"/>
      <c r="QL35" s="1290"/>
      <c r="QM35" s="1290"/>
      <c r="QN35" s="1290"/>
      <c r="QO35" s="1290"/>
      <c r="QP35" s="1290"/>
      <c r="QQ35" s="1290"/>
      <c r="QR35" s="1290"/>
      <c r="QS35" s="1290"/>
      <c r="QT35" s="1290"/>
      <c r="QU35" s="1290"/>
      <c r="QV35" s="1290"/>
      <c r="QW35" s="1290"/>
      <c r="QX35" s="1290"/>
      <c r="QY35" s="1290"/>
      <c r="QZ35" s="1290"/>
      <c r="RA35" s="1290"/>
      <c r="RB35" s="1290"/>
      <c r="RC35" s="1290"/>
      <c r="RD35" s="1290"/>
      <c r="RE35" s="1290"/>
      <c r="RF35" s="1290"/>
      <c r="RG35" s="1290"/>
      <c r="RH35" s="1290"/>
      <c r="RI35" s="1290"/>
      <c r="RJ35" s="1290"/>
      <c r="RK35" s="1290"/>
      <c r="RL35" s="1290"/>
      <c r="RM35" s="1290"/>
      <c r="RN35" s="1290"/>
      <c r="RO35" s="1290"/>
      <c r="RP35" s="1290"/>
      <c r="RQ35" s="1290"/>
      <c r="RR35" s="1290"/>
      <c r="RS35" s="1290"/>
      <c r="RT35" s="1290"/>
      <c r="RU35" s="1290"/>
      <c r="RV35" s="1290"/>
      <c r="RW35" s="1290"/>
      <c r="RX35" s="1290"/>
      <c r="RY35" s="1290"/>
      <c r="RZ35" s="1290"/>
      <c r="SA35" s="1290"/>
      <c r="SB35" s="1290"/>
      <c r="SC35" s="1290"/>
      <c r="SD35" s="1290"/>
      <c r="SE35" s="1290"/>
      <c r="SF35" s="1290"/>
      <c r="SG35" s="1290"/>
      <c r="SH35" s="1290"/>
      <c r="SI35" s="1290"/>
      <c r="SJ35" s="1290"/>
      <c r="SK35" s="1290"/>
      <c r="SL35" s="1290"/>
      <c r="SM35" s="1290"/>
      <c r="SN35" s="1290"/>
      <c r="SO35" s="1290"/>
      <c r="SP35" s="1290"/>
      <c r="SQ35" s="1290"/>
      <c r="SR35" s="1290"/>
      <c r="SS35" s="1290"/>
      <c r="ST35" s="1290"/>
      <c r="SU35" s="1290"/>
      <c r="SV35" s="1290"/>
      <c r="SW35" s="1290"/>
      <c r="SX35" s="1290"/>
      <c r="SY35" s="1290"/>
      <c r="SZ35" s="1290"/>
      <c r="TA35" s="1290"/>
      <c r="TB35" s="1290"/>
      <c r="TC35" s="1290"/>
      <c r="TD35" s="1290"/>
      <c r="TE35" s="1290"/>
      <c r="TF35" s="1290"/>
      <c r="TG35" s="1290"/>
      <c r="TH35" s="1290"/>
      <c r="TI35" s="1290"/>
      <c r="TJ35" s="1290"/>
      <c r="TK35" s="1290"/>
      <c r="TL35" s="1290"/>
      <c r="TM35" s="1290"/>
      <c r="TN35" s="1290"/>
      <c r="TO35" s="1290"/>
      <c r="TP35" s="1290"/>
      <c r="TQ35" s="1290"/>
      <c r="TR35" s="1290"/>
      <c r="TS35" s="1290"/>
      <c r="TT35" s="1290"/>
      <c r="TU35" s="1290"/>
      <c r="TV35" s="1290"/>
      <c r="TW35" s="1290"/>
      <c r="TX35" s="1290"/>
      <c r="TY35" s="1290"/>
      <c r="TZ35" s="1290"/>
      <c r="UA35" s="1290"/>
      <c r="UB35" s="1290"/>
      <c r="UC35" s="1290"/>
      <c r="UD35" s="1290"/>
      <c r="UE35" s="1290"/>
      <c r="UF35" s="1290"/>
      <c r="UG35" s="1290"/>
      <c r="UH35" s="1290"/>
      <c r="UI35" s="1290"/>
      <c r="UJ35" s="1290"/>
      <c r="UK35" s="1290"/>
      <c r="UL35" s="1290"/>
      <c r="UM35" s="1290"/>
      <c r="UN35" s="1290"/>
      <c r="UO35" s="1290"/>
      <c r="UP35" s="1290"/>
      <c r="UQ35" s="1290"/>
      <c r="UR35" s="1290"/>
      <c r="US35" s="1290"/>
      <c r="UT35" s="1290"/>
      <c r="UU35" s="1290"/>
      <c r="UV35" s="1290"/>
      <c r="UW35" s="1290"/>
      <c r="UX35" s="1290"/>
      <c r="UY35" s="1290"/>
      <c r="UZ35" s="1290"/>
      <c r="VA35" s="1290"/>
      <c r="VB35" s="1290"/>
      <c r="VC35" s="1290"/>
      <c r="VD35" s="1290"/>
      <c r="VE35" s="1290"/>
      <c r="VF35" s="1290"/>
      <c r="VG35" s="1290"/>
      <c r="VH35" s="1290"/>
      <c r="VI35" s="1290"/>
      <c r="VJ35" s="1290"/>
      <c r="VK35" s="1290"/>
      <c r="VL35" s="1290"/>
      <c r="VM35" s="1290"/>
      <c r="VN35" s="1290"/>
      <c r="VO35" s="1290"/>
      <c r="VP35" s="1290"/>
      <c r="VQ35" s="1290"/>
      <c r="VR35" s="1290"/>
      <c r="VS35" s="1290"/>
      <c r="VT35" s="1290"/>
      <c r="VU35" s="1290"/>
      <c r="VV35" s="1290"/>
      <c r="VW35" s="1290"/>
      <c r="VX35" s="1290"/>
      <c r="VY35" s="1290"/>
      <c r="VZ35" s="1290"/>
      <c r="WA35" s="1290"/>
      <c r="WB35" s="1290"/>
      <c r="WC35" s="1290"/>
      <c r="WD35" s="1290"/>
      <c r="WE35" s="1290"/>
      <c r="WF35" s="1290"/>
      <c r="WG35" s="1290"/>
      <c r="WH35" s="1290"/>
      <c r="WI35" s="1290"/>
      <c r="WJ35" s="1290"/>
      <c r="WK35" s="1290"/>
      <c r="WL35" s="1290"/>
      <c r="WM35" s="1290"/>
      <c r="WN35" s="1290"/>
      <c r="WO35" s="1290"/>
      <c r="WP35" s="1290"/>
      <c r="WQ35" s="1290"/>
      <c r="WR35" s="1290"/>
      <c r="WS35" s="1290"/>
      <c r="WT35" s="1290"/>
      <c r="WU35" s="1290"/>
      <c r="WV35" s="1290"/>
      <c r="WW35" s="1290"/>
      <c r="WX35" s="1290"/>
      <c r="WY35" s="1290"/>
      <c r="WZ35" s="1290"/>
      <c r="XA35" s="1290"/>
      <c r="XB35" s="1290"/>
      <c r="XC35" s="1290"/>
      <c r="XD35" s="1290"/>
      <c r="XE35" s="1290"/>
      <c r="XF35" s="1290"/>
      <c r="XG35" s="1290"/>
      <c r="XH35" s="1290"/>
      <c r="XI35" s="1290"/>
      <c r="XJ35" s="1290"/>
      <c r="XK35" s="1290"/>
      <c r="XL35" s="1290"/>
      <c r="XM35" s="1290"/>
      <c r="XN35" s="1290"/>
      <c r="XO35" s="1290"/>
      <c r="XP35" s="1290"/>
      <c r="XQ35" s="1290"/>
      <c r="XR35" s="1290"/>
      <c r="XS35" s="1290"/>
      <c r="XT35" s="1290"/>
      <c r="XU35" s="1290"/>
      <c r="XV35" s="1290"/>
      <c r="XW35" s="1290"/>
      <c r="XX35" s="1290"/>
      <c r="XY35" s="1290"/>
      <c r="XZ35" s="1290"/>
      <c r="YA35" s="1290"/>
      <c r="YB35" s="1290"/>
      <c r="YC35" s="1290"/>
      <c r="YD35" s="1290"/>
      <c r="YE35" s="1290"/>
      <c r="YF35" s="1290"/>
      <c r="YG35" s="1290"/>
      <c r="YH35" s="1290"/>
      <c r="YI35" s="1290"/>
      <c r="YJ35" s="1290"/>
      <c r="YK35" s="1290"/>
      <c r="YL35" s="1290"/>
      <c r="YM35" s="1290"/>
      <c r="YN35" s="1290"/>
      <c r="YO35" s="1290"/>
      <c r="YP35" s="1290"/>
      <c r="YQ35" s="1290"/>
      <c r="YR35" s="1290"/>
      <c r="YS35" s="1290"/>
      <c r="YT35" s="1290"/>
      <c r="YU35" s="1290"/>
      <c r="YV35" s="1290"/>
      <c r="YW35" s="1290"/>
      <c r="YX35" s="1290"/>
      <c r="YY35" s="1290"/>
      <c r="YZ35" s="1290"/>
      <c r="ZA35" s="1290"/>
      <c r="ZB35" s="1290"/>
      <c r="ZC35" s="1290"/>
      <c r="ZD35" s="1290"/>
      <c r="ZE35" s="1290"/>
      <c r="ZF35" s="1290"/>
      <c r="ZG35" s="1290"/>
      <c r="ZH35" s="1290"/>
      <c r="ZI35" s="1290"/>
      <c r="ZJ35" s="1290"/>
      <c r="ZK35" s="1290"/>
      <c r="ZL35" s="1290"/>
      <c r="ZM35" s="1290"/>
      <c r="ZN35" s="1290"/>
      <c r="ZO35" s="1290"/>
      <c r="ZP35" s="1290"/>
      <c r="ZQ35" s="1290"/>
      <c r="ZR35" s="1290"/>
      <c r="ZS35" s="1290"/>
      <c r="ZT35" s="1290"/>
      <c r="ZU35" s="1290"/>
      <c r="ZV35" s="1290"/>
      <c r="ZW35" s="1290"/>
      <c r="ZX35" s="1290"/>
      <c r="ZY35" s="1290"/>
      <c r="ZZ35" s="1290"/>
      <c r="AAA35" s="1290"/>
      <c r="AAB35" s="1290"/>
      <c r="AAC35" s="1290"/>
      <c r="AAD35" s="1290"/>
      <c r="AAE35" s="1290"/>
      <c r="AAF35" s="1290"/>
      <c r="AAG35" s="1290"/>
      <c r="AAH35" s="1290"/>
      <c r="AAI35" s="1290"/>
      <c r="AAJ35" s="1290"/>
      <c r="AAK35" s="1290"/>
      <c r="AAL35" s="1290"/>
      <c r="AAM35" s="1290"/>
      <c r="AAN35" s="1290"/>
      <c r="AAO35" s="1290"/>
      <c r="AAP35" s="1290"/>
      <c r="AAQ35" s="1290"/>
      <c r="AAR35" s="1290"/>
      <c r="AAS35" s="1290"/>
      <c r="AAT35" s="1290"/>
      <c r="AAU35" s="1290"/>
      <c r="AAV35" s="1290"/>
      <c r="AAW35" s="1290"/>
      <c r="AAX35" s="1290"/>
      <c r="AAY35" s="1290"/>
      <c r="AAZ35" s="1290"/>
      <c r="ABA35" s="1290"/>
      <c r="ABB35" s="1290"/>
      <c r="ABC35" s="1290"/>
      <c r="ABD35" s="1290"/>
      <c r="ABE35" s="1290"/>
      <c r="ABF35" s="1290"/>
      <c r="ABG35" s="1290"/>
      <c r="ABH35" s="1290"/>
      <c r="ABI35" s="1290"/>
      <c r="ABJ35" s="1290"/>
      <c r="ABK35" s="1290"/>
      <c r="ABL35" s="1290"/>
      <c r="ABM35" s="1290"/>
      <c r="ABN35" s="1290"/>
      <c r="ABO35" s="1290"/>
      <c r="ABP35" s="1290"/>
      <c r="ABQ35" s="1290"/>
      <c r="ABR35" s="1290"/>
      <c r="ABS35" s="1290"/>
      <c r="ABT35" s="1290"/>
      <c r="ABU35" s="1290"/>
      <c r="ABV35" s="1290"/>
      <c r="ABW35" s="1290"/>
      <c r="ABX35" s="1290"/>
      <c r="ABY35" s="1290"/>
      <c r="ABZ35" s="1290"/>
      <c r="ACA35" s="1290"/>
      <c r="ACB35" s="1290"/>
      <c r="ACC35" s="1290"/>
      <c r="ACD35" s="1290"/>
      <c r="ACE35" s="1290"/>
      <c r="ACF35" s="1290"/>
      <c r="ACG35" s="1290"/>
      <c r="ACH35" s="1290"/>
      <c r="ACI35" s="1290"/>
      <c r="ACJ35" s="1290"/>
      <c r="ACK35" s="1290"/>
      <c r="ACL35" s="1290"/>
      <c r="ACM35" s="1290"/>
      <c r="ACN35" s="1290"/>
      <c r="ACO35" s="1290"/>
      <c r="ACP35" s="1290"/>
      <c r="ACQ35" s="1290"/>
      <c r="ACR35" s="1290"/>
      <c r="ACS35" s="1290"/>
      <c r="ACT35" s="1290"/>
      <c r="ACU35" s="1290"/>
      <c r="ACV35" s="1290"/>
      <c r="ACW35" s="1290"/>
      <c r="ACX35" s="1290"/>
      <c r="ACY35" s="1290"/>
      <c r="ACZ35" s="1290"/>
      <c r="ADA35" s="1290"/>
      <c r="ADB35" s="1290"/>
      <c r="ADC35" s="1290"/>
      <c r="ADD35" s="1290"/>
      <c r="ADE35" s="1290"/>
      <c r="ADF35" s="1290"/>
      <c r="ADG35" s="1290"/>
      <c r="ADH35" s="1290"/>
      <c r="ADI35" s="1290"/>
      <c r="ADJ35" s="1290"/>
      <c r="ADK35" s="1290"/>
      <c r="ADL35" s="1290"/>
      <c r="ADM35" s="1290"/>
      <c r="ADN35" s="1290"/>
      <c r="ADO35" s="1290"/>
      <c r="ADP35" s="1290"/>
      <c r="ADQ35" s="1290"/>
      <c r="ADR35" s="1290"/>
      <c r="ADS35" s="1290"/>
      <c r="ADT35" s="1290"/>
      <c r="ADU35" s="1290"/>
      <c r="ADV35" s="1290"/>
      <c r="ADW35" s="1290"/>
      <c r="ADX35" s="1290"/>
      <c r="ADY35" s="1290"/>
      <c r="ADZ35" s="1290"/>
      <c r="AEA35" s="1290"/>
      <c r="AEB35" s="1290"/>
      <c r="AEC35" s="1290"/>
      <c r="AED35" s="1290"/>
      <c r="AEE35" s="1290"/>
      <c r="AEF35" s="1290"/>
      <c r="AEG35" s="1290"/>
      <c r="AEH35" s="1290"/>
      <c r="AEI35" s="1290"/>
      <c r="AEJ35" s="1290"/>
      <c r="AEK35" s="1290"/>
      <c r="AEL35" s="1290"/>
      <c r="AEM35" s="1290"/>
      <c r="AEN35" s="1290"/>
      <c r="AEO35" s="1290"/>
      <c r="AEP35" s="1290"/>
      <c r="AEQ35" s="1290"/>
      <c r="AER35" s="1290"/>
      <c r="AES35" s="1290"/>
      <c r="AET35" s="1290"/>
      <c r="AEU35" s="1290"/>
      <c r="AEV35" s="1290"/>
      <c r="AEW35" s="1290"/>
      <c r="AEX35" s="1290"/>
      <c r="AEY35" s="1290"/>
      <c r="AEZ35" s="1290"/>
      <c r="AFA35" s="1290"/>
      <c r="AFB35" s="1290"/>
      <c r="AFC35" s="1290"/>
      <c r="AFD35" s="1290"/>
      <c r="AFE35" s="1290"/>
      <c r="AFF35" s="1290"/>
      <c r="AFG35" s="1290"/>
      <c r="AFH35" s="1290"/>
      <c r="AFI35" s="1290"/>
      <c r="AFJ35" s="1290"/>
      <c r="AFK35" s="1290"/>
      <c r="AFL35" s="1290"/>
      <c r="AFM35" s="1290"/>
      <c r="AFN35" s="1290"/>
      <c r="AFO35" s="1290"/>
      <c r="AFP35" s="1290"/>
      <c r="AFQ35" s="1290"/>
      <c r="AFR35" s="1290"/>
      <c r="AFS35" s="1290"/>
      <c r="AFT35" s="1290"/>
      <c r="AFU35" s="1290"/>
      <c r="AFV35" s="1290"/>
      <c r="AFW35" s="1290"/>
      <c r="AFX35" s="1290"/>
      <c r="AFY35" s="1290"/>
      <c r="AFZ35" s="1290"/>
      <c r="AGA35" s="1290"/>
      <c r="AGB35" s="1290"/>
      <c r="AGC35" s="1290"/>
      <c r="AGD35" s="1290"/>
      <c r="AGE35" s="1290"/>
      <c r="AGF35" s="1290"/>
      <c r="AGG35" s="1290"/>
      <c r="AGH35" s="1290"/>
      <c r="AGI35" s="1290"/>
      <c r="AGJ35" s="1290"/>
      <c r="AGK35" s="1290"/>
      <c r="AGL35" s="1290"/>
      <c r="AGM35" s="1290"/>
      <c r="AGN35" s="1290"/>
      <c r="AGO35" s="1290"/>
      <c r="AGP35" s="1290"/>
      <c r="AGQ35" s="1290"/>
      <c r="AGR35" s="1290"/>
      <c r="AGS35" s="1290"/>
      <c r="AGT35" s="1290"/>
      <c r="AGU35" s="1290"/>
      <c r="AGV35" s="1290"/>
      <c r="AGW35" s="1290"/>
      <c r="AGX35" s="1290"/>
      <c r="AGY35" s="1290"/>
      <c r="AGZ35" s="1290"/>
      <c r="AHA35" s="1290"/>
      <c r="AHB35" s="1290"/>
      <c r="AHC35" s="1290"/>
      <c r="AHD35" s="1290"/>
      <c r="AHE35" s="1290"/>
      <c r="AHF35" s="1290"/>
      <c r="AHG35" s="1290"/>
      <c r="AHH35" s="1290"/>
      <c r="AHI35" s="1290"/>
      <c r="AHJ35" s="1290"/>
      <c r="AHK35" s="1290"/>
      <c r="AHL35" s="1290"/>
      <c r="AHM35" s="1290"/>
      <c r="AHN35" s="1290"/>
      <c r="AHO35" s="1290"/>
      <c r="AHP35" s="1290"/>
      <c r="AHQ35" s="1290"/>
      <c r="AHR35" s="1290"/>
      <c r="AHS35" s="1290"/>
      <c r="AHT35" s="1290"/>
      <c r="AHU35" s="1290"/>
      <c r="AHV35" s="1290"/>
      <c r="AHW35" s="1290"/>
      <c r="AHX35" s="1290"/>
      <c r="AHY35" s="1290"/>
      <c r="AHZ35" s="1290"/>
      <c r="AIA35" s="1290"/>
      <c r="AIB35" s="1290"/>
      <c r="AIC35" s="1290"/>
      <c r="AID35" s="1290"/>
      <c r="AIE35" s="1290"/>
      <c r="AIF35" s="1290"/>
      <c r="AIG35" s="1290"/>
      <c r="AIH35" s="1290"/>
      <c r="AII35" s="1290"/>
      <c r="AIJ35" s="1290"/>
      <c r="AIK35" s="1290"/>
      <c r="AIL35" s="1290"/>
      <c r="AIM35" s="1290"/>
      <c r="AIN35" s="1290"/>
      <c r="AIO35" s="1290"/>
      <c r="AIP35" s="1290"/>
      <c r="AIQ35" s="1290"/>
      <c r="AIR35" s="1290"/>
      <c r="AIS35" s="1290"/>
      <c r="AIT35" s="1290"/>
      <c r="AIU35" s="1290"/>
      <c r="AIV35" s="1290"/>
      <c r="AIW35" s="1290"/>
      <c r="AIX35" s="1290"/>
      <c r="AIY35" s="1290"/>
      <c r="AIZ35" s="1290"/>
      <c r="AJA35" s="1290"/>
      <c r="AJB35" s="1290"/>
      <c r="AJC35" s="1290"/>
      <c r="AJD35" s="1290"/>
      <c r="AJE35" s="1290"/>
      <c r="AJF35" s="1290"/>
      <c r="AJG35" s="1290"/>
      <c r="AJH35" s="1290"/>
      <c r="AJI35" s="1290"/>
      <c r="AJJ35" s="1290"/>
      <c r="AJK35" s="1290"/>
      <c r="AJL35" s="1290"/>
      <c r="AJM35" s="1290"/>
      <c r="AJN35" s="1290"/>
      <c r="AJO35" s="1290"/>
      <c r="AJP35" s="1290"/>
      <c r="AJQ35" s="1290"/>
      <c r="AJR35" s="1290"/>
      <c r="AJS35" s="1290"/>
      <c r="AJT35" s="1290"/>
      <c r="AJU35" s="1290"/>
      <c r="AJV35" s="1290"/>
      <c r="AJW35" s="1290"/>
      <c r="AJX35" s="1290"/>
      <c r="AJY35" s="1290"/>
      <c r="AJZ35" s="1290"/>
      <c r="AKA35" s="1290"/>
      <c r="AKB35" s="1290"/>
      <c r="AKC35" s="1290"/>
      <c r="AKD35" s="1290"/>
      <c r="AKE35" s="1290"/>
      <c r="AKF35" s="1290"/>
      <c r="AKG35" s="1290"/>
      <c r="AKH35" s="1290"/>
      <c r="AKI35" s="1290"/>
      <c r="AKJ35" s="1290"/>
      <c r="AKK35" s="1290"/>
      <c r="AKL35" s="1290"/>
      <c r="AKM35" s="1290"/>
      <c r="AKN35" s="1290"/>
      <c r="AKO35" s="1290"/>
      <c r="AKP35" s="1290"/>
      <c r="AKQ35" s="1290"/>
      <c r="AKR35" s="1290"/>
      <c r="AKS35" s="1290"/>
      <c r="AKT35" s="1290"/>
      <c r="AKU35" s="1290"/>
      <c r="AKV35" s="1290"/>
      <c r="AKW35" s="1290"/>
      <c r="AKX35" s="1290"/>
      <c r="AKY35" s="1290"/>
      <c r="AKZ35" s="1290"/>
      <c r="ALA35" s="1290"/>
      <c r="ALB35" s="1290"/>
      <c r="ALC35" s="1290"/>
      <c r="ALD35" s="1290"/>
      <c r="ALE35" s="1290"/>
      <c r="ALF35" s="1290"/>
      <c r="ALG35" s="1290"/>
      <c r="ALH35" s="1290"/>
      <c r="ALI35" s="1290"/>
      <c r="ALJ35" s="1290"/>
      <c r="ALK35" s="1290"/>
      <c r="ALL35" s="1290"/>
      <c r="ALM35" s="1290"/>
      <c r="ALN35" s="1290"/>
      <c r="ALO35" s="1290"/>
      <c r="ALP35" s="1290"/>
      <c r="ALQ35" s="1290"/>
      <c r="ALR35" s="1290"/>
      <c r="ALS35" s="1290"/>
      <c r="ALT35" s="1290"/>
      <c r="ALU35" s="1290"/>
      <c r="ALV35" s="1290"/>
      <c r="ALW35" s="1290"/>
      <c r="ALX35" s="1290"/>
      <c r="ALY35" s="1290"/>
      <c r="ALZ35" s="1290"/>
      <c r="AMA35" s="1290"/>
      <c r="AMB35" s="1290"/>
      <c r="AMC35" s="1290"/>
      <c r="AMD35" s="1290"/>
      <c r="AME35" s="1290"/>
      <c r="AMF35" s="1290"/>
    </row>
    <row r="36" spans="1:1024" ht="24" customHeight="1">
      <c r="A36" s="1487" t="s">
        <v>100</v>
      </c>
      <c r="B36" s="1486" t="s">
        <v>216</v>
      </c>
      <c r="C36" s="1485">
        <v>1</v>
      </c>
      <c r="D36" s="1484" t="s">
        <v>2</v>
      </c>
      <c r="E36" s="1483"/>
      <c r="F36" s="1482"/>
      <c r="G36" s="1488"/>
      <c r="H36" s="1290"/>
      <c r="I36" s="1290"/>
      <c r="J36" s="1290"/>
      <c r="K36" s="1290"/>
      <c r="L36" s="1290"/>
      <c r="M36" s="1290"/>
      <c r="N36" s="1290"/>
      <c r="O36" s="1290"/>
      <c r="P36" s="1290"/>
      <c r="Q36" s="1290"/>
      <c r="R36" s="1290"/>
      <c r="S36" s="1290"/>
      <c r="T36" s="1290"/>
      <c r="U36" s="1290"/>
      <c r="V36" s="1290"/>
      <c r="W36" s="1290"/>
      <c r="X36" s="1290"/>
      <c r="Y36" s="1290"/>
      <c r="Z36" s="1290"/>
      <c r="AA36" s="1290"/>
      <c r="AB36" s="1290"/>
      <c r="AC36" s="1290"/>
      <c r="AD36" s="1290"/>
      <c r="AE36" s="1290"/>
      <c r="AF36" s="1290"/>
      <c r="AG36" s="1290"/>
      <c r="AH36" s="1290"/>
      <c r="AI36" s="1290"/>
      <c r="AJ36" s="1290"/>
      <c r="AK36" s="1290"/>
      <c r="AL36" s="1290"/>
      <c r="AM36" s="1290"/>
      <c r="AN36" s="1290"/>
      <c r="AO36" s="1290"/>
      <c r="AP36" s="1290"/>
      <c r="AQ36" s="1290"/>
      <c r="AR36" s="1290"/>
      <c r="AS36" s="1290"/>
      <c r="AT36" s="1290"/>
      <c r="AU36" s="1290"/>
      <c r="AV36" s="1290"/>
      <c r="AW36" s="1290"/>
      <c r="AX36" s="1290"/>
      <c r="AY36" s="1290"/>
      <c r="AZ36" s="1290"/>
      <c r="BA36" s="1290"/>
      <c r="BB36" s="1290"/>
      <c r="BC36" s="1290"/>
      <c r="BD36" s="1290"/>
      <c r="BE36" s="1290"/>
      <c r="BF36" s="1290"/>
      <c r="BG36" s="1290"/>
      <c r="BH36" s="1290"/>
      <c r="BI36" s="1290"/>
      <c r="BJ36" s="1290"/>
      <c r="BK36" s="1290"/>
      <c r="BL36" s="1290"/>
      <c r="BM36" s="1290"/>
      <c r="BN36" s="1290"/>
      <c r="BO36" s="1290"/>
      <c r="BP36" s="1290"/>
      <c r="BQ36" s="1290"/>
      <c r="BR36" s="1290"/>
      <c r="BS36" s="1290"/>
      <c r="BT36" s="1290"/>
      <c r="BU36" s="1290"/>
      <c r="BV36" s="1290"/>
      <c r="BW36" s="1290"/>
      <c r="BX36" s="1290"/>
      <c r="BY36" s="1290"/>
      <c r="BZ36" s="1290"/>
      <c r="CA36" s="1290"/>
      <c r="CB36" s="1290"/>
      <c r="CC36" s="1290"/>
      <c r="CD36" s="1290"/>
      <c r="CE36" s="1290"/>
      <c r="CF36" s="1290"/>
      <c r="CG36" s="1290"/>
      <c r="CH36" s="1290"/>
      <c r="CI36" s="1290"/>
      <c r="CJ36" s="1290"/>
      <c r="CK36" s="1290"/>
      <c r="CL36" s="1290"/>
      <c r="CM36" s="1290"/>
      <c r="CN36" s="1290"/>
      <c r="CO36" s="1290"/>
      <c r="CP36" s="1290"/>
      <c r="CQ36" s="1290"/>
      <c r="CR36" s="1290"/>
      <c r="CS36" s="1290"/>
      <c r="CT36" s="1290"/>
      <c r="CU36" s="1290"/>
      <c r="CV36" s="1290"/>
      <c r="CW36" s="1290"/>
      <c r="CX36" s="1290"/>
      <c r="CY36" s="1290"/>
      <c r="CZ36" s="1290"/>
      <c r="DA36" s="1290"/>
      <c r="DB36" s="1290"/>
      <c r="DC36" s="1290"/>
      <c r="DD36" s="1290"/>
      <c r="DE36" s="1290"/>
      <c r="DF36" s="1290"/>
      <c r="DG36" s="1290"/>
      <c r="DH36" s="1290"/>
      <c r="DI36" s="1290"/>
      <c r="DJ36" s="1290"/>
      <c r="DK36" s="1290"/>
      <c r="DL36" s="1290"/>
      <c r="DM36" s="1290"/>
      <c r="DN36" s="1290"/>
      <c r="DO36" s="1290"/>
      <c r="DP36" s="1290"/>
      <c r="DQ36" s="1290"/>
      <c r="DR36" s="1290"/>
      <c r="DS36" s="1290"/>
      <c r="DT36" s="1290"/>
      <c r="DU36" s="1290"/>
      <c r="DV36" s="1290"/>
      <c r="DW36" s="1290"/>
      <c r="DX36" s="1290"/>
      <c r="DY36" s="1290"/>
      <c r="DZ36" s="1290"/>
      <c r="EA36" s="1290"/>
      <c r="EB36" s="1290"/>
      <c r="EC36" s="1290"/>
      <c r="ED36" s="1290"/>
      <c r="EE36" s="1290"/>
      <c r="EF36" s="1290"/>
      <c r="EG36" s="1290"/>
      <c r="EH36" s="1290"/>
      <c r="EI36" s="1290"/>
      <c r="EJ36" s="1290"/>
      <c r="EK36" s="1290"/>
      <c r="EL36" s="1290"/>
      <c r="EM36" s="1290"/>
      <c r="EN36" s="1290"/>
      <c r="EO36" s="1290"/>
      <c r="EP36" s="1290"/>
      <c r="EQ36" s="1290"/>
      <c r="ER36" s="1290"/>
      <c r="ES36" s="1290"/>
      <c r="ET36" s="1290"/>
      <c r="EU36" s="1290"/>
      <c r="EV36" s="1290"/>
      <c r="EW36" s="1290"/>
      <c r="EX36" s="1290"/>
      <c r="EY36" s="1290"/>
      <c r="EZ36" s="1290"/>
      <c r="FA36" s="1290"/>
      <c r="FB36" s="1290"/>
      <c r="FC36" s="1290"/>
      <c r="FD36" s="1290"/>
      <c r="FE36" s="1290"/>
      <c r="FF36" s="1290"/>
      <c r="FG36" s="1290"/>
      <c r="FH36" s="1290"/>
      <c r="FI36" s="1290"/>
      <c r="FJ36" s="1290"/>
      <c r="FK36" s="1290"/>
      <c r="FL36" s="1290"/>
      <c r="FM36" s="1290"/>
      <c r="FN36" s="1290"/>
      <c r="FO36" s="1290"/>
      <c r="FP36" s="1290"/>
      <c r="FQ36" s="1290"/>
      <c r="FR36" s="1290"/>
      <c r="FS36" s="1290"/>
      <c r="FT36" s="1290"/>
      <c r="FU36" s="1290"/>
      <c r="FV36" s="1290"/>
      <c r="FW36" s="1290"/>
      <c r="FX36" s="1290"/>
      <c r="FY36" s="1290"/>
      <c r="FZ36" s="1290"/>
      <c r="GA36" s="1290"/>
      <c r="GB36" s="1290"/>
      <c r="GC36" s="1290"/>
      <c r="GD36" s="1290"/>
      <c r="GE36" s="1290"/>
      <c r="GF36" s="1290"/>
      <c r="GG36" s="1290"/>
      <c r="GH36" s="1290"/>
      <c r="GI36" s="1290"/>
      <c r="GJ36" s="1290"/>
      <c r="GK36" s="1290"/>
      <c r="GL36" s="1290"/>
      <c r="GM36" s="1290"/>
      <c r="GN36" s="1290"/>
      <c r="GO36" s="1290"/>
      <c r="GP36" s="1290"/>
      <c r="GQ36" s="1290"/>
      <c r="GR36" s="1290"/>
      <c r="GS36" s="1290"/>
      <c r="GT36" s="1290"/>
      <c r="GU36" s="1290"/>
      <c r="GV36" s="1290"/>
      <c r="GW36" s="1290"/>
      <c r="GX36" s="1290"/>
      <c r="GY36" s="1290"/>
      <c r="GZ36" s="1290"/>
      <c r="HA36" s="1290"/>
      <c r="HB36" s="1290"/>
      <c r="HC36" s="1290"/>
      <c r="HD36" s="1290"/>
      <c r="HE36" s="1290"/>
      <c r="HF36" s="1290"/>
      <c r="HG36" s="1290"/>
      <c r="HH36" s="1290"/>
      <c r="HI36" s="1290"/>
      <c r="HJ36" s="1290"/>
      <c r="HK36" s="1290"/>
      <c r="HL36" s="1290"/>
      <c r="HM36" s="1290"/>
      <c r="HN36" s="1290"/>
      <c r="HO36" s="1290"/>
      <c r="HP36" s="1290"/>
      <c r="HQ36" s="1290"/>
      <c r="HR36" s="1290"/>
      <c r="HS36" s="1290"/>
      <c r="HT36" s="1290"/>
      <c r="HU36" s="1290"/>
      <c r="HV36" s="1290"/>
      <c r="HW36" s="1290"/>
      <c r="HX36" s="1290"/>
      <c r="HY36" s="1290"/>
      <c r="HZ36" s="1290"/>
      <c r="IA36" s="1290"/>
      <c r="IB36" s="1290"/>
      <c r="IC36" s="1290"/>
      <c r="ID36" s="1290"/>
      <c r="IE36" s="1290"/>
      <c r="IF36" s="1290"/>
      <c r="IG36" s="1290"/>
      <c r="IH36" s="1290"/>
      <c r="II36" s="1290"/>
      <c r="IJ36" s="1290"/>
      <c r="IK36" s="1290"/>
      <c r="IL36" s="1290"/>
      <c r="IM36" s="1290"/>
      <c r="IN36" s="1290"/>
      <c r="IO36" s="1290"/>
      <c r="IP36" s="1290"/>
      <c r="IQ36" s="1290"/>
      <c r="IR36" s="1290"/>
      <c r="IS36" s="1290"/>
      <c r="IT36" s="1290"/>
      <c r="IU36" s="1290"/>
      <c r="IV36" s="1290"/>
      <c r="IW36" s="1290"/>
      <c r="IX36" s="1290"/>
      <c r="IY36" s="1290"/>
      <c r="IZ36" s="1290"/>
      <c r="JA36" s="1290"/>
      <c r="JB36" s="1290"/>
      <c r="JC36" s="1290"/>
      <c r="JD36" s="1290"/>
      <c r="JE36" s="1290"/>
      <c r="JF36" s="1290"/>
      <c r="JG36" s="1290"/>
      <c r="JH36" s="1290"/>
      <c r="JI36" s="1290"/>
      <c r="JJ36" s="1290"/>
      <c r="JK36" s="1290"/>
      <c r="JL36" s="1290"/>
      <c r="JM36" s="1290"/>
      <c r="JN36" s="1290"/>
      <c r="JO36" s="1290"/>
      <c r="JP36" s="1290"/>
      <c r="JQ36" s="1290"/>
      <c r="JR36" s="1290"/>
      <c r="JS36" s="1290"/>
      <c r="JT36" s="1290"/>
      <c r="JU36" s="1290"/>
      <c r="JV36" s="1290"/>
      <c r="JW36" s="1290"/>
      <c r="JX36" s="1290"/>
      <c r="JY36" s="1290"/>
      <c r="JZ36" s="1290"/>
      <c r="KA36" s="1290"/>
      <c r="KB36" s="1290"/>
      <c r="KC36" s="1290"/>
      <c r="KD36" s="1290"/>
      <c r="KE36" s="1290"/>
      <c r="KF36" s="1290"/>
      <c r="KG36" s="1290"/>
      <c r="KH36" s="1290"/>
      <c r="KI36" s="1290"/>
      <c r="KJ36" s="1290"/>
      <c r="KK36" s="1290"/>
      <c r="KL36" s="1290"/>
      <c r="KM36" s="1290"/>
      <c r="KN36" s="1290"/>
      <c r="KO36" s="1290"/>
      <c r="KP36" s="1290"/>
      <c r="KQ36" s="1290"/>
      <c r="KR36" s="1290"/>
      <c r="KS36" s="1290"/>
      <c r="KT36" s="1290"/>
      <c r="KU36" s="1290"/>
      <c r="KV36" s="1290"/>
      <c r="KW36" s="1290"/>
      <c r="KX36" s="1290"/>
      <c r="KY36" s="1290"/>
      <c r="KZ36" s="1290"/>
      <c r="LA36" s="1290"/>
      <c r="LB36" s="1290"/>
      <c r="LC36" s="1290"/>
      <c r="LD36" s="1290"/>
      <c r="LE36" s="1290"/>
      <c r="LF36" s="1290"/>
      <c r="LG36" s="1290"/>
      <c r="LH36" s="1290"/>
      <c r="LI36" s="1290"/>
      <c r="LJ36" s="1290"/>
      <c r="LK36" s="1290"/>
      <c r="LL36" s="1290"/>
      <c r="LM36" s="1290"/>
      <c r="LN36" s="1290"/>
      <c r="LO36" s="1290"/>
      <c r="LP36" s="1290"/>
      <c r="LQ36" s="1290"/>
      <c r="LR36" s="1290"/>
      <c r="LS36" s="1290"/>
      <c r="LT36" s="1290"/>
      <c r="LU36" s="1290"/>
      <c r="LV36" s="1290"/>
      <c r="LW36" s="1290"/>
      <c r="LX36" s="1290"/>
      <c r="LY36" s="1290"/>
      <c r="LZ36" s="1290"/>
      <c r="MA36" s="1290"/>
      <c r="MB36" s="1290"/>
      <c r="MC36" s="1290"/>
      <c r="MD36" s="1290"/>
      <c r="ME36" s="1290"/>
      <c r="MF36" s="1290"/>
      <c r="MG36" s="1290"/>
      <c r="MH36" s="1290"/>
      <c r="MI36" s="1290"/>
      <c r="MJ36" s="1290"/>
      <c r="MK36" s="1290"/>
      <c r="ML36" s="1290"/>
      <c r="MM36" s="1290"/>
      <c r="MN36" s="1290"/>
      <c r="MO36" s="1290"/>
      <c r="MP36" s="1290"/>
      <c r="MQ36" s="1290"/>
      <c r="MR36" s="1290"/>
      <c r="MS36" s="1290"/>
      <c r="MT36" s="1290"/>
      <c r="MU36" s="1290"/>
      <c r="MV36" s="1290"/>
      <c r="MW36" s="1290"/>
      <c r="MX36" s="1290"/>
      <c r="MY36" s="1290"/>
      <c r="MZ36" s="1290"/>
      <c r="NA36" s="1290"/>
      <c r="NB36" s="1290"/>
      <c r="NC36" s="1290"/>
      <c r="ND36" s="1290"/>
      <c r="NE36" s="1290"/>
      <c r="NF36" s="1290"/>
      <c r="NG36" s="1290"/>
      <c r="NH36" s="1290"/>
      <c r="NI36" s="1290"/>
      <c r="NJ36" s="1290"/>
      <c r="NK36" s="1290"/>
      <c r="NL36" s="1290"/>
      <c r="NM36" s="1290"/>
      <c r="NN36" s="1290"/>
      <c r="NO36" s="1290"/>
      <c r="NP36" s="1290"/>
      <c r="NQ36" s="1290"/>
      <c r="NR36" s="1290"/>
      <c r="NS36" s="1290"/>
      <c r="NT36" s="1290"/>
      <c r="NU36" s="1290"/>
      <c r="NV36" s="1290"/>
      <c r="NW36" s="1290"/>
      <c r="NX36" s="1290"/>
      <c r="NY36" s="1290"/>
      <c r="NZ36" s="1290"/>
      <c r="OA36" s="1290"/>
      <c r="OB36" s="1290"/>
      <c r="OC36" s="1290"/>
      <c r="OD36" s="1290"/>
      <c r="OE36" s="1290"/>
      <c r="OF36" s="1290"/>
      <c r="OG36" s="1290"/>
      <c r="OH36" s="1290"/>
      <c r="OI36" s="1290"/>
      <c r="OJ36" s="1290"/>
      <c r="OK36" s="1290"/>
      <c r="OL36" s="1290"/>
      <c r="OM36" s="1290"/>
      <c r="ON36" s="1290"/>
      <c r="OO36" s="1290"/>
      <c r="OP36" s="1290"/>
      <c r="OQ36" s="1290"/>
      <c r="OR36" s="1290"/>
      <c r="OS36" s="1290"/>
      <c r="OT36" s="1290"/>
      <c r="OU36" s="1290"/>
      <c r="OV36" s="1290"/>
      <c r="OW36" s="1290"/>
      <c r="OX36" s="1290"/>
      <c r="OY36" s="1290"/>
      <c r="OZ36" s="1290"/>
      <c r="PA36" s="1290"/>
      <c r="PB36" s="1290"/>
      <c r="PC36" s="1290"/>
      <c r="PD36" s="1290"/>
      <c r="PE36" s="1290"/>
      <c r="PF36" s="1290"/>
      <c r="PG36" s="1290"/>
      <c r="PH36" s="1290"/>
      <c r="PI36" s="1290"/>
      <c r="PJ36" s="1290"/>
      <c r="PK36" s="1290"/>
      <c r="PL36" s="1290"/>
      <c r="PM36" s="1290"/>
      <c r="PN36" s="1290"/>
      <c r="PO36" s="1290"/>
      <c r="PP36" s="1290"/>
      <c r="PQ36" s="1290"/>
      <c r="PR36" s="1290"/>
      <c r="PS36" s="1290"/>
      <c r="PT36" s="1290"/>
      <c r="PU36" s="1290"/>
      <c r="PV36" s="1290"/>
      <c r="PW36" s="1290"/>
      <c r="PX36" s="1290"/>
      <c r="PY36" s="1290"/>
      <c r="PZ36" s="1290"/>
      <c r="QA36" s="1290"/>
      <c r="QB36" s="1290"/>
      <c r="QC36" s="1290"/>
      <c r="QD36" s="1290"/>
      <c r="QE36" s="1290"/>
      <c r="QF36" s="1290"/>
      <c r="QG36" s="1290"/>
      <c r="QH36" s="1290"/>
      <c r="QI36" s="1290"/>
      <c r="QJ36" s="1290"/>
      <c r="QK36" s="1290"/>
      <c r="QL36" s="1290"/>
      <c r="QM36" s="1290"/>
      <c r="QN36" s="1290"/>
      <c r="QO36" s="1290"/>
      <c r="QP36" s="1290"/>
      <c r="QQ36" s="1290"/>
      <c r="QR36" s="1290"/>
      <c r="QS36" s="1290"/>
      <c r="QT36" s="1290"/>
      <c r="QU36" s="1290"/>
      <c r="QV36" s="1290"/>
      <c r="QW36" s="1290"/>
      <c r="QX36" s="1290"/>
      <c r="QY36" s="1290"/>
      <c r="QZ36" s="1290"/>
      <c r="RA36" s="1290"/>
      <c r="RB36" s="1290"/>
      <c r="RC36" s="1290"/>
      <c r="RD36" s="1290"/>
      <c r="RE36" s="1290"/>
      <c r="RF36" s="1290"/>
      <c r="RG36" s="1290"/>
      <c r="RH36" s="1290"/>
      <c r="RI36" s="1290"/>
      <c r="RJ36" s="1290"/>
      <c r="RK36" s="1290"/>
      <c r="RL36" s="1290"/>
      <c r="RM36" s="1290"/>
      <c r="RN36" s="1290"/>
      <c r="RO36" s="1290"/>
      <c r="RP36" s="1290"/>
      <c r="RQ36" s="1290"/>
      <c r="RR36" s="1290"/>
      <c r="RS36" s="1290"/>
      <c r="RT36" s="1290"/>
      <c r="RU36" s="1290"/>
      <c r="RV36" s="1290"/>
      <c r="RW36" s="1290"/>
      <c r="RX36" s="1290"/>
      <c r="RY36" s="1290"/>
      <c r="RZ36" s="1290"/>
      <c r="SA36" s="1290"/>
      <c r="SB36" s="1290"/>
      <c r="SC36" s="1290"/>
      <c r="SD36" s="1290"/>
      <c r="SE36" s="1290"/>
      <c r="SF36" s="1290"/>
      <c r="SG36" s="1290"/>
      <c r="SH36" s="1290"/>
      <c r="SI36" s="1290"/>
      <c r="SJ36" s="1290"/>
      <c r="SK36" s="1290"/>
      <c r="SL36" s="1290"/>
      <c r="SM36" s="1290"/>
      <c r="SN36" s="1290"/>
      <c r="SO36" s="1290"/>
      <c r="SP36" s="1290"/>
      <c r="SQ36" s="1290"/>
      <c r="SR36" s="1290"/>
      <c r="SS36" s="1290"/>
      <c r="ST36" s="1290"/>
      <c r="SU36" s="1290"/>
      <c r="SV36" s="1290"/>
      <c r="SW36" s="1290"/>
      <c r="SX36" s="1290"/>
      <c r="SY36" s="1290"/>
      <c r="SZ36" s="1290"/>
      <c r="TA36" s="1290"/>
      <c r="TB36" s="1290"/>
      <c r="TC36" s="1290"/>
      <c r="TD36" s="1290"/>
      <c r="TE36" s="1290"/>
      <c r="TF36" s="1290"/>
      <c r="TG36" s="1290"/>
      <c r="TH36" s="1290"/>
      <c r="TI36" s="1290"/>
      <c r="TJ36" s="1290"/>
      <c r="TK36" s="1290"/>
      <c r="TL36" s="1290"/>
      <c r="TM36" s="1290"/>
      <c r="TN36" s="1290"/>
      <c r="TO36" s="1290"/>
      <c r="TP36" s="1290"/>
      <c r="TQ36" s="1290"/>
      <c r="TR36" s="1290"/>
      <c r="TS36" s="1290"/>
      <c r="TT36" s="1290"/>
      <c r="TU36" s="1290"/>
      <c r="TV36" s="1290"/>
      <c r="TW36" s="1290"/>
      <c r="TX36" s="1290"/>
      <c r="TY36" s="1290"/>
      <c r="TZ36" s="1290"/>
      <c r="UA36" s="1290"/>
      <c r="UB36" s="1290"/>
      <c r="UC36" s="1290"/>
      <c r="UD36" s="1290"/>
      <c r="UE36" s="1290"/>
      <c r="UF36" s="1290"/>
      <c r="UG36" s="1290"/>
      <c r="UH36" s="1290"/>
      <c r="UI36" s="1290"/>
      <c r="UJ36" s="1290"/>
      <c r="UK36" s="1290"/>
      <c r="UL36" s="1290"/>
      <c r="UM36" s="1290"/>
      <c r="UN36" s="1290"/>
      <c r="UO36" s="1290"/>
      <c r="UP36" s="1290"/>
      <c r="UQ36" s="1290"/>
      <c r="UR36" s="1290"/>
      <c r="US36" s="1290"/>
      <c r="UT36" s="1290"/>
      <c r="UU36" s="1290"/>
      <c r="UV36" s="1290"/>
      <c r="UW36" s="1290"/>
      <c r="UX36" s="1290"/>
      <c r="UY36" s="1290"/>
      <c r="UZ36" s="1290"/>
      <c r="VA36" s="1290"/>
      <c r="VB36" s="1290"/>
      <c r="VC36" s="1290"/>
      <c r="VD36" s="1290"/>
      <c r="VE36" s="1290"/>
      <c r="VF36" s="1290"/>
      <c r="VG36" s="1290"/>
      <c r="VH36" s="1290"/>
      <c r="VI36" s="1290"/>
      <c r="VJ36" s="1290"/>
      <c r="VK36" s="1290"/>
      <c r="VL36" s="1290"/>
      <c r="VM36" s="1290"/>
      <c r="VN36" s="1290"/>
      <c r="VO36" s="1290"/>
      <c r="VP36" s="1290"/>
      <c r="VQ36" s="1290"/>
      <c r="VR36" s="1290"/>
      <c r="VS36" s="1290"/>
      <c r="VT36" s="1290"/>
      <c r="VU36" s="1290"/>
      <c r="VV36" s="1290"/>
      <c r="VW36" s="1290"/>
      <c r="VX36" s="1290"/>
      <c r="VY36" s="1290"/>
      <c r="VZ36" s="1290"/>
      <c r="WA36" s="1290"/>
      <c r="WB36" s="1290"/>
      <c r="WC36" s="1290"/>
      <c r="WD36" s="1290"/>
      <c r="WE36" s="1290"/>
      <c r="WF36" s="1290"/>
      <c r="WG36" s="1290"/>
      <c r="WH36" s="1290"/>
      <c r="WI36" s="1290"/>
      <c r="WJ36" s="1290"/>
      <c r="WK36" s="1290"/>
      <c r="WL36" s="1290"/>
      <c r="WM36" s="1290"/>
      <c r="WN36" s="1290"/>
      <c r="WO36" s="1290"/>
      <c r="WP36" s="1290"/>
      <c r="WQ36" s="1290"/>
      <c r="WR36" s="1290"/>
      <c r="WS36" s="1290"/>
      <c r="WT36" s="1290"/>
      <c r="WU36" s="1290"/>
      <c r="WV36" s="1290"/>
      <c r="WW36" s="1290"/>
      <c r="WX36" s="1290"/>
      <c r="WY36" s="1290"/>
      <c r="WZ36" s="1290"/>
      <c r="XA36" s="1290"/>
      <c r="XB36" s="1290"/>
      <c r="XC36" s="1290"/>
      <c r="XD36" s="1290"/>
      <c r="XE36" s="1290"/>
      <c r="XF36" s="1290"/>
      <c r="XG36" s="1290"/>
      <c r="XH36" s="1290"/>
      <c r="XI36" s="1290"/>
      <c r="XJ36" s="1290"/>
      <c r="XK36" s="1290"/>
      <c r="XL36" s="1290"/>
      <c r="XM36" s="1290"/>
      <c r="XN36" s="1290"/>
      <c r="XO36" s="1290"/>
      <c r="XP36" s="1290"/>
      <c r="XQ36" s="1290"/>
      <c r="XR36" s="1290"/>
      <c r="XS36" s="1290"/>
      <c r="XT36" s="1290"/>
      <c r="XU36" s="1290"/>
      <c r="XV36" s="1290"/>
      <c r="XW36" s="1290"/>
      <c r="XX36" s="1290"/>
      <c r="XY36" s="1290"/>
      <c r="XZ36" s="1290"/>
      <c r="YA36" s="1290"/>
      <c r="YB36" s="1290"/>
      <c r="YC36" s="1290"/>
      <c r="YD36" s="1290"/>
      <c r="YE36" s="1290"/>
      <c r="YF36" s="1290"/>
      <c r="YG36" s="1290"/>
      <c r="YH36" s="1290"/>
      <c r="YI36" s="1290"/>
      <c r="YJ36" s="1290"/>
      <c r="YK36" s="1290"/>
      <c r="YL36" s="1290"/>
      <c r="YM36" s="1290"/>
      <c r="YN36" s="1290"/>
      <c r="YO36" s="1290"/>
      <c r="YP36" s="1290"/>
      <c r="YQ36" s="1290"/>
      <c r="YR36" s="1290"/>
      <c r="YS36" s="1290"/>
      <c r="YT36" s="1290"/>
      <c r="YU36" s="1290"/>
      <c r="YV36" s="1290"/>
      <c r="YW36" s="1290"/>
      <c r="YX36" s="1290"/>
      <c r="YY36" s="1290"/>
      <c r="YZ36" s="1290"/>
      <c r="ZA36" s="1290"/>
      <c r="ZB36" s="1290"/>
      <c r="ZC36" s="1290"/>
      <c r="ZD36" s="1290"/>
      <c r="ZE36" s="1290"/>
      <c r="ZF36" s="1290"/>
      <c r="ZG36" s="1290"/>
      <c r="ZH36" s="1290"/>
      <c r="ZI36" s="1290"/>
      <c r="ZJ36" s="1290"/>
      <c r="ZK36" s="1290"/>
      <c r="ZL36" s="1290"/>
      <c r="ZM36" s="1290"/>
      <c r="ZN36" s="1290"/>
      <c r="ZO36" s="1290"/>
      <c r="ZP36" s="1290"/>
      <c r="ZQ36" s="1290"/>
      <c r="ZR36" s="1290"/>
      <c r="ZS36" s="1290"/>
      <c r="ZT36" s="1290"/>
      <c r="ZU36" s="1290"/>
      <c r="ZV36" s="1290"/>
      <c r="ZW36" s="1290"/>
      <c r="ZX36" s="1290"/>
      <c r="ZY36" s="1290"/>
      <c r="ZZ36" s="1290"/>
      <c r="AAA36" s="1290"/>
      <c r="AAB36" s="1290"/>
      <c r="AAC36" s="1290"/>
      <c r="AAD36" s="1290"/>
      <c r="AAE36" s="1290"/>
      <c r="AAF36" s="1290"/>
      <c r="AAG36" s="1290"/>
      <c r="AAH36" s="1290"/>
      <c r="AAI36" s="1290"/>
      <c r="AAJ36" s="1290"/>
      <c r="AAK36" s="1290"/>
      <c r="AAL36" s="1290"/>
      <c r="AAM36" s="1290"/>
      <c r="AAN36" s="1290"/>
      <c r="AAO36" s="1290"/>
      <c r="AAP36" s="1290"/>
      <c r="AAQ36" s="1290"/>
      <c r="AAR36" s="1290"/>
      <c r="AAS36" s="1290"/>
      <c r="AAT36" s="1290"/>
      <c r="AAU36" s="1290"/>
      <c r="AAV36" s="1290"/>
      <c r="AAW36" s="1290"/>
      <c r="AAX36" s="1290"/>
      <c r="AAY36" s="1290"/>
      <c r="AAZ36" s="1290"/>
      <c r="ABA36" s="1290"/>
      <c r="ABB36" s="1290"/>
      <c r="ABC36" s="1290"/>
      <c r="ABD36" s="1290"/>
      <c r="ABE36" s="1290"/>
      <c r="ABF36" s="1290"/>
      <c r="ABG36" s="1290"/>
      <c r="ABH36" s="1290"/>
      <c r="ABI36" s="1290"/>
      <c r="ABJ36" s="1290"/>
      <c r="ABK36" s="1290"/>
      <c r="ABL36" s="1290"/>
      <c r="ABM36" s="1290"/>
      <c r="ABN36" s="1290"/>
      <c r="ABO36" s="1290"/>
      <c r="ABP36" s="1290"/>
      <c r="ABQ36" s="1290"/>
      <c r="ABR36" s="1290"/>
      <c r="ABS36" s="1290"/>
      <c r="ABT36" s="1290"/>
      <c r="ABU36" s="1290"/>
      <c r="ABV36" s="1290"/>
      <c r="ABW36" s="1290"/>
      <c r="ABX36" s="1290"/>
      <c r="ABY36" s="1290"/>
      <c r="ABZ36" s="1290"/>
      <c r="ACA36" s="1290"/>
      <c r="ACB36" s="1290"/>
      <c r="ACC36" s="1290"/>
      <c r="ACD36" s="1290"/>
      <c r="ACE36" s="1290"/>
      <c r="ACF36" s="1290"/>
      <c r="ACG36" s="1290"/>
      <c r="ACH36" s="1290"/>
      <c r="ACI36" s="1290"/>
      <c r="ACJ36" s="1290"/>
      <c r="ACK36" s="1290"/>
      <c r="ACL36" s="1290"/>
      <c r="ACM36" s="1290"/>
      <c r="ACN36" s="1290"/>
      <c r="ACO36" s="1290"/>
      <c r="ACP36" s="1290"/>
      <c r="ACQ36" s="1290"/>
      <c r="ACR36" s="1290"/>
      <c r="ACS36" s="1290"/>
      <c r="ACT36" s="1290"/>
      <c r="ACU36" s="1290"/>
      <c r="ACV36" s="1290"/>
      <c r="ACW36" s="1290"/>
      <c r="ACX36" s="1290"/>
      <c r="ACY36" s="1290"/>
      <c r="ACZ36" s="1290"/>
      <c r="ADA36" s="1290"/>
      <c r="ADB36" s="1290"/>
      <c r="ADC36" s="1290"/>
      <c r="ADD36" s="1290"/>
      <c r="ADE36" s="1290"/>
      <c r="ADF36" s="1290"/>
      <c r="ADG36" s="1290"/>
      <c r="ADH36" s="1290"/>
      <c r="ADI36" s="1290"/>
      <c r="ADJ36" s="1290"/>
      <c r="ADK36" s="1290"/>
      <c r="ADL36" s="1290"/>
      <c r="ADM36" s="1290"/>
      <c r="ADN36" s="1290"/>
      <c r="ADO36" s="1290"/>
      <c r="ADP36" s="1290"/>
      <c r="ADQ36" s="1290"/>
      <c r="ADR36" s="1290"/>
      <c r="ADS36" s="1290"/>
      <c r="ADT36" s="1290"/>
      <c r="ADU36" s="1290"/>
      <c r="ADV36" s="1290"/>
      <c r="ADW36" s="1290"/>
      <c r="ADX36" s="1290"/>
      <c r="ADY36" s="1290"/>
      <c r="ADZ36" s="1290"/>
      <c r="AEA36" s="1290"/>
      <c r="AEB36" s="1290"/>
      <c r="AEC36" s="1290"/>
      <c r="AED36" s="1290"/>
      <c r="AEE36" s="1290"/>
      <c r="AEF36" s="1290"/>
      <c r="AEG36" s="1290"/>
      <c r="AEH36" s="1290"/>
      <c r="AEI36" s="1290"/>
      <c r="AEJ36" s="1290"/>
      <c r="AEK36" s="1290"/>
      <c r="AEL36" s="1290"/>
      <c r="AEM36" s="1290"/>
      <c r="AEN36" s="1290"/>
      <c r="AEO36" s="1290"/>
      <c r="AEP36" s="1290"/>
      <c r="AEQ36" s="1290"/>
      <c r="AER36" s="1290"/>
      <c r="AES36" s="1290"/>
      <c r="AET36" s="1290"/>
      <c r="AEU36" s="1290"/>
      <c r="AEV36" s="1290"/>
      <c r="AEW36" s="1290"/>
      <c r="AEX36" s="1290"/>
      <c r="AEY36" s="1290"/>
      <c r="AEZ36" s="1290"/>
      <c r="AFA36" s="1290"/>
      <c r="AFB36" s="1290"/>
      <c r="AFC36" s="1290"/>
      <c r="AFD36" s="1290"/>
      <c r="AFE36" s="1290"/>
      <c r="AFF36" s="1290"/>
      <c r="AFG36" s="1290"/>
      <c r="AFH36" s="1290"/>
      <c r="AFI36" s="1290"/>
      <c r="AFJ36" s="1290"/>
      <c r="AFK36" s="1290"/>
      <c r="AFL36" s="1290"/>
      <c r="AFM36" s="1290"/>
      <c r="AFN36" s="1290"/>
      <c r="AFO36" s="1290"/>
      <c r="AFP36" s="1290"/>
      <c r="AFQ36" s="1290"/>
      <c r="AFR36" s="1290"/>
      <c r="AFS36" s="1290"/>
      <c r="AFT36" s="1290"/>
      <c r="AFU36" s="1290"/>
      <c r="AFV36" s="1290"/>
      <c r="AFW36" s="1290"/>
      <c r="AFX36" s="1290"/>
      <c r="AFY36" s="1290"/>
      <c r="AFZ36" s="1290"/>
      <c r="AGA36" s="1290"/>
      <c r="AGB36" s="1290"/>
      <c r="AGC36" s="1290"/>
      <c r="AGD36" s="1290"/>
      <c r="AGE36" s="1290"/>
      <c r="AGF36" s="1290"/>
      <c r="AGG36" s="1290"/>
      <c r="AGH36" s="1290"/>
      <c r="AGI36" s="1290"/>
      <c r="AGJ36" s="1290"/>
      <c r="AGK36" s="1290"/>
      <c r="AGL36" s="1290"/>
      <c r="AGM36" s="1290"/>
      <c r="AGN36" s="1290"/>
      <c r="AGO36" s="1290"/>
      <c r="AGP36" s="1290"/>
      <c r="AGQ36" s="1290"/>
      <c r="AGR36" s="1290"/>
      <c r="AGS36" s="1290"/>
      <c r="AGT36" s="1290"/>
      <c r="AGU36" s="1290"/>
      <c r="AGV36" s="1290"/>
      <c r="AGW36" s="1290"/>
      <c r="AGX36" s="1290"/>
      <c r="AGY36" s="1290"/>
      <c r="AGZ36" s="1290"/>
      <c r="AHA36" s="1290"/>
      <c r="AHB36" s="1290"/>
      <c r="AHC36" s="1290"/>
      <c r="AHD36" s="1290"/>
      <c r="AHE36" s="1290"/>
      <c r="AHF36" s="1290"/>
      <c r="AHG36" s="1290"/>
      <c r="AHH36" s="1290"/>
      <c r="AHI36" s="1290"/>
      <c r="AHJ36" s="1290"/>
      <c r="AHK36" s="1290"/>
      <c r="AHL36" s="1290"/>
      <c r="AHM36" s="1290"/>
      <c r="AHN36" s="1290"/>
      <c r="AHO36" s="1290"/>
      <c r="AHP36" s="1290"/>
      <c r="AHQ36" s="1290"/>
      <c r="AHR36" s="1290"/>
      <c r="AHS36" s="1290"/>
      <c r="AHT36" s="1290"/>
      <c r="AHU36" s="1290"/>
      <c r="AHV36" s="1290"/>
      <c r="AHW36" s="1290"/>
      <c r="AHX36" s="1290"/>
      <c r="AHY36" s="1290"/>
      <c r="AHZ36" s="1290"/>
      <c r="AIA36" s="1290"/>
      <c r="AIB36" s="1290"/>
      <c r="AIC36" s="1290"/>
      <c r="AID36" s="1290"/>
      <c r="AIE36" s="1290"/>
      <c r="AIF36" s="1290"/>
      <c r="AIG36" s="1290"/>
      <c r="AIH36" s="1290"/>
      <c r="AII36" s="1290"/>
      <c r="AIJ36" s="1290"/>
      <c r="AIK36" s="1290"/>
      <c r="AIL36" s="1290"/>
      <c r="AIM36" s="1290"/>
      <c r="AIN36" s="1290"/>
      <c r="AIO36" s="1290"/>
      <c r="AIP36" s="1290"/>
      <c r="AIQ36" s="1290"/>
      <c r="AIR36" s="1290"/>
      <c r="AIS36" s="1290"/>
      <c r="AIT36" s="1290"/>
      <c r="AIU36" s="1290"/>
      <c r="AIV36" s="1290"/>
      <c r="AIW36" s="1290"/>
      <c r="AIX36" s="1290"/>
      <c r="AIY36" s="1290"/>
      <c r="AIZ36" s="1290"/>
      <c r="AJA36" s="1290"/>
      <c r="AJB36" s="1290"/>
      <c r="AJC36" s="1290"/>
      <c r="AJD36" s="1290"/>
      <c r="AJE36" s="1290"/>
      <c r="AJF36" s="1290"/>
      <c r="AJG36" s="1290"/>
      <c r="AJH36" s="1290"/>
      <c r="AJI36" s="1290"/>
      <c r="AJJ36" s="1290"/>
      <c r="AJK36" s="1290"/>
      <c r="AJL36" s="1290"/>
      <c r="AJM36" s="1290"/>
      <c r="AJN36" s="1290"/>
      <c r="AJO36" s="1290"/>
      <c r="AJP36" s="1290"/>
      <c r="AJQ36" s="1290"/>
      <c r="AJR36" s="1290"/>
      <c r="AJS36" s="1290"/>
      <c r="AJT36" s="1290"/>
      <c r="AJU36" s="1290"/>
      <c r="AJV36" s="1290"/>
      <c r="AJW36" s="1290"/>
      <c r="AJX36" s="1290"/>
      <c r="AJY36" s="1290"/>
      <c r="AJZ36" s="1290"/>
      <c r="AKA36" s="1290"/>
      <c r="AKB36" s="1290"/>
      <c r="AKC36" s="1290"/>
      <c r="AKD36" s="1290"/>
      <c r="AKE36" s="1290"/>
      <c r="AKF36" s="1290"/>
      <c r="AKG36" s="1290"/>
      <c r="AKH36" s="1290"/>
      <c r="AKI36" s="1290"/>
      <c r="AKJ36" s="1290"/>
      <c r="AKK36" s="1290"/>
      <c r="AKL36" s="1290"/>
      <c r="AKM36" s="1290"/>
      <c r="AKN36" s="1290"/>
      <c r="AKO36" s="1290"/>
      <c r="AKP36" s="1290"/>
      <c r="AKQ36" s="1290"/>
      <c r="AKR36" s="1290"/>
      <c r="AKS36" s="1290"/>
      <c r="AKT36" s="1290"/>
      <c r="AKU36" s="1290"/>
      <c r="AKV36" s="1290"/>
      <c r="AKW36" s="1290"/>
      <c r="AKX36" s="1290"/>
      <c r="AKY36" s="1290"/>
      <c r="AKZ36" s="1290"/>
      <c r="ALA36" s="1290"/>
      <c r="ALB36" s="1290"/>
      <c r="ALC36" s="1290"/>
      <c r="ALD36" s="1290"/>
      <c r="ALE36" s="1290"/>
      <c r="ALF36" s="1290"/>
      <c r="ALG36" s="1290"/>
      <c r="ALH36" s="1290"/>
      <c r="ALI36" s="1290"/>
      <c r="ALJ36" s="1290"/>
      <c r="ALK36" s="1290"/>
      <c r="ALL36" s="1290"/>
      <c r="ALM36" s="1290"/>
      <c r="ALN36" s="1290"/>
      <c r="ALO36" s="1290"/>
      <c r="ALP36" s="1290"/>
      <c r="ALQ36" s="1290"/>
      <c r="ALR36" s="1290"/>
      <c r="ALS36" s="1290"/>
      <c r="ALT36" s="1290"/>
      <c r="ALU36" s="1290"/>
      <c r="ALV36" s="1290"/>
      <c r="ALW36" s="1290"/>
      <c r="ALX36" s="1290"/>
      <c r="ALY36" s="1290"/>
      <c r="ALZ36" s="1290"/>
      <c r="AMA36" s="1290"/>
      <c r="AMB36" s="1290"/>
      <c r="AMC36" s="1290"/>
      <c r="AMD36" s="1290"/>
      <c r="AME36" s="1290"/>
      <c r="AMF36" s="1290"/>
    </row>
    <row r="37" spans="1:1024" s="1479" customFormat="1" ht="63" customHeight="1">
      <c r="A37" s="1487" t="s">
        <v>175</v>
      </c>
      <c r="B37" s="1486" t="s">
        <v>925</v>
      </c>
      <c r="C37" s="1485">
        <v>2</v>
      </c>
      <c r="D37" s="1484" t="s">
        <v>213</v>
      </c>
      <c r="E37" s="1483"/>
      <c r="F37" s="1482"/>
      <c r="G37" s="1481">
        <f>SUM(F33:F37)</f>
        <v>0</v>
      </c>
      <c r="AMG37" s="1290"/>
      <c r="AMH37" s="1290"/>
      <c r="AMI37" s="1290"/>
      <c r="AMJ37" s="1290"/>
    </row>
    <row r="38" spans="1:1024" s="1479" customFormat="1" ht="29.25" customHeight="1">
      <c r="A38" s="1487"/>
      <c r="B38" s="1486"/>
      <c r="C38" s="1485"/>
      <c r="D38" s="1484"/>
      <c r="E38" s="1483"/>
      <c r="F38" s="1482"/>
      <c r="G38" s="1481"/>
      <c r="AMG38" s="1290"/>
      <c r="AMH38" s="1290"/>
      <c r="AMI38" s="1290"/>
      <c r="AMJ38" s="1290"/>
    </row>
    <row r="39" spans="1:1024" s="1479" customFormat="1" ht="33" customHeight="1">
      <c r="A39" s="1480" t="s">
        <v>92</v>
      </c>
      <c r="B39" s="1399" t="s">
        <v>164</v>
      </c>
      <c r="C39" s="1398">
        <f>+C21</f>
        <v>12.2</v>
      </c>
      <c r="D39" s="1397" t="s">
        <v>15</v>
      </c>
      <c r="E39" s="1396"/>
      <c r="F39" s="1395">
        <f>+C39*E39</f>
        <v>0</v>
      </c>
      <c r="G39" s="1394">
        <f>SUM(F39)</f>
        <v>0</v>
      </c>
      <c r="AMG39" s="1290"/>
      <c r="AMH39" s="1290"/>
      <c r="AMI39" s="1290"/>
      <c r="AMJ39" s="1290"/>
    </row>
    <row r="40" spans="1:1024" s="1372" customFormat="1" ht="8.25" customHeight="1" thickBot="1">
      <c r="A40" s="1380"/>
      <c r="B40" s="1478"/>
      <c r="C40" s="1477"/>
      <c r="D40" s="1377"/>
      <c r="E40" s="1376"/>
      <c r="F40" s="1375"/>
      <c r="G40" s="1381"/>
      <c r="H40" s="1374"/>
      <c r="I40" s="1373"/>
      <c r="J40" s="1373"/>
      <c r="K40" s="1373"/>
      <c r="L40" s="1373"/>
      <c r="M40" s="1373"/>
      <c r="N40" s="1373"/>
      <c r="O40" s="1373"/>
      <c r="P40" s="1373"/>
      <c r="Q40" s="1373"/>
      <c r="R40" s="1373"/>
      <c r="S40" s="1373"/>
      <c r="T40" s="1373"/>
      <c r="U40" s="1373"/>
      <c r="V40" s="1373"/>
      <c r="W40" s="1373"/>
      <c r="X40" s="1373"/>
      <c r="Y40" s="1373"/>
      <c r="Z40" s="1373"/>
      <c r="AA40" s="1373"/>
      <c r="AB40" s="1373"/>
      <c r="AC40" s="1373"/>
      <c r="AD40" s="1373"/>
      <c r="AE40" s="1373"/>
      <c r="AF40" s="1373"/>
      <c r="AG40" s="1373"/>
      <c r="AH40" s="1373"/>
      <c r="AI40" s="1373"/>
      <c r="AJ40" s="1373"/>
      <c r="AK40" s="1373"/>
      <c r="AL40" s="1373"/>
      <c r="AM40" s="1373"/>
      <c r="AN40" s="1373"/>
      <c r="AO40" s="1373"/>
      <c r="AP40" s="1373"/>
      <c r="AMG40" s="1290"/>
      <c r="AMH40" s="1290"/>
      <c r="AMI40" s="1290"/>
      <c r="AMJ40" s="1290"/>
    </row>
    <row r="41" spans="1:1024" s="1362" customFormat="1" ht="31.5" customHeight="1" thickTop="1" thickBot="1">
      <c r="A41" s="1371"/>
      <c r="B41" s="1554" t="s">
        <v>212</v>
      </c>
      <c r="C41" s="1554"/>
      <c r="D41" s="1368"/>
      <c r="E41" s="1367"/>
      <c r="F41" s="1366"/>
      <c r="G41" s="1365">
        <f>SUM(G20:G39)</f>
        <v>0</v>
      </c>
      <c r="H41" s="1364"/>
      <c r="I41" s="1363"/>
      <c r="AMG41" s="1290"/>
      <c r="AMH41" s="1290"/>
      <c r="AMI41" s="1290"/>
      <c r="AMJ41" s="1290"/>
    </row>
    <row r="42" spans="1:1024" s="1468" customFormat="1" ht="15.75" customHeight="1" thickTop="1">
      <c r="A42" s="1473"/>
      <c r="B42" s="1472"/>
      <c r="C42" s="1470"/>
      <c r="D42" s="1470"/>
      <c r="E42" s="1471"/>
      <c r="F42" s="1470"/>
      <c r="G42" s="1469"/>
      <c r="AMG42" s="1290"/>
      <c r="AMH42" s="1290"/>
      <c r="AMI42" s="1290"/>
      <c r="AMJ42" s="1290"/>
    </row>
    <row r="43" spans="1:1024" s="1383" customFormat="1" ht="70.5" customHeight="1">
      <c r="A43" s="1476" t="s">
        <v>211</v>
      </c>
      <c r="B43" s="1475" t="s">
        <v>924</v>
      </c>
      <c r="C43" s="1465"/>
      <c r="D43" s="1465"/>
      <c r="E43" s="1464"/>
      <c r="F43" s="1465"/>
      <c r="G43" s="1474"/>
      <c r="H43" s="1460"/>
      <c r="J43" s="1460"/>
      <c r="AMG43" s="1290"/>
      <c r="AMH43" s="1290"/>
      <c r="AMI43" s="1290"/>
      <c r="AMJ43" s="1290"/>
    </row>
    <row r="44" spans="1:1024" s="1468" customFormat="1" ht="12.75" customHeight="1">
      <c r="A44" s="1473"/>
      <c r="B44" s="1472"/>
      <c r="C44" s="1470"/>
      <c r="D44" s="1470"/>
      <c r="E44" s="1471"/>
      <c r="F44" s="1470"/>
      <c r="G44" s="1469"/>
      <c r="AMG44" s="1290"/>
      <c r="AMH44" s="1290"/>
      <c r="AMI44" s="1290"/>
      <c r="AMJ44" s="1290"/>
    </row>
    <row r="45" spans="1:1024" s="1372" customFormat="1" ht="24.75" customHeight="1">
      <c r="A45" s="321">
        <v>1</v>
      </c>
      <c r="B45" s="1425" t="s">
        <v>142</v>
      </c>
      <c r="C45" s="1456"/>
      <c r="D45" s="1456"/>
      <c r="E45" s="1414"/>
      <c r="F45" s="1413" t="str">
        <f t="shared" ref="F45:F56" si="2">IF(ISBLANK(C45),"",ROUND(C45*E45,2))</f>
        <v/>
      </c>
      <c r="G45" s="1467"/>
      <c r="H45" s="1466"/>
      <c r="J45" s="1460"/>
      <c r="K45" s="1458"/>
      <c r="AMG45" s="1290"/>
      <c r="AMH45" s="1290"/>
      <c r="AMI45" s="1290"/>
      <c r="AMJ45" s="1290"/>
    </row>
    <row r="46" spans="1:1024" s="1372" customFormat="1" ht="21.75" customHeight="1">
      <c r="A46" s="1445">
        <f>A45+0.1</f>
        <v>1.1000000000000001</v>
      </c>
      <c r="B46" s="1456" t="s">
        <v>140</v>
      </c>
      <c r="C46" s="319">
        <v>8007</v>
      </c>
      <c r="D46" s="318" t="s">
        <v>5</v>
      </c>
      <c r="E46" s="1414"/>
      <c r="F46" s="1413">
        <f t="shared" si="2"/>
        <v>0</v>
      </c>
      <c r="G46" s="1381"/>
      <c r="H46" s="1460"/>
      <c r="J46" s="1460"/>
      <c r="K46" s="1459"/>
      <c r="AMG46" s="1290"/>
      <c r="AMH46" s="1290"/>
      <c r="AMI46" s="1290"/>
      <c r="AMJ46" s="1290"/>
    </row>
    <row r="47" spans="1:1024" s="1372" customFormat="1" ht="23.25" customHeight="1">
      <c r="A47" s="1445">
        <f>A46+0.1</f>
        <v>1.2</v>
      </c>
      <c r="B47" s="1456" t="s">
        <v>781</v>
      </c>
      <c r="C47" s="319">
        <v>1</v>
      </c>
      <c r="D47" s="318" t="s">
        <v>14</v>
      </c>
      <c r="E47" s="1414"/>
      <c r="F47" s="1413">
        <f t="shared" si="2"/>
        <v>0</v>
      </c>
      <c r="G47" s="1381">
        <f>SUM(F46:F47)</f>
        <v>0</v>
      </c>
      <c r="H47" s="1460"/>
      <c r="J47" s="1460"/>
      <c r="K47" s="1459"/>
      <c r="AMG47" s="1290"/>
      <c r="AMH47" s="1290"/>
      <c r="AMI47" s="1290"/>
      <c r="AMJ47" s="1290"/>
    </row>
    <row r="48" spans="1:1024" s="1383" customFormat="1" ht="13.5" customHeight="1">
      <c r="A48" s="1426"/>
      <c r="B48" s="1425"/>
      <c r="C48" s="319"/>
      <c r="D48" s="1465"/>
      <c r="E48" s="1464"/>
      <c r="F48" s="1413" t="str">
        <f t="shared" si="2"/>
        <v/>
      </c>
      <c r="G48" s="1463"/>
      <c r="H48" s="1460"/>
      <c r="J48" s="1460"/>
      <c r="K48" s="1458"/>
      <c r="L48" s="1458"/>
      <c r="AMG48" s="1290"/>
      <c r="AMH48" s="1290"/>
      <c r="AMI48" s="1290"/>
      <c r="AMJ48" s="1290"/>
    </row>
    <row r="49" spans="1:1024" s="1372" customFormat="1" ht="24" customHeight="1">
      <c r="A49" s="321">
        <f>A45+1</f>
        <v>2</v>
      </c>
      <c r="B49" s="1425" t="s">
        <v>32</v>
      </c>
      <c r="C49" s="319"/>
      <c r="D49" s="1456"/>
      <c r="E49" s="1414"/>
      <c r="F49" s="1413" t="str">
        <f t="shared" si="2"/>
        <v/>
      </c>
      <c r="G49" s="1461"/>
      <c r="H49" s="1460"/>
      <c r="J49" s="1460"/>
      <c r="K49" s="1459"/>
      <c r="AMG49" s="1290"/>
      <c r="AMH49" s="1290"/>
      <c r="AMI49" s="1290"/>
      <c r="AMJ49" s="1290"/>
    </row>
    <row r="50" spans="1:1024" s="1372" customFormat="1" ht="24" customHeight="1">
      <c r="A50" s="321" t="s">
        <v>136</v>
      </c>
      <c r="B50" s="1425" t="s">
        <v>208</v>
      </c>
      <c r="C50" s="319"/>
      <c r="D50" s="1456"/>
      <c r="E50" s="1414"/>
      <c r="F50" s="1413" t="str">
        <f t="shared" si="2"/>
        <v/>
      </c>
      <c r="G50" s="1461"/>
      <c r="H50" s="1460"/>
      <c r="J50" s="1460"/>
      <c r="K50" s="1459"/>
      <c r="AMG50" s="1290"/>
      <c r="AMH50" s="1290"/>
      <c r="AMI50" s="1290"/>
      <c r="AMJ50" s="1290"/>
    </row>
    <row r="51" spans="1:1024" s="1372" customFormat="1" ht="27.75" customHeight="1">
      <c r="A51" s="1445" t="s">
        <v>134</v>
      </c>
      <c r="B51" s="1446" t="s">
        <v>923</v>
      </c>
      <c r="C51" s="319">
        <v>1020.13</v>
      </c>
      <c r="D51" s="318" t="s">
        <v>6</v>
      </c>
      <c r="E51" s="1414"/>
      <c r="F51" s="1413">
        <f t="shared" si="2"/>
        <v>0</v>
      </c>
      <c r="G51" s="1461"/>
      <c r="H51" s="1460"/>
      <c r="I51" s="1460"/>
      <c r="J51" s="1460"/>
      <c r="K51" s="1458"/>
      <c r="L51" s="1458"/>
      <c r="AMG51" s="1290"/>
      <c r="AMH51" s="1290"/>
      <c r="AMI51" s="1290"/>
      <c r="AMJ51" s="1290"/>
    </row>
    <row r="52" spans="1:1024" s="1372" customFormat="1" ht="39" customHeight="1">
      <c r="A52" s="1445" t="s">
        <v>132</v>
      </c>
      <c r="B52" s="1462" t="s">
        <v>922</v>
      </c>
      <c r="C52" s="319">
        <v>4080.54</v>
      </c>
      <c r="D52" s="318" t="s">
        <v>6</v>
      </c>
      <c r="E52" s="1414"/>
      <c r="F52" s="1413">
        <f t="shared" si="2"/>
        <v>0</v>
      </c>
      <c r="G52" s="1461"/>
      <c r="H52" s="1460"/>
      <c r="J52" s="1460"/>
      <c r="K52" s="1458"/>
      <c r="L52" s="1458"/>
      <c r="AMG52" s="1290"/>
      <c r="AMH52" s="1290"/>
      <c r="AMI52" s="1290"/>
      <c r="AMJ52" s="1290"/>
    </row>
    <row r="53" spans="1:1024" s="1372" customFormat="1" ht="19.5" customHeight="1">
      <c r="A53" s="1445" t="s">
        <v>205</v>
      </c>
      <c r="B53" s="1456" t="s">
        <v>129</v>
      </c>
      <c r="C53" s="319">
        <v>480.05</v>
      </c>
      <c r="D53" s="318" t="s">
        <v>6</v>
      </c>
      <c r="E53" s="1414"/>
      <c r="F53" s="1413">
        <f t="shared" si="2"/>
        <v>0</v>
      </c>
      <c r="G53" s="1381"/>
      <c r="H53" s="1460"/>
      <c r="K53" s="1459"/>
      <c r="AMG53" s="1290"/>
      <c r="AMH53" s="1290"/>
      <c r="AMI53" s="1290"/>
      <c r="AMJ53" s="1290"/>
    </row>
    <row r="54" spans="1:1024" s="1372" customFormat="1" ht="21.75" customHeight="1">
      <c r="A54" s="1445" t="s">
        <v>130</v>
      </c>
      <c r="B54" s="1456" t="s">
        <v>700</v>
      </c>
      <c r="C54" s="319">
        <v>4577.03</v>
      </c>
      <c r="D54" s="318" t="s">
        <v>6</v>
      </c>
      <c r="E54" s="1414"/>
      <c r="F54" s="1413">
        <f t="shared" si="2"/>
        <v>0</v>
      </c>
      <c r="G54" s="1381"/>
      <c r="H54" s="1393"/>
      <c r="K54" s="1458"/>
      <c r="L54" s="1457"/>
      <c r="AMG54" s="1290"/>
      <c r="AMH54" s="1290"/>
      <c r="AMI54" s="1290"/>
      <c r="AMJ54" s="1290"/>
    </row>
    <row r="55" spans="1:1024" s="1372" customFormat="1" ht="21.75" customHeight="1">
      <c r="A55" s="1445" t="s">
        <v>128</v>
      </c>
      <c r="B55" s="1456" t="s">
        <v>921</v>
      </c>
      <c r="C55" s="319">
        <v>1373.11</v>
      </c>
      <c r="D55" s="318" t="s">
        <v>6</v>
      </c>
      <c r="E55" s="1414"/>
      <c r="F55" s="1413">
        <f t="shared" si="2"/>
        <v>0</v>
      </c>
      <c r="G55" s="1381"/>
      <c r="H55" s="1393"/>
      <c r="K55" s="1450"/>
      <c r="AMG55" s="1290"/>
      <c r="AMH55" s="1290"/>
      <c r="AMI55" s="1290"/>
      <c r="AMJ55" s="1290"/>
    </row>
    <row r="56" spans="1:1024" s="1372" customFormat="1" ht="22.5" customHeight="1">
      <c r="A56" s="1445" t="s">
        <v>126</v>
      </c>
      <c r="B56" s="1451" t="s">
        <v>123</v>
      </c>
      <c r="C56" s="319">
        <v>2027.64</v>
      </c>
      <c r="D56" s="318" t="s">
        <v>6</v>
      </c>
      <c r="E56" s="1414"/>
      <c r="F56" s="1413">
        <f t="shared" si="2"/>
        <v>0</v>
      </c>
      <c r="G56" s="1381"/>
      <c r="H56" s="1393"/>
      <c r="K56" s="1450"/>
      <c r="AMG56" s="1290"/>
      <c r="AMH56" s="1290"/>
      <c r="AMI56" s="1290"/>
      <c r="AMJ56" s="1290"/>
    </row>
    <row r="57" spans="1:1024" s="1372" customFormat="1" ht="22.5" customHeight="1">
      <c r="A57" s="1445" t="s">
        <v>124</v>
      </c>
      <c r="B57" s="1455" t="s">
        <v>778</v>
      </c>
      <c r="C57" s="1454">
        <f>+C46*2</f>
        <v>16014</v>
      </c>
      <c r="D57" s="1453" t="s">
        <v>5</v>
      </c>
      <c r="E57" s="1452"/>
      <c r="F57" s="1358">
        <f>+C57*E57</f>
        <v>0</v>
      </c>
      <c r="G57" s="1381">
        <f>SUM(F51:F57)</f>
        <v>0</v>
      </c>
      <c r="H57" s="1393"/>
      <c r="K57" s="1450"/>
      <c r="AMG57" s="1290"/>
      <c r="AMH57" s="1290"/>
      <c r="AMI57" s="1290"/>
      <c r="AMJ57" s="1290"/>
    </row>
    <row r="58" spans="1:1024" s="1372" customFormat="1" ht="22.5" customHeight="1">
      <c r="A58" s="1445"/>
      <c r="B58" s="1451"/>
      <c r="C58" s="319"/>
      <c r="D58" s="318"/>
      <c r="E58" s="1435"/>
      <c r="F58" s="1413"/>
      <c r="G58" s="1381"/>
      <c r="H58" s="1393"/>
      <c r="K58" s="1450"/>
      <c r="AMG58" s="1290"/>
      <c r="AMH58" s="1290"/>
      <c r="AMI58" s="1290"/>
      <c r="AMJ58" s="1290"/>
    </row>
    <row r="59" spans="1:1024" s="1372" customFormat="1" ht="25.5" customHeight="1">
      <c r="A59" s="321">
        <f>A49+1</f>
        <v>3</v>
      </c>
      <c r="B59" s="1427" t="s">
        <v>920</v>
      </c>
      <c r="C59" s="1424"/>
      <c r="D59" s="318"/>
      <c r="E59" s="1414"/>
      <c r="F59" s="1413" t="str">
        <f>IF(ISBLANK(C59),"",ROUND(C59*E59,2))</f>
        <v/>
      </c>
      <c r="G59" s="1381"/>
      <c r="H59" s="1393"/>
      <c r="AMG59" s="1290"/>
      <c r="AMH59" s="1290"/>
      <c r="AMI59" s="1290"/>
      <c r="AMJ59" s="1290"/>
    </row>
    <row r="60" spans="1:1024" s="1372" customFormat="1" ht="23.25" customHeight="1">
      <c r="A60" s="321" t="s">
        <v>118</v>
      </c>
      <c r="B60" s="1427" t="s">
        <v>189</v>
      </c>
      <c r="C60" s="1424"/>
      <c r="D60" s="318"/>
      <c r="E60" s="1414"/>
      <c r="F60" s="1413"/>
      <c r="G60" s="1381"/>
      <c r="H60" s="1393"/>
      <c r="AMG60" s="1290"/>
      <c r="AMH60" s="1290"/>
      <c r="AMI60" s="1290"/>
      <c r="AMJ60" s="1290"/>
    </row>
    <row r="61" spans="1:1024" s="1372" customFormat="1" ht="23.25" customHeight="1">
      <c r="A61" s="1405" t="s">
        <v>320</v>
      </c>
      <c r="B61" s="1404" t="s">
        <v>899</v>
      </c>
      <c r="C61" s="319">
        <v>6077.06</v>
      </c>
      <c r="D61" s="1403" t="s">
        <v>5</v>
      </c>
      <c r="E61" s="1358"/>
      <c r="F61" s="1413">
        <f t="shared" ref="F61:F73" si="3">IF(ISBLANK(C61),"",ROUND(C61*E61,2))</f>
        <v>0</v>
      </c>
      <c r="G61" s="1381"/>
      <c r="H61" s="1393"/>
      <c r="AMG61" s="1290"/>
      <c r="AMH61" s="1290"/>
      <c r="AMI61" s="1290"/>
      <c r="AMJ61" s="1290"/>
    </row>
    <row r="62" spans="1:1024" s="1372" customFormat="1" ht="23.25" customHeight="1">
      <c r="A62" s="1405" t="s">
        <v>319</v>
      </c>
      <c r="B62" s="1404" t="s">
        <v>917</v>
      </c>
      <c r="C62" s="319">
        <v>2039.99</v>
      </c>
      <c r="D62" s="1403" t="s">
        <v>5</v>
      </c>
      <c r="E62" s="1358"/>
      <c r="F62" s="1413">
        <f t="shared" si="3"/>
        <v>0</v>
      </c>
      <c r="G62" s="1381"/>
      <c r="H62" s="1393"/>
      <c r="AMG62" s="1290"/>
      <c r="AMH62" s="1290"/>
      <c r="AMI62" s="1290"/>
      <c r="AMJ62" s="1290"/>
    </row>
    <row r="63" spans="1:1024" s="1448" customFormat="1" ht="24" customHeight="1">
      <c r="A63" s="1437" t="s">
        <v>117</v>
      </c>
      <c r="B63" s="1438" t="s">
        <v>185</v>
      </c>
      <c r="C63" s="319"/>
      <c r="D63" s="1403"/>
      <c r="E63" s="1435"/>
      <c r="F63" s="1413" t="str">
        <f t="shared" si="3"/>
        <v/>
      </c>
      <c r="G63" s="1432"/>
      <c r="H63" s="1449"/>
      <c r="AMG63" s="1290"/>
      <c r="AMH63" s="1290"/>
      <c r="AMI63" s="1290"/>
      <c r="AMJ63" s="1290"/>
    </row>
    <row r="64" spans="1:1024" s="1448" customFormat="1" ht="20">
      <c r="A64" s="1416" t="s">
        <v>317</v>
      </c>
      <c r="B64" s="1404" t="s">
        <v>916</v>
      </c>
      <c r="C64" s="319">
        <v>6</v>
      </c>
      <c r="D64" s="1403" t="s">
        <v>2</v>
      </c>
      <c r="E64" s="1435"/>
      <c r="F64" s="1413">
        <f t="shared" si="3"/>
        <v>0</v>
      </c>
      <c r="G64" s="1432"/>
      <c r="H64" s="1449"/>
      <c r="AMG64" s="1290"/>
      <c r="AMH64" s="1290"/>
      <c r="AMI64" s="1290"/>
      <c r="AMJ64" s="1290"/>
    </row>
    <row r="65" spans="1:1024" s="1448" customFormat="1" ht="20">
      <c r="A65" s="1416" t="s">
        <v>316</v>
      </c>
      <c r="B65" s="1404" t="s">
        <v>915</v>
      </c>
      <c r="C65" s="319">
        <v>13</v>
      </c>
      <c r="D65" s="1403" t="s">
        <v>2</v>
      </c>
      <c r="E65" s="1435"/>
      <c r="F65" s="1413">
        <f t="shared" si="3"/>
        <v>0</v>
      </c>
      <c r="G65" s="1432"/>
      <c r="H65" s="1449"/>
      <c r="AMG65" s="1290"/>
      <c r="AMH65" s="1290"/>
      <c r="AMI65" s="1290"/>
      <c r="AMJ65" s="1290"/>
    </row>
    <row r="66" spans="1:1024" s="1448" customFormat="1" ht="20">
      <c r="A66" s="1416" t="s">
        <v>315</v>
      </c>
      <c r="B66" s="1404" t="s">
        <v>914</v>
      </c>
      <c r="C66" s="319">
        <v>35</v>
      </c>
      <c r="D66" s="1403" t="s">
        <v>2</v>
      </c>
      <c r="E66" s="1435"/>
      <c r="F66" s="1413">
        <f t="shared" si="3"/>
        <v>0</v>
      </c>
      <c r="G66" s="1432"/>
      <c r="H66" s="1449"/>
      <c r="AMG66" s="1290"/>
      <c r="AMH66" s="1290"/>
      <c r="AMI66" s="1290"/>
      <c r="AMJ66" s="1290"/>
    </row>
    <row r="67" spans="1:1024" s="1448" customFormat="1" ht="24" customHeight="1">
      <c r="A67" s="1437" t="s">
        <v>116</v>
      </c>
      <c r="B67" s="1438" t="s">
        <v>203</v>
      </c>
      <c r="C67" s="319"/>
      <c r="D67" s="1403"/>
      <c r="E67" s="1435"/>
      <c r="F67" s="1413" t="str">
        <f t="shared" si="3"/>
        <v/>
      </c>
      <c r="G67" s="1432"/>
      <c r="H67" s="1449"/>
      <c r="AMG67" s="1290"/>
      <c r="AMH67" s="1290"/>
      <c r="AMI67" s="1290"/>
      <c r="AMJ67" s="1290"/>
    </row>
    <row r="68" spans="1:1024" s="1448" customFormat="1" ht="24" customHeight="1">
      <c r="A68" s="1416" t="s">
        <v>314</v>
      </c>
      <c r="B68" s="1433" t="s">
        <v>913</v>
      </c>
      <c r="C68" s="319">
        <v>1</v>
      </c>
      <c r="D68" s="318" t="s">
        <v>2</v>
      </c>
      <c r="E68" s="1414"/>
      <c r="F68" s="1413">
        <f t="shared" si="3"/>
        <v>0</v>
      </c>
      <c r="G68" s="1432"/>
      <c r="H68" s="1449"/>
      <c r="AMG68" s="1290"/>
      <c r="AMH68" s="1290"/>
      <c r="AMI68" s="1290"/>
      <c r="AMJ68" s="1290"/>
    </row>
    <row r="69" spans="1:1024" s="1448" customFormat="1" ht="24" customHeight="1">
      <c r="A69" s="1416" t="s">
        <v>201</v>
      </c>
      <c r="B69" s="1433" t="s">
        <v>912</v>
      </c>
      <c r="C69" s="319">
        <v>10</v>
      </c>
      <c r="D69" s="318" t="s">
        <v>2</v>
      </c>
      <c r="E69" s="1414"/>
      <c r="F69" s="1413">
        <f t="shared" si="3"/>
        <v>0</v>
      </c>
      <c r="G69" s="1432"/>
      <c r="H69" s="1449"/>
      <c r="AMG69" s="1290"/>
      <c r="AMH69" s="1290"/>
      <c r="AMI69" s="1290"/>
      <c r="AMJ69" s="1290"/>
    </row>
    <row r="70" spans="1:1024" s="1448" customFormat="1" ht="23.25" customHeight="1">
      <c r="A70" s="1416" t="s">
        <v>200</v>
      </c>
      <c r="B70" s="1433" t="s">
        <v>911</v>
      </c>
      <c r="C70" s="319">
        <v>13</v>
      </c>
      <c r="D70" s="318" t="s">
        <v>2</v>
      </c>
      <c r="E70" s="1414"/>
      <c r="F70" s="1413">
        <f t="shared" si="3"/>
        <v>0</v>
      </c>
      <c r="G70" s="1432"/>
      <c r="H70" s="1449"/>
      <c r="AMG70" s="1290"/>
      <c r="AMH70" s="1290"/>
      <c r="AMI70" s="1290"/>
      <c r="AMJ70" s="1290"/>
    </row>
    <row r="71" spans="1:1024" s="1448" customFormat="1" ht="24" customHeight="1">
      <c r="A71" s="1416" t="s">
        <v>313</v>
      </c>
      <c r="B71" s="1433" t="s">
        <v>910</v>
      </c>
      <c r="C71" s="319">
        <v>5</v>
      </c>
      <c r="D71" s="318" t="s">
        <v>2</v>
      </c>
      <c r="E71" s="1414"/>
      <c r="F71" s="1413">
        <f t="shared" si="3"/>
        <v>0</v>
      </c>
      <c r="G71" s="1432"/>
      <c r="H71" s="1449"/>
      <c r="AMG71" s="1290"/>
      <c r="AMH71" s="1290"/>
      <c r="AMI71" s="1290"/>
      <c r="AMJ71" s="1290"/>
    </row>
    <row r="72" spans="1:1024" s="1448" customFormat="1" ht="24" customHeight="1">
      <c r="A72" s="1416" t="s">
        <v>312</v>
      </c>
      <c r="B72" s="1433" t="s">
        <v>909</v>
      </c>
      <c r="C72" s="319">
        <v>22</v>
      </c>
      <c r="D72" s="318" t="s">
        <v>2</v>
      </c>
      <c r="E72" s="1414"/>
      <c r="F72" s="1413">
        <f t="shared" si="3"/>
        <v>0</v>
      </c>
      <c r="G72" s="1432"/>
      <c r="H72" s="1449"/>
      <c r="AMG72" s="1290"/>
      <c r="AMH72" s="1290"/>
      <c r="AMI72" s="1290"/>
      <c r="AMJ72" s="1290"/>
    </row>
    <row r="73" spans="1:1024" s="1448" customFormat="1" ht="23.25" customHeight="1" thickBot="1">
      <c r="A73" s="1444" t="s">
        <v>311</v>
      </c>
      <c r="B73" s="1443" t="s">
        <v>908</v>
      </c>
      <c r="C73" s="1421">
        <v>33</v>
      </c>
      <c r="D73" s="1442" t="s">
        <v>2</v>
      </c>
      <c r="E73" s="1441"/>
      <c r="F73" s="1440">
        <f t="shared" si="3"/>
        <v>0</v>
      </c>
      <c r="G73" s="1439"/>
      <c r="H73" s="1449"/>
      <c r="AMG73" s="1290"/>
      <c r="AMH73" s="1290"/>
      <c r="AMI73" s="1290"/>
      <c r="AMJ73" s="1290"/>
    </row>
    <row r="74" spans="1:1024" s="1448" customFormat="1" ht="16.5" customHeight="1" thickTop="1">
      <c r="A74" s="1416"/>
      <c r="B74" s="1433"/>
      <c r="C74" s="1424"/>
      <c r="D74" s="318"/>
      <c r="E74" s="1414"/>
      <c r="F74" s="1413"/>
      <c r="G74" s="1432"/>
      <c r="H74" s="1449"/>
      <c r="AMG74" s="1290"/>
      <c r="AMH74" s="1290"/>
      <c r="AMI74" s="1290"/>
      <c r="AMJ74" s="1290"/>
    </row>
    <row r="75" spans="1:1024" s="1372" customFormat="1" ht="21.75" customHeight="1">
      <c r="A75" s="1437" t="s">
        <v>114</v>
      </c>
      <c r="B75" s="1438" t="s">
        <v>867</v>
      </c>
      <c r="C75" s="1424"/>
      <c r="D75" s="318"/>
      <c r="E75" s="1414"/>
      <c r="F75" s="1413"/>
      <c r="G75" s="1381"/>
      <c r="H75" s="1450"/>
      <c r="I75" s="1450"/>
      <c r="J75" s="1450"/>
      <c r="K75" s="1393"/>
      <c r="AMG75" s="1290"/>
      <c r="AMH75" s="1290"/>
      <c r="AMI75" s="1290"/>
      <c r="AMJ75" s="1290"/>
    </row>
    <row r="76" spans="1:1024" s="1372" customFormat="1" ht="18.75" customHeight="1">
      <c r="A76" s="1416" t="s">
        <v>199</v>
      </c>
      <c r="B76" s="1433" t="s">
        <v>294</v>
      </c>
      <c r="C76" s="319">
        <v>1</v>
      </c>
      <c r="D76" s="318" t="s">
        <v>2</v>
      </c>
      <c r="E76" s="1414"/>
      <c r="F76" s="1413">
        <f>IF(ISBLANK(C76),"",ROUND(C76*E76,2))</f>
        <v>0</v>
      </c>
      <c r="G76" s="1381"/>
      <c r="H76" s="1450"/>
      <c r="I76" s="1450"/>
      <c r="J76" s="1450"/>
      <c r="K76" s="1393"/>
      <c r="AMG76" s="1290"/>
      <c r="AMH76" s="1290"/>
      <c r="AMI76" s="1290"/>
      <c r="AMJ76" s="1290"/>
    </row>
    <row r="77" spans="1:1024" s="1372" customFormat="1" ht="21.75" customHeight="1">
      <c r="A77" s="1416" t="s">
        <v>198</v>
      </c>
      <c r="B77" s="1433" t="s">
        <v>269</v>
      </c>
      <c r="C77" s="319">
        <v>1</v>
      </c>
      <c r="D77" s="318" t="s">
        <v>2</v>
      </c>
      <c r="E77" s="1414"/>
      <c r="F77" s="1413">
        <f>IF(ISBLANK(C77),"",ROUND(C77*E77,2))</f>
        <v>0</v>
      </c>
      <c r="G77" s="1381"/>
      <c r="H77" s="1450"/>
      <c r="I77" s="1450"/>
      <c r="J77" s="1450"/>
      <c r="K77" s="1393"/>
      <c r="AMG77" s="1290"/>
      <c r="AMH77" s="1290"/>
      <c r="AMI77" s="1290"/>
      <c r="AMJ77" s="1290"/>
    </row>
    <row r="78" spans="1:1024" s="1372" customFormat="1" ht="21.75" customHeight="1">
      <c r="A78" s="1416" t="s">
        <v>919</v>
      </c>
      <c r="B78" s="1433" t="s">
        <v>267</v>
      </c>
      <c r="C78" s="319">
        <v>8</v>
      </c>
      <c r="D78" s="318" t="s">
        <v>2</v>
      </c>
      <c r="E78" s="1414"/>
      <c r="F78" s="1413">
        <f>IF(ISBLANK(C78),"",ROUND(C78*E78,2))</f>
        <v>0</v>
      </c>
      <c r="G78" s="1381"/>
      <c r="H78" s="1450"/>
      <c r="I78" s="1450"/>
      <c r="J78" s="1450"/>
      <c r="K78" s="1393"/>
      <c r="AMG78" s="1290"/>
      <c r="AMH78" s="1290"/>
      <c r="AMI78" s="1290"/>
      <c r="AMJ78" s="1290"/>
    </row>
    <row r="79" spans="1:1024" s="1372" customFormat="1" ht="21.75" customHeight="1">
      <c r="A79" s="1437" t="s">
        <v>113</v>
      </c>
      <c r="B79" s="1438" t="s">
        <v>869</v>
      </c>
      <c r="C79" s="319"/>
      <c r="D79" s="318"/>
      <c r="E79" s="1414"/>
      <c r="F79" s="1413"/>
      <c r="G79" s="1381"/>
      <c r="H79" s="1450"/>
      <c r="I79" s="1450"/>
      <c r="J79" s="1450"/>
      <c r="K79" s="1393"/>
      <c r="AMG79" s="1290"/>
      <c r="AMH79" s="1290"/>
      <c r="AMI79" s="1290"/>
      <c r="AMJ79" s="1290"/>
    </row>
    <row r="80" spans="1:1024" s="1372" customFormat="1" ht="21.75" customHeight="1">
      <c r="A80" s="1416" t="s">
        <v>112</v>
      </c>
      <c r="B80" s="1433" t="s">
        <v>269</v>
      </c>
      <c r="C80" s="319">
        <v>5</v>
      </c>
      <c r="D80" s="318" t="s">
        <v>2</v>
      </c>
      <c r="E80" s="1414"/>
      <c r="F80" s="1413">
        <f>IF(ISBLANK(C80),"",ROUND(C80*E80,2))</f>
        <v>0</v>
      </c>
      <c r="G80" s="1381"/>
      <c r="H80" s="1450"/>
      <c r="I80" s="1450"/>
      <c r="J80" s="1450"/>
      <c r="K80" s="1393"/>
      <c r="AMG80" s="1290"/>
      <c r="AMH80" s="1290"/>
      <c r="AMI80" s="1290"/>
      <c r="AMJ80" s="1290"/>
    </row>
    <row r="81" spans="1:1024" s="1372" customFormat="1" ht="21.75" customHeight="1">
      <c r="A81" s="1437" t="s">
        <v>197</v>
      </c>
      <c r="B81" s="1438" t="s">
        <v>178</v>
      </c>
      <c r="C81" s="319"/>
      <c r="D81" s="318"/>
      <c r="E81" s="1414"/>
      <c r="F81" s="1413"/>
      <c r="G81" s="1381"/>
      <c r="H81" s="1450"/>
      <c r="I81" s="1450"/>
      <c r="J81" s="1450"/>
      <c r="K81" s="1393"/>
      <c r="AMG81" s="1290"/>
      <c r="AMH81" s="1290"/>
      <c r="AMI81" s="1290"/>
      <c r="AMJ81" s="1290"/>
    </row>
    <row r="82" spans="1:1024" s="1372" customFormat="1" ht="21.75" customHeight="1">
      <c r="A82" s="1416" t="s">
        <v>195</v>
      </c>
      <c r="B82" s="1433" t="s">
        <v>907</v>
      </c>
      <c r="C82" s="319">
        <v>1</v>
      </c>
      <c r="D82" s="318" t="s">
        <v>2</v>
      </c>
      <c r="E82" s="1414"/>
      <c r="F82" s="1413">
        <f>IF(ISBLANK(C82),"",ROUND(C82*E82,2))</f>
        <v>0</v>
      </c>
      <c r="G82" s="1381"/>
      <c r="H82" s="1450"/>
      <c r="I82" s="1450"/>
      <c r="J82" s="1450"/>
      <c r="K82" s="1393"/>
      <c r="AMG82" s="1290"/>
      <c r="AMH82" s="1290"/>
      <c r="AMI82" s="1290"/>
      <c r="AMJ82" s="1290"/>
    </row>
    <row r="83" spans="1:1024" s="1372" customFormat="1" ht="21.75" customHeight="1">
      <c r="A83" s="1416" t="s">
        <v>194</v>
      </c>
      <c r="B83" s="1433" t="s">
        <v>274</v>
      </c>
      <c r="C83" s="319">
        <v>17</v>
      </c>
      <c r="D83" s="318" t="s">
        <v>2</v>
      </c>
      <c r="E83" s="1414"/>
      <c r="F83" s="1413">
        <f>IF(ISBLANK(C83),"",ROUND(C83*E83,2))</f>
        <v>0</v>
      </c>
      <c r="G83" s="1381"/>
      <c r="H83" s="1450"/>
      <c r="I83" s="1450"/>
      <c r="J83" s="1450"/>
      <c r="K83" s="1393"/>
      <c r="AMG83" s="1290"/>
      <c r="AMH83" s="1290"/>
      <c r="AMI83" s="1290"/>
      <c r="AMJ83" s="1290"/>
    </row>
    <row r="84" spans="1:1024" s="1372" customFormat="1" ht="21.75" customHeight="1">
      <c r="A84" s="1437" t="s">
        <v>192</v>
      </c>
      <c r="B84" s="1438" t="s">
        <v>196</v>
      </c>
      <c r="C84" s="319"/>
      <c r="D84" s="318"/>
      <c r="E84" s="1414"/>
      <c r="F84" s="1413"/>
      <c r="G84" s="1381"/>
      <c r="H84" s="1450"/>
      <c r="I84" s="1450"/>
      <c r="J84" s="1450"/>
      <c r="K84" s="1393"/>
      <c r="AMG84" s="1290"/>
      <c r="AMH84" s="1290"/>
      <c r="AMI84" s="1290"/>
      <c r="AMJ84" s="1290"/>
    </row>
    <row r="85" spans="1:1024" s="1372" customFormat="1" ht="21.75" customHeight="1">
      <c r="A85" s="1416" t="s">
        <v>191</v>
      </c>
      <c r="B85" s="1404" t="s">
        <v>304</v>
      </c>
      <c r="C85" s="319">
        <v>2</v>
      </c>
      <c r="D85" s="318" t="s">
        <v>2</v>
      </c>
      <c r="E85" s="1414"/>
      <c r="F85" s="1413">
        <f>IF(ISBLANK(C85),"",ROUND(C85*E85,2))</f>
        <v>0</v>
      </c>
      <c r="G85" s="1381"/>
      <c r="H85" s="1450"/>
      <c r="I85" s="1450"/>
      <c r="J85" s="1450"/>
      <c r="K85" s="1393"/>
      <c r="AMG85" s="1290"/>
      <c r="AMH85" s="1290"/>
      <c r="AMI85" s="1290"/>
      <c r="AMJ85" s="1290"/>
    </row>
    <row r="86" spans="1:1024" s="1448" customFormat="1" ht="20">
      <c r="A86" s="1437" t="s">
        <v>303</v>
      </c>
      <c r="B86" s="1436" t="s">
        <v>906</v>
      </c>
      <c r="C86" s="319"/>
      <c r="D86" s="1403"/>
      <c r="E86" s="1435"/>
      <c r="F86" s="1413" t="str">
        <f>IF(ISBLANK(C86),"",ROUND(C86*E86,2))</f>
        <v/>
      </c>
      <c r="G86" s="1432"/>
      <c r="H86" s="1449"/>
      <c r="AMG86" s="1290"/>
      <c r="AMH86" s="1290"/>
      <c r="AMI86" s="1290"/>
      <c r="AMJ86" s="1290"/>
    </row>
    <row r="87" spans="1:1024" s="1448" customFormat="1" ht="44.25" customHeight="1">
      <c r="A87" s="1416" t="s">
        <v>302</v>
      </c>
      <c r="B87" s="1434" t="s">
        <v>95</v>
      </c>
      <c r="C87" s="319">
        <v>1</v>
      </c>
      <c r="D87" s="1403" t="s">
        <v>2</v>
      </c>
      <c r="E87" s="1429"/>
      <c r="F87" s="1413">
        <f>IF(ISBLANK(C87),"",ROUND(C87*E87,2))</f>
        <v>0</v>
      </c>
      <c r="G87" s="1432"/>
      <c r="H87" s="1449"/>
      <c r="AMG87" s="1290"/>
      <c r="AMH87" s="1290"/>
      <c r="AMI87" s="1290"/>
      <c r="AMJ87" s="1290"/>
    </row>
    <row r="88" spans="1:1024" s="1448" customFormat="1" ht="24.75" customHeight="1">
      <c r="A88" s="1416" t="s">
        <v>301</v>
      </c>
      <c r="B88" s="1433" t="s">
        <v>93</v>
      </c>
      <c r="C88" s="319">
        <f>+SUM(C86:C87)</f>
        <v>1</v>
      </c>
      <c r="D88" s="1403" t="s">
        <v>2</v>
      </c>
      <c r="E88" s="1429"/>
      <c r="F88" s="1413">
        <f>IF(ISBLANK(C88),"",ROUND(C88*E88,2))</f>
        <v>0</v>
      </c>
      <c r="G88" s="1432">
        <f>SUM(F59:F88)</f>
        <v>0</v>
      </c>
      <c r="H88" s="1449"/>
      <c r="AMG88" s="1290"/>
      <c r="AMH88" s="1290"/>
      <c r="AMI88" s="1290"/>
      <c r="AMJ88" s="1290"/>
    </row>
    <row r="89" spans="1:1024" s="1372" customFormat="1" ht="13.5" customHeight="1">
      <c r="A89" s="1447"/>
      <c r="B89" s="1446"/>
      <c r="C89" s="1424"/>
      <c r="D89" s="318"/>
      <c r="E89" s="1414"/>
      <c r="F89" s="1413"/>
      <c r="G89" s="1381"/>
      <c r="H89" s="1393"/>
      <c r="AMG89" s="1290"/>
      <c r="AMH89" s="1290"/>
      <c r="AMI89" s="1290"/>
      <c r="AMJ89" s="1290"/>
    </row>
    <row r="90" spans="1:1024" s="1372" customFormat="1" ht="27" customHeight="1">
      <c r="A90" s="321">
        <v>4</v>
      </c>
      <c r="B90" s="1427" t="s">
        <v>918</v>
      </c>
      <c r="C90" s="1424"/>
      <c r="D90" s="318"/>
      <c r="E90" s="1414"/>
      <c r="F90" s="1413" t="str">
        <f>IF(ISBLANK(C90),"",ROUND(C90*E90,2))</f>
        <v/>
      </c>
      <c r="G90" s="1381"/>
      <c r="H90" s="1393"/>
      <c r="AMG90" s="1290"/>
      <c r="AMH90" s="1290"/>
      <c r="AMI90" s="1290"/>
      <c r="AMJ90" s="1290"/>
    </row>
    <row r="91" spans="1:1024" s="1372" customFormat="1" ht="23.25" customHeight="1">
      <c r="A91" s="321" t="s">
        <v>106</v>
      </c>
      <c r="B91" s="1427" t="s">
        <v>189</v>
      </c>
      <c r="C91" s="1424"/>
      <c r="D91" s="318"/>
      <c r="E91" s="1414"/>
      <c r="F91" s="1413"/>
      <c r="G91" s="1381"/>
      <c r="H91" s="1393"/>
      <c r="AMG91" s="1290"/>
      <c r="AMH91" s="1290"/>
      <c r="AMI91" s="1290"/>
      <c r="AMJ91" s="1290"/>
    </row>
    <row r="92" spans="1:1024" s="1372" customFormat="1" ht="23.25" customHeight="1">
      <c r="A92" s="1405" t="s">
        <v>298</v>
      </c>
      <c r="B92" s="1404" t="s">
        <v>899</v>
      </c>
      <c r="C92" s="319">
        <v>6077.06</v>
      </c>
      <c r="D92" s="1403" t="s">
        <v>5</v>
      </c>
      <c r="E92" s="1414"/>
      <c r="F92" s="1413">
        <f t="shared" ref="F92:F104" si="4">IF(ISBLANK(C92),"",ROUND(C92*E92,2))</f>
        <v>0</v>
      </c>
      <c r="G92" s="1381"/>
      <c r="H92" s="1393"/>
      <c r="AMG92" s="1290"/>
      <c r="AMH92" s="1290"/>
      <c r="AMI92" s="1290"/>
      <c r="AMJ92" s="1290"/>
    </row>
    <row r="93" spans="1:1024" s="1372" customFormat="1" ht="23.25" customHeight="1">
      <c r="A93" s="1405" t="s">
        <v>297</v>
      </c>
      <c r="B93" s="1404" t="s">
        <v>917</v>
      </c>
      <c r="C93" s="319">
        <v>2039.99</v>
      </c>
      <c r="D93" s="1403" t="s">
        <v>5</v>
      </c>
      <c r="E93" s="1414"/>
      <c r="F93" s="1413">
        <f t="shared" si="4"/>
        <v>0</v>
      </c>
      <c r="G93" s="1381"/>
      <c r="H93" s="1393"/>
      <c r="AMG93" s="1290"/>
      <c r="AMH93" s="1290"/>
      <c r="AMI93" s="1290"/>
      <c r="AMJ93" s="1290"/>
    </row>
    <row r="94" spans="1:1024" s="1372" customFormat="1" ht="23.25" customHeight="1">
      <c r="A94" s="1437" t="s">
        <v>104</v>
      </c>
      <c r="B94" s="1438" t="s">
        <v>185</v>
      </c>
      <c r="C94" s="319"/>
      <c r="D94" s="1403"/>
      <c r="E94" s="1435"/>
      <c r="F94" s="1413" t="str">
        <f t="shared" si="4"/>
        <v/>
      </c>
      <c r="G94" s="1432"/>
      <c r="H94" s="1393"/>
      <c r="AMG94" s="1290"/>
      <c r="AMH94" s="1290"/>
      <c r="AMI94" s="1290"/>
      <c r="AMJ94" s="1290"/>
    </row>
    <row r="95" spans="1:1024" s="1372" customFormat="1" ht="23.25" customHeight="1">
      <c r="A95" s="1445" t="s">
        <v>295</v>
      </c>
      <c r="B95" s="1404" t="s">
        <v>916</v>
      </c>
      <c r="C95" s="319">
        <v>6</v>
      </c>
      <c r="D95" s="1403" t="s">
        <v>2</v>
      </c>
      <c r="E95" s="1414"/>
      <c r="F95" s="1413">
        <f t="shared" si="4"/>
        <v>0</v>
      </c>
      <c r="G95" s="1432"/>
      <c r="H95" s="1393"/>
      <c r="AMG95" s="1290"/>
      <c r="AMH95" s="1290"/>
      <c r="AMI95" s="1290"/>
      <c r="AMJ95" s="1290"/>
    </row>
    <row r="96" spans="1:1024" s="1372" customFormat="1" ht="23.25" customHeight="1">
      <c r="A96" s="1416" t="s">
        <v>293</v>
      </c>
      <c r="B96" s="1404" t="s">
        <v>915</v>
      </c>
      <c r="C96" s="319">
        <v>13</v>
      </c>
      <c r="D96" s="1403" t="s">
        <v>2</v>
      </c>
      <c r="E96" s="1414"/>
      <c r="F96" s="1413">
        <f t="shared" si="4"/>
        <v>0</v>
      </c>
      <c r="G96" s="1432"/>
      <c r="H96" s="1393"/>
      <c r="AMG96" s="1290"/>
      <c r="AMH96" s="1290"/>
      <c r="AMI96" s="1290"/>
      <c r="AMJ96" s="1290"/>
    </row>
    <row r="97" spans="1:1024" s="1372" customFormat="1" ht="23.25" customHeight="1">
      <c r="A97" s="1416" t="s">
        <v>292</v>
      </c>
      <c r="B97" s="1404" t="s">
        <v>914</v>
      </c>
      <c r="C97" s="319">
        <v>35</v>
      </c>
      <c r="D97" s="1403" t="s">
        <v>2</v>
      </c>
      <c r="E97" s="1414"/>
      <c r="F97" s="1413">
        <f t="shared" si="4"/>
        <v>0</v>
      </c>
      <c r="G97" s="1432"/>
      <c r="H97" s="1393"/>
      <c r="AMG97" s="1290"/>
      <c r="AMH97" s="1290"/>
      <c r="AMI97" s="1290"/>
      <c r="AMJ97" s="1290"/>
    </row>
    <row r="98" spans="1:1024" s="1372" customFormat="1" ht="23.25" customHeight="1">
      <c r="A98" s="1437" t="s">
        <v>102</v>
      </c>
      <c r="B98" s="1438" t="s">
        <v>203</v>
      </c>
      <c r="C98" s="319"/>
      <c r="D98" s="1403"/>
      <c r="E98" s="1414"/>
      <c r="F98" s="1413" t="str">
        <f t="shared" si="4"/>
        <v/>
      </c>
      <c r="G98" s="1432"/>
      <c r="H98" s="1393"/>
      <c r="AMG98" s="1290"/>
      <c r="AMH98" s="1290"/>
      <c r="AMI98" s="1290"/>
      <c r="AMJ98" s="1290"/>
    </row>
    <row r="99" spans="1:1024" s="1372" customFormat="1" ht="23.25" customHeight="1">
      <c r="A99" s="1416" t="s">
        <v>291</v>
      </c>
      <c r="B99" s="1433" t="s">
        <v>913</v>
      </c>
      <c r="C99" s="319">
        <v>1</v>
      </c>
      <c r="D99" s="318" t="s">
        <v>2</v>
      </c>
      <c r="E99" s="1414"/>
      <c r="F99" s="1413">
        <f t="shared" si="4"/>
        <v>0</v>
      </c>
      <c r="G99" s="1432"/>
      <c r="H99" s="1393"/>
      <c r="AMG99" s="1290"/>
      <c r="AMH99" s="1290"/>
      <c r="AMI99" s="1290"/>
      <c r="AMJ99" s="1290"/>
    </row>
    <row r="100" spans="1:1024" s="1372" customFormat="1" ht="23.25" customHeight="1">
      <c r="A100" s="1416" t="s">
        <v>289</v>
      </c>
      <c r="B100" s="1433" t="s">
        <v>912</v>
      </c>
      <c r="C100" s="319">
        <v>10</v>
      </c>
      <c r="D100" s="318" t="s">
        <v>2</v>
      </c>
      <c r="E100" s="1414"/>
      <c r="F100" s="1413">
        <f t="shared" si="4"/>
        <v>0</v>
      </c>
      <c r="G100" s="1432"/>
      <c r="H100" s="1393"/>
      <c r="AMG100" s="1290"/>
      <c r="AMH100" s="1290"/>
      <c r="AMI100" s="1290"/>
      <c r="AMJ100" s="1290"/>
    </row>
    <row r="101" spans="1:1024" s="1372" customFormat="1" ht="23.25" customHeight="1">
      <c r="A101" s="1416" t="s">
        <v>180</v>
      </c>
      <c r="B101" s="1433" t="s">
        <v>911</v>
      </c>
      <c r="C101" s="319">
        <v>13</v>
      </c>
      <c r="D101" s="318" t="s">
        <v>2</v>
      </c>
      <c r="E101" s="1414"/>
      <c r="F101" s="1413">
        <f t="shared" si="4"/>
        <v>0</v>
      </c>
      <c r="G101" s="1432"/>
      <c r="H101" s="1393"/>
      <c r="AMG101" s="1290"/>
      <c r="AMH101" s="1290"/>
      <c r="AMI101" s="1290"/>
      <c r="AMJ101" s="1290"/>
    </row>
    <row r="102" spans="1:1024" s="1372" customFormat="1" ht="23.25" customHeight="1">
      <c r="A102" s="1416" t="s">
        <v>286</v>
      </c>
      <c r="B102" s="1433" t="s">
        <v>910</v>
      </c>
      <c r="C102" s="319">
        <v>5</v>
      </c>
      <c r="D102" s="318" t="s">
        <v>2</v>
      </c>
      <c r="E102" s="1414"/>
      <c r="F102" s="1413">
        <f t="shared" si="4"/>
        <v>0</v>
      </c>
      <c r="G102" s="1432"/>
      <c r="H102" s="1393"/>
      <c r="AMG102" s="1290"/>
      <c r="AMH102" s="1290"/>
      <c r="AMI102" s="1290"/>
      <c r="AMJ102" s="1290"/>
    </row>
    <row r="103" spans="1:1024" s="1372" customFormat="1" ht="23.25" customHeight="1">
      <c r="A103" s="1416" t="s">
        <v>284</v>
      </c>
      <c r="B103" s="1433" t="s">
        <v>909</v>
      </c>
      <c r="C103" s="319">
        <v>22</v>
      </c>
      <c r="D103" s="318" t="s">
        <v>2</v>
      </c>
      <c r="E103" s="1414"/>
      <c r="F103" s="1413">
        <f t="shared" si="4"/>
        <v>0</v>
      </c>
      <c r="G103" s="1432"/>
      <c r="H103" s="1393"/>
      <c r="AMG103" s="1290"/>
      <c r="AMH103" s="1290"/>
      <c r="AMI103" s="1290"/>
      <c r="AMJ103" s="1290"/>
    </row>
    <row r="104" spans="1:1024" s="1372" customFormat="1" ht="23.25" customHeight="1" thickBot="1">
      <c r="A104" s="1444" t="s">
        <v>282</v>
      </c>
      <c r="B104" s="1443" t="s">
        <v>908</v>
      </c>
      <c r="C104" s="1421">
        <v>33</v>
      </c>
      <c r="D104" s="1442" t="s">
        <v>2</v>
      </c>
      <c r="E104" s="1441"/>
      <c r="F104" s="1440">
        <f t="shared" si="4"/>
        <v>0</v>
      </c>
      <c r="G104" s="1439"/>
      <c r="H104" s="1393"/>
      <c r="AMG104" s="1290"/>
      <c r="AMH104" s="1290"/>
      <c r="AMI104" s="1290"/>
      <c r="AMJ104" s="1290"/>
    </row>
    <row r="105" spans="1:1024" s="1372" customFormat="1" ht="17.25" customHeight="1" thickTop="1">
      <c r="A105" s="1416"/>
      <c r="B105" s="1433"/>
      <c r="C105" s="319"/>
      <c r="D105" s="318"/>
      <c r="E105" s="1414"/>
      <c r="F105" s="1413"/>
      <c r="G105" s="1432"/>
      <c r="H105" s="1393"/>
      <c r="AMG105" s="1290"/>
      <c r="AMH105" s="1290"/>
      <c r="AMI105" s="1290"/>
      <c r="AMJ105" s="1290"/>
    </row>
    <row r="106" spans="1:1024" s="1372" customFormat="1" ht="24" customHeight="1">
      <c r="A106" s="1437" t="s">
        <v>100</v>
      </c>
      <c r="B106" s="1438" t="s">
        <v>867</v>
      </c>
      <c r="C106" s="319"/>
      <c r="D106" s="318"/>
      <c r="E106" s="1414"/>
      <c r="F106" s="1413"/>
      <c r="G106" s="1381"/>
      <c r="H106" s="1393"/>
      <c r="AMG106" s="1290"/>
      <c r="AMH106" s="1290"/>
      <c r="AMI106" s="1290"/>
      <c r="AMJ106" s="1290"/>
    </row>
    <row r="107" spans="1:1024" s="1372" customFormat="1" ht="23.25" customHeight="1">
      <c r="A107" s="1416" t="s">
        <v>98</v>
      </c>
      <c r="B107" s="1433" t="s">
        <v>294</v>
      </c>
      <c r="C107" s="319">
        <v>1</v>
      </c>
      <c r="D107" s="318" t="s">
        <v>2</v>
      </c>
      <c r="E107" s="1414"/>
      <c r="F107" s="1413">
        <f>IF(ISBLANK(C107),"",ROUND(C107*E107,2))</f>
        <v>0</v>
      </c>
      <c r="G107" s="1381"/>
      <c r="H107" s="1393"/>
      <c r="AMG107" s="1290"/>
      <c r="AMH107" s="1290"/>
      <c r="AMI107" s="1290"/>
      <c r="AMJ107" s="1290"/>
    </row>
    <row r="108" spans="1:1024" s="1372" customFormat="1" ht="23.25" customHeight="1">
      <c r="A108" s="1416" t="s">
        <v>96</v>
      </c>
      <c r="B108" s="1433" t="s">
        <v>269</v>
      </c>
      <c r="C108" s="319">
        <v>1</v>
      </c>
      <c r="D108" s="318" t="s">
        <v>2</v>
      </c>
      <c r="E108" s="1414"/>
      <c r="F108" s="1413">
        <f>IF(ISBLANK(C108),"",ROUND(C108*E108,2))</f>
        <v>0</v>
      </c>
      <c r="G108" s="1381"/>
      <c r="H108" s="1393"/>
      <c r="AMG108" s="1290"/>
      <c r="AMH108" s="1290"/>
      <c r="AMI108" s="1290"/>
      <c r="AMJ108" s="1290"/>
    </row>
    <row r="109" spans="1:1024" s="1372" customFormat="1" ht="23.25" customHeight="1">
      <c r="A109" s="1416" t="s">
        <v>94</v>
      </c>
      <c r="B109" s="1433" t="s">
        <v>267</v>
      </c>
      <c r="C109" s="319">
        <v>8</v>
      </c>
      <c r="D109" s="318" t="s">
        <v>2</v>
      </c>
      <c r="E109" s="1414"/>
      <c r="F109" s="1413">
        <f>IF(ISBLANK(C109),"",ROUND(C109*E109,2))</f>
        <v>0</v>
      </c>
      <c r="G109" s="1381"/>
      <c r="H109" s="1393"/>
      <c r="AMG109" s="1290"/>
      <c r="AMH109" s="1290"/>
      <c r="AMI109" s="1290"/>
      <c r="AMJ109" s="1290"/>
    </row>
    <row r="110" spans="1:1024" s="1372" customFormat="1" ht="23.25" customHeight="1">
      <c r="A110" s="1437" t="s">
        <v>175</v>
      </c>
      <c r="B110" s="1438" t="s">
        <v>869</v>
      </c>
      <c r="C110" s="319"/>
      <c r="D110" s="318"/>
      <c r="E110" s="1414"/>
      <c r="F110" s="1413"/>
      <c r="G110" s="1381"/>
      <c r="H110" s="1393"/>
      <c r="AMG110" s="1290"/>
      <c r="AMH110" s="1290"/>
      <c r="AMI110" s="1290"/>
      <c r="AMJ110" s="1290"/>
    </row>
    <row r="111" spans="1:1024" s="1372" customFormat="1" ht="23.25" customHeight="1">
      <c r="A111" s="1416" t="s">
        <v>272</v>
      </c>
      <c r="B111" s="1433" t="s">
        <v>269</v>
      </c>
      <c r="C111" s="319">
        <v>5</v>
      </c>
      <c r="D111" s="318" t="s">
        <v>2</v>
      </c>
      <c r="E111" s="1414"/>
      <c r="F111" s="1413">
        <f>IF(ISBLANK(C111),"",ROUND(C111*E111,2))</f>
        <v>0</v>
      </c>
      <c r="G111" s="1381"/>
      <c r="H111" s="1393"/>
      <c r="AMG111" s="1290"/>
      <c r="AMH111" s="1290"/>
      <c r="AMI111" s="1290"/>
      <c r="AMJ111" s="1290"/>
    </row>
    <row r="112" spans="1:1024" s="1372" customFormat="1" ht="23.25" customHeight="1">
      <c r="A112" s="1437" t="s">
        <v>173</v>
      </c>
      <c r="B112" s="1438" t="s">
        <v>178</v>
      </c>
      <c r="C112" s="1424"/>
      <c r="D112" s="318"/>
      <c r="E112" s="1414"/>
      <c r="F112" s="1413"/>
      <c r="G112" s="1381"/>
      <c r="H112" s="1393"/>
      <c r="AMG112" s="1290"/>
      <c r="AMH112" s="1290"/>
      <c r="AMI112" s="1290"/>
      <c r="AMJ112" s="1290"/>
    </row>
    <row r="113" spans="1:1024" s="1372" customFormat="1" ht="23.25" customHeight="1">
      <c r="A113" s="1416" t="s">
        <v>171</v>
      </c>
      <c r="B113" s="1433" t="s">
        <v>907</v>
      </c>
      <c r="C113" s="319">
        <v>1</v>
      </c>
      <c r="D113" s="318" t="s">
        <v>2</v>
      </c>
      <c r="E113" s="1414"/>
      <c r="F113" s="1413">
        <f>IF(ISBLANK(C113),"",ROUND(C113*E113,2))</f>
        <v>0</v>
      </c>
      <c r="G113" s="1381"/>
      <c r="H113" s="1393"/>
      <c r="AMG113" s="1290"/>
      <c r="AMH113" s="1290"/>
      <c r="AMI113" s="1290"/>
      <c r="AMJ113" s="1290"/>
    </row>
    <row r="114" spans="1:1024" s="1372" customFormat="1" ht="23.25" customHeight="1">
      <c r="A114" s="1416" t="s">
        <v>264</v>
      </c>
      <c r="B114" s="1433" t="s">
        <v>274</v>
      </c>
      <c r="C114" s="319">
        <v>17</v>
      </c>
      <c r="D114" s="318" t="s">
        <v>2</v>
      </c>
      <c r="E114" s="1414"/>
      <c r="F114" s="1413">
        <f>IF(ISBLANK(C114),"",ROUND(C114*E114,2))</f>
        <v>0</v>
      </c>
      <c r="G114" s="1381"/>
      <c r="H114" s="1393"/>
      <c r="AMG114" s="1290"/>
      <c r="AMH114" s="1290"/>
      <c r="AMI114" s="1290"/>
      <c r="AMJ114" s="1290"/>
    </row>
    <row r="115" spans="1:1024" s="1372" customFormat="1" ht="33" customHeight="1">
      <c r="A115" s="1437" t="s">
        <v>262</v>
      </c>
      <c r="B115" s="1436" t="s">
        <v>906</v>
      </c>
      <c r="C115" s="319"/>
      <c r="D115" s="1403"/>
      <c r="E115" s="1435"/>
      <c r="F115" s="1413" t="str">
        <f>IF(ISBLANK(C115),"",ROUND(C115*E115,2))</f>
        <v/>
      </c>
      <c r="G115" s="1432"/>
      <c r="H115" s="1393"/>
      <c r="AMG115" s="1290"/>
      <c r="AMH115" s="1290"/>
      <c r="AMI115" s="1290"/>
      <c r="AMJ115" s="1290"/>
    </row>
    <row r="116" spans="1:1024" s="1372" customFormat="1" ht="35.25" customHeight="1">
      <c r="A116" s="1416" t="s">
        <v>260</v>
      </c>
      <c r="B116" s="1434" t="s">
        <v>95</v>
      </c>
      <c r="C116" s="319">
        <v>1</v>
      </c>
      <c r="D116" s="1403" t="s">
        <v>2</v>
      </c>
      <c r="E116" s="1429"/>
      <c r="F116" s="1413">
        <f>IF(ISBLANK(C116),"",ROUND(C116*E116,2))</f>
        <v>0</v>
      </c>
      <c r="G116" s="1432"/>
      <c r="H116" s="1393"/>
      <c r="AMG116" s="1290"/>
      <c r="AMH116" s="1290"/>
      <c r="AMI116" s="1290"/>
      <c r="AMJ116" s="1290"/>
    </row>
    <row r="117" spans="1:1024" s="1372" customFormat="1" ht="23.25" customHeight="1">
      <c r="A117" s="1416" t="s">
        <v>259</v>
      </c>
      <c r="B117" s="1433" t="s">
        <v>93</v>
      </c>
      <c r="C117" s="319">
        <f>+SUM(C115:C116)</f>
        <v>1</v>
      </c>
      <c r="D117" s="1403" t="s">
        <v>2</v>
      </c>
      <c r="E117" s="1429"/>
      <c r="F117" s="1413">
        <f>IF(ISBLANK(C117),"",ROUND(C117*E117,2))</f>
        <v>0</v>
      </c>
      <c r="G117" s="1432">
        <f>SUM(F90:F117)</f>
        <v>0</v>
      </c>
      <c r="H117" s="1393"/>
      <c r="AMG117" s="1290"/>
      <c r="AMH117" s="1290"/>
      <c r="AMI117" s="1290"/>
      <c r="AMJ117" s="1290"/>
    </row>
    <row r="118" spans="1:1024" s="1372" customFormat="1" ht="13.5" customHeight="1">
      <c r="A118" s="1431"/>
      <c r="B118" s="1430"/>
      <c r="C118" s="319"/>
      <c r="D118" s="1403"/>
      <c r="E118" s="1414"/>
      <c r="F118" s="1413"/>
      <c r="G118" s="1381"/>
      <c r="H118" s="1393"/>
      <c r="AMG118" s="1290"/>
      <c r="AMH118" s="1290"/>
      <c r="AMI118" s="1290"/>
      <c r="AMJ118" s="1290"/>
    </row>
    <row r="119" spans="1:1024" s="1383" customFormat="1" ht="24.75" customHeight="1">
      <c r="A119" s="321" t="s">
        <v>92</v>
      </c>
      <c r="B119" s="1427" t="s">
        <v>89</v>
      </c>
      <c r="C119" s="319">
        <v>5</v>
      </c>
      <c r="D119" s="318" t="s">
        <v>256</v>
      </c>
      <c r="E119" s="1429"/>
      <c r="F119" s="1413">
        <f>IF(ISBLANK(C119),"",ROUND(C119*E119,2))</f>
        <v>0</v>
      </c>
      <c r="G119" s="1381">
        <f>SUM(F119)</f>
        <v>0</v>
      </c>
      <c r="AMG119" s="1290"/>
      <c r="AMH119" s="1290"/>
      <c r="AMI119" s="1290"/>
      <c r="AMJ119" s="1290"/>
    </row>
    <row r="120" spans="1:1024" s="1372" customFormat="1" ht="12.75" customHeight="1">
      <c r="A120" s="1416"/>
      <c r="B120" s="1415"/>
      <c r="C120" s="319"/>
      <c r="D120" s="1403"/>
      <c r="E120" s="1414"/>
      <c r="F120" s="1413"/>
      <c r="G120" s="1381"/>
      <c r="H120" s="1393"/>
      <c r="AMG120" s="1290"/>
      <c r="AMH120" s="1290"/>
      <c r="AMI120" s="1290"/>
      <c r="AMJ120" s="1290"/>
    </row>
    <row r="121" spans="1:1024" s="1383" customFormat="1" ht="32.25" customHeight="1">
      <c r="A121" s="321" t="s">
        <v>90</v>
      </c>
      <c r="B121" s="1427" t="s">
        <v>905</v>
      </c>
      <c r="C121" s="319">
        <v>4.34</v>
      </c>
      <c r="D121" s="318" t="s">
        <v>6</v>
      </c>
      <c r="E121" s="1414"/>
      <c r="F121" s="1413">
        <f>IF(ISBLANK(C121),"",ROUND(C121*E121,2))</f>
        <v>0</v>
      </c>
      <c r="G121" s="1381">
        <f>SUM(F121)</f>
        <v>0</v>
      </c>
      <c r="AMG121" s="1290"/>
      <c r="AMH121" s="1290"/>
      <c r="AMI121" s="1290"/>
      <c r="AMJ121" s="1290"/>
    </row>
    <row r="122" spans="1:1024" s="1372" customFormat="1" ht="11.25" customHeight="1">
      <c r="A122" s="1416"/>
      <c r="B122" s="1415"/>
      <c r="C122" s="319"/>
      <c r="D122" s="1403"/>
      <c r="E122" s="1414"/>
      <c r="F122" s="1413"/>
      <c r="G122" s="1381"/>
      <c r="H122" s="1393"/>
      <c r="AMG122" s="1290"/>
      <c r="AMH122" s="1290"/>
      <c r="AMI122" s="1290"/>
      <c r="AMJ122" s="1290"/>
    </row>
    <row r="123" spans="1:1024" s="1383" customFormat="1" ht="73.5" customHeight="1">
      <c r="A123" s="321" t="s">
        <v>87</v>
      </c>
      <c r="B123" s="1427" t="s">
        <v>904</v>
      </c>
      <c r="C123" s="319">
        <v>1</v>
      </c>
      <c r="D123" s="318" t="s">
        <v>14</v>
      </c>
      <c r="E123" s="1414"/>
      <c r="F123" s="1413">
        <f>IF(ISBLANK(C123),"",ROUND(C123*E123,2))</f>
        <v>0</v>
      </c>
      <c r="G123" s="1381">
        <f>SUM(F123)</f>
        <v>0</v>
      </c>
      <c r="AMG123" s="1290"/>
      <c r="AMH123" s="1290"/>
      <c r="AMI123" s="1290"/>
      <c r="AMJ123" s="1290"/>
    </row>
    <row r="124" spans="1:1024" s="1372" customFormat="1" ht="16.5" customHeight="1">
      <c r="A124" s="1416"/>
      <c r="B124" s="1415"/>
      <c r="C124" s="319"/>
      <c r="D124" s="1403"/>
      <c r="E124" s="1414"/>
      <c r="F124" s="1413"/>
      <c r="G124" s="1381"/>
      <c r="H124" s="1393"/>
      <c r="AMG124" s="1290"/>
      <c r="AMH124" s="1290"/>
      <c r="AMI124" s="1290"/>
      <c r="AMJ124" s="1290"/>
    </row>
    <row r="125" spans="1:1024" s="1383" customFormat="1" ht="63" customHeight="1">
      <c r="A125" s="321" t="s">
        <v>85</v>
      </c>
      <c r="B125" s="1427" t="s">
        <v>903</v>
      </c>
      <c r="C125" s="319">
        <v>600</v>
      </c>
      <c r="D125" s="318" t="s">
        <v>2</v>
      </c>
      <c r="E125" s="1414"/>
      <c r="F125" s="1413">
        <f>IF(ISBLANK(C125),"",ROUND(C125*E125,2))</f>
        <v>0</v>
      </c>
      <c r="G125" s="1381">
        <f>+F125</f>
        <v>0</v>
      </c>
      <c r="H125" s="1428"/>
      <c r="AMG125" s="1290"/>
      <c r="AMH125" s="1290"/>
      <c r="AMI125" s="1290"/>
      <c r="AMJ125" s="1290"/>
    </row>
    <row r="126" spans="1:1024" s="1383" customFormat="1" ht="13.5" customHeight="1">
      <c r="A126" s="321"/>
      <c r="B126" s="1427"/>
      <c r="C126" s="1424"/>
      <c r="D126" s="318"/>
      <c r="E126" s="1414"/>
      <c r="F126" s="1413"/>
      <c r="G126" s="1381"/>
      <c r="AMG126" s="1290"/>
      <c r="AMH126" s="1290"/>
      <c r="AMI126" s="1290"/>
      <c r="AMJ126" s="1290"/>
    </row>
    <row r="127" spans="1:1024" s="1372" customFormat="1" ht="41.25" customHeight="1">
      <c r="A127" s="1426" t="s">
        <v>83</v>
      </c>
      <c r="B127" s="1425" t="s">
        <v>902</v>
      </c>
      <c r="C127" s="1424"/>
      <c r="D127" s="1403"/>
      <c r="E127" s="1414"/>
      <c r="F127" s="1413"/>
      <c r="G127" s="1381"/>
      <c r="H127" s="1393"/>
      <c r="AMG127" s="1290"/>
      <c r="AMH127" s="1290"/>
      <c r="AMI127" s="1290"/>
      <c r="AMJ127" s="1290"/>
    </row>
    <row r="128" spans="1:1024" s="1372" customFormat="1" ht="28.5" customHeight="1">
      <c r="A128" s="1405" t="s">
        <v>248</v>
      </c>
      <c r="B128" s="1404" t="s">
        <v>899</v>
      </c>
      <c r="C128" s="319">
        <v>6077.06</v>
      </c>
      <c r="D128" s="1403" t="s">
        <v>5</v>
      </c>
      <c r="E128" s="1402"/>
      <c r="F128" s="1401">
        <f>IF(ISBLANK(C128),"",ROUND(C128*E128,2))</f>
        <v>0</v>
      </c>
      <c r="G128" s="1406"/>
      <c r="H128" s="1393"/>
      <c r="AMG128" s="1290"/>
      <c r="AMH128" s="1290"/>
      <c r="AMI128" s="1290"/>
      <c r="AMJ128" s="1290"/>
    </row>
    <row r="129" spans="1:1024" s="1372" customFormat="1" ht="27" customHeight="1" thickBot="1">
      <c r="A129" s="1423" t="s">
        <v>246</v>
      </c>
      <c r="B129" s="1422" t="s">
        <v>897</v>
      </c>
      <c r="C129" s="1421">
        <v>2039.99</v>
      </c>
      <c r="D129" s="1420" t="s">
        <v>5</v>
      </c>
      <c r="E129" s="1419"/>
      <c r="F129" s="1418">
        <f>IF(ISBLANK(C129),"",ROUND(C129*E129,2))</f>
        <v>0</v>
      </c>
      <c r="G129" s="1417">
        <f>SUM(F128:F129)</f>
        <v>0</v>
      </c>
      <c r="H129" s="1393"/>
      <c r="AMG129" s="1290"/>
      <c r="AMH129" s="1290"/>
      <c r="AMI129" s="1290"/>
      <c r="AMJ129" s="1290"/>
    </row>
    <row r="130" spans="1:1024" s="1372" customFormat="1" ht="16.5" customHeight="1" thickTop="1">
      <c r="A130" s="1416"/>
      <c r="B130" s="1415"/>
      <c r="C130" s="319"/>
      <c r="D130" s="1403"/>
      <c r="E130" s="1414"/>
      <c r="F130" s="1413"/>
      <c r="G130" s="1381"/>
      <c r="H130" s="1393"/>
      <c r="AMG130" s="1290"/>
      <c r="AMH130" s="1290"/>
      <c r="AMI130" s="1290"/>
      <c r="AMJ130" s="1290"/>
    </row>
    <row r="131" spans="1:1024" s="1407" customFormat="1" ht="45.75" customHeight="1">
      <c r="A131" s="1412" t="s">
        <v>81</v>
      </c>
      <c r="B131" s="1411" t="s">
        <v>901</v>
      </c>
      <c r="C131" s="319"/>
      <c r="D131" s="1410"/>
      <c r="E131" s="1402"/>
      <c r="F131" s="1401"/>
      <c r="G131" s="1406"/>
      <c r="H131" s="1409"/>
      <c r="I131" s="1408"/>
      <c r="AMG131" s="1290"/>
      <c r="AMH131" s="1290"/>
      <c r="AMI131" s="1290"/>
      <c r="AMJ131" s="1290"/>
    </row>
    <row r="132" spans="1:1024" s="1372" customFormat="1" ht="24" customHeight="1">
      <c r="A132" s="1405" t="s">
        <v>900</v>
      </c>
      <c r="B132" s="1404" t="s">
        <v>899</v>
      </c>
      <c r="C132" s="319">
        <v>5994.77</v>
      </c>
      <c r="D132" s="1403" t="s">
        <v>5</v>
      </c>
      <c r="E132" s="1402"/>
      <c r="F132" s="1401">
        <f>IF(ISBLANK(C132),"",ROUND(C132*E132,2))</f>
        <v>0</v>
      </c>
      <c r="G132" s="1406"/>
      <c r="H132" s="1393"/>
      <c r="AMG132" s="1290"/>
      <c r="AMH132" s="1290"/>
      <c r="AMI132" s="1290"/>
      <c r="AMJ132" s="1290"/>
    </row>
    <row r="133" spans="1:1024" s="1372" customFormat="1" ht="31.5" customHeight="1">
      <c r="A133" s="1405" t="s">
        <v>898</v>
      </c>
      <c r="B133" s="1404" t="s">
        <v>897</v>
      </c>
      <c r="C133" s="319">
        <v>2006</v>
      </c>
      <c r="D133" s="1403" t="s">
        <v>5</v>
      </c>
      <c r="E133" s="1402"/>
      <c r="F133" s="1401">
        <f>IF(ISBLANK(C133),"",ROUND(C133*E133,2))</f>
        <v>0</v>
      </c>
      <c r="G133" s="1381">
        <f>SUM(F132:F133)</f>
        <v>0</v>
      </c>
      <c r="H133" s="1393"/>
      <c r="AMG133" s="1290"/>
      <c r="AMH133" s="1290"/>
      <c r="AMI133" s="1290"/>
      <c r="AMJ133" s="1290"/>
    </row>
    <row r="134" spans="1:1024" s="1372" customFormat="1" ht="22.5" customHeight="1">
      <c r="A134" s="1405"/>
      <c r="B134" s="1404"/>
      <c r="C134" s="319"/>
      <c r="D134" s="1403"/>
      <c r="E134" s="1402"/>
      <c r="F134" s="1401"/>
      <c r="G134" s="1381"/>
      <c r="H134" s="1393"/>
      <c r="AMG134" s="1290"/>
      <c r="AMH134" s="1290"/>
      <c r="AMI134" s="1290"/>
      <c r="AMJ134" s="1290"/>
    </row>
    <row r="135" spans="1:1024" s="1372" customFormat="1" ht="37.5" customHeight="1">
      <c r="A135" s="1400" t="s">
        <v>79</v>
      </c>
      <c r="B135" s="1399" t="s">
        <v>164</v>
      </c>
      <c r="C135" s="1398">
        <f>+C57</f>
        <v>16014</v>
      </c>
      <c r="D135" s="1397" t="s">
        <v>15</v>
      </c>
      <c r="E135" s="1396"/>
      <c r="F135" s="1395">
        <f>+C135*E135</f>
        <v>0</v>
      </c>
      <c r="G135" s="1394">
        <f>SUM(F135)</f>
        <v>0</v>
      </c>
      <c r="H135" s="1393"/>
      <c r="AMG135" s="1290"/>
      <c r="AMH135" s="1290"/>
      <c r="AMI135" s="1290"/>
      <c r="AMJ135" s="1290"/>
    </row>
    <row r="136" spans="1:1024" s="1383" customFormat="1" ht="17.25" customHeight="1">
      <c r="A136" s="1392"/>
      <c r="B136" s="1391"/>
      <c r="C136" s="1390"/>
      <c r="D136" s="1389"/>
      <c r="E136" s="1388"/>
      <c r="F136" s="1387"/>
      <c r="G136" s="1386"/>
      <c r="H136" s="1384"/>
      <c r="I136" s="1385"/>
      <c r="J136" s="1384"/>
      <c r="K136" s="1384"/>
      <c r="L136" s="1384"/>
      <c r="M136" s="1384"/>
      <c r="N136" s="1384"/>
      <c r="O136" s="1384"/>
      <c r="P136" s="1384"/>
      <c r="Q136" s="1384"/>
      <c r="R136" s="1384"/>
      <c r="S136" s="1384"/>
      <c r="T136" s="1384"/>
      <c r="U136" s="1384"/>
      <c r="V136" s="1384"/>
      <c r="W136" s="1384"/>
      <c r="X136" s="1384"/>
      <c r="Y136" s="1384"/>
      <c r="Z136" s="1384"/>
      <c r="AA136" s="1384"/>
      <c r="AB136" s="1384"/>
      <c r="AC136" s="1384"/>
      <c r="AD136" s="1384"/>
      <c r="AE136" s="1384"/>
      <c r="AF136" s="1384"/>
      <c r="AG136" s="1384"/>
      <c r="AH136" s="1384"/>
      <c r="AI136" s="1384"/>
      <c r="AJ136" s="1384"/>
      <c r="AK136" s="1384"/>
      <c r="AL136" s="1384"/>
      <c r="AM136" s="1384"/>
      <c r="AN136" s="1384"/>
      <c r="AO136" s="1384"/>
      <c r="AP136" s="1384"/>
      <c r="AMG136" s="1290"/>
      <c r="AMH136" s="1290"/>
      <c r="AMI136" s="1290"/>
      <c r="AMJ136" s="1290"/>
    </row>
    <row r="137" spans="1:1024" s="1372" customFormat="1" ht="102" customHeight="1">
      <c r="A137" s="1380" t="s">
        <v>77</v>
      </c>
      <c r="B137" s="1382" t="s">
        <v>896</v>
      </c>
      <c r="C137" s="319">
        <v>1</v>
      </c>
      <c r="D137" s="1377" t="s">
        <v>14</v>
      </c>
      <c r="E137" s="1376"/>
      <c r="F137" s="1375">
        <f>SUM(C137*E137)</f>
        <v>0</v>
      </c>
      <c r="G137" s="1381">
        <f>+F137</f>
        <v>0</v>
      </c>
      <c r="H137" s="1374"/>
      <c r="I137" s="1373"/>
      <c r="J137" s="1373"/>
      <c r="K137" s="1373"/>
      <c r="L137" s="1373"/>
      <c r="M137" s="1373"/>
      <c r="N137" s="1373"/>
      <c r="O137" s="1373"/>
      <c r="P137" s="1373"/>
      <c r="Q137" s="1373"/>
      <c r="R137" s="1373"/>
      <c r="S137" s="1373"/>
      <c r="T137" s="1373"/>
      <c r="U137" s="1373"/>
      <c r="V137" s="1373"/>
      <c r="W137" s="1373"/>
      <c r="X137" s="1373"/>
      <c r="Y137" s="1373"/>
      <c r="Z137" s="1373"/>
      <c r="AA137" s="1373"/>
      <c r="AB137" s="1373"/>
      <c r="AC137" s="1373"/>
      <c r="AD137" s="1373"/>
      <c r="AE137" s="1373"/>
      <c r="AF137" s="1373"/>
      <c r="AG137" s="1373"/>
      <c r="AH137" s="1373"/>
      <c r="AI137" s="1373"/>
      <c r="AJ137" s="1373"/>
      <c r="AK137" s="1373"/>
      <c r="AL137" s="1373"/>
      <c r="AM137" s="1373"/>
      <c r="AN137" s="1373"/>
      <c r="AO137" s="1373"/>
      <c r="AP137" s="1373"/>
      <c r="AMG137" s="1290"/>
      <c r="AMH137" s="1290"/>
      <c r="AMI137" s="1290"/>
      <c r="AMJ137" s="1290"/>
    </row>
    <row r="138" spans="1:1024" s="1372" customFormat="1" ht="14.25" customHeight="1" thickBot="1">
      <c r="A138" s="1380"/>
      <c r="B138" s="1379"/>
      <c r="C138" s="1378"/>
      <c r="D138" s="1377"/>
      <c r="E138" s="1376"/>
      <c r="F138" s="1375"/>
      <c r="G138" s="324"/>
      <c r="H138" s="1374"/>
      <c r="I138" s="1373"/>
      <c r="J138" s="1373"/>
      <c r="K138" s="1373"/>
      <c r="L138" s="1373"/>
      <c r="M138" s="1373"/>
      <c r="N138" s="1373"/>
      <c r="O138" s="1373"/>
      <c r="P138" s="1373"/>
      <c r="Q138" s="1373"/>
      <c r="R138" s="1373"/>
      <c r="S138" s="1373"/>
      <c r="T138" s="1373"/>
      <c r="U138" s="1373"/>
      <c r="V138" s="1373"/>
      <c r="W138" s="1373"/>
      <c r="X138" s="1373"/>
      <c r="Y138" s="1373"/>
      <c r="Z138" s="1373"/>
      <c r="AA138" s="1373"/>
      <c r="AB138" s="1373"/>
      <c r="AC138" s="1373"/>
      <c r="AD138" s="1373"/>
      <c r="AE138" s="1373"/>
      <c r="AF138" s="1373"/>
      <c r="AG138" s="1373"/>
      <c r="AH138" s="1373"/>
      <c r="AI138" s="1373"/>
      <c r="AJ138" s="1373"/>
      <c r="AK138" s="1373"/>
      <c r="AL138" s="1373"/>
      <c r="AM138" s="1373"/>
      <c r="AN138" s="1373"/>
      <c r="AO138" s="1373"/>
      <c r="AP138" s="1373"/>
      <c r="AMG138" s="1290"/>
      <c r="AMH138" s="1290"/>
      <c r="AMI138" s="1290"/>
      <c r="AMJ138" s="1290"/>
    </row>
    <row r="139" spans="1:1024" s="1362" customFormat="1" ht="31.5" customHeight="1" thickTop="1" thickBot="1">
      <c r="A139" s="1371"/>
      <c r="B139" s="1554" t="s">
        <v>161</v>
      </c>
      <c r="C139" s="1554"/>
      <c r="D139" s="1368"/>
      <c r="E139" s="1367"/>
      <c r="F139" s="1366"/>
      <c r="G139" s="1365">
        <f>SUM(G47:G137)</f>
        <v>0</v>
      </c>
      <c r="H139" s="1364"/>
      <c r="I139" s="1363"/>
      <c r="AMG139" s="1290"/>
      <c r="AMH139" s="1290"/>
      <c r="AMI139" s="1290"/>
      <c r="AMJ139" s="1290"/>
    </row>
    <row r="140" spans="1:1024" s="1362" customFormat="1" ht="30.75" customHeight="1" thickTop="1" thickBot="1">
      <c r="A140" s="1371"/>
      <c r="B140" s="1370" t="s">
        <v>895</v>
      </c>
      <c r="C140" s="1369"/>
      <c r="D140" s="1368"/>
      <c r="E140" s="1367"/>
      <c r="F140" s="1366"/>
      <c r="G140" s="1365">
        <f>SUM(G41+G139)</f>
        <v>0</v>
      </c>
      <c r="H140" s="1364"/>
      <c r="I140" s="1363"/>
      <c r="AMG140" s="1290"/>
      <c r="AMH140" s="1290"/>
      <c r="AMI140" s="1290"/>
      <c r="AMJ140" s="1290"/>
    </row>
    <row r="141" spans="1:1024" s="1357" customFormat="1" ht="13.5" customHeight="1" thickTop="1">
      <c r="A141" s="1361"/>
      <c r="B141" s="1360"/>
      <c r="C141" s="1358"/>
      <c r="D141" s="327"/>
      <c r="E141" s="1359"/>
      <c r="F141" s="1358"/>
      <c r="G141" s="353"/>
      <c r="H141" s="1305"/>
      <c r="I141" s="1313"/>
      <c r="AMG141" s="1290"/>
      <c r="AMH141" s="1290"/>
      <c r="AMI141" s="1290"/>
      <c r="AMJ141" s="1290"/>
    </row>
    <row r="142" spans="1:1024" s="1294" customFormat="1" ht="26.25" customHeight="1">
      <c r="A142" s="1356"/>
      <c r="B142" s="1341" t="s">
        <v>72</v>
      </c>
      <c r="C142" s="1355"/>
      <c r="D142" s="1354">
        <v>0.1</v>
      </c>
      <c r="E142" s="1353"/>
      <c r="F142" s="1348">
        <f>SUM(D142*G140)</f>
        <v>0</v>
      </c>
      <c r="G142" s="1352"/>
      <c r="H142" s="1305"/>
      <c r="I142" s="1313"/>
      <c r="AMG142" s="1290"/>
      <c r="AMH142" s="1290"/>
      <c r="AMI142" s="1290"/>
      <c r="AMJ142" s="1290"/>
    </row>
    <row r="143" spans="1:1024" s="1294" customFormat="1" ht="21.75" customHeight="1">
      <c r="A143" s="1351"/>
      <c r="B143" s="1341" t="s">
        <v>8</v>
      </c>
      <c r="C143" s="1325"/>
      <c r="D143" s="1350">
        <v>2.5000000000000001E-2</v>
      </c>
      <c r="E143" s="1341"/>
      <c r="F143" s="1348">
        <f>SUM(D143*G140)</f>
        <v>0</v>
      </c>
      <c r="G143" s="1322"/>
      <c r="H143" s="1305"/>
      <c r="I143" s="1313"/>
      <c r="AMG143" s="1290"/>
      <c r="AMH143" s="1290"/>
      <c r="AMI143" s="1290"/>
      <c r="AMJ143" s="1290"/>
    </row>
    <row r="144" spans="1:1024" s="1294" customFormat="1" ht="27" customHeight="1">
      <c r="A144" s="1351"/>
      <c r="B144" s="1341" t="s">
        <v>10</v>
      </c>
      <c r="C144" s="1325"/>
      <c r="D144" s="1350">
        <v>0.02</v>
      </c>
      <c r="E144" s="1341"/>
      <c r="F144" s="1348">
        <f>SUM(D144*G140)</f>
        <v>0</v>
      </c>
      <c r="G144" s="1322"/>
      <c r="H144" s="1305"/>
      <c r="I144" s="1313"/>
      <c r="AMG144" s="1290"/>
      <c r="AMH144" s="1290"/>
      <c r="AMI144" s="1290"/>
      <c r="AMJ144" s="1290"/>
    </row>
    <row r="145" spans="1:1024" s="1294" customFormat="1" ht="23.25" customHeight="1">
      <c r="A145" s="1347"/>
      <c r="B145" s="1341" t="s">
        <v>71</v>
      </c>
      <c r="C145" s="1325"/>
      <c r="D145" s="1349">
        <v>5.3499999999999999E-2</v>
      </c>
      <c r="E145" s="1341"/>
      <c r="F145" s="1348">
        <f>SUM(D145*G140)</f>
        <v>0</v>
      </c>
      <c r="G145" s="1322"/>
      <c r="H145" s="1305"/>
      <c r="I145" s="1313"/>
      <c r="AMG145" s="1290"/>
      <c r="AMH145" s="1290"/>
      <c r="AMI145" s="1290"/>
      <c r="AMJ145" s="1290"/>
    </row>
    <row r="146" spans="1:1024" s="1294" customFormat="1" ht="21.75" customHeight="1">
      <c r="A146" s="1347"/>
      <c r="B146" s="1341" t="s">
        <v>11</v>
      </c>
      <c r="C146" s="1325"/>
      <c r="D146" s="1324">
        <v>0.01</v>
      </c>
      <c r="E146" s="1341"/>
      <c r="F146" s="1348">
        <f>SUM(D146*G140)</f>
        <v>0</v>
      </c>
      <c r="G146" s="1322"/>
      <c r="H146" s="1305"/>
      <c r="I146" s="1313"/>
      <c r="AMG146" s="1290"/>
      <c r="AMH146" s="1290"/>
      <c r="AMI146" s="1290"/>
      <c r="AMJ146" s="1290"/>
    </row>
    <row r="147" spans="1:1024" s="1294" customFormat="1" ht="24.75" customHeight="1">
      <c r="A147" s="1347"/>
      <c r="B147" s="1341" t="s">
        <v>158</v>
      </c>
      <c r="C147" s="1325"/>
      <c r="D147" s="1324">
        <v>0.05</v>
      </c>
      <c r="E147" s="1341"/>
      <c r="F147" s="1348">
        <f>SUM(D147*G140)</f>
        <v>0</v>
      </c>
      <c r="G147" s="1322" t="s">
        <v>69</v>
      </c>
      <c r="H147" s="1305"/>
      <c r="I147" s="1313"/>
      <c r="AMG147" s="1290"/>
      <c r="AMH147" s="1290"/>
      <c r="AMI147" s="1290"/>
      <c r="AMJ147" s="1290"/>
    </row>
    <row r="148" spans="1:1024" s="1294" customFormat="1" ht="11.25" customHeight="1" thickBot="1">
      <c r="A148" s="1347"/>
      <c r="B148" s="1341"/>
      <c r="C148" s="1325"/>
      <c r="D148" s="1324"/>
      <c r="E148" s="1341"/>
      <c r="F148" s="1323"/>
      <c r="G148" s="1322"/>
      <c r="H148" s="1305"/>
      <c r="I148" s="1313"/>
      <c r="AMG148" s="1290"/>
      <c r="AMH148" s="1290"/>
      <c r="AMI148" s="1290"/>
      <c r="AMJ148" s="1290"/>
    </row>
    <row r="149" spans="1:1024" s="1294" customFormat="1" ht="27" customHeight="1" thickTop="1" thickBot="1">
      <c r="A149" s="1319"/>
      <c r="B149" s="1318" t="s">
        <v>17</v>
      </c>
      <c r="C149" s="1317"/>
      <c r="D149" s="1315"/>
      <c r="E149" s="1315"/>
      <c r="F149" s="1315"/>
      <c r="G149" s="1314">
        <f>SUM(F142:F147)</f>
        <v>0</v>
      </c>
      <c r="H149" s="1305"/>
      <c r="I149" s="1313"/>
      <c r="AMG149" s="1290"/>
      <c r="AMH149" s="1290"/>
      <c r="AMI149" s="1290"/>
      <c r="AMJ149" s="1290"/>
    </row>
    <row r="150" spans="1:1024" s="1294" customFormat="1" ht="27" customHeight="1" thickTop="1" thickBot="1">
      <c r="A150" s="1319"/>
      <c r="B150" s="1318" t="s">
        <v>68</v>
      </c>
      <c r="C150" s="1317"/>
      <c r="D150" s="1315"/>
      <c r="E150" s="1315"/>
      <c r="F150" s="1315"/>
      <c r="G150" s="1314">
        <f>SUM(G140+G149)</f>
        <v>0</v>
      </c>
      <c r="H150" s="1305"/>
      <c r="I150" s="1313"/>
      <c r="AMG150" s="1290"/>
      <c r="AMH150" s="1290"/>
      <c r="AMI150" s="1290"/>
      <c r="AMJ150" s="1290"/>
    </row>
    <row r="151" spans="1:1024" s="1294" customFormat="1" ht="14.25" customHeight="1" thickTop="1">
      <c r="A151" s="1344"/>
      <c r="B151" s="1346"/>
      <c r="C151" s="1345"/>
      <c r="D151" s="1340"/>
      <c r="E151" s="1340"/>
      <c r="F151" s="1340"/>
      <c r="G151" s="1339"/>
      <c r="H151" s="1305"/>
      <c r="I151" s="1313"/>
      <c r="AMG151" s="1290"/>
      <c r="AMH151" s="1290"/>
      <c r="AMI151" s="1290"/>
      <c r="AMJ151" s="1290"/>
    </row>
    <row r="152" spans="1:1024" s="1294" customFormat="1" ht="43.5" customHeight="1">
      <c r="A152" s="1344"/>
      <c r="B152" s="1343" t="s">
        <v>157</v>
      </c>
      <c r="C152" s="1342"/>
      <c r="D152" s="1324">
        <v>0.03</v>
      </c>
      <c r="E152" s="1341"/>
      <c r="F152" s="1340"/>
      <c r="G152" s="1339">
        <f>+D152*G149</f>
        <v>0</v>
      </c>
      <c r="H152" s="1305"/>
      <c r="I152" s="1313"/>
      <c r="AMG152" s="1290"/>
      <c r="AMH152" s="1290"/>
      <c r="AMI152" s="1290"/>
      <c r="AMJ152" s="1290"/>
    </row>
    <row r="153" spans="1:1024" s="1294" customFormat="1" ht="26.25" customHeight="1">
      <c r="A153" s="1337"/>
      <c r="B153" s="1338" t="s">
        <v>26</v>
      </c>
      <c r="C153" s="1332"/>
      <c r="D153" s="1336">
        <v>0.06</v>
      </c>
      <c r="E153" s="1338"/>
      <c r="F153" s="1338"/>
      <c r="G153" s="1335">
        <f>SUM(D153*G140)</f>
        <v>0</v>
      </c>
      <c r="AMG153" s="1290"/>
      <c r="AMH153" s="1290"/>
      <c r="AMI153" s="1290"/>
      <c r="AMJ153" s="1290"/>
    </row>
    <row r="154" spans="1:1024" s="1294" customFormat="1" ht="24" customHeight="1">
      <c r="A154" s="1337"/>
      <c r="B154" s="1333" t="s">
        <v>13</v>
      </c>
      <c r="C154" s="1332"/>
      <c r="D154" s="1336">
        <v>0.05</v>
      </c>
      <c r="E154" s="1338"/>
      <c r="F154" s="1338"/>
      <c r="G154" s="1335">
        <f>D154*G150</f>
        <v>0</v>
      </c>
      <c r="H154" s="1313"/>
      <c r="AMG154" s="1290"/>
      <c r="AMH154" s="1290"/>
      <c r="AMI154" s="1290"/>
      <c r="AMJ154" s="1290"/>
    </row>
    <row r="155" spans="1:1024" s="1294" customFormat="1" ht="26.25" customHeight="1">
      <c r="A155" s="1337"/>
      <c r="B155" s="1333" t="s">
        <v>66</v>
      </c>
      <c r="C155" s="1332"/>
      <c r="D155" s="1336">
        <v>0.18</v>
      </c>
      <c r="E155" s="1330"/>
      <c r="F155" s="1329"/>
      <c r="G155" s="1335">
        <f>+D155*F142</f>
        <v>0</v>
      </c>
      <c r="H155" s="1313"/>
      <c r="AMG155" s="1290"/>
      <c r="AMH155" s="1290"/>
      <c r="AMI155" s="1290"/>
      <c r="AMJ155" s="1290"/>
    </row>
    <row r="156" spans="1:1024" ht="26.25" customHeight="1">
      <c r="A156" s="1334"/>
      <c r="B156" s="1333" t="s">
        <v>63</v>
      </c>
      <c r="C156" s="1332"/>
      <c r="D156" s="1331">
        <v>1E-3</v>
      </c>
      <c r="E156" s="1330"/>
      <c r="F156" s="1329"/>
      <c r="G156" s="1328">
        <f>+G140*D156</f>
        <v>0</v>
      </c>
    </row>
    <row r="157" spans="1:1024" s="1294" customFormat="1" ht="17.25" customHeight="1" thickBot="1">
      <c r="A157" s="1327"/>
      <c r="B157" s="1326"/>
      <c r="C157" s="1325"/>
      <c r="D157" s="1324"/>
      <c r="E157" s="1323"/>
      <c r="F157" s="1323"/>
      <c r="G157" s="1322"/>
      <c r="H157" s="1321"/>
      <c r="I157" s="1320"/>
      <c r="AMG157" s="1290"/>
      <c r="AMH157" s="1290"/>
      <c r="AMI157" s="1290"/>
      <c r="AMJ157" s="1290"/>
    </row>
    <row r="158" spans="1:1024" s="1312" customFormat="1" ht="24.75" customHeight="1" thickTop="1" thickBot="1">
      <c r="A158" s="1319"/>
      <c r="B158" s="1318" t="s">
        <v>894</v>
      </c>
      <c r="C158" s="1317"/>
      <c r="D158" s="1316"/>
      <c r="E158" s="1315"/>
      <c r="F158" s="1315"/>
      <c r="G158" s="1314">
        <f>SUM(G150:G156)</f>
        <v>0</v>
      </c>
      <c r="H158" s="1305"/>
      <c r="I158" s="1313"/>
      <c r="AMG158" s="1290"/>
      <c r="AMH158" s="1290"/>
      <c r="AMI158" s="1290"/>
      <c r="AMJ158" s="1290"/>
    </row>
    <row r="159" spans="1:1024" s="1312" customFormat="1" ht="27" customHeight="1" thickTop="1" thickBot="1">
      <c r="A159" s="1319"/>
      <c r="B159" s="1318" t="s">
        <v>19</v>
      </c>
      <c r="C159" s="1317"/>
      <c r="D159" s="1316"/>
      <c r="E159" s="1315"/>
      <c r="F159" s="1315"/>
      <c r="G159" s="1314">
        <f>+G158</f>
        <v>0</v>
      </c>
      <c r="H159" s="1305"/>
      <c r="I159" s="1313"/>
      <c r="AMG159" s="1290"/>
      <c r="AMH159" s="1290"/>
      <c r="AMI159" s="1290"/>
      <c r="AMJ159" s="1290"/>
    </row>
    <row r="160" spans="1:1024" ht="21" customHeight="1" thickTop="1">
      <c r="A160" s="1308"/>
      <c r="B160" s="1311"/>
      <c r="C160" s="1310"/>
      <c r="D160" s="1309"/>
      <c r="E160" s="1308"/>
      <c r="F160" s="1308"/>
      <c r="G160" s="1307"/>
      <c r="H160" s="1305"/>
      <c r="I160" s="1304"/>
      <c r="J160" s="1290"/>
      <c r="K160" s="1290"/>
      <c r="L160" s="1290"/>
      <c r="M160" s="1290"/>
      <c r="N160" s="1290"/>
      <c r="O160" s="1290"/>
      <c r="P160" s="1290"/>
      <c r="Q160" s="1290"/>
      <c r="R160" s="1290"/>
      <c r="S160" s="1290"/>
      <c r="T160" s="1290"/>
      <c r="U160" s="1290"/>
      <c r="V160" s="1290"/>
      <c r="W160" s="1290"/>
      <c r="X160" s="1290"/>
      <c r="Y160" s="1290"/>
      <c r="Z160" s="1290"/>
      <c r="AA160" s="1290"/>
      <c r="AB160" s="1290"/>
      <c r="AC160" s="1290"/>
      <c r="AD160" s="1290"/>
      <c r="AE160" s="1290"/>
      <c r="AF160" s="1290"/>
      <c r="AG160" s="1290"/>
      <c r="AH160" s="1290"/>
      <c r="AI160" s="1290"/>
      <c r="AJ160" s="1290"/>
      <c r="AK160" s="1290"/>
      <c r="AL160" s="1290"/>
      <c r="AM160" s="1290"/>
      <c r="AN160" s="1290"/>
      <c r="AO160" s="1290"/>
      <c r="AP160" s="1290"/>
      <c r="AQ160" s="1290"/>
      <c r="AR160" s="1290"/>
      <c r="AS160" s="1290"/>
      <c r="AT160" s="1290"/>
      <c r="AU160" s="1290"/>
      <c r="AV160" s="1290"/>
      <c r="AW160" s="1290"/>
      <c r="AX160" s="1290"/>
      <c r="AY160" s="1290"/>
      <c r="AZ160" s="1290"/>
      <c r="BA160" s="1290"/>
      <c r="BB160" s="1290"/>
      <c r="BC160" s="1290"/>
      <c r="BD160" s="1290"/>
      <c r="BE160" s="1290"/>
      <c r="BF160" s="1290"/>
      <c r="BG160" s="1290"/>
      <c r="BH160" s="1290"/>
      <c r="BI160" s="1290"/>
      <c r="BJ160" s="1290"/>
      <c r="BK160" s="1290"/>
      <c r="BL160" s="1290"/>
      <c r="BM160" s="1290"/>
      <c r="BN160" s="1290"/>
      <c r="BO160" s="1290"/>
      <c r="BP160" s="1290"/>
      <c r="BQ160" s="1290"/>
      <c r="BR160" s="1290"/>
      <c r="BS160" s="1290"/>
      <c r="BT160" s="1290"/>
      <c r="BU160" s="1290"/>
      <c r="BV160" s="1290"/>
      <c r="BW160" s="1290"/>
      <c r="BX160" s="1290"/>
      <c r="BY160" s="1290"/>
      <c r="BZ160" s="1290"/>
      <c r="CA160" s="1290"/>
      <c r="CB160" s="1290"/>
      <c r="CC160" s="1290"/>
      <c r="CD160" s="1290"/>
      <c r="CE160" s="1290"/>
      <c r="CF160" s="1290"/>
      <c r="CG160" s="1290"/>
      <c r="CH160" s="1290"/>
      <c r="CI160" s="1290"/>
      <c r="CJ160" s="1290"/>
      <c r="CK160" s="1290"/>
      <c r="CL160" s="1290"/>
      <c r="CM160" s="1290"/>
      <c r="CN160" s="1290"/>
      <c r="CO160" s="1290"/>
      <c r="CP160" s="1290"/>
      <c r="CQ160" s="1290"/>
      <c r="CR160" s="1290"/>
      <c r="CS160" s="1290"/>
      <c r="CT160" s="1290"/>
      <c r="CU160" s="1290"/>
      <c r="CV160" s="1290"/>
      <c r="CW160" s="1290"/>
      <c r="CX160" s="1290"/>
      <c r="CY160" s="1290"/>
      <c r="CZ160" s="1290"/>
      <c r="DA160" s="1290"/>
      <c r="DB160" s="1290"/>
      <c r="DC160" s="1290"/>
      <c r="DD160" s="1290"/>
      <c r="DE160" s="1290"/>
      <c r="DF160" s="1290"/>
      <c r="DG160" s="1290"/>
      <c r="DH160" s="1290"/>
      <c r="DI160" s="1290"/>
      <c r="DJ160" s="1290"/>
      <c r="DK160" s="1290"/>
      <c r="DL160" s="1290"/>
      <c r="DM160" s="1290"/>
      <c r="DN160" s="1290"/>
      <c r="DO160" s="1290"/>
      <c r="DP160" s="1290"/>
      <c r="DQ160" s="1290"/>
      <c r="DR160" s="1290"/>
      <c r="DS160" s="1290"/>
      <c r="DT160" s="1290"/>
      <c r="DU160" s="1290"/>
      <c r="DV160" s="1290"/>
      <c r="DW160" s="1290"/>
      <c r="DX160" s="1290"/>
      <c r="DY160" s="1290"/>
      <c r="DZ160" s="1290"/>
      <c r="EA160" s="1290"/>
      <c r="EB160" s="1290"/>
      <c r="EC160" s="1290"/>
      <c r="ED160" s="1290"/>
      <c r="EE160" s="1290"/>
      <c r="EF160" s="1290"/>
      <c r="EG160" s="1290"/>
      <c r="EH160" s="1290"/>
      <c r="EI160" s="1290"/>
      <c r="EJ160" s="1290"/>
      <c r="EK160" s="1290"/>
      <c r="EL160" s="1290"/>
      <c r="EM160" s="1290"/>
      <c r="EN160" s="1290"/>
      <c r="EO160" s="1290"/>
      <c r="EP160" s="1290"/>
      <c r="EQ160" s="1290"/>
      <c r="ER160" s="1290"/>
      <c r="ES160" s="1290"/>
      <c r="ET160" s="1290"/>
      <c r="EU160" s="1290"/>
      <c r="EV160" s="1290"/>
      <c r="EW160" s="1290"/>
      <c r="EX160" s="1290"/>
      <c r="EY160" s="1290"/>
      <c r="EZ160" s="1290"/>
      <c r="FA160" s="1290"/>
      <c r="FB160" s="1290"/>
      <c r="FC160" s="1290"/>
      <c r="FD160" s="1290"/>
      <c r="FE160" s="1290"/>
      <c r="FF160" s="1290"/>
      <c r="FG160" s="1290"/>
      <c r="FH160" s="1290"/>
      <c r="FI160" s="1290"/>
      <c r="FJ160" s="1290"/>
      <c r="FK160" s="1290"/>
      <c r="FL160" s="1290"/>
      <c r="FM160" s="1290"/>
      <c r="FN160" s="1290"/>
      <c r="FO160" s="1290"/>
      <c r="FP160" s="1290"/>
      <c r="FQ160" s="1290"/>
      <c r="FR160" s="1290"/>
      <c r="FS160" s="1290"/>
      <c r="FT160" s="1290"/>
      <c r="FU160" s="1290"/>
      <c r="FV160" s="1290"/>
      <c r="FW160" s="1290"/>
      <c r="FX160" s="1290"/>
      <c r="FY160" s="1290"/>
      <c r="FZ160" s="1290"/>
      <c r="GA160" s="1290"/>
      <c r="GB160" s="1290"/>
      <c r="GC160" s="1290"/>
      <c r="GD160" s="1290"/>
      <c r="GE160" s="1290"/>
      <c r="GF160" s="1290"/>
      <c r="GG160" s="1290"/>
      <c r="GH160" s="1290"/>
      <c r="GI160" s="1290"/>
      <c r="GJ160" s="1290"/>
      <c r="GK160" s="1290"/>
      <c r="GL160" s="1290"/>
      <c r="GM160" s="1290"/>
      <c r="GN160" s="1290"/>
      <c r="GO160" s="1290"/>
      <c r="GP160" s="1290"/>
      <c r="GQ160" s="1290"/>
      <c r="GR160" s="1290"/>
      <c r="GS160" s="1290"/>
      <c r="GT160" s="1290"/>
      <c r="GU160" s="1290"/>
      <c r="GV160" s="1290"/>
      <c r="GW160" s="1290"/>
      <c r="GX160" s="1290"/>
      <c r="GY160" s="1290"/>
      <c r="GZ160" s="1290"/>
      <c r="HA160" s="1290"/>
      <c r="HB160" s="1290"/>
      <c r="HC160" s="1290"/>
      <c r="HD160" s="1290"/>
      <c r="HE160" s="1290"/>
      <c r="HF160" s="1290"/>
      <c r="HG160" s="1290"/>
      <c r="HH160" s="1290"/>
      <c r="HI160" s="1290"/>
      <c r="HJ160" s="1290"/>
      <c r="HK160" s="1290"/>
      <c r="HL160" s="1290"/>
      <c r="HM160" s="1290"/>
      <c r="HN160" s="1290"/>
      <c r="HO160" s="1290"/>
      <c r="HP160" s="1290"/>
      <c r="HQ160" s="1290"/>
      <c r="HR160" s="1290"/>
      <c r="HS160" s="1290"/>
      <c r="HT160" s="1290"/>
      <c r="HU160" s="1290"/>
      <c r="HV160" s="1290"/>
      <c r="HW160" s="1290"/>
      <c r="HX160" s="1290"/>
      <c r="HY160" s="1290"/>
      <c r="HZ160" s="1290"/>
      <c r="IA160" s="1290"/>
      <c r="IB160" s="1290"/>
      <c r="IC160" s="1290"/>
      <c r="ID160" s="1290"/>
      <c r="IE160" s="1290"/>
      <c r="IF160" s="1290"/>
      <c r="IG160" s="1290"/>
      <c r="IH160" s="1290"/>
      <c r="II160" s="1290"/>
      <c r="IJ160" s="1290"/>
      <c r="IK160" s="1290"/>
      <c r="IL160" s="1290"/>
      <c r="IM160" s="1290"/>
      <c r="IN160" s="1290"/>
      <c r="IO160" s="1290"/>
      <c r="IP160" s="1290"/>
      <c r="IQ160" s="1290"/>
      <c r="IR160" s="1290"/>
      <c r="IS160" s="1290"/>
      <c r="IT160" s="1290"/>
      <c r="IU160" s="1290"/>
      <c r="IV160" s="1290"/>
      <c r="IW160" s="1290"/>
      <c r="IX160" s="1290"/>
      <c r="IY160" s="1290"/>
      <c r="IZ160" s="1290"/>
      <c r="JA160" s="1290"/>
      <c r="JB160" s="1290"/>
      <c r="JC160" s="1290"/>
      <c r="JD160" s="1290"/>
      <c r="JE160" s="1290"/>
      <c r="JF160" s="1290"/>
      <c r="JG160" s="1290"/>
      <c r="JH160" s="1290"/>
      <c r="JI160" s="1290"/>
      <c r="JJ160" s="1290"/>
      <c r="JK160" s="1290"/>
      <c r="JL160" s="1290"/>
      <c r="JM160" s="1290"/>
      <c r="JN160" s="1290"/>
      <c r="JO160" s="1290"/>
      <c r="JP160" s="1290"/>
      <c r="JQ160" s="1290"/>
      <c r="JR160" s="1290"/>
      <c r="JS160" s="1290"/>
      <c r="JT160" s="1290"/>
      <c r="JU160" s="1290"/>
      <c r="JV160" s="1290"/>
      <c r="JW160" s="1290"/>
      <c r="JX160" s="1290"/>
      <c r="JY160" s="1290"/>
      <c r="JZ160" s="1290"/>
      <c r="KA160" s="1290"/>
      <c r="KB160" s="1290"/>
      <c r="KC160" s="1290"/>
      <c r="KD160" s="1290"/>
      <c r="KE160" s="1290"/>
      <c r="KF160" s="1290"/>
      <c r="KG160" s="1290"/>
      <c r="KH160" s="1290"/>
      <c r="KI160" s="1290"/>
      <c r="KJ160" s="1290"/>
      <c r="KK160" s="1290"/>
      <c r="KL160" s="1290"/>
      <c r="KM160" s="1290"/>
      <c r="KN160" s="1290"/>
      <c r="KO160" s="1290"/>
      <c r="KP160" s="1290"/>
      <c r="KQ160" s="1290"/>
      <c r="KR160" s="1290"/>
      <c r="KS160" s="1290"/>
      <c r="KT160" s="1290"/>
      <c r="KU160" s="1290"/>
      <c r="KV160" s="1290"/>
      <c r="KW160" s="1290"/>
      <c r="KX160" s="1290"/>
      <c r="KY160" s="1290"/>
      <c r="KZ160" s="1290"/>
      <c r="LA160" s="1290"/>
      <c r="LB160" s="1290"/>
      <c r="LC160" s="1290"/>
      <c r="LD160" s="1290"/>
      <c r="LE160" s="1290"/>
      <c r="LF160" s="1290"/>
      <c r="LG160" s="1290"/>
      <c r="LH160" s="1290"/>
      <c r="LI160" s="1290"/>
      <c r="LJ160" s="1290"/>
      <c r="LK160" s="1290"/>
      <c r="LL160" s="1290"/>
      <c r="LM160" s="1290"/>
      <c r="LN160" s="1290"/>
      <c r="LO160" s="1290"/>
      <c r="LP160" s="1290"/>
      <c r="LQ160" s="1290"/>
      <c r="LR160" s="1290"/>
      <c r="LS160" s="1290"/>
      <c r="LT160" s="1290"/>
      <c r="LU160" s="1290"/>
      <c r="LV160" s="1290"/>
      <c r="LW160" s="1290"/>
      <c r="LX160" s="1290"/>
      <c r="LY160" s="1290"/>
      <c r="LZ160" s="1290"/>
      <c r="MA160" s="1290"/>
      <c r="MB160" s="1290"/>
      <c r="MC160" s="1290"/>
      <c r="MD160" s="1290"/>
      <c r="ME160" s="1290"/>
      <c r="MF160" s="1290"/>
      <c r="MG160" s="1290"/>
      <c r="MH160" s="1290"/>
      <c r="MI160" s="1290"/>
      <c r="MJ160" s="1290"/>
      <c r="MK160" s="1290"/>
      <c r="ML160" s="1290"/>
      <c r="MM160" s="1290"/>
      <c r="MN160" s="1290"/>
      <c r="MO160" s="1290"/>
      <c r="MP160" s="1290"/>
      <c r="MQ160" s="1290"/>
      <c r="MR160" s="1290"/>
      <c r="MS160" s="1290"/>
      <c r="MT160" s="1290"/>
      <c r="MU160" s="1290"/>
      <c r="MV160" s="1290"/>
      <c r="MW160" s="1290"/>
      <c r="MX160" s="1290"/>
      <c r="MY160" s="1290"/>
      <c r="MZ160" s="1290"/>
      <c r="NA160" s="1290"/>
      <c r="NB160" s="1290"/>
      <c r="NC160" s="1290"/>
      <c r="ND160" s="1290"/>
      <c r="NE160" s="1290"/>
      <c r="NF160" s="1290"/>
      <c r="NG160" s="1290"/>
      <c r="NH160" s="1290"/>
      <c r="NI160" s="1290"/>
      <c r="NJ160" s="1290"/>
      <c r="NK160" s="1290"/>
      <c r="NL160" s="1290"/>
      <c r="NM160" s="1290"/>
      <c r="NN160" s="1290"/>
      <c r="NO160" s="1290"/>
      <c r="NP160" s="1290"/>
      <c r="NQ160" s="1290"/>
      <c r="NR160" s="1290"/>
      <c r="NS160" s="1290"/>
      <c r="NT160" s="1290"/>
      <c r="NU160" s="1290"/>
      <c r="NV160" s="1290"/>
      <c r="NW160" s="1290"/>
      <c r="NX160" s="1290"/>
      <c r="NY160" s="1290"/>
      <c r="NZ160" s="1290"/>
      <c r="OA160" s="1290"/>
      <c r="OB160" s="1290"/>
      <c r="OC160" s="1290"/>
      <c r="OD160" s="1290"/>
      <c r="OE160" s="1290"/>
      <c r="OF160" s="1290"/>
      <c r="OG160" s="1290"/>
      <c r="OH160" s="1290"/>
      <c r="OI160" s="1290"/>
      <c r="OJ160" s="1290"/>
      <c r="OK160" s="1290"/>
      <c r="OL160" s="1290"/>
      <c r="OM160" s="1290"/>
      <c r="ON160" s="1290"/>
      <c r="OO160" s="1290"/>
      <c r="OP160" s="1290"/>
      <c r="OQ160" s="1290"/>
      <c r="OR160" s="1290"/>
      <c r="OS160" s="1290"/>
      <c r="OT160" s="1290"/>
      <c r="OU160" s="1290"/>
      <c r="OV160" s="1290"/>
      <c r="OW160" s="1290"/>
      <c r="OX160" s="1290"/>
      <c r="OY160" s="1290"/>
      <c r="OZ160" s="1290"/>
      <c r="PA160" s="1290"/>
      <c r="PB160" s="1290"/>
      <c r="PC160" s="1290"/>
      <c r="PD160" s="1290"/>
      <c r="PE160" s="1290"/>
      <c r="PF160" s="1290"/>
      <c r="PG160" s="1290"/>
      <c r="PH160" s="1290"/>
      <c r="PI160" s="1290"/>
      <c r="PJ160" s="1290"/>
      <c r="PK160" s="1290"/>
      <c r="PL160" s="1290"/>
      <c r="PM160" s="1290"/>
      <c r="PN160" s="1290"/>
      <c r="PO160" s="1290"/>
      <c r="PP160" s="1290"/>
      <c r="PQ160" s="1290"/>
      <c r="PR160" s="1290"/>
      <c r="PS160" s="1290"/>
      <c r="PT160" s="1290"/>
      <c r="PU160" s="1290"/>
      <c r="PV160" s="1290"/>
      <c r="PW160" s="1290"/>
      <c r="PX160" s="1290"/>
      <c r="PY160" s="1290"/>
      <c r="PZ160" s="1290"/>
      <c r="QA160" s="1290"/>
      <c r="QB160" s="1290"/>
      <c r="QC160" s="1290"/>
      <c r="QD160" s="1290"/>
      <c r="QE160" s="1290"/>
      <c r="QF160" s="1290"/>
      <c r="QG160" s="1290"/>
      <c r="QH160" s="1290"/>
      <c r="QI160" s="1290"/>
      <c r="QJ160" s="1290"/>
      <c r="QK160" s="1290"/>
      <c r="QL160" s="1290"/>
      <c r="QM160" s="1290"/>
      <c r="QN160" s="1290"/>
      <c r="QO160" s="1290"/>
      <c r="QP160" s="1290"/>
      <c r="QQ160" s="1290"/>
      <c r="QR160" s="1290"/>
      <c r="QS160" s="1290"/>
      <c r="QT160" s="1290"/>
      <c r="QU160" s="1290"/>
      <c r="QV160" s="1290"/>
      <c r="QW160" s="1290"/>
      <c r="QX160" s="1290"/>
      <c r="QY160" s="1290"/>
      <c r="QZ160" s="1290"/>
      <c r="RA160" s="1290"/>
      <c r="RB160" s="1290"/>
      <c r="RC160" s="1290"/>
      <c r="RD160" s="1290"/>
      <c r="RE160" s="1290"/>
      <c r="RF160" s="1290"/>
      <c r="RG160" s="1290"/>
      <c r="RH160" s="1290"/>
      <c r="RI160" s="1290"/>
      <c r="RJ160" s="1290"/>
      <c r="RK160" s="1290"/>
      <c r="RL160" s="1290"/>
      <c r="RM160" s="1290"/>
      <c r="RN160" s="1290"/>
      <c r="RO160" s="1290"/>
      <c r="RP160" s="1290"/>
      <c r="RQ160" s="1290"/>
      <c r="RR160" s="1290"/>
      <c r="RS160" s="1290"/>
      <c r="RT160" s="1290"/>
      <c r="RU160" s="1290"/>
      <c r="RV160" s="1290"/>
      <c r="RW160" s="1290"/>
      <c r="RX160" s="1290"/>
      <c r="RY160" s="1290"/>
      <c r="RZ160" s="1290"/>
      <c r="SA160" s="1290"/>
      <c r="SB160" s="1290"/>
      <c r="SC160" s="1290"/>
      <c r="SD160" s="1290"/>
      <c r="SE160" s="1290"/>
      <c r="SF160" s="1290"/>
      <c r="SG160" s="1290"/>
      <c r="SH160" s="1290"/>
      <c r="SI160" s="1290"/>
      <c r="SJ160" s="1290"/>
      <c r="SK160" s="1290"/>
      <c r="SL160" s="1290"/>
      <c r="SM160" s="1290"/>
      <c r="SN160" s="1290"/>
      <c r="SO160" s="1290"/>
      <c r="SP160" s="1290"/>
      <c r="SQ160" s="1290"/>
      <c r="SR160" s="1290"/>
      <c r="SS160" s="1290"/>
      <c r="ST160" s="1290"/>
      <c r="SU160" s="1290"/>
      <c r="SV160" s="1290"/>
      <c r="SW160" s="1290"/>
      <c r="SX160" s="1290"/>
      <c r="SY160" s="1290"/>
      <c r="SZ160" s="1290"/>
      <c r="TA160" s="1290"/>
      <c r="TB160" s="1290"/>
      <c r="TC160" s="1290"/>
      <c r="TD160" s="1290"/>
      <c r="TE160" s="1290"/>
      <c r="TF160" s="1290"/>
      <c r="TG160" s="1290"/>
      <c r="TH160" s="1290"/>
      <c r="TI160" s="1290"/>
      <c r="TJ160" s="1290"/>
      <c r="TK160" s="1290"/>
      <c r="TL160" s="1290"/>
      <c r="TM160" s="1290"/>
      <c r="TN160" s="1290"/>
      <c r="TO160" s="1290"/>
      <c r="TP160" s="1290"/>
      <c r="TQ160" s="1290"/>
      <c r="TR160" s="1290"/>
      <c r="TS160" s="1290"/>
      <c r="TT160" s="1290"/>
      <c r="TU160" s="1290"/>
      <c r="TV160" s="1290"/>
      <c r="TW160" s="1290"/>
      <c r="TX160" s="1290"/>
      <c r="TY160" s="1290"/>
      <c r="TZ160" s="1290"/>
      <c r="UA160" s="1290"/>
      <c r="UB160" s="1290"/>
      <c r="UC160" s="1290"/>
      <c r="UD160" s="1290"/>
      <c r="UE160" s="1290"/>
      <c r="UF160" s="1290"/>
      <c r="UG160" s="1290"/>
      <c r="UH160" s="1290"/>
      <c r="UI160" s="1290"/>
      <c r="UJ160" s="1290"/>
      <c r="UK160" s="1290"/>
      <c r="UL160" s="1290"/>
      <c r="UM160" s="1290"/>
      <c r="UN160" s="1290"/>
      <c r="UO160" s="1290"/>
      <c r="UP160" s="1290"/>
      <c r="UQ160" s="1290"/>
      <c r="UR160" s="1290"/>
      <c r="US160" s="1290"/>
      <c r="UT160" s="1290"/>
      <c r="UU160" s="1290"/>
      <c r="UV160" s="1290"/>
      <c r="UW160" s="1290"/>
      <c r="UX160" s="1290"/>
      <c r="UY160" s="1290"/>
      <c r="UZ160" s="1290"/>
      <c r="VA160" s="1290"/>
      <c r="VB160" s="1290"/>
      <c r="VC160" s="1290"/>
      <c r="VD160" s="1290"/>
      <c r="VE160" s="1290"/>
      <c r="VF160" s="1290"/>
      <c r="VG160" s="1290"/>
      <c r="VH160" s="1290"/>
      <c r="VI160" s="1290"/>
      <c r="VJ160" s="1290"/>
      <c r="VK160" s="1290"/>
      <c r="VL160" s="1290"/>
      <c r="VM160" s="1290"/>
      <c r="VN160" s="1290"/>
      <c r="VO160" s="1290"/>
      <c r="VP160" s="1290"/>
      <c r="VQ160" s="1290"/>
      <c r="VR160" s="1290"/>
      <c r="VS160" s="1290"/>
      <c r="VT160" s="1290"/>
      <c r="VU160" s="1290"/>
      <c r="VV160" s="1290"/>
      <c r="VW160" s="1290"/>
      <c r="VX160" s="1290"/>
      <c r="VY160" s="1290"/>
      <c r="VZ160" s="1290"/>
      <c r="WA160" s="1290"/>
      <c r="WB160" s="1290"/>
      <c r="WC160" s="1290"/>
      <c r="WD160" s="1290"/>
      <c r="WE160" s="1290"/>
      <c r="WF160" s="1290"/>
      <c r="WG160" s="1290"/>
      <c r="WH160" s="1290"/>
      <c r="WI160" s="1290"/>
      <c r="WJ160" s="1290"/>
      <c r="WK160" s="1290"/>
      <c r="WL160" s="1290"/>
      <c r="WM160" s="1290"/>
      <c r="WN160" s="1290"/>
      <c r="WO160" s="1290"/>
      <c r="WP160" s="1290"/>
      <c r="WQ160" s="1290"/>
      <c r="WR160" s="1290"/>
      <c r="WS160" s="1290"/>
      <c r="WT160" s="1290"/>
      <c r="WU160" s="1290"/>
      <c r="WV160" s="1290"/>
      <c r="WW160" s="1290"/>
      <c r="WX160" s="1290"/>
      <c r="WY160" s="1290"/>
      <c r="WZ160" s="1290"/>
      <c r="XA160" s="1290"/>
      <c r="XB160" s="1290"/>
      <c r="XC160" s="1290"/>
      <c r="XD160" s="1290"/>
      <c r="XE160" s="1290"/>
      <c r="XF160" s="1290"/>
      <c r="XG160" s="1290"/>
      <c r="XH160" s="1290"/>
      <c r="XI160" s="1290"/>
      <c r="XJ160" s="1290"/>
      <c r="XK160" s="1290"/>
      <c r="XL160" s="1290"/>
      <c r="XM160" s="1290"/>
      <c r="XN160" s="1290"/>
      <c r="XO160" s="1290"/>
      <c r="XP160" s="1290"/>
      <c r="XQ160" s="1290"/>
      <c r="XR160" s="1290"/>
      <c r="XS160" s="1290"/>
      <c r="XT160" s="1290"/>
      <c r="XU160" s="1290"/>
      <c r="XV160" s="1290"/>
      <c r="XW160" s="1290"/>
      <c r="XX160" s="1290"/>
      <c r="XY160" s="1290"/>
      <c r="XZ160" s="1290"/>
      <c r="YA160" s="1290"/>
      <c r="YB160" s="1290"/>
      <c r="YC160" s="1290"/>
      <c r="YD160" s="1290"/>
      <c r="YE160" s="1290"/>
      <c r="YF160" s="1290"/>
      <c r="YG160" s="1290"/>
      <c r="YH160" s="1290"/>
      <c r="YI160" s="1290"/>
      <c r="YJ160" s="1290"/>
      <c r="YK160" s="1290"/>
      <c r="YL160" s="1290"/>
      <c r="YM160" s="1290"/>
      <c r="YN160" s="1290"/>
      <c r="YO160" s="1290"/>
      <c r="YP160" s="1290"/>
      <c r="YQ160" s="1290"/>
      <c r="YR160" s="1290"/>
      <c r="YS160" s="1290"/>
      <c r="YT160" s="1290"/>
      <c r="YU160" s="1290"/>
      <c r="YV160" s="1290"/>
      <c r="YW160" s="1290"/>
      <c r="YX160" s="1290"/>
      <c r="YY160" s="1290"/>
      <c r="YZ160" s="1290"/>
      <c r="ZA160" s="1290"/>
      <c r="ZB160" s="1290"/>
      <c r="ZC160" s="1290"/>
      <c r="ZD160" s="1290"/>
      <c r="ZE160" s="1290"/>
      <c r="ZF160" s="1290"/>
      <c r="ZG160" s="1290"/>
      <c r="ZH160" s="1290"/>
      <c r="ZI160" s="1290"/>
      <c r="ZJ160" s="1290"/>
      <c r="ZK160" s="1290"/>
      <c r="ZL160" s="1290"/>
      <c r="ZM160" s="1290"/>
      <c r="ZN160" s="1290"/>
      <c r="ZO160" s="1290"/>
      <c r="ZP160" s="1290"/>
      <c r="ZQ160" s="1290"/>
      <c r="ZR160" s="1290"/>
      <c r="ZS160" s="1290"/>
      <c r="ZT160" s="1290"/>
      <c r="ZU160" s="1290"/>
      <c r="ZV160" s="1290"/>
      <c r="ZW160" s="1290"/>
      <c r="ZX160" s="1290"/>
      <c r="ZY160" s="1290"/>
      <c r="ZZ160" s="1290"/>
      <c r="AAA160" s="1290"/>
      <c r="AAB160" s="1290"/>
      <c r="AAC160" s="1290"/>
      <c r="AAD160" s="1290"/>
      <c r="AAE160" s="1290"/>
      <c r="AAF160" s="1290"/>
      <c r="AAG160" s="1290"/>
      <c r="AAH160" s="1290"/>
      <c r="AAI160" s="1290"/>
      <c r="AAJ160" s="1290"/>
      <c r="AAK160" s="1290"/>
      <c r="AAL160" s="1290"/>
      <c r="AAM160" s="1290"/>
      <c r="AAN160" s="1290"/>
      <c r="AAO160" s="1290"/>
      <c r="AAP160" s="1290"/>
      <c r="AAQ160" s="1290"/>
      <c r="AAR160" s="1290"/>
      <c r="AAS160" s="1290"/>
      <c r="AAT160" s="1290"/>
      <c r="AAU160" s="1290"/>
      <c r="AAV160" s="1290"/>
      <c r="AAW160" s="1290"/>
      <c r="AAX160" s="1290"/>
      <c r="AAY160" s="1290"/>
      <c r="AAZ160" s="1290"/>
      <c r="ABA160" s="1290"/>
      <c r="ABB160" s="1290"/>
      <c r="ABC160" s="1290"/>
      <c r="ABD160" s="1290"/>
      <c r="ABE160" s="1290"/>
      <c r="ABF160" s="1290"/>
      <c r="ABG160" s="1290"/>
      <c r="ABH160" s="1290"/>
      <c r="ABI160" s="1290"/>
      <c r="ABJ160" s="1290"/>
      <c r="ABK160" s="1290"/>
      <c r="ABL160" s="1290"/>
      <c r="ABM160" s="1290"/>
      <c r="ABN160" s="1290"/>
      <c r="ABO160" s="1290"/>
      <c r="ABP160" s="1290"/>
      <c r="ABQ160" s="1290"/>
      <c r="ABR160" s="1290"/>
      <c r="ABS160" s="1290"/>
      <c r="ABT160" s="1290"/>
      <c r="ABU160" s="1290"/>
      <c r="ABV160" s="1290"/>
      <c r="ABW160" s="1290"/>
      <c r="ABX160" s="1290"/>
      <c r="ABY160" s="1290"/>
      <c r="ABZ160" s="1290"/>
      <c r="ACA160" s="1290"/>
      <c r="ACB160" s="1290"/>
      <c r="ACC160" s="1290"/>
      <c r="ACD160" s="1290"/>
      <c r="ACE160" s="1290"/>
      <c r="ACF160" s="1290"/>
      <c r="ACG160" s="1290"/>
      <c r="ACH160" s="1290"/>
      <c r="ACI160" s="1290"/>
      <c r="ACJ160" s="1290"/>
      <c r="ACK160" s="1290"/>
      <c r="ACL160" s="1290"/>
      <c r="ACM160" s="1290"/>
      <c r="ACN160" s="1290"/>
      <c r="ACO160" s="1290"/>
      <c r="ACP160" s="1290"/>
      <c r="ACQ160" s="1290"/>
      <c r="ACR160" s="1290"/>
      <c r="ACS160" s="1290"/>
      <c r="ACT160" s="1290"/>
      <c r="ACU160" s="1290"/>
      <c r="ACV160" s="1290"/>
      <c r="ACW160" s="1290"/>
      <c r="ACX160" s="1290"/>
      <c r="ACY160" s="1290"/>
      <c r="ACZ160" s="1290"/>
      <c r="ADA160" s="1290"/>
      <c r="ADB160" s="1290"/>
      <c r="ADC160" s="1290"/>
      <c r="ADD160" s="1290"/>
      <c r="ADE160" s="1290"/>
      <c r="ADF160" s="1290"/>
      <c r="ADG160" s="1290"/>
      <c r="ADH160" s="1290"/>
      <c r="ADI160" s="1290"/>
      <c r="ADJ160" s="1290"/>
      <c r="ADK160" s="1290"/>
      <c r="ADL160" s="1290"/>
      <c r="ADM160" s="1290"/>
      <c r="ADN160" s="1290"/>
      <c r="ADO160" s="1290"/>
      <c r="ADP160" s="1290"/>
      <c r="ADQ160" s="1290"/>
      <c r="ADR160" s="1290"/>
      <c r="ADS160" s="1290"/>
      <c r="ADT160" s="1290"/>
      <c r="ADU160" s="1290"/>
      <c r="ADV160" s="1290"/>
      <c r="ADW160" s="1290"/>
      <c r="ADX160" s="1290"/>
      <c r="ADY160" s="1290"/>
      <c r="ADZ160" s="1290"/>
      <c r="AEA160" s="1290"/>
      <c r="AEB160" s="1290"/>
      <c r="AEC160" s="1290"/>
      <c r="AED160" s="1290"/>
      <c r="AEE160" s="1290"/>
      <c r="AEF160" s="1290"/>
      <c r="AEG160" s="1290"/>
      <c r="AEH160" s="1290"/>
      <c r="AEI160" s="1290"/>
      <c r="AEJ160" s="1290"/>
      <c r="AEK160" s="1290"/>
      <c r="AEL160" s="1290"/>
      <c r="AEM160" s="1290"/>
      <c r="AEN160" s="1290"/>
      <c r="AEO160" s="1290"/>
      <c r="AEP160" s="1290"/>
      <c r="AEQ160" s="1290"/>
      <c r="AER160" s="1290"/>
      <c r="AES160" s="1290"/>
      <c r="AET160" s="1290"/>
      <c r="AEU160" s="1290"/>
      <c r="AEV160" s="1290"/>
      <c r="AEW160" s="1290"/>
      <c r="AEX160" s="1290"/>
      <c r="AEY160" s="1290"/>
      <c r="AEZ160" s="1290"/>
      <c r="AFA160" s="1290"/>
      <c r="AFB160" s="1290"/>
      <c r="AFC160" s="1290"/>
      <c r="AFD160" s="1290"/>
      <c r="AFE160" s="1290"/>
      <c r="AFF160" s="1290"/>
      <c r="AFG160" s="1290"/>
      <c r="AFH160" s="1290"/>
      <c r="AFI160" s="1290"/>
      <c r="AFJ160" s="1290"/>
      <c r="AFK160" s="1290"/>
      <c r="AFL160" s="1290"/>
      <c r="AFM160" s="1290"/>
      <c r="AFN160" s="1290"/>
      <c r="AFO160" s="1290"/>
      <c r="AFP160" s="1290"/>
      <c r="AFQ160" s="1290"/>
      <c r="AFR160" s="1290"/>
      <c r="AFS160" s="1290"/>
      <c r="AFT160" s="1290"/>
      <c r="AFU160" s="1290"/>
      <c r="AFV160" s="1290"/>
      <c r="AFW160" s="1290"/>
      <c r="AFX160" s="1290"/>
      <c r="AFY160" s="1290"/>
      <c r="AFZ160" s="1290"/>
      <c r="AGA160" s="1290"/>
      <c r="AGB160" s="1290"/>
      <c r="AGC160" s="1290"/>
      <c r="AGD160" s="1290"/>
      <c r="AGE160" s="1290"/>
      <c r="AGF160" s="1290"/>
      <c r="AGG160" s="1290"/>
      <c r="AGH160" s="1290"/>
      <c r="AGI160" s="1290"/>
      <c r="AGJ160" s="1290"/>
      <c r="AGK160" s="1290"/>
      <c r="AGL160" s="1290"/>
      <c r="AGM160" s="1290"/>
      <c r="AGN160" s="1290"/>
      <c r="AGO160" s="1290"/>
      <c r="AGP160" s="1290"/>
      <c r="AGQ160" s="1290"/>
      <c r="AGR160" s="1290"/>
      <c r="AGS160" s="1290"/>
      <c r="AGT160" s="1290"/>
      <c r="AGU160" s="1290"/>
      <c r="AGV160" s="1290"/>
      <c r="AGW160" s="1290"/>
      <c r="AGX160" s="1290"/>
      <c r="AGY160" s="1290"/>
      <c r="AGZ160" s="1290"/>
      <c r="AHA160" s="1290"/>
      <c r="AHB160" s="1290"/>
      <c r="AHC160" s="1290"/>
      <c r="AHD160" s="1290"/>
      <c r="AHE160" s="1290"/>
      <c r="AHF160" s="1290"/>
      <c r="AHG160" s="1290"/>
      <c r="AHH160" s="1290"/>
      <c r="AHI160" s="1290"/>
      <c r="AHJ160" s="1290"/>
      <c r="AHK160" s="1290"/>
      <c r="AHL160" s="1290"/>
      <c r="AHM160" s="1290"/>
      <c r="AHN160" s="1290"/>
      <c r="AHO160" s="1290"/>
      <c r="AHP160" s="1290"/>
      <c r="AHQ160" s="1290"/>
      <c r="AHR160" s="1290"/>
      <c r="AHS160" s="1290"/>
      <c r="AHT160" s="1290"/>
      <c r="AHU160" s="1290"/>
      <c r="AHV160" s="1290"/>
      <c r="AHW160" s="1290"/>
      <c r="AHX160" s="1290"/>
      <c r="AHY160" s="1290"/>
      <c r="AHZ160" s="1290"/>
      <c r="AIA160" s="1290"/>
      <c r="AIB160" s="1290"/>
      <c r="AIC160" s="1290"/>
      <c r="AID160" s="1290"/>
      <c r="AIE160" s="1290"/>
      <c r="AIF160" s="1290"/>
      <c r="AIG160" s="1290"/>
      <c r="AIH160" s="1290"/>
      <c r="AII160" s="1290"/>
      <c r="AIJ160" s="1290"/>
      <c r="AIK160" s="1290"/>
      <c r="AIL160" s="1290"/>
      <c r="AIM160" s="1290"/>
      <c r="AIN160" s="1290"/>
      <c r="AIO160" s="1290"/>
      <c r="AIP160" s="1290"/>
      <c r="AIQ160" s="1290"/>
      <c r="AIR160" s="1290"/>
      <c r="AIS160" s="1290"/>
      <c r="AIT160" s="1290"/>
      <c r="AIU160" s="1290"/>
      <c r="AIV160" s="1290"/>
      <c r="AIW160" s="1290"/>
      <c r="AIX160" s="1290"/>
      <c r="AIY160" s="1290"/>
      <c r="AIZ160" s="1290"/>
      <c r="AJA160" s="1290"/>
      <c r="AJB160" s="1290"/>
      <c r="AJC160" s="1290"/>
      <c r="AJD160" s="1290"/>
      <c r="AJE160" s="1290"/>
      <c r="AJF160" s="1290"/>
      <c r="AJG160" s="1290"/>
      <c r="AJH160" s="1290"/>
      <c r="AJI160" s="1290"/>
      <c r="AJJ160" s="1290"/>
      <c r="AJK160" s="1290"/>
      <c r="AJL160" s="1290"/>
      <c r="AJM160" s="1290"/>
      <c r="AJN160" s="1290"/>
      <c r="AJO160" s="1290"/>
      <c r="AJP160" s="1290"/>
      <c r="AJQ160" s="1290"/>
      <c r="AJR160" s="1290"/>
      <c r="AJS160" s="1290"/>
      <c r="AJT160" s="1290"/>
      <c r="AJU160" s="1290"/>
      <c r="AJV160" s="1290"/>
      <c r="AJW160" s="1290"/>
      <c r="AJX160" s="1290"/>
      <c r="AJY160" s="1290"/>
      <c r="AJZ160" s="1290"/>
      <c r="AKA160" s="1290"/>
      <c r="AKB160" s="1290"/>
      <c r="AKC160" s="1290"/>
      <c r="AKD160" s="1290"/>
      <c r="AKE160" s="1290"/>
      <c r="AKF160" s="1290"/>
      <c r="AKG160" s="1290"/>
      <c r="AKH160" s="1290"/>
      <c r="AKI160" s="1290"/>
      <c r="AKJ160" s="1290"/>
      <c r="AKK160" s="1290"/>
      <c r="AKL160" s="1290"/>
      <c r="AKM160" s="1290"/>
      <c r="AKN160" s="1290"/>
      <c r="AKO160" s="1290"/>
      <c r="AKP160" s="1290"/>
      <c r="AKQ160" s="1290"/>
      <c r="AKR160" s="1290"/>
      <c r="AKS160" s="1290"/>
      <c r="AKT160" s="1290"/>
      <c r="AKU160" s="1290"/>
      <c r="AKV160" s="1290"/>
      <c r="AKW160" s="1290"/>
      <c r="AKX160" s="1290"/>
      <c r="AKY160" s="1290"/>
      <c r="AKZ160" s="1290"/>
      <c r="ALA160" s="1290"/>
      <c r="ALB160" s="1290"/>
      <c r="ALC160" s="1290"/>
      <c r="ALD160" s="1290"/>
      <c r="ALE160" s="1290"/>
      <c r="ALF160" s="1290"/>
      <c r="ALG160" s="1290"/>
      <c r="ALH160" s="1290"/>
      <c r="ALI160" s="1290"/>
      <c r="ALJ160" s="1290"/>
      <c r="ALK160" s="1290"/>
      <c r="ALL160" s="1290"/>
      <c r="ALM160" s="1290"/>
      <c r="ALN160" s="1290"/>
      <c r="ALO160" s="1290"/>
      <c r="ALP160" s="1290"/>
      <c r="ALQ160" s="1290"/>
      <c r="ALR160" s="1290"/>
      <c r="ALS160" s="1290"/>
      <c r="ALT160" s="1290"/>
      <c r="ALU160" s="1290"/>
      <c r="ALV160" s="1290"/>
      <c r="ALW160" s="1290"/>
      <c r="ALX160" s="1290"/>
      <c r="ALY160" s="1290"/>
      <c r="ALZ160" s="1290"/>
      <c r="AMA160" s="1290"/>
      <c r="AMB160" s="1290"/>
      <c r="AMC160" s="1290"/>
      <c r="AMD160" s="1290"/>
      <c r="AME160" s="1290"/>
      <c r="AMF160" s="1290"/>
    </row>
    <row r="161" spans="1:1024" ht="21" customHeight="1">
      <c r="A161" s="1306"/>
      <c r="B161" s="1298"/>
      <c r="C161" s="1295"/>
      <c r="D161" s="1295"/>
      <c r="E161" s="1297"/>
      <c r="F161" s="1296"/>
      <c r="G161" s="1295"/>
      <c r="H161" s="1305"/>
      <c r="I161" s="1304"/>
      <c r="J161" s="1290"/>
      <c r="K161" s="1290"/>
      <c r="L161" s="1290"/>
      <c r="M161" s="1290"/>
      <c r="N161" s="1290"/>
      <c r="O161" s="1290"/>
      <c r="P161" s="1290"/>
      <c r="Q161" s="1290"/>
      <c r="R161" s="1290"/>
      <c r="S161" s="1290"/>
      <c r="T161" s="1290"/>
      <c r="U161" s="1290"/>
      <c r="V161" s="1290"/>
      <c r="W161" s="1290"/>
      <c r="X161" s="1290"/>
      <c r="Y161" s="1290"/>
      <c r="Z161" s="1290"/>
      <c r="AA161" s="1290"/>
      <c r="AB161" s="1290"/>
      <c r="AC161" s="1290"/>
      <c r="AD161" s="1290"/>
      <c r="AE161" s="1290"/>
      <c r="AF161" s="1290"/>
      <c r="AG161" s="1290"/>
      <c r="AH161" s="1290"/>
      <c r="AI161" s="1290"/>
      <c r="AJ161" s="1290"/>
      <c r="AK161" s="1290"/>
      <c r="AL161" s="1290"/>
      <c r="AM161" s="1290"/>
      <c r="AN161" s="1290"/>
      <c r="AO161" s="1290"/>
      <c r="AP161" s="1290"/>
      <c r="AQ161" s="1290"/>
      <c r="AR161" s="1290"/>
      <c r="AS161" s="1290"/>
      <c r="AT161" s="1290"/>
      <c r="AU161" s="1290"/>
      <c r="AV161" s="1290"/>
      <c r="AW161" s="1290"/>
      <c r="AX161" s="1290"/>
      <c r="AY161" s="1290"/>
      <c r="AZ161" s="1290"/>
      <c r="BA161" s="1290"/>
      <c r="BB161" s="1290"/>
      <c r="BC161" s="1290"/>
      <c r="BD161" s="1290"/>
      <c r="BE161" s="1290"/>
      <c r="BF161" s="1290"/>
      <c r="BG161" s="1290"/>
      <c r="BH161" s="1290"/>
      <c r="BI161" s="1290"/>
      <c r="BJ161" s="1290"/>
      <c r="BK161" s="1290"/>
      <c r="BL161" s="1290"/>
      <c r="BM161" s="1290"/>
      <c r="BN161" s="1290"/>
      <c r="BO161" s="1290"/>
      <c r="BP161" s="1290"/>
      <c r="BQ161" s="1290"/>
      <c r="BR161" s="1290"/>
      <c r="BS161" s="1290"/>
      <c r="BT161" s="1290"/>
      <c r="BU161" s="1290"/>
      <c r="BV161" s="1290"/>
      <c r="BW161" s="1290"/>
      <c r="BX161" s="1290"/>
      <c r="BY161" s="1290"/>
      <c r="BZ161" s="1290"/>
      <c r="CA161" s="1290"/>
      <c r="CB161" s="1290"/>
      <c r="CC161" s="1290"/>
      <c r="CD161" s="1290"/>
      <c r="CE161" s="1290"/>
      <c r="CF161" s="1290"/>
      <c r="CG161" s="1290"/>
      <c r="CH161" s="1290"/>
      <c r="CI161" s="1290"/>
      <c r="CJ161" s="1290"/>
      <c r="CK161" s="1290"/>
      <c r="CL161" s="1290"/>
      <c r="CM161" s="1290"/>
      <c r="CN161" s="1290"/>
      <c r="CO161" s="1290"/>
      <c r="CP161" s="1290"/>
      <c r="CQ161" s="1290"/>
      <c r="CR161" s="1290"/>
      <c r="CS161" s="1290"/>
      <c r="CT161" s="1290"/>
      <c r="CU161" s="1290"/>
      <c r="CV161" s="1290"/>
      <c r="CW161" s="1290"/>
      <c r="CX161" s="1290"/>
      <c r="CY161" s="1290"/>
      <c r="CZ161" s="1290"/>
      <c r="DA161" s="1290"/>
      <c r="DB161" s="1290"/>
      <c r="DC161" s="1290"/>
      <c r="DD161" s="1290"/>
      <c r="DE161" s="1290"/>
      <c r="DF161" s="1290"/>
      <c r="DG161" s="1290"/>
      <c r="DH161" s="1290"/>
      <c r="DI161" s="1290"/>
      <c r="DJ161" s="1290"/>
      <c r="DK161" s="1290"/>
      <c r="DL161" s="1290"/>
      <c r="DM161" s="1290"/>
      <c r="DN161" s="1290"/>
      <c r="DO161" s="1290"/>
      <c r="DP161" s="1290"/>
      <c r="DQ161" s="1290"/>
      <c r="DR161" s="1290"/>
      <c r="DS161" s="1290"/>
      <c r="DT161" s="1290"/>
      <c r="DU161" s="1290"/>
      <c r="DV161" s="1290"/>
      <c r="DW161" s="1290"/>
      <c r="DX161" s="1290"/>
      <c r="DY161" s="1290"/>
      <c r="DZ161" s="1290"/>
      <c r="EA161" s="1290"/>
      <c r="EB161" s="1290"/>
      <c r="EC161" s="1290"/>
      <c r="ED161" s="1290"/>
      <c r="EE161" s="1290"/>
      <c r="EF161" s="1290"/>
      <c r="EG161" s="1290"/>
      <c r="EH161" s="1290"/>
      <c r="EI161" s="1290"/>
      <c r="EJ161" s="1290"/>
      <c r="EK161" s="1290"/>
      <c r="EL161" s="1290"/>
      <c r="EM161" s="1290"/>
      <c r="EN161" s="1290"/>
      <c r="EO161" s="1290"/>
      <c r="EP161" s="1290"/>
      <c r="EQ161" s="1290"/>
      <c r="ER161" s="1290"/>
      <c r="ES161" s="1290"/>
      <c r="ET161" s="1290"/>
      <c r="EU161" s="1290"/>
      <c r="EV161" s="1290"/>
      <c r="EW161" s="1290"/>
      <c r="EX161" s="1290"/>
      <c r="EY161" s="1290"/>
      <c r="EZ161" s="1290"/>
      <c r="FA161" s="1290"/>
      <c r="FB161" s="1290"/>
      <c r="FC161" s="1290"/>
      <c r="FD161" s="1290"/>
      <c r="FE161" s="1290"/>
      <c r="FF161" s="1290"/>
      <c r="FG161" s="1290"/>
      <c r="FH161" s="1290"/>
      <c r="FI161" s="1290"/>
      <c r="FJ161" s="1290"/>
      <c r="FK161" s="1290"/>
      <c r="FL161" s="1290"/>
      <c r="FM161" s="1290"/>
      <c r="FN161" s="1290"/>
      <c r="FO161" s="1290"/>
      <c r="FP161" s="1290"/>
      <c r="FQ161" s="1290"/>
      <c r="FR161" s="1290"/>
      <c r="FS161" s="1290"/>
      <c r="FT161" s="1290"/>
      <c r="FU161" s="1290"/>
      <c r="FV161" s="1290"/>
      <c r="FW161" s="1290"/>
      <c r="FX161" s="1290"/>
      <c r="FY161" s="1290"/>
      <c r="FZ161" s="1290"/>
      <c r="GA161" s="1290"/>
      <c r="GB161" s="1290"/>
      <c r="GC161" s="1290"/>
      <c r="GD161" s="1290"/>
      <c r="GE161" s="1290"/>
      <c r="GF161" s="1290"/>
      <c r="GG161" s="1290"/>
      <c r="GH161" s="1290"/>
      <c r="GI161" s="1290"/>
      <c r="GJ161" s="1290"/>
      <c r="GK161" s="1290"/>
      <c r="GL161" s="1290"/>
      <c r="GM161" s="1290"/>
      <c r="GN161" s="1290"/>
      <c r="GO161" s="1290"/>
      <c r="GP161" s="1290"/>
      <c r="GQ161" s="1290"/>
      <c r="GR161" s="1290"/>
      <c r="GS161" s="1290"/>
      <c r="GT161" s="1290"/>
      <c r="GU161" s="1290"/>
      <c r="GV161" s="1290"/>
      <c r="GW161" s="1290"/>
      <c r="GX161" s="1290"/>
      <c r="GY161" s="1290"/>
      <c r="GZ161" s="1290"/>
      <c r="HA161" s="1290"/>
      <c r="HB161" s="1290"/>
      <c r="HC161" s="1290"/>
      <c r="HD161" s="1290"/>
      <c r="HE161" s="1290"/>
      <c r="HF161" s="1290"/>
      <c r="HG161" s="1290"/>
      <c r="HH161" s="1290"/>
      <c r="HI161" s="1290"/>
      <c r="HJ161" s="1290"/>
      <c r="HK161" s="1290"/>
      <c r="HL161" s="1290"/>
      <c r="HM161" s="1290"/>
      <c r="HN161" s="1290"/>
      <c r="HO161" s="1290"/>
      <c r="HP161" s="1290"/>
      <c r="HQ161" s="1290"/>
      <c r="HR161" s="1290"/>
      <c r="HS161" s="1290"/>
      <c r="HT161" s="1290"/>
      <c r="HU161" s="1290"/>
      <c r="HV161" s="1290"/>
      <c r="HW161" s="1290"/>
      <c r="HX161" s="1290"/>
      <c r="HY161" s="1290"/>
      <c r="HZ161" s="1290"/>
      <c r="IA161" s="1290"/>
      <c r="IB161" s="1290"/>
      <c r="IC161" s="1290"/>
      <c r="ID161" s="1290"/>
      <c r="IE161" s="1290"/>
      <c r="IF161" s="1290"/>
      <c r="IG161" s="1290"/>
      <c r="IH161" s="1290"/>
      <c r="II161" s="1290"/>
      <c r="IJ161" s="1290"/>
      <c r="IK161" s="1290"/>
      <c r="IL161" s="1290"/>
      <c r="IM161" s="1290"/>
      <c r="IN161" s="1290"/>
      <c r="IO161" s="1290"/>
      <c r="IP161" s="1290"/>
      <c r="IQ161" s="1290"/>
      <c r="IR161" s="1290"/>
      <c r="IS161" s="1290"/>
      <c r="IT161" s="1290"/>
      <c r="IU161" s="1290"/>
      <c r="IV161" s="1290"/>
      <c r="IW161" s="1290"/>
      <c r="IX161" s="1290"/>
      <c r="IY161" s="1290"/>
      <c r="IZ161" s="1290"/>
      <c r="JA161" s="1290"/>
      <c r="JB161" s="1290"/>
      <c r="JC161" s="1290"/>
      <c r="JD161" s="1290"/>
      <c r="JE161" s="1290"/>
      <c r="JF161" s="1290"/>
      <c r="JG161" s="1290"/>
      <c r="JH161" s="1290"/>
      <c r="JI161" s="1290"/>
      <c r="JJ161" s="1290"/>
      <c r="JK161" s="1290"/>
      <c r="JL161" s="1290"/>
      <c r="JM161" s="1290"/>
      <c r="JN161" s="1290"/>
      <c r="JO161" s="1290"/>
      <c r="JP161" s="1290"/>
      <c r="JQ161" s="1290"/>
      <c r="JR161" s="1290"/>
      <c r="JS161" s="1290"/>
      <c r="JT161" s="1290"/>
      <c r="JU161" s="1290"/>
      <c r="JV161" s="1290"/>
      <c r="JW161" s="1290"/>
      <c r="JX161" s="1290"/>
      <c r="JY161" s="1290"/>
      <c r="JZ161" s="1290"/>
      <c r="KA161" s="1290"/>
      <c r="KB161" s="1290"/>
      <c r="KC161" s="1290"/>
      <c r="KD161" s="1290"/>
      <c r="KE161" s="1290"/>
      <c r="KF161" s="1290"/>
      <c r="KG161" s="1290"/>
      <c r="KH161" s="1290"/>
      <c r="KI161" s="1290"/>
      <c r="KJ161" s="1290"/>
      <c r="KK161" s="1290"/>
      <c r="KL161" s="1290"/>
      <c r="KM161" s="1290"/>
      <c r="KN161" s="1290"/>
      <c r="KO161" s="1290"/>
      <c r="KP161" s="1290"/>
      <c r="KQ161" s="1290"/>
      <c r="KR161" s="1290"/>
      <c r="KS161" s="1290"/>
      <c r="KT161" s="1290"/>
      <c r="KU161" s="1290"/>
      <c r="KV161" s="1290"/>
      <c r="KW161" s="1290"/>
      <c r="KX161" s="1290"/>
      <c r="KY161" s="1290"/>
      <c r="KZ161" s="1290"/>
      <c r="LA161" s="1290"/>
      <c r="LB161" s="1290"/>
      <c r="LC161" s="1290"/>
      <c r="LD161" s="1290"/>
      <c r="LE161" s="1290"/>
      <c r="LF161" s="1290"/>
      <c r="LG161" s="1290"/>
      <c r="LH161" s="1290"/>
      <c r="LI161" s="1290"/>
      <c r="LJ161" s="1290"/>
      <c r="LK161" s="1290"/>
      <c r="LL161" s="1290"/>
      <c r="LM161" s="1290"/>
      <c r="LN161" s="1290"/>
      <c r="LO161" s="1290"/>
      <c r="LP161" s="1290"/>
      <c r="LQ161" s="1290"/>
      <c r="LR161" s="1290"/>
      <c r="LS161" s="1290"/>
      <c r="LT161" s="1290"/>
      <c r="LU161" s="1290"/>
      <c r="LV161" s="1290"/>
      <c r="LW161" s="1290"/>
      <c r="LX161" s="1290"/>
      <c r="LY161" s="1290"/>
      <c r="LZ161" s="1290"/>
      <c r="MA161" s="1290"/>
      <c r="MB161" s="1290"/>
      <c r="MC161" s="1290"/>
      <c r="MD161" s="1290"/>
      <c r="ME161" s="1290"/>
      <c r="MF161" s="1290"/>
      <c r="MG161" s="1290"/>
      <c r="MH161" s="1290"/>
      <c r="MI161" s="1290"/>
      <c r="MJ161" s="1290"/>
      <c r="MK161" s="1290"/>
      <c r="ML161" s="1290"/>
      <c r="MM161" s="1290"/>
      <c r="MN161" s="1290"/>
      <c r="MO161" s="1290"/>
      <c r="MP161" s="1290"/>
      <c r="MQ161" s="1290"/>
      <c r="MR161" s="1290"/>
      <c r="MS161" s="1290"/>
      <c r="MT161" s="1290"/>
      <c r="MU161" s="1290"/>
      <c r="MV161" s="1290"/>
      <c r="MW161" s="1290"/>
      <c r="MX161" s="1290"/>
      <c r="MY161" s="1290"/>
      <c r="MZ161" s="1290"/>
      <c r="NA161" s="1290"/>
      <c r="NB161" s="1290"/>
      <c r="NC161" s="1290"/>
      <c r="ND161" s="1290"/>
      <c r="NE161" s="1290"/>
      <c r="NF161" s="1290"/>
      <c r="NG161" s="1290"/>
      <c r="NH161" s="1290"/>
      <c r="NI161" s="1290"/>
      <c r="NJ161" s="1290"/>
      <c r="NK161" s="1290"/>
      <c r="NL161" s="1290"/>
      <c r="NM161" s="1290"/>
      <c r="NN161" s="1290"/>
      <c r="NO161" s="1290"/>
      <c r="NP161" s="1290"/>
      <c r="NQ161" s="1290"/>
      <c r="NR161" s="1290"/>
      <c r="NS161" s="1290"/>
      <c r="NT161" s="1290"/>
      <c r="NU161" s="1290"/>
      <c r="NV161" s="1290"/>
      <c r="NW161" s="1290"/>
      <c r="NX161" s="1290"/>
      <c r="NY161" s="1290"/>
      <c r="NZ161" s="1290"/>
      <c r="OA161" s="1290"/>
      <c r="OB161" s="1290"/>
      <c r="OC161" s="1290"/>
      <c r="OD161" s="1290"/>
      <c r="OE161" s="1290"/>
      <c r="OF161" s="1290"/>
      <c r="OG161" s="1290"/>
      <c r="OH161" s="1290"/>
      <c r="OI161" s="1290"/>
      <c r="OJ161" s="1290"/>
      <c r="OK161" s="1290"/>
      <c r="OL161" s="1290"/>
      <c r="OM161" s="1290"/>
      <c r="ON161" s="1290"/>
      <c r="OO161" s="1290"/>
      <c r="OP161" s="1290"/>
      <c r="OQ161" s="1290"/>
      <c r="OR161" s="1290"/>
      <c r="OS161" s="1290"/>
      <c r="OT161" s="1290"/>
      <c r="OU161" s="1290"/>
      <c r="OV161" s="1290"/>
      <c r="OW161" s="1290"/>
      <c r="OX161" s="1290"/>
      <c r="OY161" s="1290"/>
      <c r="OZ161" s="1290"/>
      <c r="PA161" s="1290"/>
      <c r="PB161" s="1290"/>
      <c r="PC161" s="1290"/>
      <c r="PD161" s="1290"/>
      <c r="PE161" s="1290"/>
      <c r="PF161" s="1290"/>
      <c r="PG161" s="1290"/>
      <c r="PH161" s="1290"/>
      <c r="PI161" s="1290"/>
      <c r="PJ161" s="1290"/>
      <c r="PK161" s="1290"/>
      <c r="PL161" s="1290"/>
      <c r="PM161" s="1290"/>
      <c r="PN161" s="1290"/>
      <c r="PO161" s="1290"/>
      <c r="PP161" s="1290"/>
      <c r="PQ161" s="1290"/>
      <c r="PR161" s="1290"/>
      <c r="PS161" s="1290"/>
      <c r="PT161" s="1290"/>
      <c r="PU161" s="1290"/>
      <c r="PV161" s="1290"/>
      <c r="PW161" s="1290"/>
      <c r="PX161" s="1290"/>
      <c r="PY161" s="1290"/>
      <c r="PZ161" s="1290"/>
      <c r="QA161" s="1290"/>
      <c r="QB161" s="1290"/>
      <c r="QC161" s="1290"/>
      <c r="QD161" s="1290"/>
      <c r="QE161" s="1290"/>
      <c r="QF161" s="1290"/>
      <c r="QG161" s="1290"/>
      <c r="QH161" s="1290"/>
      <c r="QI161" s="1290"/>
      <c r="QJ161" s="1290"/>
      <c r="QK161" s="1290"/>
      <c r="QL161" s="1290"/>
      <c r="QM161" s="1290"/>
      <c r="QN161" s="1290"/>
      <c r="QO161" s="1290"/>
      <c r="QP161" s="1290"/>
      <c r="QQ161" s="1290"/>
      <c r="QR161" s="1290"/>
      <c r="QS161" s="1290"/>
      <c r="QT161" s="1290"/>
      <c r="QU161" s="1290"/>
      <c r="QV161" s="1290"/>
      <c r="QW161" s="1290"/>
      <c r="QX161" s="1290"/>
      <c r="QY161" s="1290"/>
      <c r="QZ161" s="1290"/>
      <c r="RA161" s="1290"/>
      <c r="RB161" s="1290"/>
      <c r="RC161" s="1290"/>
      <c r="RD161" s="1290"/>
      <c r="RE161" s="1290"/>
      <c r="RF161" s="1290"/>
      <c r="RG161" s="1290"/>
      <c r="RH161" s="1290"/>
      <c r="RI161" s="1290"/>
      <c r="RJ161" s="1290"/>
      <c r="RK161" s="1290"/>
      <c r="RL161" s="1290"/>
      <c r="RM161" s="1290"/>
      <c r="RN161" s="1290"/>
      <c r="RO161" s="1290"/>
      <c r="RP161" s="1290"/>
      <c r="RQ161" s="1290"/>
      <c r="RR161" s="1290"/>
      <c r="RS161" s="1290"/>
      <c r="RT161" s="1290"/>
      <c r="RU161" s="1290"/>
      <c r="RV161" s="1290"/>
      <c r="RW161" s="1290"/>
      <c r="RX161" s="1290"/>
      <c r="RY161" s="1290"/>
      <c r="RZ161" s="1290"/>
      <c r="SA161" s="1290"/>
      <c r="SB161" s="1290"/>
      <c r="SC161" s="1290"/>
      <c r="SD161" s="1290"/>
      <c r="SE161" s="1290"/>
      <c r="SF161" s="1290"/>
      <c r="SG161" s="1290"/>
      <c r="SH161" s="1290"/>
      <c r="SI161" s="1290"/>
      <c r="SJ161" s="1290"/>
      <c r="SK161" s="1290"/>
      <c r="SL161" s="1290"/>
      <c r="SM161" s="1290"/>
      <c r="SN161" s="1290"/>
      <c r="SO161" s="1290"/>
      <c r="SP161" s="1290"/>
      <c r="SQ161" s="1290"/>
      <c r="SR161" s="1290"/>
      <c r="SS161" s="1290"/>
      <c r="ST161" s="1290"/>
      <c r="SU161" s="1290"/>
      <c r="SV161" s="1290"/>
      <c r="SW161" s="1290"/>
      <c r="SX161" s="1290"/>
      <c r="SY161" s="1290"/>
      <c r="SZ161" s="1290"/>
      <c r="TA161" s="1290"/>
      <c r="TB161" s="1290"/>
      <c r="TC161" s="1290"/>
      <c r="TD161" s="1290"/>
      <c r="TE161" s="1290"/>
      <c r="TF161" s="1290"/>
      <c r="TG161" s="1290"/>
      <c r="TH161" s="1290"/>
      <c r="TI161" s="1290"/>
      <c r="TJ161" s="1290"/>
      <c r="TK161" s="1290"/>
      <c r="TL161" s="1290"/>
      <c r="TM161" s="1290"/>
      <c r="TN161" s="1290"/>
      <c r="TO161" s="1290"/>
      <c r="TP161" s="1290"/>
      <c r="TQ161" s="1290"/>
      <c r="TR161" s="1290"/>
      <c r="TS161" s="1290"/>
      <c r="TT161" s="1290"/>
      <c r="TU161" s="1290"/>
      <c r="TV161" s="1290"/>
      <c r="TW161" s="1290"/>
      <c r="TX161" s="1290"/>
      <c r="TY161" s="1290"/>
      <c r="TZ161" s="1290"/>
      <c r="UA161" s="1290"/>
      <c r="UB161" s="1290"/>
      <c r="UC161" s="1290"/>
      <c r="UD161" s="1290"/>
      <c r="UE161" s="1290"/>
      <c r="UF161" s="1290"/>
      <c r="UG161" s="1290"/>
      <c r="UH161" s="1290"/>
      <c r="UI161" s="1290"/>
      <c r="UJ161" s="1290"/>
      <c r="UK161" s="1290"/>
      <c r="UL161" s="1290"/>
      <c r="UM161" s="1290"/>
      <c r="UN161" s="1290"/>
      <c r="UO161" s="1290"/>
      <c r="UP161" s="1290"/>
      <c r="UQ161" s="1290"/>
      <c r="UR161" s="1290"/>
      <c r="US161" s="1290"/>
      <c r="UT161" s="1290"/>
      <c r="UU161" s="1290"/>
      <c r="UV161" s="1290"/>
      <c r="UW161" s="1290"/>
      <c r="UX161" s="1290"/>
      <c r="UY161" s="1290"/>
      <c r="UZ161" s="1290"/>
      <c r="VA161" s="1290"/>
      <c r="VB161" s="1290"/>
      <c r="VC161" s="1290"/>
      <c r="VD161" s="1290"/>
      <c r="VE161" s="1290"/>
      <c r="VF161" s="1290"/>
      <c r="VG161" s="1290"/>
      <c r="VH161" s="1290"/>
      <c r="VI161" s="1290"/>
      <c r="VJ161" s="1290"/>
      <c r="VK161" s="1290"/>
      <c r="VL161" s="1290"/>
      <c r="VM161" s="1290"/>
      <c r="VN161" s="1290"/>
      <c r="VO161" s="1290"/>
      <c r="VP161" s="1290"/>
      <c r="VQ161" s="1290"/>
      <c r="VR161" s="1290"/>
      <c r="VS161" s="1290"/>
      <c r="VT161" s="1290"/>
      <c r="VU161" s="1290"/>
      <c r="VV161" s="1290"/>
      <c r="VW161" s="1290"/>
      <c r="VX161" s="1290"/>
      <c r="VY161" s="1290"/>
      <c r="VZ161" s="1290"/>
      <c r="WA161" s="1290"/>
      <c r="WB161" s="1290"/>
      <c r="WC161" s="1290"/>
      <c r="WD161" s="1290"/>
      <c r="WE161" s="1290"/>
      <c r="WF161" s="1290"/>
      <c r="WG161" s="1290"/>
      <c r="WH161" s="1290"/>
      <c r="WI161" s="1290"/>
      <c r="WJ161" s="1290"/>
      <c r="WK161" s="1290"/>
      <c r="WL161" s="1290"/>
      <c r="WM161" s="1290"/>
      <c r="WN161" s="1290"/>
      <c r="WO161" s="1290"/>
      <c r="WP161" s="1290"/>
      <c r="WQ161" s="1290"/>
      <c r="WR161" s="1290"/>
      <c r="WS161" s="1290"/>
      <c r="WT161" s="1290"/>
      <c r="WU161" s="1290"/>
      <c r="WV161" s="1290"/>
      <c r="WW161" s="1290"/>
      <c r="WX161" s="1290"/>
      <c r="WY161" s="1290"/>
      <c r="WZ161" s="1290"/>
      <c r="XA161" s="1290"/>
      <c r="XB161" s="1290"/>
      <c r="XC161" s="1290"/>
      <c r="XD161" s="1290"/>
      <c r="XE161" s="1290"/>
      <c r="XF161" s="1290"/>
      <c r="XG161" s="1290"/>
      <c r="XH161" s="1290"/>
      <c r="XI161" s="1290"/>
      <c r="XJ161" s="1290"/>
      <c r="XK161" s="1290"/>
      <c r="XL161" s="1290"/>
      <c r="XM161" s="1290"/>
      <c r="XN161" s="1290"/>
      <c r="XO161" s="1290"/>
      <c r="XP161" s="1290"/>
      <c r="XQ161" s="1290"/>
      <c r="XR161" s="1290"/>
      <c r="XS161" s="1290"/>
      <c r="XT161" s="1290"/>
      <c r="XU161" s="1290"/>
      <c r="XV161" s="1290"/>
      <c r="XW161" s="1290"/>
      <c r="XX161" s="1290"/>
      <c r="XY161" s="1290"/>
      <c r="XZ161" s="1290"/>
      <c r="YA161" s="1290"/>
      <c r="YB161" s="1290"/>
      <c r="YC161" s="1290"/>
      <c r="YD161" s="1290"/>
      <c r="YE161" s="1290"/>
      <c r="YF161" s="1290"/>
      <c r="YG161" s="1290"/>
      <c r="YH161" s="1290"/>
      <c r="YI161" s="1290"/>
      <c r="YJ161" s="1290"/>
      <c r="YK161" s="1290"/>
      <c r="YL161" s="1290"/>
      <c r="YM161" s="1290"/>
      <c r="YN161" s="1290"/>
      <c r="YO161" s="1290"/>
      <c r="YP161" s="1290"/>
      <c r="YQ161" s="1290"/>
      <c r="YR161" s="1290"/>
      <c r="YS161" s="1290"/>
      <c r="YT161" s="1290"/>
      <c r="YU161" s="1290"/>
      <c r="YV161" s="1290"/>
      <c r="YW161" s="1290"/>
      <c r="YX161" s="1290"/>
      <c r="YY161" s="1290"/>
      <c r="YZ161" s="1290"/>
      <c r="ZA161" s="1290"/>
      <c r="ZB161" s="1290"/>
      <c r="ZC161" s="1290"/>
      <c r="ZD161" s="1290"/>
      <c r="ZE161" s="1290"/>
      <c r="ZF161" s="1290"/>
      <c r="ZG161" s="1290"/>
      <c r="ZH161" s="1290"/>
      <c r="ZI161" s="1290"/>
      <c r="ZJ161" s="1290"/>
      <c r="ZK161" s="1290"/>
      <c r="ZL161" s="1290"/>
      <c r="ZM161" s="1290"/>
      <c r="ZN161" s="1290"/>
      <c r="ZO161" s="1290"/>
      <c r="ZP161" s="1290"/>
      <c r="ZQ161" s="1290"/>
      <c r="ZR161" s="1290"/>
      <c r="ZS161" s="1290"/>
      <c r="ZT161" s="1290"/>
      <c r="ZU161" s="1290"/>
      <c r="ZV161" s="1290"/>
      <c r="ZW161" s="1290"/>
      <c r="ZX161" s="1290"/>
      <c r="ZY161" s="1290"/>
      <c r="ZZ161" s="1290"/>
      <c r="AAA161" s="1290"/>
      <c r="AAB161" s="1290"/>
      <c r="AAC161" s="1290"/>
      <c r="AAD161" s="1290"/>
      <c r="AAE161" s="1290"/>
      <c r="AAF161" s="1290"/>
      <c r="AAG161" s="1290"/>
      <c r="AAH161" s="1290"/>
      <c r="AAI161" s="1290"/>
      <c r="AAJ161" s="1290"/>
      <c r="AAK161" s="1290"/>
      <c r="AAL161" s="1290"/>
      <c r="AAM161" s="1290"/>
      <c r="AAN161" s="1290"/>
      <c r="AAO161" s="1290"/>
      <c r="AAP161" s="1290"/>
      <c r="AAQ161" s="1290"/>
      <c r="AAR161" s="1290"/>
      <c r="AAS161" s="1290"/>
      <c r="AAT161" s="1290"/>
      <c r="AAU161" s="1290"/>
      <c r="AAV161" s="1290"/>
      <c r="AAW161" s="1290"/>
      <c r="AAX161" s="1290"/>
      <c r="AAY161" s="1290"/>
      <c r="AAZ161" s="1290"/>
      <c r="ABA161" s="1290"/>
      <c r="ABB161" s="1290"/>
      <c r="ABC161" s="1290"/>
      <c r="ABD161" s="1290"/>
      <c r="ABE161" s="1290"/>
      <c r="ABF161" s="1290"/>
      <c r="ABG161" s="1290"/>
      <c r="ABH161" s="1290"/>
      <c r="ABI161" s="1290"/>
      <c r="ABJ161" s="1290"/>
      <c r="ABK161" s="1290"/>
      <c r="ABL161" s="1290"/>
      <c r="ABM161" s="1290"/>
      <c r="ABN161" s="1290"/>
      <c r="ABO161" s="1290"/>
      <c r="ABP161" s="1290"/>
      <c r="ABQ161" s="1290"/>
      <c r="ABR161" s="1290"/>
      <c r="ABS161" s="1290"/>
      <c r="ABT161" s="1290"/>
      <c r="ABU161" s="1290"/>
      <c r="ABV161" s="1290"/>
      <c r="ABW161" s="1290"/>
      <c r="ABX161" s="1290"/>
      <c r="ABY161" s="1290"/>
      <c r="ABZ161" s="1290"/>
      <c r="ACA161" s="1290"/>
      <c r="ACB161" s="1290"/>
      <c r="ACC161" s="1290"/>
      <c r="ACD161" s="1290"/>
      <c r="ACE161" s="1290"/>
      <c r="ACF161" s="1290"/>
      <c r="ACG161" s="1290"/>
      <c r="ACH161" s="1290"/>
      <c r="ACI161" s="1290"/>
      <c r="ACJ161" s="1290"/>
      <c r="ACK161" s="1290"/>
      <c r="ACL161" s="1290"/>
      <c r="ACM161" s="1290"/>
      <c r="ACN161" s="1290"/>
      <c r="ACO161" s="1290"/>
      <c r="ACP161" s="1290"/>
      <c r="ACQ161" s="1290"/>
      <c r="ACR161" s="1290"/>
      <c r="ACS161" s="1290"/>
      <c r="ACT161" s="1290"/>
      <c r="ACU161" s="1290"/>
      <c r="ACV161" s="1290"/>
      <c r="ACW161" s="1290"/>
      <c r="ACX161" s="1290"/>
      <c r="ACY161" s="1290"/>
      <c r="ACZ161" s="1290"/>
      <c r="ADA161" s="1290"/>
      <c r="ADB161" s="1290"/>
      <c r="ADC161" s="1290"/>
      <c r="ADD161" s="1290"/>
      <c r="ADE161" s="1290"/>
      <c r="ADF161" s="1290"/>
      <c r="ADG161" s="1290"/>
      <c r="ADH161" s="1290"/>
      <c r="ADI161" s="1290"/>
      <c r="ADJ161" s="1290"/>
      <c r="ADK161" s="1290"/>
      <c r="ADL161" s="1290"/>
      <c r="ADM161" s="1290"/>
      <c r="ADN161" s="1290"/>
      <c r="ADO161" s="1290"/>
      <c r="ADP161" s="1290"/>
      <c r="ADQ161" s="1290"/>
      <c r="ADR161" s="1290"/>
      <c r="ADS161" s="1290"/>
      <c r="ADT161" s="1290"/>
      <c r="ADU161" s="1290"/>
      <c r="ADV161" s="1290"/>
      <c r="ADW161" s="1290"/>
      <c r="ADX161" s="1290"/>
      <c r="ADY161" s="1290"/>
      <c r="ADZ161" s="1290"/>
      <c r="AEA161" s="1290"/>
      <c r="AEB161" s="1290"/>
      <c r="AEC161" s="1290"/>
      <c r="AED161" s="1290"/>
      <c r="AEE161" s="1290"/>
      <c r="AEF161" s="1290"/>
      <c r="AEG161" s="1290"/>
      <c r="AEH161" s="1290"/>
      <c r="AEI161" s="1290"/>
      <c r="AEJ161" s="1290"/>
      <c r="AEK161" s="1290"/>
      <c r="AEL161" s="1290"/>
      <c r="AEM161" s="1290"/>
      <c r="AEN161" s="1290"/>
      <c r="AEO161" s="1290"/>
      <c r="AEP161" s="1290"/>
      <c r="AEQ161" s="1290"/>
      <c r="AER161" s="1290"/>
      <c r="AES161" s="1290"/>
      <c r="AET161" s="1290"/>
      <c r="AEU161" s="1290"/>
      <c r="AEV161" s="1290"/>
      <c r="AEW161" s="1290"/>
      <c r="AEX161" s="1290"/>
      <c r="AEY161" s="1290"/>
      <c r="AEZ161" s="1290"/>
      <c r="AFA161" s="1290"/>
      <c r="AFB161" s="1290"/>
      <c r="AFC161" s="1290"/>
      <c r="AFD161" s="1290"/>
      <c r="AFE161" s="1290"/>
      <c r="AFF161" s="1290"/>
      <c r="AFG161" s="1290"/>
      <c r="AFH161" s="1290"/>
      <c r="AFI161" s="1290"/>
      <c r="AFJ161" s="1290"/>
      <c r="AFK161" s="1290"/>
      <c r="AFL161" s="1290"/>
      <c r="AFM161" s="1290"/>
      <c r="AFN161" s="1290"/>
      <c r="AFO161" s="1290"/>
      <c r="AFP161" s="1290"/>
      <c r="AFQ161" s="1290"/>
      <c r="AFR161" s="1290"/>
      <c r="AFS161" s="1290"/>
      <c r="AFT161" s="1290"/>
      <c r="AFU161" s="1290"/>
      <c r="AFV161" s="1290"/>
      <c r="AFW161" s="1290"/>
      <c r="AFX161" s="1290"/>
      <c r="AFY161" s="1290"/>
      <c r="AFZ161" s="1290"/>
      <c r="AGA161" s="1290"/>
      <c r="AGB161" s="1290"/>
      <c r="AGC161" s="1290"/>
      <c r="AGD161" s="1290"/>
      <c r="AGE161" s="1290"/>
      <c r="AGF161" s="1290"/>
      <c r="AGG161" s="1290"/>
      <c r="AGH161" s="1290"/>
      <c r="AGI161" s="1290"/>
      <c r="AGJ161" s="1290"/>
      <c r="AGK161" s="1290"/>
      <c r="AGL161" s="1290"/>
      <c r="AGM161" s="1290"/>
      <c r="AGN161" s="1290"/>
      <c r="AGO161" s="1290"/>
      <c r="AGP161" s="1290"/>
      <c r="AGQ161" s="1290"/>
      <c r="AGR161" s="1290"/>
      <c r="AGS161" s="1290"/>
      <c r="AGT161" s="1290"/>
      <c r="AGU161" s="1290"/>
      <c r="AGV161" s="1290"/>
      <c r="AGW161" s="1290"/>
      <c r="AGX161" s="1290"/>
      <c r="AGY161" s="1290"/>
      <c r="AGZ161" s="1290"/>
      <c r="AHA161" s="1290"/>
      <c r="AHB161" s="1290"/>
      <c r="AHC161" s="1290"/>
      <c r="AHD161" s="1290"/>
      <c r="AHE161" s="1290"/>
      <c r="AHF161" s="1290"/>
      <c r="AHG161" s="1290"/>
      <c r="AHH161" s="1290"/>
      <c r="AHI161" s="1290"/>
      <c r="AHJ161" s="1290"/>
      <c r="AHK161" s="1290"/>
      <c r="AHL161" s="1290"/>
      <c r="AHM161" s="1290"/>
      <c r="AHN161" s="1290"/>
      <c r="AHO161" s="1290"/>
      <c r="AHP161" s="1290"/>
      <c r="AHQ161" s="1290"/>
      <c r="AHR161" s="1290"/>
      <c r="AHS161" s="1290"/>
      <c r="AHT161" s="1290"/>
      <c r="AHU161" s="1290"/>
      <c r="AHV161" s="1290"/>
      <c r="AHW161" s="1290"/>
      <c r="AHX161" s="1290"/>
      <c r="AHY161" s="1290"/>
      <c r="AHZ161" s="1290"/>
      <c r="AIA161" s="1290"/>
      <c r="AIB161" s="1290"/>
      <c r="AIC161" s="1290"/>
      <c r="AID161" s="1290"/>
      <c r="AIE161" s="1290"/>
      <c r="AIF161" s="1290"/>
      <c r="AIG161" s="1290"/>
      <c r="AIH161" s="1290"/>
      <c r="AII161" s="1290"/>
      <c r="AIJ161" s="1290"/>
      <c r="AIK161" s="1290"/>
      <c r="AIL161" s="1290"/>
      <c r="AIM161" s="1290"/>
      <c r="AIN161" s="1290"/>
      <c r="AIO161" s="1290"/>
      <c r="AIP161" s="1290"/>
      <c r="AIQ161" s="1290"/>
      <c r="AIR161" s="1290"/>
      <c r="AIS161" s="1290"/>
      <c r="AIT161" s="1290"/>
      <c r="AIU161" s="1290"/>
      <c r="AIV161" s="1290"/>
      <c r="AIW161" s="1290"/>
      <c r="AIX161" s="1290"/>
      <c r="AIY161" s="1290"/>
      <c r="AIZ161" s="1290"/>
      <c r="AJA161" s="1290"/>
      <c r="AJB161" s="1290"/>
      <c r="AJC161" s="1290"/>
      <c r="AJD161" s="1290"/>
      <c r="AJE161" s="1290"/>
      <c r="AJF161" s="1290"/>
      <c r="AJG161" s="1290"/>
      <c r="AJH161" s="1290"/>
      <c r="AJI161" s="1290"/>
      <c r="AJJ161" s="1290"/>
      <c r="AJK161" s="1290"/>
      <c r="AJL161" s="1290"/>
      <c r="AJM161" s="1290"/>
      <c r="AJN161" s="1290"/>
      <c r="AJO161" s="1290"/>
      <c r="AJP161" s="1290"/>
      <c r="AJQ161" s="1290"/>
      <c r="AJR161" s="1290"/>
      <c r="AJS161" s="1290"/>
      <c r="AJT161" s="1290"/>
      <c r="AJU161" s="1290"/>
      <c r="AJV161" s="1290"/>
      <c r="AJW161" s="1290"/>
      <c r="AJX161" s="1290"/>
      <c r="AJY161" s="1290"/>
      <c r="AJZ161" s="1290"/>
      <c r="AKA161" s="1290"/>
      <c r="AKB161" s="1290"/>
      <c r="AKC161" s="1290"/>
      <c r="AKD161" s="1290"/>
      <c r="AKE161" s="1290"/>
      <c r="AKF161" s="1290"/>
      <c r="AKG161" s="1290"/>
      <c r="AKH161" s="1290"/>
      <c r="AKI161" s="1290"/>
      <c r="AKJ161" s="1290"/>
      <c r="AKK161" s="1290"/>
      <c r="AKL161" s="1290"/>
      <c r="AKM161" s="1290"/>
      <c r="AKN161" s="1290"/>
      <c r="AKO161" s="1290"/>
      <c r="AKP161" s="1290"/>
      <c r="AKQ161" s="1290"/>
      <c r="AKR161" s="1290"/>
      <c r="AKS161" s="1290"/>
      <c r="AKT161" s="1290"/>
      <c r="AKU161" s="1290"/>
      <c r="AKV161" s="1290"/>
      <c r="AKW161" s="1290"/>
      <c r="AKX161" s="1290"/>
      <c r="AKY161" s="1290"/>
      <c r="AKZ161" s="1290"/>
      <c r="ALA161" s="1290"/>
      <c r="ALB161" s="1290"/>
      <c r="ALC161" s="1290"/>
      <c r="ALD161" s="1290"/>
      <c r="ALE161" s="1290"/>
      <c r="ALF161" s="1290"/>
      <c r="ALG161" s="1290"/>
      <c r="ALH161" s="1290"/>
      <c r="ALI161" s="1290"/>
      <c r="ALJ161" s="1290"/>
      <c r="ALK161" s="1290"/>
      <c r="ALL161" s="1290"/>
      <c r="ALM161" s="1290"/>
      <c r="ALN161" s="1290"/>
      <c r="ALO161" s="1290"/>
      <c r="ALP161" s="1290"/>
      <c r="ALQ161" s="1290"/>
      <c r="ALR161" s="1290"/>
      <c r="ALS161" s="1290"/>
      <c r="ALT161" s="1290"/>
      <c r="ALU161" s="1290"/>
      <c r="ALV161" s="1290"/>
      <c r="ALW161" s="1290"/>
      <c r="ALX161" s="1290"/>
      <c r="ALY161" s="1290"/>
      <c r="ALZ161" s="1290"/>
      <c r="AMA161" s="1290"/>
      <c r="AMB161" s="1290"/>
      <c r="AMC161" s="1290"/>
      <c r="AMD161" s="1290"/>
      <c r="AME161" s="1290"/>
      <c r="AMF161" s="1290"/>
    </row>
    <row r="162" spans="1:1024" ht="18">
      <c r="A162" s="1306"/>
      <c r="B162" s="1298"/>
      <c r="C162" s="1295"/>
      <c r="D162" s="1295"/>
      <c r="E162" s="1297"/>
      <c r="F162" s="1296"/>
      <c r="G162" s="1295"/>
      <c r="H162" s="1305"/>
      <c r="I162" s="1304"/>
      <c r="J162" s="1290"/>
      <c r="K162" s="1290"/>
      <c r="L162" s="1290"/>
      <c r="M162" s="1290"/>
      <c r="N162" s="1290"/>
      <c r="O162" s="1290"/>
      <c r="P162" s="1290"/>
      <c r="Q162" s="1290"/>
      <c r="R162" s="1290"/>
      <c r="S162" s="1290"/>
      <c r="T162" s="1290"/>
      <c r="U162" s="1290"/>
      <c r="V162" s="1290"/>
      <c r="W162" s="1290"/>
      <c r="X162" s="1290"/>
      <c r="Y162" s="1290"/>
      <c r="Z162" s="1290"/>
      <c r="AA162" s="1290"/>
      <c r="AB162" s="1290"/>
      <c r="AC162" s="1290"/>
      <c r="AD162" s="1290"/>
      <c r="AE162" s="1290"/>
      <c r="AF162" s="1290"/>
      <c r="AG162" s="1290"/>
      <c r="AH162" s="1290"/>
      <c r="AI162" s="1290"/>
      <c r="AJ162" s="1290"/>
      <c r="AK162" s="1290"/>
      <c r="AL162" s="1290"/>
      <c r="AM162" s="1290"/>
      <c r="AN162" s="1290"/>
      <c r="AO162" s="1290"/>
      <c r="AP162" s="1290"/>
      <c r="AQ162" s="1290"/>
      <c r="AR162" s="1290"/>
      <c r="AS162" s="1290"/>
      <c r="AT162" s="1290"/>
      <c r="AU162" s="1290"/>
      <c r="AV162" s="1290"/>
      <c r="AW162" s="1290"/>
      <c r="AX162" s="1290"/>
      <c r="AY162" s="1290"/>
      <c r="AZ162" s="1290"/>
      <c r="BA162" s="1290"/>
      <c r="BB162" s="1290"/>
      <c r="BC162" s="1290"/>
      <c r="BD162" s="1290"/>
      <c r="BE162" s="1290"/>
      <c r="BF162" s="1290"/>
      <c r="BG162" s="1290"/>
      <c r="BH162" s="1290"/>
      <c r="BI162" s="1290"/>
      <c r="BJ162" s="1290"/>
      <c r="BK162" s="1290"/>
      <c r="BL162" s="1290"/>
      <c r="BM162" s="1290"/>
      <c r="BN162" s="1290"/>
      <c r="BO162" s="1290"/>
      <c r="BP162" s="1290"/>
      <c r="BQ162" s="1290"/>
      <c r="BR162" s="1290"/>
      <c r="BS162" s="1290"/>
      <c r="BT162" s="1290"/>
      <c r="BU162" s="1290"/>
      <c r="BV162" s="1290"/>
      <c r="BW162" s="1290"/>
      <c r="BX162" s="1290"/>
      <c r="BY162" s="1290"/>
      <c r="BZ162" s="1290"/>
      <c r="CA162" s="1290"/>
      <c r="CB162" s="1290"/>
      <c r="CC162" s="1290"/>
      <c r="CD162" s="1290"/>
      <c r="CE162" s="1290"/>
      <c r="CF162" s="1290"/>
      <c r="CG162" s="1290"/>
      <c r="CH162" s="1290"/>
      <c r="CI162" s="1290"/>
      <c r="CJ162" s="1290"/>
      <c r="CK162" s="1290"/>
      <c r="CL162" s="1290"/>
      <c r="CM162" s="1290"/>
      <c r="CN162" s="1290"/>
      <c r="CO162" s="1290"/>
      <c r="CP162" s="1290"/>
      <c r="CQ162" s="1290"/>
      <c r="CR162" s="1290"/>
      <c r="CS162" s="1290"/>
      <c r="CT162" s="1290"/>
      <c r="CU162" s="1290"/>
      <c r="CV162" s="1290"/>
      <c r="CW162" s="1290"/>
      <c r="CX162" s="1290"/>
      <c r="CY162" s="1290"/>
      <c r="CZ162" s="1290"/>
      <c r="DA162" s="1290"/>
      <c r="DB162" s="1290"/>
      <c r="DC162" s="1290"/>
      <c r="DD162" s="1290"/>
      <c r="DE162" s="1290"/>
      <c r="DF162" s="1290"/>
      <c r="DG162" s="1290"/>
      <c r="DH162" s="1290"/>
      <c r="DI162" s="1290"/>
      <c r="DJ162" s="1290"/>
      <c r="DK162" s="1290"/>
      <c r="DL162" s="1290"/>
      <c r="DM162" s="1290"/>
      <c r="DN162" s="1290"/>
      <c r="DO162" s="1290"/>
      <c r="DP162" s="1290"/>
      <c r="DQ162" s="1290"/>
      <c r="DR162" s="1290"/>
      <c r="DS162" s="1290"/>
      <c r="DT162" s="1290"/>
      <c r="DU162" s="1290"/>
      <c r="DV162" s="1290"/>
      <c r="DW162" s="1290"/>
      <c r="DX162" s="1290"/>
      <c r="DY162" s="1290"/>
      <c r="DZ162" s="1290"/>
      <c r="EA162" s="1290"/>
      <c r="EB162" s="1290"/>
      <c r="EC162" s="1290"/>
      <c r="ED162" s="1290"/>
      <c r="EE162" s="1290"/>
      <c r="EF162" s="1290"/>
      <c r="EG162" s="1290"/>
      <c r="EH162" s="1290"/>
      <c r="EI162" s="1290"/>
      <c r="EJ162" s="1290"/>
      <c r="EK162" s="1290"/>
      <c r="EL162" s="1290"/>
      <c r="EM162" s="1290"/>
      <c r="EN162" s="1290"/>
      <c r="EO162" s="1290"/>
      <c r="EP162" s="1290"/>
      <c r="EQ162" s="1290"/>
      <c r="ER162" s="1290"/>
      <c r="ES162" s="1290"/>
      <c r="ET162" s="1290"/>
      <c r="EU162" s="1290"/>
      <c r="EV162" s="1290"/>
      <c r="EW162" s="1290"/>
      <c r="EX162" s="1290"/>
      <c r="EY162" s="1290"/>
      <c r="EZ162" s="1290"/>
      <c r="FA162" s="1290"/>
      <c r="FB162" s="1290"/>
      <c r="FC162" s="1290"/>
      <c r="FD162" s="1290"/>
      <c r="FE162" s="1290"/>
      <c r="FF162" s="1290"/>
      <c r="FG162" s="1290"/>
      <c r="FH162" s="1290"/>
      <c r="FI162" s="1290"/>
      <c r="FJ162" s="1290"/>
      <c r="FK162" s="1290"/>
      <c r="FL162" s="1290"/>
      <c r="FM162" s="1290"/>
      <c r="FN162" s="1290"/>
      <c r="FO162" s="1290"/>
      <c r="FP162" s="1290"/>
      <c r="FQ162" s="1290"/>
      <c r="FR162" s="1290"/>
      <c r="FS162" s="1290"/>
      <c r="FT162" s="1290"/>
      <c r="FU162" s="1290"/>
      <c r="FV162" s="1290"/>
      <c r="FW162" s="1290"/>
      <c r="FX162" s="1290"/>
      <c r="FY162" s="1290"/>
      <c r="FZ162" s="1290"/>
      <c r="GA162" s="1290"/>
      <c r="GB162" s="1290"/>
      <c r="GC162" s="1290"/>
      <c r="GD162" s="1290"/>
      <c r="GE162" s="1290"/>
      <c r="GF162" s="1290"/>
      <c r="GG162" s="1290"/>
      <c r="GH162" s="1290"/>
      <c r="GI162" s="1290"/>
      <c r="GJ162" s="1290"/>
      <c r="GK162" s="1290"/>
      <c r="GL162" s="1290"/>
      <c r="GM162" s="1290"/>
      <c r="GN162" s="1290"/>
      <c r="GO162" s="1290"/>
      <c r="GP162" s="1290"/>
      <c r="GQ162" s="1290"/>
      <c r="GR162" s="1290"/>
      <c r="GS162" s="1290"/>
      <c r="GT162" s="1290"/>
      <c r="GU162" s="1290"/>
      <c r="GV162" s="1290"/>
      <c r="GW162" s="1290"/>
      <c r="GX162" s="1290"/>
      <c r="GY162" s="1290"/>
      <c r="GZ162" s="1290"/>
      <c r="HA162" s="1290"/>
      <c r="HB162" s="1290"/>
      <c r="HC162" s="1290"/>
      <c r="HD162" s="1290"/>
      <c r="HE162" s="1290"/>
      <c r="HF162" s="1290"/>
      <c r="HG162" s="1290"/>
      <c r="HH162" s="1290"/>
      <c r="HI162" s="1290"/>
      <c r="HJ162" s="1290"/>
      <c r="HK162" s="1290"/>
      <c r="HL162" s="1290"/>
      <c r="HM162" s="1290"/>
      <c r="HN162" s="1290"/>
      <c r="HO162" s="1290"/>
      <c r="HP162" s="1290"/>
      <c r="HQ162" s="1290"/>
      <c r="HR162" s="1290"/>
      <c r="HS162" s="1290"/>
      <c r="HT162" s="1290"/>
      <c r="HU162" s="1290"/>
      <c r="HV162" s="1290"/>
      <c r="HW162" s="1290"/>
      <c r="HX162" s="1290"/>
      <c r="HY162" s="1290"/>
      <c r="HZ162" s="1290"/>
      <c r="IA162" s="1290"/>
      <c r="IB162" s="1290"/>
      <c r="IC162" s="1290"/>
      <c r="ID162" s="1290"/>
      <c r="IE162" s="1290"/>
      <c r="IF162" s="1290"/>
      <c r="IG162" s="1290"/>
      <c r="IH162" s="1290"/>
      <c r="II162" s="1290"/>
      <c r="IJ162" s="1290"/>
      <c r="IK162" s="1290"/>
      <c r="IL162" s="1290"/>
      <c r="IM162" s="1290"/>
      <c r="IN162" s="1290"/>
      <c r="IO162" s="1290"/>
      <c r="IP162" s="1290"/>
      <c r="IQ162" s="1290"/>
      <c r="IR162" s="1290"/>
      <c r="IS162" s="1290"/>
      <c r="IT162" s="1290"/>
      <c r="IU162" s="1290"/>
      <c r="IV162" s="1290"/>
      <c r="IW162" s="1290"/>
      <c r="IX162" s="1290"/>
      <c r="IY162" s="1290"/>
      <c r="IZ162" s="1290"/>
      <c r="JA162" s="1290"/>
      <c r="JB162" s="1290"/>
      <c r="JC162" s="1290"/>
      <c r="JD162" s="1290"/>
      <c r="JE162" s="1290"/>
      <c r="JF162" s="1290"/>
      <c r="JG162" s="1290"/>
      <c r="JH162" s="1290"/>
      <c r="JI162" s="1290"/>
      <c r="JJ162" s="1290"/>
      <c r="JK162" s="1290"/>
      <c r="JL162" s="1290"/>
      <c r="JM162" s="1290"/>
      <c r="JN162" s="1290"/>
      <c r="JO162" s="1290"/>
      <c r="JP162" s="1290"/>
      <c r="JQ162" s="1290"/>
      <c r="JR162" s="1290"/>
      <c r="JS162" s="1290"/>
      <c r="JT162" s="1290"/>
      <c r="JU162" s="1290"/>
      <c r="JV162" s="1290"/>
      <c r="JW162" s="1290"/>
      <c r="JX162" s="1290"/>
      <c r="JY162" s="1290"/>
      <c r="JZ162" s="1290"/>
      <c r="KA162" s="1290"/>
      <c r="KB162" s="1290"/>
      <c r="KC162" s="1290"/>
      <c r="KD162" s="1290"/>
      <c r="KE162" s="1290"/>
      <c r="KF162" s="1290"/>
      <c r="KG162" s="1290"/>
      <c r="KH162" s="1290"/>
      <c r="KI162" s="1290"/>
      <c r="KJ162" s="1290"/>
      <c r="KK162" s="1290"/>
      <c r="KL162" s="1290"/>
      <c r="KM162" s="1290"/>
      <c r="KN162" s="1290"/>
      <c r="KO162" s="1290"/>
      <c r="KP162" s="1290"/>
      <c r="KQ162" s="1290"/>
      <c r="KR162" s="1290"/>
      <c r="KS162" s="1290"/>
      <c r="KT162" s="1290"/>
      <c r="KU162" s="1290"/>
      <c r="KV162" s="1290"/>
      <c r="KW162" s="1290"/>
      <c r="KX162" s="1290"/>
      <c r="KY162" s="1290"/>
      <c r="KZ162" s="1290"/>
      <c r="LA162" s="1290"/>
      <c r="LB162" s="1290"/>
      <c r="LC162" s="1290"/>
      <c r="LD162" s="1290"/>
      <c r="LE162" s="1290"/>
      <c r="LF162" s="1290"/>
      <c r="LG162" s="1290"/>
      <c r="LH162" s="1290"/>
      <c r="LI162" s="1290"/>
      <c r="LJ162" s="1290"/>
      <c r="LK162" s="1290"/>
      <c r="LL162" s="1290"/>
      <c r="LM162" s="1290"/>
      <c r="LN162" s="1290"/>
      <c r="LO162" s="1290"/>
      <c r="LP162" s="1290"/>
      <c r="LQ162" s="1290"/>
      <c r="LR162" s="1290"/>
      <c r="LS162" s="1290"/>
      <c r="LT162" s="1290"/>
      <c r="LU162" s="1290"/>
      <c r="LV162" s="1290"/>
      <c r="LW162" s="1290"/>
      <c r="LX162" s="1290"/>
      <c r="LY162" s="1290"/>
      <c r="LZ162" s="1290"/>
      <c r="MA162" s="1290"/>
      <c r="MB162" s="1290"/>
      <c r="MC162" s="1290"/>
      <c r="MD162" s="1290"/>
      <c r="ME162" s="1290"/>
      <c r="MF162" s="1290"/>
      <c r="MG162" s="1290"/>
      <c r="MH162" s="1290"/>
      <c r="MI162" s="1290"/>
      <c r="MJ162" s="1290"/>
      <c r="MK162" s="1290"/>
      <c r="ML162" s="1290"/>
      <c r="MM162" s="1290"/>
      <c r="MN162" s="1290"/>
      <c r="MO162" s="1290"/>
      <c r="MP162" s="1290"/>
      <c r="MQ162" s="1290"/>
      <c r="MR162" s="1290"/>
      <c r="MS162" s="1290"/>
      <c r="MT162" s="1290"/>
      <c r="MU162" s="1290"/>
      <c r="MV162" s="1290"/>
      <c r="MW162" s="1290"/>
      <c r="MX162" s="1290"/>
      <c r="MY162" s="1290"/>
      <c r="MZ162" s="1290"/>
      <c r="NA162" s="1290"/>
      <c r="NB162" s="1290"/>
      <c r="NC162" s="1290"/>
      <c r="ND162" s="1290"/>
      <c r="NE162" s="1290"/>
      <c r="NF162" s="1290"/>
      <c r="NG162" s="1290"/>
      <c r="NH162" s="1290"/>
      <c r="NI162" s="1290"/>
      <c r="NJ162" s="1290"/>
      <c r="NK162" s="1290"/>
      <c r="NL162" s="1290"/>
      <c r="NM162" s="1290"/>
      <c r="NN162" s="1290"/>
      <c r="NO162" s="1290"/>
      <c r="NP162" s="1290"/>
      <c r="NQ162" s="1290"/>
      <c r="NR162" s="1290"/>
      <c r="NS162" s="1290"/>
      <c r="NT162" s="1290"/>
      <c r="NU162" s="1290"/>
      <c r="NV162" s="1290"/>
      <c r="NW162" s="1290"/>
      <c r="NX162" s="1290"/>
      <c r="NY162" s="1290"/>
      <c r="NZ162" s="1290"/>
      <c r="OA162" s="1290"/>
      <c r="OB162" s="1290"/>
      <c r="OC162" s="1290"/>
      <c r="OD162" s="1290"/>
      <c r="OE162" s="1290"/>
      <c r="OF162" s="1290"/>
      <c r="OG162" s="1290"/>
      <c r="OH162" s="1290"/>
      <c r="OI162" s="1290"/>
      <c r="OJ162" s="1290"/>
      <c r="OK162" s="1290"/>
      <c r="OL162" s="1290"/>
      <c r="OM162" s="1290"/>
      <c r="ON162" s="1290"/>
      <c r="OO162" s="1290"/>
      <c r="OP162" s="1290"/>
      <c r="OQ162" s="1290"/>
      <c r="OR162" s="1290"/>
      <c r="OS162" s="1290"/>
      <c r="OT162" s="1290"/>
      <c r="OU162" s="1290"/>
      <c r="OV162" s="1290"/>
      <c r="OW162" s="1290"/>
      <c r="OX162" s="1290"/>
      <c r="OY162" s="1290"/>
      <c r="OZ162" s="1290"/>
      <c r="PA162" s="1290"/>
      <c r="PB162" s="1290"/>
      <c r="PC162" s="1290"/>
      <c r="PD162" s="1290"/>
      <c r="PE162" s="1290"/>
      <c r="PF162" s="1290"/>
      <c r="PG162" s="1290"/>
      <c r="PH162" s="1290"/>
      <c r="PI162" s="1290"/>
      <c r="PJ162" s="1290"/>
      <c r="PK162" s="1290"/>
      <c r="PL162" s="1290"/>
      <c r="PM162" s="1290"/>
      <c r="PN162" s="1290"/>
      <c r="PO162" s="1290"/>
      <c r="PP162" s="1290"/>
      <c r="PQ162" s="1290"/>
      <c r="PR162" s="1290"/>
      <c r="PS162" s="1290"/>
      <c r="PT162" s="1290"/>
      <c r="PU162" s="1290"/>
      <c r="PV162" s="1290"/>
      <c r="PW162" s="1290"/>
      <c r="PX162" s="1290"/>
      <c r="PY162" s="1290"/>
      <c r="PZ162" s="1290"/>
      <c r="QA162" s="1290"/>
      <c r="QB162" s="1290"/>
      <c r="QC162" s="1290"/>
      <c r="QD162" s="1290"/>
      <c r="QE162" s="1290"/>
      <c r="QF162" s="1290"/>
      <c r="QG162" s="1290"/>
      <c r="QH162" s="1290"/>
      <c r="QI162" s="1290"/>
      <c r="QJ162" s="1290"/>
      <c r="QK162" s="1290"/>
      <c r="QL162" s="1290"/>
      <c r="QM162" s="1290"/>
      <c r="QN162" s="1290"/>
      <c r="QO162" s="1290"/>
      <c r="QP162" s="1290"/>
      <c r="QQ162" s="1290"/>
      <c r="QR162" s="1290"/>
      <c r="QS162" s="1290"/>
      <c r="QT162" s="1290"/>
      <c r="QU162" s="1290"/>
      <c r="QV162" s="1290"/>
      <c r="QW162" s="1290"/>
      <c r="QX162" s="1290"/>
      <c r="QY162" s="1290"/>
      <c r="QZ162" s="1290"/>
      <c r="RA162" s="1290"/>
      <c r="RB162" s="1290"/>
      <c r="RC162" s="1290"/>
      <c r="RD162" s="1290"/>
      <c r="RE162" s="1290"/>
      <c r="RF162" s="1290"/>
      <c r="RG162" s="1290"/>
      <c r="RH162" s="1290"/>
      <c r="RI162" s="1290"/>
      <c r="RJ162" s="1290"/>
      <c r="RK162" s="1290"/>
      <c r="RL162" s="1290"/>
      <c r="RM162" s="1290"/>
      <c r="RN162" s="1290"/>
      <c r="RO162" s="1290"/>
      <c r="RP162" s="1290"/>
      <c r="RQ162" s="1290"/>
      <c r="RR162" s="1290"/>
      <c r="RS162" s="1290"/>
      <c r="RT162" s="1290"/>
      <c r="RU162" s="1290"/>
      <c r="RV162" s="1290"/>
      <c r="RW162" s="1290"/>
      <c r="RX162" s="1290"/>
      <c r="RY162" s="1290"/>
      <c r="RZ162" s="1290"/>
      <c r="SA162" s="1290"/>
      <c r="SB162" s="1290"/>
      <c r="SC162" s="1290"/>
      <c r="SD162" s="1290"/>
      <c r="SE162" s="1290"/>
      <c r="SF162" s="1290"/>
      <c r="SG162" s="1290"/>
      <c r="SH162" s="1290"/>
      <c r="SI162" s="1290"/>
      <c r="SJ162" s="1290"/>
      <c r="SK162" s="1290"/>
      <c r="SL162" s="1290"/>
      <c r="SM162" s="1290"/>
      <c r="SN162" s="1290"/>
      <c r="SO162" s="1290"/>
      <c r="SP162" s="1290"/>
      <c r="SQ162" s="1290"/>
      <c r="SR162" s="1290"/>
      <c r="SS162" s="1290"/>
      <c r="ST162" s="1290"/>
      <c r="SU162" s="1290"/>
      <c r="SV162" s="1290"/>
      <c r="SW162" s="1290"/>
      <c r="SX162" s="1290"/>
      <c r="SY162" s="1290"/>
      <c r="SZ162" s="1290"/>
      <c r="TA162" s="1290"/>
      <c r="TB162" s="1290"/>
      <c r="TC162" s="1290"/>
      <c r="TD162" s="1290"/>
      <c r="TE162" s="1290"/>
      <c r="TF162" s="1290"/>
      <c r="TG162" s="1290"/>
      <c r="TH162" s="1290"/>
      <c r="TI162" s="1290"/>
      <c r="TJ162" s="1290"/>
      <c r="TK162" s="1290"/>
      <c r="TL162" s="1290"/>
      <c r="TM162" s="1290"/>
      <c r="TN162" s="1290"/>
      <c r="TO162" s="1290"/>
      <c r="TP162" s="1290"/>
      <c r="TQ162" s="1290"/>
      <c r="TR162" s="1290"/>
      <c r="TS162" s="1290"/>
      <c r="TT162" s="1290"/>
      <c r="TU162" s="1290"/>
      <c r="TV162" s="1290"/>
      <c r="TW162" s="1290"/>
      <c r="TX162" s="1290"/>
      <c r="TY162" s="1290"/>
      <c r="TZ162" s="1290"/>
      <c r="UA162" s="1290"/>
      <c r="UB162" s="1290"/>
      <c r="UC162" s="1290"/>
      <c r="UD162" s="1290"/>
      <c r="UE162" s="1290"/>
      <c r="UF162" s="1290"/>
      <c r="UG162" s="1290"/>
      <c r="UH162" s="1290"/>
      <c r="UI162" s="1290"/>
      <c r="UJ162" s="1290"/>
      <c r="UK162" s="1290"/>
      <c r="UL162" s="1290"/>
      <c r="UM162" s="1290"/>
      <c r="UN162" s="1290"/>
      <c r="UO162" s="1290"/>
      <c r="UP162" s="1290"/>
      <c r="UQ162" s="1290"/>
      <c r="UR162" s="1290"/>
      <c r="US162" s="1290"/>
      <c r="UT162" s="1290"/>
      <c r="UU162" s="1290"/>
      <c r="UV162" s="1290"/>
      <c r="UW162" s="1290"/>
      <c r="UX162" s="1290"/>
      <c r="UY162" s="1290"/>
      <c r="UZ162" s="1290"/>
      <c r="VA162" s="1290"/>
      <c r="VB162" s="1290"/>
      <c r="VC162" s="1290"/>
      <c r="VD162" s="1290"/>
      <c r="VE162" s="1290"/>
      <c r="VF162" s="1290"/>
      <c r="VG162" s="1290"/>
      <c r="VH162" s="1290"/>
      <c r="VI162" s="1290"/>
      <c r="VJ162" s="1290"/>
      <c r="VK162" s="1290"/>
      <c r="VL162" s="1290"/>
      <c r="VM162" s="1290"/>
      <c r="VN162" s="1290"/>
      <c r="VO162" s="1290"/>
      <c r="VP162" s="1290"/>
      <c r="VQ162" s="1290"/>
      <c r="VR162" s="1290"/>
      <c r="VS162" s="1290"/>
      <c r="VT162" s="1290"/>
      <c r="VU162" s="1290"/>
      <c r="VV162" s="1290"/>
      <c r="VW162" s="1290"/>
      <c r="VX162" s="1290"/>
      <c r="VY162" s="1290"/>
      <c r="VZ162" s="1290"/>
      <c r="WA162" s="1290"/>
      <c r="WB162" s="1290"/>
      <c r="WC162" s="1290"/>
      <c r="WD162" s="1290"/>
      <c r="WE162" s="1290"/>
      <c r="WF162" s="1290"/>
      <c r="WG162" s="1290"/>
      <c r="WH162" s="1290"/>
      <c r="WI162" s="1290"/>
      <c r="WJ162" s="1290"/>
      <c r="WK162" s="1290"/>
      <c r="WL162" s="1290"/>
      <c r="WM162" s="1290"/>
      <c r="WN162" s="1290"/>
      <c r="WO162" s="1290"/>
      <c r="WP162" s="1290"/>
      <c r="WQ162" s="1290"/>
      <c r="WR162" s="1290"/>
      <c r="WS162" s="1290"/>
      <c r="WT162" s="1290"/>
      <c r="WU162" s="1290"/>
      <c r="WV162" s="1290"/>
      <c r="WW162" s="1290"/>
      <c r="WX162" s="1290"/>
      <c r="WY162" s="1290"/>
      <c r="WZ162" s="1290"/>
      <c r="XA162" s="1290"/>
      <c r="XB162" s="1290"/>
      <c r="XC162" s="1290"/>
      <c r="XD162" s="1290"/>
      <c r="XE162" s="1290"/>
      <c r="XF162" s="1290"/>
      <c r="XG162" s="1290"/>
      <c r="XH162" s="1290"/>
      <c r="XI162" s="1290"/>
      <c r="XJ162" s="1290"/>
      <c r="XK162" s="1290"/>
      <c r="XL162" s="1290"/>
      <c r="XM162" s="1290"/>
      <c r="XN162" s="1290"/>
      <c r="XO162" s="1290"/>
      <c r="XP162" s="1290"/>
      <c r="XQ162" s="1290"/>
      <c r="XR162" s="1290"/>
      <c r="XS162" s="1290"/>
      <c r="XT162" s="1290"/>
      <c r="XU162" s="1290"/>
      <c r="XV162" s="1290"/>
      <c r="XW162" s="1290"/>
      <c r="XX162" s="1290"/>
      <c r="XY162" s="1290"/>
      <c r="XZ162" s="1290"/>
      <c r="YA162" s="1290"/>
      <c r="YB162" s="1290"/>
      <c r="YC162" s="1290"/>
      <c r="YD162" s="1290"/>
      <c r="YE162" s="1290"/>
      <c r="YF162" s="1290"/>
      <c r="YG162" s="1290"/>
      <c r="YH162" s="1290"/>
      <c r="YI162" s="1290"/>
      <c r="YJ162" s="1290"/>
      <c r="YK162" s="1290"/>
      <c r="YL162" s="1290"/>
      <c r="YM162" s="1290"/>
      <c r="YN162" s="1290"/>
      <c r="YO162" s="1290"/>
      <c r="YP162" s="1290"/>
      <c r="YQ162" s="1290"/>
      <c r="YR162" s="1290"/>
      <c r="YS162" s="1290"/>
      <c r="YT162" s="1290"/>
      <c r="YU162" s="1290"/>
      <c r="YV162" s="1290"/>
      <c r="YW162" s="1290"/>
      <c r="YX162" s="1290"/>
      <c r="YY162" s="1290"/>
      <c r="YZ162" s="1290"/>
      <c r="ZA162" s="1290"/>
      <c r="ZB162" s="1290"/>
      <c r="ZC162" s="1290"/>
      <c r="ZD162" s="1290"/>
      <c r="ZE162" s="1290"/>
      <c r="ZF162" s="1290"/>
      <c r="ZG162" s="1290"/>
      <c r="ZH162" s="1290"/>
      <c r="ZI162" s="1290"/>
      <c r="ZJ162" s="1290"/>
      <c r="ZK162" s="1290"/>
      <c r="ZL162" s="1290"/>
      <c r="ZM162" s="1290"/>
      <c r="ZN162" s="1290"/>
      <c r="ZO162" s="1290"/>
      <c r="ZP162" s="1290"/>
      <c r="ZQ162" s="1290"/>
      <c r="ZR162" s="1290"/>
      <c r="ZS162" s="1290"/>
      <c r="ZT162" s="1290"/>
      <c r="ZU162" s="1290"/>
      <c r="ZV162" s="1290"/>
      <c r="ZW162" s="1290"/>
      <c r="ZX162" s="1290"/>
      <c r="ZY162" s="1290"/>
      <c r="ZZ162" s="1290"/>
      <c r="AAA162" s="1290"/>
      <c r="AAB162" s="1290"/>
      <c r="AAC162" s="1290"/>
      <c r="AAD162" s="1290"/>
      <c r="AAE162" s="1290"/>
      <c r="AAF162" s="1290"/>
      <c r="AAG162" s="1290"/>
      <c r="AAH162" s="1290"/>
      <c r="AAI162" s="1290"/>
      <c r="AAJ162" s="1290"/>
      <c r="AAK162" s="1290"/>
      <c r="AAL162" s="1290"/>
      <c r="AAM162" s="1290"/>
      <c r="AAN162" s="1290"/>
      <c r="AAO162" s="1290"/>
      <c r="AAP162" s="1290"/>
      <c r="AAQ162" s="1290"/>
      <c r="AAR162" s="1290"/>
      <c r="AAS162" s="1290"/>
      <c r="AAT162" s="1290"/>
      <c r="AAU162" s="1290"/>
      <c r="AAV162" s="1290"/>
      <c r="AAW162" s="1290"/>
      <c r="AAX162" s="1290"/>
      <c r="AAY162" s="1290"/>
      <c r="AAZ162" s="1290"/>
      <c r="ABA162" s="1290"/>
      <c r="ABB162" s="1290"/>
      <c r="ABC162" s="1290"/>
      <c r="ABD162" s="1290"/>
      <c r="ABE162" s="1290"/>
      <c r="ABF162" s="1290"/>
      <c r="ABG162" s="1290"/>
      <c r="ABH162" s="1290"/>
      <c r="ABI162" s="1290"/>
      <c r="ABJ162" s="1290"/>
      <c r="ABK162" s="1290"/>
      <c r="ABL162" s="1290"/>
      <c r="ABM162" s="1290"/>
      <c r="ABN162" s="1290"/>
      <c r="ABO162" s="1290"/>
      <c r="ABP162" s="1290"/>
      <c r="ABQ162" s="1290"/>
      <c r="ABR162" s="1290"/>
      <c r="ABS162" s="1290"/>
      <c r="ABT162" s="1290"/>
      <c r="ABU162" s="1290"/>
      <c r="ABV162" s="1290"/>
      <c r="ABW162" s="1290"/>
      <c r="ABX162" s="1290"/>
      <c r="ABY162" s="1290"/>
      <c r="ABZ162" s="1290"/>
      <c r="ACA162" s="1290"/>
      <c r="ACB162" s="1290"/>
      <c r="ACC162" s="1290"/>
      <c r="ACD162" s="1290"/>
      <c r="ACE162" s="1290"/>
      <c r="ACF162" s="1290"/>
      <c r="ACG162" s="1290"/>
      <c r="ACH162" s="1290"/>
      <c r="ACI162" s="1290"/>
      <c r="ACJ162" s="1290"/>
      <c r="ACK162" s="1290"/>
      <c r="ACL162" s="1290"/>
      <c r="ACM162" s="1290"/>
      <c r="ACN162" s="1290"/>
      <c r="ACO162" s="1290"/>
      <c r="ACP162" s="1290"/>
      <c r="ACQ162" s="1290"/>
      <c r="ACR162" s="1290"/>
      <c r="ACS162" s="1290"/>
      <c r="ACT162" s="1290"/>
      <c r="ACU162" s="1290"/>
      <c r="ACV162" s="1290"/>
      <c r="ACW162" s="1290"/>
      <c r="ACX162" s="1290"/>
      <c r="ACY162" s="1290"/>
      <c r="ACZ162" s="1290"/>
      <c r="ADA162" s="1290"/>
      <c r="ADB162" s="1290"/>
      <c r="ADC162" s="1290"/>
      <c r="ADD162" s="1290"/>
      <c r="ADE162" s="1290"/>
      <c r="ADF162" s="1290"/>
      <c r="ADG162" s="1290"/>
      <c r="ADH162" s="1290"/>
      <c r="ADI162" s="1290"/>
      <c r="ADJ162" s="1290"/>
      <c r="ADK162" s="1290"/>
      <c r="ADL162" s="1290"/>
      <c r="ADM162" s="1290"/>
      <c r="ADN162" s="1290"/>
      <c r="ADO162" s="1290"/>
      <c r="ADP162" s="1290"/>
      <c r="ADQ162" s="1290"/>
      <c r="ADR162" s="1290"/>
      <c r="ADS162" s="1290"/>
      <c r="ADT162" s="1290"/>
      <c r="ADU162" s="1290"/>
      <c r="ADV162" s="1290"/>
      <c r="ADW162" s="1290"/>
      <c r="ADX162" s="1290"/>
      <c r="ADY162" s="1290"/>
      <c r="ADZ162" s="1290"/>
      <c r="AEA162" s="1290"/>
      <c r="AEB162" s="1290"/>
      <c r="AEC162" s="1290"/>
      <c r="AED162" s="1290"/>
      <c r="AEE162" s="1290"/>
      <c r="AEF162" s="1290"/>
      <c r="AEG162" s="1290"/>
      <c r="AEH162" s="1290"/>
      <c r="AEI162" s="1290"/>
      <c r="AEJ162" s="1290"/>
      <c r="AEK162" s="1290"/>
      <c r="AEL162" s="1290"/>
      <c r="AEM162" s="1290"/>
      <c r="AEN162" s="1290"/>
      <c r="AEO162" s="1290"/>
      <c r="AEP162" s="1290"/>
      <c r="AEQ162" s="1290"/>
      <c r="AER162" s="1290"/>
      <c r="AES162" s="1290"/>
      <c r="AET162" s="1290"/>
      <c r="AEU162" s="1290"/>
      <c r="AEV162" s="1290"/>
      <c r="AEW162" s="1290"/>
      <c r="AEX162" s="1290"/>
      <c r="AEY162" s="1290"/>
      <c r="AEZ162" s="1290"/>
      <c r="AFA162" s="1290"/>
      <c r="AFB162" s="1290"/>
      <c r="AFC162" s="1290"/>
      <c r="AFD162" s="1290"/>
      <c r="AFE162" s="1290"/>
      <c r="AFF162" s="1290"/>
      <c r="AFG162" s="1290"/>
      <c r="AFH162" s="1290"/>
      <c r="AFI162" s="1290"/>
      <c r="AFJ162" s="1290"/>
      <c r="AFK162" s="1290"/>
      <c r="AFL162" s="1290"/>
      <c r="AFM162" s="1290"/>
      <c r="AFN162" s="1290"/>
      <c r="AFO162" s="1290"/>
      <c r="AFP162" s="1290"/>
      <c r="AFQ162" s="1290"/>
      <c r="AFR162" s="1290"/>
      <c r="AFS162" s="1290"/>
      <c r="AFT162" s="1290"/>
      <c r="AFU162" s="1290"/>
      <c r="AFV162" s="1290"/>
      <c r="AFW162" s="1290"/>
      <c r="AFX162" s="1290"/>
      <c r="AFY162" s="1290"/>
      <c r="AFZ162" s="1290"/>
      <c r="AGA162" s="1290"/>
      <c r="AGB162" s="1290"/>
      <c r="AGC162" s="1290"/>
      <c r="AGD162" s="1290"/>
      <c r="AGE162" s="1290"/>
      <c r="AGF162" s="1290"/>
      <c r="AGG162" s="1290"/>
      <c r="AGH162" s="1290"/>
      <c r="AGI162" s="1290"/>
      <c r="AGJ162" s="1290"/>
      <c r="AGK162" s="1290"/>
      <c r="AGL162" s="1290"/>
      <c r="AGM162" s="1290"/>
      <c r="AGN162" s="1290"/>
      <c r="AGO162" s="1290"/>
      <c r="AGP162" s="1290"/>
      <c r="AGQ162" s="1290"/>
      <c r="AGR162" s="1290"/>
      <c r="AGS162" s="1290"/>
      <c r="AGT162" s="1290"/>
      <c r="AGU162" s="1290"/>
      <c r="AGV162" s="1290"/>
      <c r="AGW162" s="1290"/>
      <c r="AGX162" s="1290"/>
      <c r="AGY162" s="1290"/>
      <c r="AGZ162" s="1290"/>
      <c r="AHA162" s="1290"/>
      <c r="AHB162" s="1290"/>
      <c r="AHC162" s="1290"/>
      <c r="AHD162" s="1290"/>
      <c r="AHE162" s="1290"/>
      <c r="AHF162" s="1290"/>
      <c r="AHG162" s="1290"/>
      <c r="AHH162" s="1290"/>
      <c r="AHI162" s="1290"/>
      <c r="AHJ162" s="1290"/>
      <c r="AHK162" s="1290"/>
      <c r="AHL162" s="1290"/>
      <c r="AHM162" s="1290"/>
      <c r="AHN162" s="1290"/>
      <c r="AHO162" s="1290"/>
      <c r="AHP162" s="1290"/>
      <c r="AHQ162" s="1290"/>
      <c r="AHR162" s="1290"/>
      <c r="AHS162" s="1290"/>
      <c r="AHT162" s="1290"/>
      <c r="AHU162" s="1290"/>
      <c r="AHV162" s="1290"/>
      <c r="AHW162" s="1290"/>
      <c r="AHX162" s="1290"/>
      <c r="AHY162" s="1290"/>
      <c r="AHZ162" s="1290"/>
      <c r="AIA162" s="1290"/>
      <c r="AIB162" s="1290"/>
      <c r="AIC162" s="1290"/>
      <c r="AID162" s="1290"/>
      <c r="AIE162" s="1290"/>
      <c r="AIF162" s="1290"/>
      <c r="AIG162" s="1290"/>
      <c r="AIH162" s="1290"/>
      <c r="AII162" s="1290"/>
      <c r="AIJ162" s="1290"/>
      <c r="AIK162" s="1290"/>
      <c r="AIL162" s="1290"/>
      <c r="AIM162" s="1290"/>
      <c r="AIN162" s="1290"/>
      <c r="AIO162" s="1290"/>
      <c r="AIP162" s="1290"/>
      <c r="AIQ162" s="1290"/>
      <c r="AIR162" s="1290"/>
      <c r="AIS162" s="1290"/>
      <c r="AIT162" s="1290"/>
      <c r="AIU162" s="1290"/>
      <c r="AIV162" s="1290"/>
      <c r="AIW162" s="1290"/>
      <c r="AIX162" s="1290"/>
      <c r="AIY162" s="1290"/>
      <c r="AIZ162" s="1290"/>
      <c r="AJA162" s="1290"/>
      <c r="AJB162" s="1290"/>
      <c r="AJC162" s="1290"/>
      <c r="AJD162" s="1290"/>
      <c r="AJE162" s="1290"/>
      <c r="AJF162" s="1290"/>
      <c r="AJG162" s="1290"/>
      <c r="AJH162" s="1290"/>
      <c r="AJI162" s="1290"/>
      <c r="AJJ162" s="1290"/>
      <c r="AJK162" s="1290"/>
      <c r="AJL162" s="1290"/>
      <c r="AJM162" s="1290"/>
      <c r="AJN162" s="1290"/>
      <c r="AJO162" s="1290"/>
      <c r="AJP162" s="1290"/>
      <c r="AJQ162" s="1290"/>
      <c r="AJR162" s="1290"/>
      <c r="AJS162" s="1290"/>
      <c r="AJT162" s="1290"/>
      <c r="AJU162" s="1290"/>
      <c r="AJV162" s="1290"/>
      <c r="AJW162" s="1290"/>
      <c r="AJX162" s="1290"/>
      <c r="AJY162" s="1290"/>
      <c r="AJZ162" s="1290"/>
      <c r="AKA162" s="1290"/>
      <c r="AKB162" s="1290"/>
      <c r="AKC162" s="1290"/>
      <c r="AKD162" s="1290"/>
      <c r="AKE162" s="1290"/>
      <c r="AKF162" s="1290"/>
      <c r="AKG162" s="1290"/>
      <c r="AKH162" s="1290"/>
      <c r="AKI162" s="1290"/>
      <c r="AKJ162" s="1290"/>
      <c r="AKK162" s="1290"/>
      <c r="AKL162" s="1290"/>
      <c r="AKM162" s="1290"/>
      <c r="AKN162" s="1290"/>
      <c r="AKO162" s="1290"/>
      <c r="AKP162" s="1290"/>
      <c r="AKQ162" s="1290"/>
      <c r="AKR162" s="1290"/>
      <c r="AKS162" s="1290"/>
      <c r="AKT162" s="1290"/>
      <c r="AKU162" s="1290"/>
      <c r="AKV162" s="1290"/>
      <c r="AKW162" s="1290"/>
      <c r="AKX162" s="1290"/>
      <c r="AKY162" s="1290"/>
      <c r="AKZ162" s="1290"/>
      <c r="ALA162" s="1290"/>
      <c r="ALB162" s="1290"/>
      <c r="ALC162" s="1290"/>
      <c r="ALD162" s="1290"/>
      <c r="ALE162" s="1290"/>
      <c r="ALF162" s="1290"/>
      <c r="ALG162" s="1290"/>
      <c r="ALH162" s="1290"/>
      <c r="ALI162" s="1290"/>
      <c r="ALJ162" s="1290"/>
      <c r="ALK162" s="1290"/>
      <c r="ALL162" s="1290"/>
      <c r="ALM162" s="1290"/>
      <c r="ALN162" s="1290"/>
      <c r="ALO162" s="1290"/>
      <c r="ALP162" s="1290"/>
      <c r="ALQ162" s="1290"/>
      <c r="ALR162" s="1290"/>
      <c r="ALS162" s="1290"/>
      <c r="ALT162" s="1290"/>
      <c r="ALU162" s="1290"/>
      <c r="ALV162" s="1290"/>
      <c r="ALW162" s="1290"/>
      <c r="ALX162" s="1290"/>
      <c r="ALY162" s="1290"/>
      <c r="ALZ162" s="1290"/>
      <c r="AMA162" s="1290"/>
      <c r="AMB162" s="1290"/>
      <c r="AMC162" s="1290"/>
      <c r="AMD162" s="1290"/>
      <c r="AME162" s="1290"/>
      <c r="AMF162" s="1290"/>
    </row>
    <row r="163" spans="1:1024" ht="23.25" customHeight="1">
      <c r="A163" s="1306"/>
      <c r="B163" s="1298"/>
      <c r="C163" s="1295"/>
      <c r="D163" s="1295"/>
      <c r="E163" s="1297"/>
      <c r="F163" s="1296"/>
      <c r="G163" s="1295"/>
      <c r="H163" s="1305"/>
      <c r="I163" s="1304"/>
      <c r="J163" s="1290"/>
      <c r="K163" s="1290"/>
      <c r="L163" s="1290"/>
      <c r="M163" s="1290"/>
      <c r="N163" s="1290"/>
      <c r="O163" s="1290"/>
      <c r="P163" s="1290"/>
      <c r="Q163" s="1290"/>
      <c r="R163" s="1290"/>
      <c r="S163" s="1290"/>
      <c r="T163" s="1290"/>
      <c r="U163" s="1290"/>
      <c r="V163" s="1290"/>
      <c r="W163" s="1290"/>
      <c r="X163" s="1290"/>
      <c r="Y163" s="1290"/>
      <c r="Z163" s="1290"/>
      <c r="AA163" s="1290"/>
      <c r="AB163" s="1290"/>
      <c r="AC163" s="1290"/>
      <c r="AD163" s="1290"/>
      <c r="AE163" s="1290"/>
      <c r="AF163" s="1290"/>
      <c r="AG163" s="1290"/>
      <c r="AH163" s="1290"/>
      <c r="AI163" s="1290"/>
      <c r="AJ163" s="1290"/>
      <c r="AK163" s="1290"/>
      <c r="AL163" s="1290"/>
      <c r="AM163" s="1290"/>
      <c r="AN163" s="1290"/>
      <c r="AO163" s="1290"/>
      <c r="AP163" s="1290"/>
      <c r="AQ163" s="1290"/>
      <c r="AR163" s="1290"/>
      <c r="AS163" s="1290"/>
      <c r="AT163" s="1290"/>
      <c r="AU163" s="1290"/>
      <c r="AV163" s="1290"/>
      <c r="AW163" s="1290"/>
      <c r="AX163" s="1290"/>
      <c r="AY163" s="1290"/>
      <c r="AZ163" s="1290"/>
      <c r="BA163" s="1290"/>
      <c r="BB163" s="1290"/>
      <c r="BC163" s="1290"/>
      <c r="BD163" s="1290"/>
      <c r="BE163" s="1290"/>
      <c r="BF163" s="1290"/>
      <c r="BG163" s="1290"/>
      <c r="BH163" s="1290"/>
      <c r="BI163" s="1290"/>
      <c r="BJ163" s="1290"/>
      <c r="BK163" s="1290"/>
      <c r="BL163" s="1290"/>
      <c r="BM163" s="1290"/>
      <c r="BN163" s="1290"/>
      <c r="BO163" s="1290"/>
      <c r="BP163" s="1290"/>
      <c r="BQ163" s="1290"/>
      <c r="BR163" s="1290"/>
      <c r="BS163" s="1290"/>
      <c r="BT163" s="1290"/>
      <c r="BU163" s="1290"/>
      <c r="BV163" s="1290"/>
      <c r="BW163" s="1290"/>
      <c r="BX163" s="1290"/>
      <c r="BY163" s="1290"/>
      <c r="BZ163" s="1290"/>
      <c r="CA163" s="1290"/>
      <c r="CB163" s="1290"/>
      <c r="CC163" s="1290"/>
      <c r="CD163" s="1290"/>
      <c r="CE163" s="1290"/>
      <c r="CF163" s="1290"/>
      <c r="CG163" s="1290"/>
      <c r="CH163" s="1290"/>
      <c r="CI163" s="1290"/>
      <c r="CJ163" s="1290"/>
      <c r="CK163" s="1290"/>
      <c r="CL163" s="1290"/>
      <c r="CM163" s="1290"/>
      <c r="CN163" s="1290"/>
      <c r="CO163" s="1290"/>
      <c r="CP163" s="1290"/>
      <c r="CQ163" s="1290"/>
      <c r="CR163" s="1290"/>
      <c r="CS163" s="1290"/>
      <c r="CT163" s="1290"/>
      <c r="CU163" s="1290"/>
      <c r="CV163" s="1290"/>
      <c r="CW163" s="1290"/>
      <c r="CX163" s="1290"/>
      <c r="CY163" s="1290"/>
      <c r="CZ163" s="1290"/>
      <c r="DA163" s="1290"/>
      <c r="DB163" s="1290"/>
      <c r="DC163" s="1290"/>
      <c r="DD163" s="1290"/>
      <c r="DE163" s="1290"/>
      <c r="DF163" s="1290"/>
      <c r="DG163" s="1290"/>
      <c r="DH163" s="1290"/>
      <c r="DI163" s="1290"/>
      <c r="DJ163" s="1290"/>
      <c r="DK163" s="1290"/>
      <c r="DL163" s="1290"/>
      <c r="DM163" s="1290"/>
      <c r="DN163" s="1290"/>
      <c r="DO163" s="1290"/>
      <c r="DP163" s="1290"/>
      <c r="DQ163" s="1290"/>
      <c r="DR163" s="1290"/>
      <c r="DS163" s="1290"/>
      <c r="DT163" s="1290"/>
      <c r="DU163" s="1290"/>
      <c r="DV163" s="1290"/>
      <c r="DW163" s="1290"/>
      <c r="DX163" s="1290"/>
      <c r="DY163" s="1290"/>
      <c r="DZ163" s="1290"/>
      <c r="EA163" s="1290"/>
      <c r="EB163" s="1290"/>
      <c r="EC163" s="1290"/>
      <c r="ED163" s="1290"/>
      <c r="EE163" s="1290"/>
      <c r="EF163" s="1290"/>
      <c r="EG163" s="1290"/>
      <c r="EH163" s="1290"/>
      <c r="EI163" s="1290"/>
      <c r="EJ163" s="1290"/>
      <c r="EK163" s="1290"/>
      <c r="EL163" s="1290"/>
      <c r="EM163" s="1290"/>
      <c r="EN163" s="1290"/>
      <c r="EO163" s="1290"/>
      <c r="EP163" s="1290"/>
      <c r="EQ163" s="1290"/>
      <c r="ER163" s="1290"/>
      <c r="ES163" s="1290"/>
      <c r="ET163" s="1290"/>
      <c r="EU163" s="1290"/>
      <c r="EV163" s="1290"/>
      <c r="EW163" s="1290"/>
      <c r="EX163" s="1290"/>
      <c r="EY163" s="1290"/>
      <c r="EZ163" s="1290"/>
      <c r="FA163" s="1290"/>
      <c r="FB163" s="1290"/>
      <c r="FC163" s="1290"/>
      <c r="FD163" s="1290"/>
      <c r="FE163" s="1290"/>
      <c r="FF163" s="1290"/>
      <c r="FG163" s="1290"/>
      <c r="FH163" s="1290"/>
      <c r="FI163" s="1290"/>
      <c r="FJ163" s="1290"/>
      <c r="FK163" s="1290"/>
      <c r="FL163" s="1290"/>
      <c r="FM163" s="1290"/>
      <c r="FN163" s="1290"/>
      <c r="FO163" s="1290"/>
      <c r="FP163" s="1290"/>
      <c r="FQ163" s="1290"/>
      <c r="FR163" s="1290"/>
      <c r="FS163" s="1290"/>
      <c r="FT163" s="1290"/>
      <c r="FU163" s="1290"/>
      <c r="FV163" s="1290"/>
      <c r="FW163" s="1290"/>
      <c r="FX163" s="1290"/>
      <c r="FY163" s="1290"/>
      <c r="FZ163" s="1290"/>
      <c r="GA163" s="1290"/>
      <c r="GB163" s="1290"/>
      <c r="GC163" s="1290"/>
      <c r="GD163" s="1290"/>
      <c r="GE163" s="1290"/>
      <c r="GF163" s="1290"/>
      <c r="GG163" s="1290"/>
      <c r="GH163" s="1290"/>
      <c r="GI163" s="1290"/>
      <c r="GJ163" s="1290"/>
      <c r="GK163" s="1290"/>
      <c r="GL163" s="1290"/>
      <c r="GM163" s="1290"/>
      <c r="GN163" s="1290"/>
      <c r="GO163" s="1290"/>
      <c r="GP163" s="1290"/>
      <c r="GQ163" s="1290"/>
      <c r="GR163" s="1290"/>
      <c r="GS163" s="1290"/>
      <c r="GT163" s="1290"/>
      <c r="GU163" s="1290"/>
      <c r="GV163" s="1290"/>
      <c r="GW163" s="1290"/>
      <c r="GX163" s="1290"/>
      <c r="GY163" s="1290"/>
      <c r="GZ163" s="1290"/>
      <c r="HA163" s="1290"/>
      <c r="HB163" s="1290"/>
      <c r="HC163" s="1290"/>
      <c r="HD163" s="1290"/>
      <c r="HE163" s="1290"/>
      <c r="HF163" s="1290"/>
      <c r="HG163" s="1290"/>
      <c r="HH163" s="1290"/>
      <c r="HI163" s="1290"/>
      <c r="HJ163" s="1290"/>
      <c r="HK163" s="1290"/>
      <c r="HL163" s="1290"/>
      <c r="HM163" s="1290"/>
      <c r="HN163" s="1290"/>
      <c r="HO163" s="1290"/>
      <c r="HP163" s="1290"/>
      <c r="HQ163" s="1290"/>
      <c r="HR163" s="1290"/>
      <c r="HS163" s="1290"/>
      <c r="HT163" s="1290"/>
      <c r="HU163" s="1290"/>
      <c r="HV163" s="1290"/>
      <c r="HW163" s="1290"/>
      <c r="HX163" s="1290"/>
      <c r="HY163" s="1290"/>
      <c r="HZ163" s="1290"/>
      <c r="IA163" s="1290"/>
      <c r="IB163" s="1290"/>
      <c r="IC163" s="1290"/>
      <c r="ID163" s="1290"/>
      <c r="IE163" s="1290"/>
      <c r="IF163" s="1290"/>
      <c r="IG163" s="1290"/>
      <c r="IH163" s="1290"/>
      <c r="II163" s="1290"/>
      <c r="IJ163" s="1290"/>
      <c r="IK163" s="1290"/>
      <c r="IL163" s="1290"/>
      <c r="IM163" s="1290"/>
      <c r="IN163" s="1290"/>
      <c r="IO163" s="1290"/>
      <c r="IP163" s="1290"/>
      <c r="IQ163" s="1290"/>
      <c r="IR163" s="1290"/>
      <c r="IS163" s="1290"/>
      <c r="IT163" s="1290"/>
      <c r="IU163" s="1290"/>
      <c r="IV163" s="1290"/>
      <c r="IW163" s="1290"/>
      <c r="IX163" s="1290"/>
      <c r="IY163" s="1290"/>
      <c r="IZ163" s="1290"/>
      <c r="JA163" s="1290"/>
      <c r="JB163" s="1290"/>
      <c r="JC163" s="1290"/>
      <c r="JD163" s="1290"/>
      <c r="JE163" s="1290"/>
      <c r="JF163" s="1290"/>
      <c r="JG163" s="1290"/>
      <c r="JH163" s="1290"/>
      <c r="JI163" s="1290"/>
      <c r="JJ163" s="1290"/>
      <c r="JK163" s="1290"/>
      <c r="JL163" s="1290"/>
      <c r="JM163" s="1290"/>
      <c r="JN163" s="1290"/>
      <c r="JO163" s="1290"/>
      <c r="JP163" s="1290"/>
      <c r="JQ163" s="1290"/>
      <c r="JR163" s="1290"/>
      <c r="JS163" s="1290"/>
      <c r="JT163" s="1290"/>
      <c r="JU163" s="1290"/>
      <c r="JV163" s="1290"/>
      <c r="JW163" s="1290"/>
      <c r="JX163" s="1290"/>
      <c r="JY163" s="1290"/>
      <c r="JZ163" s="1290"/>
      <c r="KA163" s="1290"/>
      <c r="KB163" s="1290"/>
      <c r="KC163" s="1290"/>
      <c r="KD163" s="1290"/>
      <c r="KE163" s="1290"/>
      <c r="KF163" s="1290"/>
      <c r="KG163" s="1290"/>
      <c r="KH163" s="1290"/>
      <c r="KI163" s="1290"/>
      <c r="KJ163" s="1290"/>
      <c r="KK163" s="1290"/>
      <c r="KL163" s="1290"/>
      <c r="KM163" s="1290"/>
      <c r="KN163" s="1290"/>
      <c r="KO163" s="1290"/>
      <c r="KP163" s="1290"/>
      <c r="KQ163" s="1290"/>
      <c r="KR163" s="1290"/>
      <c r="KS163" s="1290"/>
      <c r="KT163" s="1290"/>
      <c r="KU163" s="1290"/>
      <c r="KV163" s="1290"/>
      <c r="KW163" s="1290"/>
      <c r="KX163" s="1290"/>
      <c r="KY163" s="1290"/>
      <c r="KZ163" s="1290"/>
      <c r="LA163" s="1290"/>
      <c r="LB163" s="1290"/>
      <c r="LC163" s="1290"/>
      <c r="LD163" s="1290"/>
      <c r="LE163" s="1290"/>
      <c r="LF163" s="1290"/>
      <c r="LG163" s="1290"/>
      <c r="LH163" s="1290"/>
      <c r="LI163" s="1290"/>
      <c r="LJ163" s="1290"/>
      <c r="LK163" s="1290"/>
      <c r="LL163" s="1290"/>
      <c r="LM163" s="1290"/>
      <c r="LN163" s="1290"/>
      <c r="LO163" s="1290"/>
      <c r="LP163" s="1290"/>
      <c r="LQ163" s="1290"/>
      <c r="LR163" s="1290"/>
      <c r="LS163" s="1290"/>
      <c r="LT163" s="1290"/>
      <c r="LU163" s="1290"/>
      <c r="LV163" s="1290"/>
      <c r="LW163" s="1290"/>
      <c r="LX163" s="1290"/>
      <c r="LY163" s="1290"/>
      <c r="LZ163" s="1290"/>
      <c r="MA163" s="1290"/>
      <c r="MB163" s="1290"/>
      <c r="MC163" s="1290"/>
      <c r="MD163" s="1290"/>
      <c r="ME163" s="1290"/>
      <c r="MF163" s="1290"/>
      <c r="MG163" s="1290"/>
      <c r="MH163" s="1290"/>
      <c r="MI163" s="1290"/>
      <c r="MJ163" s="1290"/>
      <c r="MK163" s="1290"/>
      <c r="ML163" s="1290"/>
      <c r="MM163" s="1290"/>
      <c r="MN163" s="1290"/>
      <c r="MO163" s="1290"/>
      <c r="MP163" s="1290"/>
      <c r="MQ163" s="1290"/>
      <c r="MR163" s="1290"/>
      <c r="MS163" s="1290"/>
      <c r="MT163" s="1290"/>
      <c r="MU163" s="1290"/>
      <c r="MV163" s="1290"/>
      <c r="MW163" s="1290"/>
      <c r="MX163" s="1290"/>
      <c r="MY163" s="1290"/>
      <c r="MZ163" s="1290"/>
      <c r="NA163" s="1290"/>
      <c r="NB163" s="1290"/>
      <c r="NC163" s="1290"/>
      <c r="ND163" s="1290"/>
      <c r="NE163" s="1290"/>
      <c r="NF163" s="1290"/>
      <c r="NG163" s="1290"/>
      <c r="NH163" s="1290"/>
      <c r="NI163" s="1290"/>
      <c r="NJ163" s="1290"/>
      <c r="NK163" s="1290"/>
      <c r="NL163" s="1290"/>
      <c r="NM163" s="1290"/>
      <c r="NN163" s="1290"/>
      <c r="NO163" s="1290"/>
      <c r="NP163" s="1290"/>
      <c r="NQ163" s="1290"/>
      <c r="NR163" s="1290"/>
      <c r="NS163" s="1290"/>
      <c r="NT163" s="1290"/>
      <c r="NU163" s="1290"/>
      <c r="NV163" s="1290"/>
      <c r="NW163" s="1290"/>
      <c r="NX163" s="1290"/>
      <c r="NY163" s="1290"/>
      <c r="NZ163" s="1290"/>
      <c r="OA163" s="1290"/>
      <c r="OB163" s="1290"/>
      <c r="OC163" s="1290"/>
      <c r="OD163" s="1290"/>
      <c r="OE163" s="1290"/>
      <c r="OF163" s="1290"/>
      <c r="OG163" s="1290"/>
      <c r="OH163" s="1290"/>
      <c r="OI163" s="1290"/>
      <c r="OJ163" s="1290"/>
      <c r="OK163" s="1290"/>
      <c r="OL163" s="1290"/>
      <c r="OM163" s="1290"/>
      <c r="ON163" s="1290"/>
      <c r="OO163" s="1290"/>
      <c r="OP163" s="1290"/>
      <c r="OQ163" s="1290"/>
      <c r="OR163" s="1290"/>
      <c r="OS163" s="1290"/>
      <c r="OT163" s="1290"/>
      <c r="OU163" s="1290"/>
      <c r="OV163" s="1290"/>
      <c r="OW163" s="1290"/>
      <c r="OX163" s="1290"/>
      <c r="OY163" s="1290"/>
      <c r="OZ163" s="1290"/>
      <c r="PA163" s="1290"/>
      <c r="PB163" s="1290"/>
      <c r="PC163" s="1290"/>
      <c r="PD163" s="1290"/>
      <c r="PE163" s="1290"/>
      <c r="PF163" s="1290"/>
      <c r="PG163" s="1290"/>
      <c r="PH163" s="1290"/>
      <c r="PI163" s="1290"/>
      <c r="PJ163" s="1290"/>
      <c r="PK163" s="1290"/>
      <c r="PL163" s="1290"/>
      <c r="PM163" s="1290"/>
      <c r="PN163" s="1290"/>
      <c r="PO163" s="1290"/>
      <c r="PP163" s="1290"/>
      <c r="PQ163" s="1290"/>
      <c r="PR163" s="1290"/>
      <c r="PS163" s="1290"/>
      <c r="PT163" s="1290"/>
      <c r="PU163" s="1290"/>
      <c r="PV163" s="1290"/>
      <c r="PW163" s="1290"/>
      <c r="PX163" s="1290"/>
      <c r="PY163" s="1290"/>
      <c r="PZ163" s="1290"/>
      <c r="QA163" s="1290"/>
      <c r="QB163" s="1290"/>
      <c r="QC163" s="1290"/>
      <c r="QD163" s="1290"/>
      <c r="QE163" s="1290"/>
      <c r="QF163" s="1290"/>
      <c r="QG163" s="1290"/>
      <c r="QH163" s="1290"/>
      <c r="QI163" s="1290"/>
      <c r="QJ163" s="1290"/>
      <c r="QK163" s="1290"/>
      <c r="QL163" s="1290"/>
      <c r="QM163" s="1290"/>
      <c r="QN163" s="1290"/>
      <c r="QO163" s="1290"/>
      <c r="QP163" s="1290"/>
      <c r="QQ163" s="1290"/>
      <c r="QR163" s="1290"/>
      <c r="QS163" s="1290"/>
      <c r="QT163" s="1290"/>
      <c r="QU163" s="1290"/>
      <c r="QV163" s="1290"/>
      <c r="QW163" s="1290"/>
      <c r="QX163" s="1290"/>
      <c r="QY163" s="1290"/>
      <c r="QZ163" s="1290"/>
      <c r="RA163" s="1290"/>
      <c r="RB163" s="1290"/>
      <c r="RC163" s="1290"/>
      <c r="RD163" s="1290"/>
      <c r="RE163" s="1290"/>
      <c r="RF163" s="1290"/>
      <c r="RG163" s="1290"/>
      <c r="RH163" s="1290"/>
      <c r="RI163" s="1290"/>
      <c r="RJ163" s="1290"/>
      <c r="RK163" s="1290"/>
      <c r="RL163" s="1290"/>
      <c r="RM163" s="1290"/>
      <c r="RN163" s="1290"/>
      <c r="RO163" s="1290"/>
      <c r="RP163" s="1290"/>
      <c r="RQ163" s="1290"/>
      <c r="RR163" s="1290"/>
      <c r="RS163" s="1290"/>
      <c r="RT163" s="1290"/>
      <c r="RU163" s="1290"/>
      <c r="RV163" s="1290"/>
      <c r="RW163" s="1290"/>
      <c r="RX163" s="1290"/>
      <c r="RY163" s="1290"/>
      <c r="RZ163" s="1290"/>
      <c r="SA163" s="1290"/>
      <c r="SB163" s="1290"/>
      <c r="SC163" s="1290"/>
      <c r="SD163" s="1290"/>
      <c r="SE163" s="1290"/>
      <c r="SF163" s="1290"/>
      <c r="SG163" s="1290"/>
      <c r="SH163" s="1290"/>
      <c r="SI163" s="1290"/>
      <c r="SJ163" s="1290"/>
      <c r="SK163" s="1290"/>
      <c r="SL163" s="1290"/>
      <c r="SM163" s="1290"/>
      <c r="SN163" s="1290"/>
      <c r="SO163" s="1290"/>
      <c r="SP163" s="1290"/>
      <c r="SQ163" s="1290"/>
      <c r="SR163" s="1290"/>
      <c r="SS163" s="1290"/>
      <c r="ST163" s="1290"/>
      <c r="SU163" s="1290"/>
      <c r="SV163" s="1290"/>
      <c r="SW163" s="1290"/>
      <c r="SX163" s="1290"/>
      <c r="SY163" s="1290"/>
      <c r="SZ163" s="1290"/>
      <c r="TA163" s="1290"/>
      <c r="TB163" s="1290"/>
      <c r="TC163" s="1290"/>
      <c r="TD163" s="1290"/>
      <c r="TE163" s="1290"/>
      <c r="TF163" s="1290"/>
      <c r="TG163" s="1290"/>
      <c r="TH163" s="1290"/>
      <c r="TI163" s="1290"/>
      <c r="TJ163" s="1290"/>
      <c r="TK163" s="1290"/>
      <c r="TL163" s="1290"/>
      <c r="TM163" s="1290"/>
      <c r="TN163" s="1290"/>
      <c r="TO163" s="1290"/>
      <c r="TP163" s="1290"/>
      <c r="TQ163" s="1290"/>
      <c r="TR163" s="1290"/>
      <c r="TS163" s="1290"/>
      <c r="TT163" s="1290"/>
      <c r="TU163" s="1290"/>
      <c r="TV163" s="1290"/>
      <c r="TW163" s="1290"/>
      <c r="TX163" s="1290"/>
      <c r="TY163" s="1290"/>
      <c r="TZ163" s="1290"/>
      <c r="UA163" s="1290"/>
      <c r="UB163" s="1290"/>
      <c r="UC163" s="1290"/>
      <c r="UD163" s="1290"/>
      <c r="UE163" s="1290"/>
      <c r="UF163" s="1290"/>
      <c r="UG163" s="1290"/>
      <c r="UH163" s="1290"/>
      <c r="UI163" s="1290"/>
      <c r="UJ163" s="1290"/>
      <c r="UK163" s="1290"/>
      <c r="UL163" s="1290"/>
      <c r="UM163" s="1290"/>
      <c r="UN163" s="1290"/>
      <c r="UO163" s="1290"/>
      <c r="UP163" s="1290"/>
      <c r="UQ163" s="1290"/>
      <c r="UR163" s="1290"/>
      <c r="US163" s="1290"/>
      <c r="UT163" s="1290"/>
      <c r="UU163" s="1290"/>
      <c r="UV163" s="1290"/>
      <c r="UW163" s="1290"/>
      <c r="UX163" s="1290"/>
      <c r="UY163" s="1290"/>
      <c r="UZ163" s="1290"/>
      <c r="VA163" s="1290"/>
      <c r="VB163" s="1290"/>
      <c r="VC163" s="1290"/>
      <c r="VD163" s="1290"/>
      <c r="VE163" s="1290"/>
      <c r="VF163" s="1290"/>
      <c r="VG163" s="1290"/>
      <c r="VH163" s="1290"/>
      <c r="VI163" s="1290"/>
      <c r="VJ163" s="1290"/>
      <c r="VK163" s="1290"/>
      <c r="VL163" s="1290"/>
      <c r="VM163" s="1290"/>
      <c r="VN163" s="1290"/>
      <c r="VO163" s="1290"/>
      <c r="VP163" s="1290"/>
      <c r="VQ163" s="1290"/>
      <c r="VR163" s="1290"/>
      <c r="VS163" s="1290"/>
      <c r="VT163" s="1290"/>
      <c r="VU163" s="1290"/>
      <c r="VV163" s="1290"/>
      <c r="VW163" s="1290"/>
      <c r="VX163" s="1290"/>
      <c r="VY163" s="1290"/>
      <c r="VZ163" s="1290"/>
      <c r="WA163" s="1290"/>
      <c r="WB163" s="1290"/>
      <c r="WC163" s="1290"/>
      <c r="WD163" s="1290"/>
      <c r="WE163" s="1290"/>
      <c r="WF163" s="1290"/>
      <c r="WG163" s="1290"/>
      <c r="WH163" s="1290"/>
      <c r="WI163" s="1290"/>
      <c r="WJ163" s="1290"/>
      <c r="WK163" s="1290"/>
      <c r="WL163" s="1290"/>
      <c r="WM163" s="1290"/>
      <c r="WN163" s="1290"/>
      <c r="WO163" s="1290"/>
      <c r="WP163" s="1290"/>
      <c r="WQ163" s="1290"/>
      <c r="WR163" s="1290"/>
      <c r="WS163" s="1290"/>
      <c r="WT163" s="1290"/>
      <c r="WU163" s="1290"/>
      <c r="WV163" s="1290"/>
      <c r="WW163" s="1290"/>
      <c r="WX163" s="1290"/>
      <c r="WY163" s="1290"/>
      <c r="WZ163" s="1290"/>
      <c r="XA163" s="1290"/>
      <c r="XB163" s="1290"/>
      <c r="XC163" s="1290"/>
      <c r="XD163" s="1290"/>
      <c r="XE163" s="1290"/>
      <c r="XF163" s="1290"/>
      <c r="XG163" s="1290"/>
      <c r="XH163" s="1290"/>
      <c r="XI163" s="1290"/>
      <c r="XJ163" s="1290"/>
      <c r="XK163" s="1290"/>
      <c r="XL163" s="1290"/>
      <c r="XM163" s="1290"/>
      <c r="XN163" s="1290"/>
      <c r="XO163" s="1290"/>
      <c r="XP163" s="1290"/>
      <c r="XQ163" s="1290"/>
      <c r="XR163" s="1290"/>
      <c r="XS163" s="1290"/>
      <c r="XT163" s="1290"/>
      <c r="XU163" s="1290"/>
      <c r="XV163" s="1290"/>
      <c r="XW163" s="1290"/>
      <c r="XX163" s="1290"/>
      <c r="XY163" s="1290"/>
      <c r="XZ163" s="1290"/>
      <c r="YA163" s="1290"/>
      <c r="YB163" s="1290"/>
      <c r="YC163" s="1290"/>
      <c r="YD163" s="1290"/>
      <c r="YE163" s="1290"/>
      <c r="YF163" s="1290"/>
      <c r="YG163" s="1290"/>
      <c r="YH163" s="1290"/>
      <c r="YI163" s="1290"/>
      <c r="YJ163" s="1290"/>
      <c r="YK163" s="1290"/>
      <c r="YL163" s="1290"/>
      <c r="YM163" s="1290"/>
      <c r="YN163" s="1290"/>
      <c r="YO163" s="1290"/>
      <c r="YP163" s="1290"/>
      <c r="YQ163" s="1290"/>
      <c r="YR163" s="1290"/>
      <c r="YS163" s="1290"/>
      <c r="YT163" s="1290"/>
      <c r="YU163" s="1290"/>
      <c r="YV163" s="1290"/>
      <c r="YW163" s="1290"/>
      <c r="YX163" s="1290"/>
      <c r="YY163" s="1290"/>
      <c r="YZ163" s="1290"/>
      <c r="ZA163" s="1290"/>
      <c r="ZB163" s="1290"/>
      <c r="ZC163" s="1290"/>
      <c r="ZD163" s="1290"/>
      <c r="ZE163" s="1290"/>
      <c r="ZF163" s="1290"/>
      <c r="ZG163" s="1290"/>
      <c r="ZH163" s="1290"/>
      <c r="ZI163" s="1290"/>
      <c r="ZJ163" s="1290"/>
      <c r="ZK163" s="1290"/>
      <c r="ZL163" s="1290"/>
      <c r="ZM163" s="1290"/>
      <c r="ZN163" s="1290"/>
      <c r="ZO163" s="1290"/>
      <c r="ZP163" s="1290"/>
      <c r="ZQ163" s="1290"/>
      <c r="ZR163" s="1290"/>
      <c r="ZS163" s="1290"/>
      <c r="ZT163" s="1290"/>
      <c r="ZU163" s="1290"/>
      <c r="ZV163" s="1290"/>
      <c r="ZW163" s="1290"/>
      <c r="ZX163" s="1290"/>
      <c r="ZY163" s="1290"/>
      <c r="ZZ163" s="1290"/>
      <c r="AAA163" s="1290"/>
      <c r="AAB163" s="1290"/>
      <c r="AAC163" s="1290"/>
      <c r="AAD163" s="1290"/>
      <c r="AAE163" s="1290"/>
      <c r="AAF163" s="1290"/>
      <c r="AAG163" s="1290"/>
      <c r="AAH163" s="1290"/>
      <c r="AAI163" s="1290"/>
      <c r="AAJ163" s="1290"/>
      <c r="AAK163" s="1290"/>
      <c r="AAL163" s="1290"/>
      <c r="AAM163" s="1290"/>
      <c r="AAN163" s="1290"/>
      <c r="AAO163" s="1290"/>
      <c r="AAP163" s="1290"/>
      <c r="AAQ163" s="1290"/>
      <c r="AAR163" s="1290"/>
      <c r="AAS163" s="1290"/>
      <c r="AAT163" s="1290"/>
      <c r="AAU163" s="1290"/>
      <c r="AAV163" s="1290"/>
      <c r="AAW163" s="1290"/>
      <c r="AAX163" s="1290"/>
      <c r="AAY163" s="1290"/>
      <c r="AAZ163" s="1290"/>
      <c r="ABA163" s="1290"/>
      <c r="ABB163" s="1290"/>
      <c r="ABC163" s="1290"/>
      <c r="ABD163" s="1290"/>
      <c r="ABE163" s="1290"/>
      <c r="ABF163" s="1290"/>
      <c r="ABG163" s="1290"/>
      <c r="ABH163" s="1290"/>
      <c r="ABI163" s="1290"/>
      <c r="ABJ163" s="1290"/>
      <c r="ABK163" s="1290"/>
      <c r="ABL163" s="1290"/>
      <c r="ABM163" s="1290"/>
      <c r="ABN163" s="1290"/>
      <c r="ABO163" s="1290"/>
      <c r="ABP163" s="1290"/>
      <c r="ABQ163" s="1290"/>
      <c r="ABR163" s="1290"/>
      <c r="ABS163" s="1290"/>
      <c r="ABT163" s="1290"/>
      <c r="ABU163" s="1290"/>
      <c r="ABV163" s="1290"/>
      <c r="ABW163" s="1290"/>
      <c r="ABX163" s="1290"/>
      <c r="ABY163" s="1290"/>
      <c r="ABZ163" s="1290"/>
      <c r="ACA163" s="1290"/>
      <c r="ACB163" s="1290"/>
      <c r="ACC163" s="1290"/>
      <c r="ACD163" s="1290"/>
      <c r="ACE163" s="1290"/>
      <c r="ACF163" s="1290"/>
      <c r="ACG163" s="1290"/>
      <c r="ACH163" s="1290"/>
      <c r="ACI163" s="1290"/>
      <c r="ACJ163" s="1290"/>
      <c r="ACK163" s="1290"/>
      <c r="ACL163" s="1290"/>
      <c r="ACM163" s="1290"/>
      <c r="ACN163" s="1290"/>
      <c r="ACO163" s="1290"/>
      <c r="ACP163" s="1290"/>
      <c r="ACQ163" s="1290"/>
      <c r="ACR163" s="1290"/>
      <c r="ACS163" s="1290"/>
      <c r="ACT163" s="1290"/>
      <c r="ACU163" s="1290"/>
      <c r="ACV163" s="1290"/>
      <c r="ACW163" s="1290"/>
      <c r="ACX163" s="1290"/>
      <c r="ACY163" s="1290"/>
      <c r="ACZ163" s="1290"/>
      <c r="ADA163" s="1290"/>
      <c r="ADB163" s="1290"/>
      <c r="ADC163" s="1290"/>
      <c r="ADD163" s="1290"/>
      <c r="ADE163" s="1290"/>
      <c r="ADF163" s="1290"/>
      <c r="ADG163" s="1290"/>
      <c r="ADH163" s="1290"/>
      <c r="ADI163" s="1290"/>
      <c r="ADJ163" s="1290"/>
      <c r="ADK163" s="1290"/>
      <c r="ADL163" s="1290"/>
      <c r="ADM163" s="1290"/>
      <c r="ADN163" s="1290"/>
      <c r="ADO163" s="1290"/>
      <c r="ADP163" s="1290"/>
      <c r="ADQ163" s="1290"/>
      <c r="ADR163" s="1290"/>
      <c r="ADS163" s="1290"/>
      <c r="ADT163" s="1290"/>
      <c r="ADU163" s="1290"/>
      <c r="ADV163" s="1290"/>
      <c r="ADW163" s="1290"/>
      <c r="ADX163" s="1290"/>
      <c r="ADY163" s="1290"/>
      <c r="ADZ163" s="1290"/>
      <c r="AEA163" s="1290"/>
      <c r="AEB163" s="1290"/>
      <c r="AEC163" s="1290"/>
      <c r="AED163" s="1290"/>
      <c r="AEE163" s="1290"/>
      <c r="AEF163" s="1290"/>
      <c r="AEG163" s="1290"/>
      <c r="AEH163" s="1290"/>
      <c r="AEI163" s="1290"/>
      <c r="AEJ163" s="1290"/>
      <c r="AEK163" s="1290"/>
      <c r="AEL163" s="1290"/>
      <c r="AEM163" s="1290"/>
      <c r="AEN163" s="1290"/>
      <c r="AEO163" s="1290"/>
      <c r="AEP163" s="1290"/>
      <c r="AEQ163" s="1290"/>
      <c r="AER163" s="1290"/>
      <c r="AES163" s="1290"/>
      <c r="AET163" s="1290"/>
      <c r="AEU163" s="1290"/>
      <c r="AEV163" s="1290"/>
      <c r="AEW163" s="1290"/>
      <c r="AEX163" s="1290"/>
      <c r="AEY163" s="1290"/>
      <c r="AEZ163" s="1290"/>
      <c r="AFA163" s="1290"/>
      <c r="AFB163" s="1290"/>
      <c r="AFC163" s="1290"/>
      <c r="AFD163" s="1290"/>
      <c r="AFE163" s="1290"/>
      <c r="AFF163" s="1290"/>
      <c r="AFG163" s="1290"/>
      <c r="AFH163" s="1290"/>
      <c r="AFI163" s="1290"/>
      <c r="AFJ163" s="1290"/>
      <c r="AFK163" s="1290"/>
      <c r="AFL163" s="1290"/>
      <c r="AFM163" s="1290"/>
      <c r="AFN163" s="1290"/>
      <c r="AFO163" s="1290"/>
      <c r="AFP163" s="1290"/>
      <c r="AFQ163" s="1290"/>
      <c r="AFR163" s="1290"/>
      <c r="AFS163" s="1290"/>
      <c r="AFT163" s="1290"/>
      <c r="AFU163" s="1290"/>
      <c r="AFV163" s="1290"/>
      <c r="AFW163" s="1290"/>
      <c r="AFX163" s="1290"/>
      <c r="AFY163" s="1290"/>
      <c r="AFZ163" s="1290"/>
      <c r="AGA163" s="1290"/>
      <c r="AGB163" s="1290"/>
      <c r="AGC163" s="1290"/>
      <c r="AGD163" s="1290"/>
      <c r="AGE163" s="1290"/>
      <c r="AGF163" s="1290"/>
      <c r="AGG163" s="1290"/>
      <c r="AGH163" s="1290"/>
      <c r="AGI163" s="1290"/>
      <c r="AGJ163" s="1290"/>
      <c r="AGK163" s="1290"/>
      <c r="AGL163" s="1290"/>
      <c r="AGM163" s="1290"/>
      <c r="AGN163" s="1290"/>
      <c r="AGO163" s="1290"/>
      <c r="AGP163" s="1290"/>
      <c r="AGQ163" s="1290"/>
      <c r="AGR163" s="1290"/>
      <c r="AGS163" s="1290"/>
      <c r="AGT163" s="1290"/>
      <c r="AGU163" s="1290"/>
      <c r="AGV163" s="1290"/>
      <c r="AGW163" s="1290"/>
      <c r="AGX163" s="1290"/>
      <c r="AGY163" s="1290"/>
      <c r="AGZ163" s="1290"/>
      <c r="AHA163" s="1290"/>
      <c r="AHB163" s="1290"/>
      <c r="AHC163" s="1290"/>
      <c r="AHD163" s="1290"/>
      <c r="AHE163" s="1290"/>
      <c r="AHF163" s="1290"/>
      <c r="AHG163" s="1290"/>
      <c r="AHH163" s="1290"/>
      <c r="AHI163" s="1290"/>
      <c r="AHJ163" s="1290"/>
      <c r="AHK163" s="1290"/>
      <c r="AHL163" s="1290"/>
      <c r="AHM163" s="1290"/>
      <c r="AHN163" s="1290"/>
      <c r="AHO163" s="1290"/>
      <c r="AHP163" s="1290"/>
      <c r="AHQ163" s="1290"/>
      <c r="AHR163" s="1290"/>
      <c r="AHS163" s="1290"/>
      <c r="AHT163" s="1290"/>
      <c r="AHU163" s="1290"/>
      <c r="AHV163" s="1290"/>
      <c r="AHW163" s="1290"/>
      <c r="AHX163" s="1290"/>
      <c r="AHY163" s="1290"/>
      <c r="AHZ163" s="1290"/>
      <c r="AIA163" s="1290"/>
      <c r="AIB163" s="1290"/>
      <c r="AIC163" s="1290"/>
      <c r="AID163" s="1290"/>
      <c r="AIE163" s="1290"/>
      <c r="AIF163" s="1290"/>
      <c r="AIG163" s="1290"/>
      <c r="AIH163" s="1290"/>
      <c r="AII163" s="1290"/>
      <c r="AIJ163" s="1290"/>
      <c r="AIK163" s="1290"/>
      <c r="AIL163" s="1290"/>
      <c r="AIM163" s="1290"/>
      <c r="AIN163" s="1290"/>
      <c r="AIO163" s="1290"/>
      <c r="AIP163" s="1290"/>
      <c r="AIQ163" s="1290"/>
      <c r="AIR163" s="1290"/>
      <c r="AIS163" s="1290"/>
      <c r="AIT163" s="1290"/>
      <c r="AIU163" s="1290"/>
      <c r="AIV163" s="1290"/>
      <c r="AIW163" s="1290"/>
      <c r="AIX163" s="1290"/>
      <c r="AIY163" s="1290"/>
      <c r="AIZ163" s="1290"/>
      <c r="AJA163" s="1290"/>
      <c r="AJB163" s="1290"/>
      <c r="AJC163" s="1290"/>
      <c r="AJD163" s="1290"/>
      <c r="AJE163" s="1290"/>
      <c r="AJF163" s="1290"/>
      <c r="AJG163" s="1290"/>
      <c r="AJH163" s="1290"/>
      <c r="AJI163" s="1290"/>
      <c r="AJJ163" s="1290"/>
      <c r="AJK163" s="1290"/>
      <c r="AJL163" s="1290"/>
      <c r="AJM163" s="1290"/>
      <c r="AJN163" s="1290"/>
      <c r="AJO163" s="1290"/>
      <c r="AJP163" s="1290"/>
      <c r="AJQ163" s="1290"/>
      <c r="AJR163" s="1290"/>
      <c r="AJS163" s="1290"/>
      <c r="AJT163" s="1290"/>
      <c r="AJU163" s="1290"/>
      <c r="AJV163" s="1290"/>
      <c r="AJW163" s="1290"/>
      <c r="AJX163" s="1290"/>
      <c r="AJY163" s="1290"/>
      <c r="AJZ163" s="1290"/>
      <c r="AKA163" s="1290"/>
      <c r="AKB163" s="1290"/>
      <c r="AKC163" s="1290"/>
      <c r="AKD163" s="1290"/>
      <c r="AKE163" s="1290"/>
      <c r="AKF163" s="1290"/>
      <c r="AKG163" s="1290"/>
      <c r="AKH163" s="1290"/>
      <c r="AKI163" s="1290"/>
      <c r="AKJ163" s="1290"/>
      <c r="AKK163" s="1290"/>
      <c r="AKL163" s="1290"/>
      <c r="AKM163" s="1290"/>
      <c r="AKN163" s="1290"/>
      <c r="AKO163" s="1290"/>
      <c r="AKP163" s="1290"/>
      <c r="AKQ163" s="1290"/>
      <c r="AKR163" s="1290"/>
      <c r="AKS163" s="1290"/>
      <c r="AKT163" s="1290"/>
      <c r="AKU163" s="1290"/>
      <c r="AKV163" s="1290"/>
      <c r="AKW163" s="1290"/>
      <c r="AKX163" s="1290"/>
      <c r="AKY163" s="1290"/>
      <c r="AKZ163" s="1290"/>
      <c r="ALA163" s="1290"/>
      <c r="ALB163" s="1290"/>
      <c r="ALC163" s="1290"/>
      <c r="ALD163" s="1290"/>
      <c r="ALE163" s="1290"/>
      <c r="ALF163" s="1290"/>
      <c r="ALG163" s="1290"/>
      <c r="ALH163" s="1290"/>
      <c r="ALI163" s="1290"/>
      <c r="ALJ163" s="1290"/>
      <c r="ALK163" s="1290"/>
      <c r="ALL163" s="1290"/>
      <c r="ALM163" s="1290"/>
      <c r="ALN163" s="1290"/>
      <c r="ALO163" s="1290"/>
      <c r="ALP163" s="1290"/>
      <c r="ALQ163" s="1290"/>
      <c r="ALR163" s="1290"/>
      <c r="ALS163" s="1290"/>
      <c r="ALT163" s="1290"/>
      <c r="ALU163" s="1290"/>
      <c r="ALV163" s="1290"/>
      <c r="ALW163" s="1290"/>
      <c r="ALX163" s="1290"/>
      <c r="ALY163" s="1290"/>
      <c r="ALZ163" s="1290"/>
      <c r="AMA163" s="1290"/>
      <c r="AMB163" s="1290"/>
      <c r="AMC163" s="1290"/>
      <c r="AMD163" s="1290"/>
      <c r="AME163" s="1290"/>
      <c r="AMF163" s="1290"/>
    </row>
    <row r="164" spans="1:1024" ht="14.25" customHeight="1">
      <c r="A164" s="1306"/>
      <c r="B164" s="1298"/>
      <c r="C164" s="1295"/>
      <c r="D164" s="1295"/>
      <c r="E164" s="1297"/>
      <c r="F164" s="1296"/>
      <c r="G164" s="1295"/>
      <c r="H164" s="1305"/>
      <c r="I164" s="1304"/>
      <c r="J164" s="1290"/>
      <c r="K164" s="1290"/>
      <c r="L164" s="1290"/>
      <c r="M164" s="1290"/>
      <c r="N164" s="1290"/>
      <c r="O164" s="1290"/>
      <c r="P164" s="1290"/>
      <c r="Q164" s="1290"/>
      <c r="R164" s="1290"/>
      <c r="S164" s="1290"/>
      <c r="T164" s="1290"/>
      <c r="U164" s="1290"/>
      <c r="V164" s="1290"/>
      <c r="W164" s="1290"/>
      <c r="X164" s="1290"/>
      <c r="Y164" s="1290"/>
      <c r="Z164" s="1290"/>
      <c r="AA164" s="1290"/>
      <c r="AB164" s="1290"/>
      <c r="AC164" s="1290"/>
      <c r="AD164" s="1290"/>
      <c r="AE164" s="1290"/>
      <c r="AF164" s="1290"/>
      <c r="AG164" s="1290"/>
      <c r="AH164" s="1290"/>
      <c r="AI164" s="1290"/>
      <c r="AJ164" s="1290"/>
      <c r="AK164" s="1290"/>
      <c r="AL164" s="1290"/>
      <c r="AM164" s="1290"/>
      <c r="AN164" s="1290"/>
      <c r="AO164" s="1290"/>
      <c r="AP164" s="1290"/>
      <c r="AQ164" s="1290"/>
      <c r="AR164" s="1290"/>
      <c r="AS164" s="1290"/>
      <c r="AT164" s="1290"/>
      <c r="AU164" s="1290"/>
      <c r="AV164" s="1290"/>
      <c r="AW164" s="1290"/>
      <c r="AX164" s="1290"/>
      <c r="AY164" s="1290"/>
      <c r="AZ164" s="1290"/>
      <c r="BA164" s="1290"/>
      <c r="BB164" s="1290"/>
      <c r="BC164" s="1290"/>
      <c r="BD164" s="1290"/>
      <c r="BE164" s="1290"/>
      <c r="BF164" s="1290"/>
      <c r="BG164" s="1290"/>
      <c r="BH164" s="1290"/>
      <c r="BI164" s="1290"/>
      <c r="BJ164" s="1290"/>
      <c r="BK164" s="1290"/>
      <c r="BL164" s="1290"/>
      <c r="BM164" s="1290"/>
      <c r="BN164" s="1290"/>
      <c r="BO164" s="1290"/>
      <c r="BP164" s="1290"/>
      <c r="BQ164" s="1290"/>
      <c r="BR164" s="1290"/>
      <c r="BS164" s="1290"/>
      <c r="BT164" s="1290"/>
      <c r="BU164" s="1290"/>
      <c r="BV164" s="1290"/>
      <c r="BW164" s="1290"/>
      <c r="BX164" s="1290"/>
      <c r="BY164" s="1290"/>
      <c r="BZ164" s="1290"/>
      <c r="CA164" s="1290"/>
      <c r="CB164" s="1290"/>
      <c r="CC164" s="1290"/>
      <c r="CD164" s="1290"/>
      <c r="CE164" s="1290"/>
      <c r="CF164" s="1290"/>
      <c r="CG164" s="1290"/>
      <c r="CH164" s="1290"/>
      <c r="CI164" s="1290"/>
      <c r="CJ164" s="1290"/>
      <c r="CK164" s="1290"/>
      <c r="CL164" s="1290"/>
      <c r="CM164" s="1290"/>
      <c r="CN164" s="1290"/>
      <c r="CO164" s="1290"/>
      <c r="CP164" s="1290"/>
      <c r="CQ164" s="1290"/>
      <c r="CR164" s="1290"/>
      <c r="CS164" s="1290"/>
      <c r="CT164" s="1290"/>
      <c r="CU164" s="1290"/>
      <c r="CV164" s="1290"/>
      <c r="CW164" s="1290"/>
      <c r="CX164" s="1290"/>
      <c r="CY164" s="1290"/>
      <c r="CZ164" s="1290"/>
      <c r="DA164" s="1290"/>
      <c r="DB164" s="1290"/>
      <c r="DC164" s="1290"/>
      <c r="DD164" s="1290"/>
      <c r="DE164" s="1290"/>
      <c r="DF164" s="1290"/>
      <c r="DG164" s="1290"/>
      <c r="DH164" s="1290"/>
      <c r="DI164" s="1290"/>
      <c r="DJ164" s="1290"/>
      <c r="DK164" s="1290"/>
      <c r="DL164" s="1290"/>
      <c r="DM164" s="1290"/>
      <c r="DN164" s="1290"/>
      <c r="DO164" s="1290"/>
      <c r="DP164" s="1290"/>
      <c r="DQ164" s="1290"/>
      <c r="DR164" s="1290"/>
      <c r="DS164" s="1290"/>
      <c r="DT164" s="1290"/>
      <c r="DU164" s="1290"/>
      <c r="DV164" s="1290"/>
      <c r="DW164" s="1290"/>
      <c r="DX164" s="1290"/>
      <c r="DY164" s="1290"/>
      <c r="DZ164" s="1290"/>
      <c r="EA164" s="1290"/>
      <c r="EB164" s="1290"/>
      <c r="EC164" s="1290"/>
      <c r="ED164" s="1290"/>
      <c r="EE164" s="1290"/>
      <c r="EF164" s="1290"/>
      <c r="EG164" s="1290"/>
      <c r="EH164" s="1290"/>
      <c r="EI164" s="1290"/>
      <c r="EJ164" s="1290"/>
      <c r="EK164" s="1290"/>
      <c r="EL164" s="1290"/>
      <c r="EM164" s="1290"/>
      <c r="EN164" s="1290"/>
      <c r="EO164" s="1290"/>
      <c r="EP164" s="1290"/>
      <c r="EQ164" s="1290"/>
      <c r="ER164" s="1290"/>
      <c r="ES164" s="1290"/>
      <c r="ET164" s="1290"/>
      <c r="EU164" s="1290"/>
      <c r="EV164" s="1290"/>
      <c r="EW164" s="1290"/>
      <c r="EX164" s="1290"/>
      <c r="EY164" s="1290"/>
      <c r="EZ164" s="1290"/>
      <c r="FA164" s="1290"/>
      <c r="FB164" s="1290"/>
      <c r="FC164" s="1290"/>
      <c r="FD164" s="1290"/>
      <c r="FE164" s="1290"/>
      <c r="FF164" s="1290"/>
      <c r="FG164" s="1290"/>
      <c r="FH164" s="1290"/>
      <c r="FI164" s="1290"/>
      <c r="FJ164" s="1290"/>
      <c r="FK164" s="1290"/>
      <c r="FL164" s="1290"/>
      <c r="FM164" s="1290"/>
      <c r="FN164" s="1290"/>
      <c r="FO164" s="1290"/>
      <c r="FP164" s="1290"/>
      <c r="FQ164" s="1290"/>
      <c r="FR164" s="1290"/>
      <c r="FS164" s="1290"/>
      <c r="FT164" s="1290"/>
      <c r="FU164" s="1290"/>
      <c r="FV164" s="1290"/>
      <c r="FW164" s="1290"/>
      <c r="FX164" s="1290"/>
      <c r="FY164" s="1290"/>
      <c r="FZ164" s="1290"/>
      <c r="GA164" s="1290"/>
      <c r="GB164" s="1290"/>
      <c r="GC164" s="1290"/>
      <c r="GD164" s="1290"/>
      <c r="GE164" s="1290"/>
      <c r="GF164" s="1290"/>
      <c r="GG164" s="1290"/>
      <c r="GH164" s="1290"/>
      <c r="GI164" s="1290"/>
      <c r="GJ164" s="1290"/>
      <c r="GK164" s="1290"/>
      <c r="GL164" s="1290"/>
      <c r="GM164" s="1290"/>
      <c r="GN164" s="1290"/>
      <c r="GO164" s="1290"/>
      <c r="GP164" s="1290"/>
      <c r="GQ164" s="1290"/>
      <c r="GR164" s="1290"/>
      <c r="GS164" s="1290"/>
      <c r="GT164" s="1290"/>
      <c r="GU164" s="1290"/>
      <c r="GV164" s="1290"/>
      <c r="GW164" s="1290"/>
      <c r="GX164" s="1290"/>
      <c r="GY164" s="1290"/>
      <c r="GZ164" s="1290"/>
      <c r="HA164" s="1290"/>
      <c r="HB164" s="1290"/>
      <c r="HC164" s="1290"/>
      <c r="HD164" s="1290"/>
      <c r="HE164" s="1290"/>
      <c r="HF164" s="1290"/>
      <c r="HG164" s="1290"/>
      <c r="HH164" s="1290"/>
      <c r="HI164" s="1290"/>
      <c r="HJ164" s="1290"/>
      <c r="HK164" s="1290"/>
      <c r="HL164" s="1290"/>
      <c r="HM164" s="1290"/>
      <c r="HN164" s="1290"/>
      <c r="HO164" s="1290"/>
      <c r="HP164" s="1290"/>
      <c r="HQ164" s="1290"/>
      <c r="HR164" s="1290"/>
      <c r="HS164" s="1290"/>
      <c r="HT164" s="1290"/>
      <c r="HU164" s="1290"/>
      <c r="HV164" s="1290"/>
      <c r="HW164" s="1290"/>
      <c r="HX164" s="1290"/>
      <c r="HY164" s="1290"/>
      <c r="HZ164" s="1290"/>
      <c r="IA164" s="1290"/>
      <c r="IB164" s="1290"/>
      <c r="IC164" s="1290"/>
      <c r="ID164" s="1290"/>
      <c r="IE164" s="1290"/>
      <c r="IF164" s="1290"/>
      <c r="IG164" s="1290"/>
      <c r="IH164" s="1290"/>
      <c r="II164" s="1290"/>
      <c r="IJ164" s="1290"/>
      <c r="IK164" s="1290"/>
      <c r="IL164" s="1290"/>
      <c r="IM164" s="1290"/>
      <c r="IN164" s="1290"/>
      <c r="IO164" s="1290"/>
      <c r="IP164" s="1290"/>
      <c r="IQ164" s="1290"/>
      <c r="IR164" s="1290"/>
      <c r="IS164" s="1290"/>
      <c r="IT164" s="1290"/>
      <c r="IU164" s="1290"/>
      <c r="IV164" s="1290"/>
      <c r="IW164" s="1290"/>
      <c r="IX164" s="1290"/>
      <c r="IY164" s="1290"/>
      <c r="IZ164" s="1290"/>
      <c r="JA164" s="1290"/>
      <c r="JB164" s="1290"/>
      <c r="JC164" s="1290"/>
      <c r="JD164" s="1290"/>
      <c r="JE164" s="1290"/>
      <c r="JF164" s="1290"/>
      <c r="JG164" s="1290"/>
      <c r="JH164" s="1290"/>
      <c r="JI164" s="1290"/>
      <c r="JJ164" s="1290"/>
      <c r="JK164" s="1290"/>
      <c r="JL164" s="1290"/>
      <c r="JM164" s="1290"/>
      <c r="JN164" s="1290"/>
      <c r="JO164" s="1290"/>
      <c r="JP164" s="1290"/>
      <c r="JQ164" s="1290"/>
      <c r="JR164" s="1290"/>
      <c r="JS164" s="1290"/>
      <c r="JT164" s="1290"/>
      <c r="JU164" s="1290"/>
      <c r="JV164" s="1290"/>
      <c r="JW164" s="1290"/>
      <c r="JX164" s="1290"/>
      <c r="JY164" s="1290"/>
      <c r="JZ164" s="1290"/>
      <c r="KA164" s="1290"/>
      <c r="KB164" s="1290"/>
      <c r="KC164" s="1290"/>
      <c r="KD164" s="1290"/>
      <c r="KE164" s="1290"/>
      <c r="KF164" s="1290"/>
      <c r="KG164" s="1290"/>
      <c r="KH164" s="1290"/>
      <c r="KI164" s="1290"/>
      <c r="KJ164" s="1290"/>
      <c r="KK164" s="1290"/>
      <c r="KL164" s="1290"/>
      <c r="KM164" s="1290"/>
      <c r="KN164" s="1290"/>
      <c r="KO164" s="1290"/>
      <c r="KP164" s="1290"/>
      <c r="KQ164" s="1290"/>
      <c r="KR164" s="1290"/>
      <c r="KS164" s="1290"/>
      <c r="KT164" s="1290"/>
      <c r="KU164" s="1290"/>
      <c r="KV164" s="1290"/>
      <c r="KW164" s="1290"/>
      <c r="KX164" s="1290"/>
      <c r="KY164" s="1290"/>
      <c r="KZ164" s="1290"/>
      <c r="LA164" s="1290"/>
      <c r="LB164" s="1290"/>
      <c r="LC164" s="1290"/>
      <c r="LD164" s="1290"/>
      <c r="LE164" s="1290"/>
      <c r="LF164" s="1290"/>
      <c r="LG164" s="1290"/>
      <c r="LH164" s="1290"/>
      <c r="LI164" s="1290"/>
      <c r="LJ164" s="1290"/>
      <c r="LK164" s="1290"/>
      <c r="LL164" s="1290"/>
      <c r="LM164" s="1290"/>
      <c r="LN164" s="1290"/>
      <c r="LO164" s="1290"/>
      <c r="LP164" s="1290"/>
      <c r="LQ164" s="1290"/>
      <c r="LR164" s="1290"/>
      <c r="LS164" s="1290"/>
      <c r="LT164" s="1290"/>
      <c r="LU164" s="1290"/>
      <c r="LV164" s="1290"/>
      <c r="LW164" s="1290"/>
      <c r="LX164" s="1290"/>
      <c r="LY164" s="1290"/>
      <c r="LZ164" s="1290"/>
      <c r="MA164" s="1290"/>
      <c r="MB164" s="1290"/>
      <c r="MC164" s="1290"/>
      <c r="MD164" s="1290"/>
      <c r="ME164" s="1290"/>
      <c r="MF164" s="1290"/>
      <c r="MG164" s="1290"/>
      <c r="MH164" s="1290"/>
      <c r="MI164" s="1290"/>
      <c r="MJ164" s="1290"/>
      <c r="MK164" s="1290"/>
      <c r="ML164" s="1290"/>
      <c r="MM164" s="1290"/>
      <c r="MN164" s="1290"/>
      <c r="MO164" s="1290"/>
      <c r="MP164" s="1290"/>
      <c r="MQ164" s="1290"/>
      <c r="MR164" s="1290"/>
      <c r="MS164" s="1290"/>
      <c r="MT164" s="1290"/>
      <c r="MU164" s="1290"/>
      <c r="MV164" s="1290"/>
      <c r="MW164" s="1290"/>
      <c r="MX164" s="1290"/>
      <c r="MY164" s="1290"/>
      <c r="MZ164" s="1290"/>
      <c r="NA164" s="1290"/>
      <c r="NB164" s="1290"/>
      <c r="NC164" s="1290"/>
      <c r="ND164" s="1290"/>
      <c r="NE164" s="1290"/>
      <c r="NF164" s="1290"/>
      <c r="NG164" s="1290"/>
      <c r="NH164" s="1290"/>
      <c r="NI164" s="1290"/>
      <c r="NJ164" s="1290"/>
      <c r="NK164" s="1290"/>
      <c r="NL164" s="1290"/>
      <c r="NM164" s="1290"/>
      <c r="NN164" s="1290"/>
      <c r="NO164" s="1290"/>
      <c r="NP164" s="1290"/>
      <c r="NQ164" s="1290"/>
      <c r="NR164" s="1290"/>
      <c r="NS164" s="1290"/>
      <c r="NT164" s="1290"/>
      <c r="NU164" s="1290"/>
      <c r="NV164" s="1290"/>
      <c r="NW164" s="1290"/>
      <c r="NX164" s="1290"/>
      <c r="NY164" s="1290"/>
      <c r="NZ164" s="1290"/>
      <c r="OA164" s="1290"/>
      <c r="OB164" s="1290"/>
      <c r="OC164" s="1290"/>
      <c r="OD164" s="1290"/>
      <c r="OE164" s="1290"/>
      <c r="OF164" s="1290"/>
      <c r="OG164" s="1290"/>
      <c r="OH164" s="1290"/>
      <c r="OI164" s="1290"/>
      <c r="OJ164" s="1290"/>
      <c r="OK164" s="1290"/>
      <c r="OL164" s="1290"/>
      <c r="OM164" s="1290"/>
      <c r="ON164" s="1290"/>
      <c r="OO164" s="1290"/>
      <c r="OP164" s="1290"/>
      <c r="OQ164" s="1290"/>
      <c r="OR164" s="1290"/>
      <c r="OS164" s="1290"/>
      <c r="OT164" s="1290"/>
      <c r="OU164" s="1290"/>
      <c r="OV164" s="1290"/>
      <c r="OW164" s="1290"/>
      <c r="OX164" s="1290"/>
      <c r="OY164" s="1290"/>
      <c r="OZ164" s="1290"/>
      <c r="PA164" s="1290"/>
      <c r="PB164" s="1290"/>
      <c r="PC164" s="1290"/>
      <c r="PD164" s="1290"/>
      <c r="PE164" s="1290"/>
      <c r="PF164" s="1290"/>
      <c r="PG164" s="1290"/>
      <c r="PH164" s="1290"/>
      <c r="PI164" s="1290"/>
      <c r="PJ164" s="1290"/>
      <c r="PK164" s="1290"/>
      <c r="PL164" s="1290"/>
      <c r="PM164" s="1290"/>
      <c r="PN164" s="1290"/>
      <c r="PO164" s="1290"/>
      <c r="PP164" s="1290"/>
      <c r="PQ164" s="1290"/>
      <c r="PR164" s="1290"/>
      <c r="PS164" s="1290"/>
      <c r="PT164" s="1290"/>
      <c r="PU164" s="1290"/>
      <c r="PV164" s="1290"/>
      <c r="PW164" s="1290"/>
      <c r="PX164" s="1290"/>
      <c r="PY164" s="1290"/>
      <c r="PZ164" s="1290"/>
      <c r="QA164" s="1290"/>
      <c r="QB164" s="1290"/>
      <c r="QC164" s="1290"/>
      <c r="QD164" s="1290"/>
      <c r="QE164" s="1290"/>
      <c r="QF164" s="1290"/>
      <c r="QG164" s="1290"/>
      <c r="QH164" s="1290"/>
      <c r="QI164" s="1290"/>
      <c r="QJ164" s="1290"/>
      <c r="QK164" s="1290"/>
      <c r="QL164" s="1290"/>
      <c r="QM164" s="1290"/>
      <c r="QN164" s="1290"/>
      <c r="QO164" s="1290"/>
      <c r="QP164" s="1290"/>
      <c r="QQ164" s="1290"/>
      <c r="QR164" s="1290"/>
      <c r="QS164" s="1290"/>
      <c r="QT164" s="1290"/>
      <c r="QU164" s="1290"/>
      <c r="QV164" s="1290"/>
      <c r="QW164" s="1290"/>
      <c r="QX164" s="1290"/>
      <c r="QY164" s="1290"/>
      <c r="QZ164" s="1290"/>
      <c r="RA164" s="1290"/>
      <c r="RB164" s="1290"/>
      <c r="RC164" s="1290"/>
      <c r="RD164" s="1290"/>
      <c r="RE164" s="1290"/>
      <c r="RF164" s="1290"/>
      <c r="RG164" s="1290"/>
      <c r="RH164" s="1290"/>
      <c r="RI164" s="1290"/>
      <c r="RJ164" s="1290"/>
      <c r="RK164" s="1290"/>
      <c r="RL164" s="1290"/>
      <c r="RM164" s="1290"/>
      <c r="RN164" s="1290"/>
      <c r="RO164" s="1290"/>
      <c r="RP164" s="1290"/>
      <c r="RQ164" s="1290"/>
      <c r="RR164" s="1290"/>
      <c r="RS164" s="1290"/>
      <c r="RT164" s="1290"/>
      <c r="RU164" s="1290"/>
      <c r="RV164" s="1290"/>
      <c r="RW164" s="1290"/>
      <c r="RX164" s="1290"/>
      <c r="RY164" s="1290"/>
      <c r="RZ164" s="1290"/>
      <c r="SA164" s="1290"/>
      <c r="SB164" s="1290"/>
      <c r="SC164" s="1290"/>
      <c r="SD164" s="1290"/>
      <c r="SE164" s="1290"/>
      <c r="SF164" s="1290"/>
      <c r="SG164" s="1290"/>
      <c r="SH164" s="1290"/>
      <c r="SI164" s="1290"/>
      <c r="SJ164" s="1290"/>
      <c r="SK164" s="1290"/>
      <c r="SL164" s="1290"/>
      <c r="SM164" s="1290"/>
      <c r="SN164" s="1290"/>
      <c r="SO164" s="1290"/>
      <c r="SP164" s="1290"/>
      <c r="SQ164" s="1290"/>
      <c r="SR164" s="1290"/>
      <c r="SS164" s="1290"/>
      <c r="ST164" s="1290"/>
      <c r="SU164" s="1290"/>
      <c r="SV164" s="1290"/>
      <c r="SW164" s="1290"/>
      <c r="SX164" s="1290"/>
      <c r="SY164" s="1290"/>
      <c r="SZ164" s="1290"/>
      <c r="TA164" s="1290"/>
      <c r="TB164" s="1290"/>
      <c r="TC164" s="1290"/>
      <c r="TD164" s="1290"/>
      <c r="TE164" s="1290"/>
      <c r="TF164" s="1290"/>
      <c r="TG164" s="1290"/>
      <c r="TH164" s="1290"/>
      <c r="TI164" s="1290"/>
      <c r="TJ164" s="1290"/>
      <c r="TK164" s="1290"/>
      <c r="TL164" s="1290"/>
      <c r="TM164" s="1290"/>
      <c r="TN164" s="1290"/>
      <c r="TO164" s="1290"/>
      <c r="TP164" s="1290"/>
      <c r="TQ164" s="1290"/>
      <c r="TR164" s="1290"/>
      <c r="TS164" s="1290"/>
      <c r="TT164" s="1290"/>
      <c r="TU164" s="1290"/>
      <c r="TV164" s="1290"/>
      <c r="TW164" s="1290"/>
      <c r="TX164" s="1290"/>
      <c r="TY164" s="1290"/>
      <c r="TZ164" s="1290"/>
      <c r="UA164" s="1290"/>
      <c r="UB164" s="1290"/>
      <c r="UC164" s="1290"/>
      <c r="UD164" s="1290"/>
      <c r="UE164" s="1290"/>
      <c r="UF164" s="1290"/>
      <c r="UG164" s="1290"/>
      <c r="UH164" s="1290"/>
      <c r="UI164" s="1290"/>
      <c r="UJ164" s="1290"/>
      <c r="UK164" s="1290"/>
      <c r="UL164" s="1290"/>
      <c r="UM164" s="1290"/>
      <c r="UN164" s="1290"/>
      <c r="UO164" s="1290"/>
      <c r="UP164" s="1290"/>
      <c r="UQ164" s="1290"/>
      <c r="UR164" s="1290"/>
      <c r="US164" s="1290"/>
      <c r="UT164" s="1290"/>
      <c r="UU164" s="1290"/>
      <c r="UV164" s="1290"/>
      <c r="UW164" s="1290"/>
      <c r="UX164" s="1290"/>
      <c r="UY164" s="1290"/>
      <c r="UZ164" s="1290"/>
      <c r="VA164" s="1290"/>
      <c r="VB164" s="1290"/>
      <c r="VC164" s="1290"/>
      <c r="VD164" s="1290"/>
      <c r="VE164" s="1290"/>
      <c r="VF164" s="1290"/>
      <c r="VG164" s="1290"/>
      <c r="VH164" s="1290"/>
      <c r="VI164" s="1290"/>
      <c r="VJ164" s="1290"/>
      <c r="VK164" s="1290"/>
      <c r="VL164" s="1290"/>
      <c r="VM164" s="1290"/>
      <c r="VN164" s="1290"/>
      <c r="VO164" s="1290"/>
      <c r="VP164" s="1290"/>
      <c r="VQ164" s="1290"/>
      <c r="VR164" s="1290"/>
      <c r="VS164" s="1290"/>
      <c r="VT164" s="1290"/>
      <c r="VU164" s="1290"/>
      <c r="VV164" s="1290"/>
      <c r="VW164" s="1290"/>
      <c r="VX164" s="1290"/>
      <c r="VY164" s="1290"/>
      <c r="VZ164" s="1290"/>
      <c r="WA164" s="1290"/>
      <c r="WB164" s="1290"/>
      <c r="WC164" s="1290"/>
      <c r="WD164" s="1290"/>
      <c r="WE164" s="1290"/>
      <c r="WF164" s="1290"/>
      <c r="WG164" s="1290"/>
      <c r="WH164" s="1290"/>
      <c r="WI164" s="1290"/>
      <c r="WJ164" s="1290"/>
      <c r="WK164" s="1290"/>
      <c r="WL164" s="1290"/>
      <c r="WM164" s="1290"/>
      <c r="WN164" s="1290"/>
      <c r="WO164" s="1290"/>
      <c r="WP164" s="1290"/>
      <c r="WQ164" s="1290"/>
      <c r="WR164" s="1290"/>
      <c r="WS164" s="1290"/>
      <c r="WT164" s="1290"/>
      <c r="WU164" s="1290"/>
      <c r="WV164" s="1290"/>
      <c r="WW164" s="1290"/>
      <c r="WX164" s="1290"/>
      <c r="WY164" s="1290"/>
      <c r="WZ164" s="1290"/>
      <c r="XA164" s="1290"/>
      <c r="XB164" s="1290"/>
      <c r="XC164" s="1290"/>
      <c r="XD164" s="1290"/>
      <c r="XE164" s="1290"/>
      <c r="XF164" s="1290"/>
      <c r="XG164" s="1290"/>
      <c r="XH164" s="1290"/>
      <c r="XI164" s="1290"/>
      <c r="XJ164" s="1290"/>
      <c r="XK164" s="1290"/>
      <c r="XL164" s="1290"/>
      <c r="XM164" s="1290"/>
      <c r="XN164" s="1290"/>
      <c r="XO164" s="1290"/>
      <c r="XP164" s="1290"/>
      <c r="XQ164" s="1290"/>
      <c r="XR164" s="1290"/>
      <c r="XS164" s="1290"/>
      <c r="XT164" s="1290"/>
      <c r="XU164" s="1290"/>
      <c r="XV164" s="1290"/>
      <c r="XW164" s="1290"/>
      <c r="XX164" s="1290"/>
      <c r="XY164" s="1290"/>
      <c r="XZ164" s="1290"/>
      <c r="YA164" s="1290"/>
      <c r="YB164" s="1290"/>
      <c r="YC164" s="1290"/>
      <c r="YD164" s="1290"/>
      <c r="YE164" s="1290"/>
      <c r="YF164" s="1290"/>
      <c r="YG164" s="1290"/>
      <c r="YH164" s="1290"/>
      <c r="YI164" s="1290"/>
      <c r="YJ164" s="1290"/>
      <c r="YK164" s="1290"/>
      <c r="YL164" s="1290"/>
      <c r="YM164" s="1290"/>
      <c r="YN164" s="1290"/>
      <c r="YO164" s="1290"/>
      <c r="YP164" s="1290"/>
      <c r="YQ164" s="1290"/>
      <c r="YR164" s="1290"/>
      <c r="YS164" s="1290"/>
      <c r="YT164" s="1290"/>
      <c r="YU164" s="1290"/>
      <c r="YV164" s="1290"/>
      <c r="YW164" s="1290"/>
      <c r="YX164" s="1290"/>
      <c r="YY164" s="1290"/>
      <c r="YZ164" s="1290"/>
      <c r="ZA164" s="1290"/>
      <c r="ZB164" s="1290"/>
      <c r="ZC164" s="1290"/>
      <c r="ZD164" s="1290"/>
      <c r="ZE164" s="1290"/>
      <c r="ZF164" s="1290"/>
      <c r="ZG164" s="1290"/>
      <c r="ZH164" s="1290"/>
      <c r="ZI164" s="1290"/>
      <c r="ZJ164" s="1290"/>
      <c r="ZK164" s="1290"/>
      <c r="ZL164" s="1290"/>
      <c r="ZM164" s="1290"/>
      <c r="ZN164" s="1290"/>
      <c r="ZO164" s="1290"/>
      <c r="ZP164" s="1290"/>
      <c r="ZQ164" s="1290"/>
      <c r="ZR164" s="1290"/>
      <c r="ZS164" s="1290"/>
      <c r="ZT164" s="1290"/>
      <c r="ZU164" s="1290"/>
      <c r="ZV164" s="1290"/>
      <c r="ZW164" s="1290"/>
      <c r="ZX164" s="1290"/>
      <c r="ZY164" s="1290"/>
      <c r="ZZ164" s="1290"/>
      <c r="AAA164" s="1290"/>
      <c r="AAB164" s="1290"/>
      <c r="AAC164" s="1290"/>
      <c r="AAD164" s="1290"/>
      <c r="AAE164" s="1290"/>
      <c r="AAF164" s="1290"/>
      <c r="AAG164" s="1290"/>
      <c r="AAH164" s="1290"/>
      <c r="AAI164" s="1290"/>
      <c r="AAJ164" s="1290"/>
      <c r="AAK164" s="1290"/>
      <c r="AAL164" s="1290"/>
      <c r="AAM164" s="1290"/>
      <c r="AAN164" s="1290"/>
      <c r="AAO164" s="1290"/>
      <c r="AAP164" s="1290"/>
      <c r="AAQ164" s="1290"/>
      <c r="AAR164" s="1290"/>
      <c r="AAS164" s="1290"/>
      <c r="AAT164" s="1290"/>
      <c r="AAU164" s="1290"/>
      <c r="AAV164" s="1290"/>
      <c r="AAW164" s="1290"/>
      <c r="AAX164" s="1290"/>
      <c r="AAY164" s="1290"/>
      <c r="AAZ164" s="1290"/>
      <c r="ABA164" s="1290"/>
      <c r="ABB164" s="1290"/>
      <c r="ABC164" s="1290"/>
      <c r="ABD164" s="1290"/>
      <c r="ABE164" s="1290"/>
      <c r="ABF164" s="1290"/>
      <c r="ABG164" s="1290"/>
      <c r="ABH164" s="1290"/>
      <c r="ABI164" s="1290"/>
      <c r="ABJ164" s="1290"/>
      <c r="ABK164" s="1290"/>
      <c r="ABL164" s="1290"/>
      <c r="ABM164" s="1290"/>
      <c r="ABN164" s="1290"/>
      <c r="ABO164" s="1290"/>
      <c r="ABP164" s="1290"/>
      <c r="ABQ164" s="1290"/>
      <c r="ABR164" s="1290"/>
      <c r="ABS164" s="1290"/>
      <c r="ABT164" s="1290"/>
      <c r="ABU164" s="1290"/>
      <c r="ABV164" s="1290"/>
      <c r="ABW164" s="1290"/>
      <c r="ABX164" s="1290"/>
      <c r="ABY164" s="1290"/>
      <c r="ABZ164" s="1290"/>
      <c r="ACA164" s="1290"/>
      <c r="ACB164" s="1290"/>
      <c r="ACC164" s="1290"/>
      <c r="ACD164" s="1290"/>
      <c r="ACE164" s="1290"/>
      <c r="ACF164" s="1290"/>
      <c r="ACG164" s="1290"/>
      <c r="ACH164" s="1290"/>
      <c r="ACI164" s="1290"/>
      <c r="ACJ164" s="1290"/>
      <c r="ACK164" s="1290"/>
      <c r="ACL164" s="1290"/>
      <c r="ACM164" s="1290"/>
      <c r="ACN164" s="1290"/>
      <c r="ACO164" s="1290"/>
      <c r="ACP164" s="1290"/>
      <c r="ACQ164" s="1290"/>
      <c r="ACR164" s="1290"/>
      <c r="ACS164" s="1290"/>
      <c r="ACT164" s="1290"/>
      <c r="ACU164" s="1290"/>
      <c r="ACV164" s="1290"/>
      <c r="ACW164" s="1290"/>
      <c r="ACX164" s="1290"/>
      <c r="ACY164" s="1290"/>
      <c r="ACZ164" s="1290"/>
      <c r="ADA164" s="1290"/>
      <c r="ADB164" s="1290"/>
      <c r="ADC164" s="1290"/>
      <c r="ADD164" s="1290"/>
      <c r="ADE164" s="1290"/>
      <c r="ADF164" s="1290"/>
      <c r="ADG164" s="1290"/>
      <c r="ADH164" s="1290"/>
      <c r="ADI164" s="1290"/>
      <c r="ADJ164" s="1290"/>
      <c r="ADK164" s="1290"/>
      <c r="ADL164" s="1290"/>
      <c r="ADM164" s="1290"/>
      <c r="ADN164" s="1290"/>
      <c r="ADO164" s="1290"/>
      <c r="ADP164" s="1290"/>
      <c r="ADQ164" s="1290"/>
      <c r="ADR164" s="1290"/>
      <c r="ADS164" s="1290"/>
      <c r="ADT164" s="1290"/>
      <c r="ADU164" s="1290"/>
      <c r="ADV164" s="1290"/>
      <c r="ADW164" s="1290"/>
      <c r="ADX164" s="1290"/>
      <c r="ADY164" s="1290"/>
      <c r="ADZ164" s="1290"/>
      <c r="AEA164" s="1290"/>
      <c r="AEB164" s="1290"/>
      <c r="AEC164" s="1290"/>
      <c r="AED164" s="1290"/>
      <c r="AEE164" s="1290"/>
      <c r="AEF164" s="1290"/>
      <c r="AEG164" s="1290"/>
      <c r="AEH164" s="1290"/>
      <c r="AEI164" s="1290"/>
      <c r="AEJ164" s="1290"/>
      <c r="AEK164" s="1290"/>
      <c r="AEL164" s="1290"/>
      <c r="AEM164" s="1290"/>
      <c r="AEN164" s="1290"/>
      <c r="AEO164" s="1290"/>
      <c r="AEP164" s="1290"/>
      <c r="AEQ164" s="1290"/>
      <c r="AER164" s="1290"/>
      <c r="AES164" s="1290"/>
      <c r="AET164" s="1290"/>
      <c r="AEU164" s="1290"/>
      <c r="AEV164" s="1290"/>
      <c r="AEW164" s="1290"/>
      <c r="AEX164" s="1290"/>
      <c r="AEY164" s="1290"/>
      <c r="AEZ164" s="1290"/>
      <c r="AFA164" s="1290"/>
      <c r="AFB164" s="1290"/>
      <c r="AFC164" s="1290"/>
      <c r="AFD164" s="1290"/>
      <c r="AFE164" s="1290"/>
      <c r="AFF164" s="1290"/>
      <c r="AFG164" s="1290"/>
      <c r="AFH164" s="1290"/>
      <c r="AFI164" s="1290"/>
      <c r="AFJ164" s="1290"/>
      <c r="AFK164" s="1290"/>
      <c r="AFL164" s="1290"/>
      <c r="AFM164" s="1290"/>
      <c r="AFN164" s="1290"/>
      <c r="AFO164" s="1290"/>
      <c r="AFP164" s="1290"/>
      <c r="AFQ164" s="1290"/>
      <c r="AFR164" s="1290"/>
      <c r="AFS164" s="1290"/>
      <c r="AFT164" s="1290"/>
      <c r="AFU164" s="1290"/>
      <c r="AFV164" s="1290"/>
      <c r="AFW164" s="1290"/>
      <c r="AFX164" s="1290"/>
      <c r="AFY164" s="1290"/>
      <c r="AFZ164" s="1290"/>
      <c r="AGA164" s="1290"/>
      <c r="AGB164" s="1290"/>
      <c r="AGC164" s="1290"/>
      <c r="AGD164" s="1290"/>
      <c r="AGE164" s="1290"/>
      <c r="AGF164" s="1290"/>
      <c r="AGG164" s="1290"/>
      <c r="AGH164" s="1290"/>
      <c r="AGI164" s="1290"/>
      <c r="AGJ164" s="1290"/>
      <c r="AGK164" s="1290"/>
      <c r="AGL164" s="1290"/>
      <c r="AGM164" s="1290"/>
      <c r="AGN164" s="1290"/>
      <c r="AGO164" s="1290"/>
      <c r="AGP164" s="1290"/>
      <c r="AGQ164" s="1290"/>
      <c r="AGR164" s="1290"/>
      <c r="AGS164" s="1290"/>
      <c r="AGT164" s="1290"/>
      <c r="AGU164" s="1290"/>
      <c r="AGV164" s="1290"/>
      <c r="AGW164" s="1290"/>
      <c r="AGX164" s="1290"/>
      <c r="AGY164" s="1290"/>
      <c r="AGZ164" s="1290"/>
      <c r="AHA164" s="1290"/>
      <c r="AHB164" s="1290"/>
      <c r="AHC164" s="1290"/>
      <c r="AHD164" s="1290"/>
      <c r="AHE164" s="1290"/>
      <c r="AHF164" s="1290"/>
      <c r="AHG164" s="1290"/>
      <c r="AHH164" s="1290"/>
      <c r="AHI164" s="1290"/>
      <c r="AHJ164" s="1290"/>
      <c r="AHK164" s="1290"/>
      <c r="AHL164" s="1290"/>
      <c r="AHM164" s="1290"/>
      <c r="AHN164" s="1290"/>
      <c r="AHO164" s="1290"/>
      <c r="AHP164" s="1290"/>
      <c r="AHQ164" s="1290"/>
      <c r="AHR164" s="1290"/>
      <c r="AHS164" s="1290"/>
      <c r="AHT164" s="1290"/>
      <c r="AHU164" s="1290"/>
      <c r="AHV164" s="1290"/>
      <c r="AHW164" s="1290"/>
      <c r="AHX164" s="1290"/>
      <c r="AHY164" s="1290"/>
      <c r="AHZ164" s="1290"/>
      <c r="AIA164" s="1290"/>
      <c r="AIB164" s="1290"/>
      <c r="AIC164" s="1290"/>
      <c r="AID164" s="1290"/>
      <c r="AIE164" s="1290"/>
      <c r="AIF164" s="1290"/>
      <c r="AIG164" s="1290"/>
      <c r="AIH164" s="1290"/>
      <c r="AII164" s="1290"/>
      <c r="AIJ164" s="1290"/>
      <c r="AIK164" s="1290"/>
      <c r="AIL164" s="1290"/>
      <c r="AIM164" s="1290"/>
      <c r="AIN164" s="1290"/>
      <c r="AIO164" s="1290"/>
      <c r="AIP164" s="1290"/>
      <c r="AIQ164" s="1290"/>
      <c r="AIR164" s="1290"/>
      <c r="AIS164" s="1290"/>
      <c r="AIT164" s="1290"/>
      <c r="AIU164" s="1290"/>
      <c r="AIV164" s="1290"/>
      <c r="AIW164" s="1290"/>
      <c r="AIX164" s="1290"/>
      <c r="AIY164" s="1290"/>
      <c r="AIZ164" s="1290"/>
      <c r="AJA164" s="1290"/>
      <c r="AJB164" s="1290"/>
      <c r="AJC164" s="1290"/>
      <c r="AJD164" s="1290"/>
      <c r="AJE164" s="1290"/>
      <c r="AJF164" s="1290"/>
      <c r="AJG164" s="1290"/>
      <c r="AJH164" s="1290"/>
      <c r="AJI164" s="1290"/>
      <c r="AJJ164" s="1290"/>
      <c r="AJK164" s="1290"/>
      <c r="AJL164" s="1290"/>
      <c r="AJM164" s="1290"/>
      <c r="AJN164" s="1290"/>
      <c r="AJO164" s="1290"/>
      <c r="AJP164" s="1290"/>
      <c r="AJQ164" s="1290"/>
      <c r="AJR164" s="1290"/>
      <c r="AJS164" s="1290"/>
      <c r="AJT164" s="1290"/>
      <c r="AJU164" s="1290"/>
      <c r="AJV164" s="1290"/>
      <c r="AJW164" s="1290"/>
      <c r="AJX164" s="1290"/>
      <c r="AJY164" s="1290"/>
      <c r="AJZ164" s="1290"/>
      <c r="AKA164" s="1290"/>
      <c r="AKB164" s="1290"/>
      <c r="AKC164" s="1290"/>
      <c r="AKD164" s="1290"/>
      <c r="AKE164" s="1290"/>
      <c r="AKF164" s="1290"/>
      <c r="AKG164" s="1290"/>
      <c r="AKH164" s="1290"/>
      <c r="AKI164" s="1290"/>
      <c r="AKJ164" s="1290"/>
      <c r="AKK164" s="1290"/>
      <c r="AKL164" s="1290"/>
      <c r="AKM164" s="1290"/>
      <c r="AKN164" s="1290"/>
      <c r="AKO164" s="1290"/>
      <c r="AKP164" s="1290"/>
      <c r="AKQ164" s="1290"/>
      <c r="AKR164" s="1290"/>
      <c r="AKS164" s="1290"/>
      <c r="AKT164" s="1290"/>
      <c r="AKU164" s="1290"/>
      <c r="AKV164" s="1290"/>
      <c r="AKW164" s="1290"/>
      <c r="AKX164" s="1290"/>
      <c r="AKY164" s="1290"/>
      <c r="AKZ164" s="1290"/>
      <c r="ALA164" s="1290"/>
      <c r="ALB164" s="1290"/>
      <c r="ALC164" s="1290"/>
      <c r="ALD164" s="1290"/>
      <c r="ALE164" s="1290"/>
      <c r="ALF164" s="1290"/>
      <c r="ALG164" s="1290"/>
      <c r="ALH164" s="1290"/>
      <c r="ALI164" s="1290"/>
      <c r="ALJ164" s="1290"/>
      <c r="ALK164" s="1290"/>
      <c r="ALL164" s="1290"/>
      <c r="ALM164" s="1290"/>
      <c r="ALN164" s="1290"/>
      <c r="ALO164" s="1290"/>
      <c r="ALP164" s="1290"/>
      <c r="ALQ164" s="1290"/>
      <c r="ALR164" s="1290"/>
      <c r="ALS164" s="1290"/>
      <c r="ALT164" s="1290"/>
      <c r="ALU164" s="1290"/>
      <c r="ALV164" s="1290"/>
      <c r="ALW164" s="1290"/>
      <c r="ALX164" s="1290"/>
      <c r="ALY164" s="1290"/>
      <c r="ALZ164" s="1290"/>
      <c r="AMA164" s="1290"/>
      <c r="AMB164" s="1290"/>
      <c r="AMC164" s="1290"/>
      <c r="AMD164" s="1290"/>
      <c r="AME164" s="1290"/>
      <c r="AMF164" s="1290"/>
    </row>
    <row r="165" spans="1:1024" ht="18">
      <c r="A165" s="1306"/>
      <c r="B165" s="1302"/>
      <c r="C165" s="1300"/>
      <c r="D165" s="1295"/>
      <c r="E165" s="1301"/>
      <c r="F165" s="1296"/>
      <c r="G165" s="1295"/>
      <c r="H165" s="1305"/>
      <c r="I165" s="1304"/>
      <c r="J165" s="1290"/>
      <c r="K165" s="1290"/>
      <c r="L165" s="1290"/>
      <c r="M165" s="1290"/>
      <c r="N165" s="1290"/>
      <c r="O165" s="1290"/>
      <c r="P165" s="1290"/>
      <c r="Q165" s="1290"/>
      <c r="R165" s="1290"/>
      <c r="S165" s="1290"/>
      <c r="T165" s="1290"/>
      <c r="U165" s="1290"/>
      <c r="V165" s="1290"/>
      <c r="W165" s="1290"/>
      <c r="X165" s="1290"/>
      <c r="Y165" s="1290"/>
      <c r="Z165" s="1290"/>
      <c r="AA165" s="1290"/>
      <c r="AB165" s="1290"/>
      <c r="AC165" s="1290"/>
      <c r="AD165" s="1290"/>
      <c r="AE165" s="1290"/>
      <c r="AF165" s="1290"/>
      <c r="AG165" s="1290"/>
      <c r="AH165" s="1290"/>
      <c r="AI165" s="1290"/>
      <c r="AJ165" s="1290"/>
      <c r="AK165" s="1290"/>
      <c r="AL165" s="1290"/>
      <c r="AM165" s="1290"/>
      <c r="AN165" s="1290"/>
      <c r="AO165" s="1290"/>
      <c r="AP165" s="1290"/>
      <c r="AQ165" s="1290"/>
      <c r="AR165" s="1290"/>
      <c r="AS165" s="1290"/>
      <c r="AT165" s="1290"/>
      <c r="AU165" s="1290"/>
      <c r="AV165" s="1290"/>
      <c r="AW165" s="1290"/>
      <c r="AX165" s="1290"/>
      <c r="AY165" s="1290"/>
      <c r="AZ165" s="1290"/>
      <c r="BA165" s="1290"/>
      <c r="BB165" s="1290"/>
      <c r="BC165" s="1290"/>
      <c r="BD165" s="1290"/>
      <c r="BE165" s="1290"/>
      <c r="BF165" s="1290"/>
      <c r="BG165" s="1290"/>
      <c r="BH165" s="1290"/>
      <c r="BI165" s="1290"/>
      <c r="BJ165" s="1290"/>
      <c r="BK165" s="1290"/>
      <c r="BL165" s="1290"/>
      <c r="BM165" s="1290"/>
      <c r="BN165" s="1290"/>
      <c r="BO165" s="1290"/>
      <c r="BP165" s="1290"/>
      <c r="BQ165" s="1290"/>
      <c r="BR165" s="1290"/>
      <c r="BS165" s="1290"/>
      <c r="BT165" s="1290"/>
      <c r="BU165" s="1290"/>
      <c r="BV165" s="1290"/>
      <c r="BW165" s="1290"/>
      <c r="BX165" s="1290"/>
      <c r="BY165" s="1290"/>
      <c r="BZ165" s="1290"/>
      <c r="CA165" s="1290"/>
      <c r="CB165" s="1290"/>
      <c r="CC165" s="1290"/>
      <c r="CD165" s="1290"/>
      <c r="CE165" s="1290"/>
      <c r="CF165" s="1290"/>
      <c r="CG165" s="1290"/>
      <c r="CH165" s="1290"/>
      <c r="CI165" s="1290"/>
      <c r="CJ165" s="1290"/>
      <c r="CK165" s="1290"/>
      <c r="CL165" s="1290"/>
      <c r="CM165" s="1290"/>
      <c r="CN165" s="1290"/>
      <c r="CO165" s="1290"/>
      <c r="CP165" s="1290"/>
      <c r="CQ165" s="1290"/>
      <c r="CR165" s="1290"/>
      <c r="CS165" s="1290"/>
      <c r="CT165" s="1290"/>
      <c r="CU165" s="1290"/>
      <c r="CV165" s="1290"/>
      <c r="CW165" s="1290"/>
      <c r="CX165" s="1290"/>
      <c r="CY165" s="1290"/>
      <c r="CZ165" s="1290"/>
      <c r="DA165" s="1290"/>
      <c r="DB165" s="1290"/>
      <c r="DC165" s="1290"/>
      <c r="DD165" s="1290"/>
      <c r="DE165" s="1290"/>
      <c r="DF165" s="1290"/>
      <c r="DG165" s="1290"/>
      <c r="DH165" s="1290"/>
      <c r="DI165" s="1290"/>
      <c r="DJ165" s="1290"/>
      <c r="DK165" s="1290"/>
      <c r="DL165" s="1290"/>
      <c r="DM165" s="1290"/>
      <c r="DN165" s="1290"/>
      <c r="DO165" s="1290"/>
      <c r="DP165" s="1290"/>
      <c r="DQ165" s="1290"/>
      <c r="DR165" s="1290"/>
      <c r="DS165" s="1290"/>
      <c r="DT165" s="1290"/>
      <c r="DU165" s="1290"/>
      <c r="DV165" s="1290"/>
      <c r="DW165" s="1290"/>
      <c r="DX165" s="1290"/>
      <c r="DY165" s="1290"/>
      <c r="DZ165" s="1290"/>
      <c r="EA165" s="1290"/>
      <c r="EB165" s="1290"/>
      <c r="EC165" s="1290"/>
      <c r="ED165" s="1290"/>
      <c r="EE165" s="1290"/>
      <c r="EF165" s="1290"/>
      <c r="EG165" s="1290"/>
      <c r="EH165" s="1290"/>
      <c r="EI165" s="1290"/>
      <c r="EJ165" s="1290"/>
      <c r="EK165" s="1290"/>
      <c r="EL165" s="1290"/>
      <c r="EM165" s="1290"/>
      <c r="EN165" s="1290"/>
      <c r="EO165" s="1290"/>
      <c r="EP165" s="1290"/>
      <c r="EQ165" s="1290"/>
      <c r="ER165" s="1290"/>
      <c r="ES165" s="1290"/>
      <c r="ET165" s="1290"/>
      <c r="EU165" s="1290"/>
      <c r="EV165" s="1290"/>
      <c r="EW165" s="1290"/>
      <c r="EX165" s="1290"/>
      <c r="EY165" s="1290"/>
      <c r="EZ165" s="1290"/>
      <c r="FA165" s="1290"/>
      <c r="FB165" s="1290"/>
      <c r="FC165" s="1290"/>
      <c r="FD165" s="1290"/>
      <c r="FE165" s="1290"/>
      <c r="FF165" s="1290"/>
      <c r="FG165" s="1290"/>
      <c r="FH165" s="1290"/>
      <c r="FI165" s="1290"/>
      <c r="FJ165" s="1290"/>
      <c r="FK165" s="1290"/>
      <c r="FL165" s="1290"/>
      <c r="FM165" s="1290"/>
      <c r="FN165" s="1290"/>
      <c r="FO165" s="1290"/>
      <c r="FP165" s="1290"/>
      <c r="FQ165" s="1290"/>
      <c r="FR165" s="1290"/>
      <c r="FS165" s="1290"/>
      <c r="FT165" s="1290"/>
      <c r="FU165" s="1290"/>
      <c r="FV165" s="1290"/>
      <c r="FW165" s="1290"/>
      <c r="FX165" s="1290"/>
      <c r="FY165" s="1290"/>
      <c r="FZ165" s="1290"/>
      <c r="GA165" s="1290"/>
      <c r="GB165" s="1290"/>
      <c r="GC165" s="1290"/>
      <c r="GD165" s="1290"/>
      <c r="GE165" s="1290"/>
      <c r="GF165" s="1290"/>
      <c r="GG165" s="1290"/>
      <c r="GH165" s="1290"/>
      <c r="GI165" s="1290"/>
      <c r="GJ165" s="1290"/>
      <c r="GK165" s="1290"/>
      <c r="GL165" s="1290"/>
      <c r="GM165" s="1290"/>
      <c r="GN165" s="1290"/>
      <c r="GO165" s="1290"/>
      <c r="GP165" s="1290"/>
      <c r="GQ165" s="1290"/>
      <c r="GR165" s="1290"/>
      <c r="GS165" s="1290"/>
      <c r="GT165" s="1290"/>
      <c r="GU165" s="1290"/>
      <c r="GV165" s="1290"/>
      <c r="GW165" s="1290"/>
      <c r="GX165" s="1290"/>
      <c r="GY165" s="1290"/>
      <c r="GZ165" s="1290"/>
      <c r="HA165" s="1290"/>
      <c r="HB165" s="1290"/>
      <c r="HC165" s="1290"/>
      <c r="HD165" s="1290"/>
      <c r="HE165" s="1290"/>
      <c r="HF165" s="1290"/>
      <c r="HG165" s="1290"/>
      <c r="HH165" s="1290"/>
      <c r="HI165" s="1290"/>
      <c r="HJ165" s="1290"/>
      <c r="HK165" s="1290"/>
      <c r="HL165" s="1290"/>
      <c r="HM165" s="1290"/>
      <c r="HN165" s="1290"/>
      <c r="HO165" s="1290"/>
      <c r="HP165" s="1290"/>
      <c r="HQ165" s="1290"/>
      <c r="HR165" s="1290"/>
      <c r="HS165" s="1290"/>
      <c r="HT165" s="1290"/>
      <c r="HU165" s="1290"/>
      <c r="HV165" s="1290"/>
      <c r="HW165" s="1290"/>
      <c r="HX165" s="1290"/>
      <c r="HY165" s="1290"/>
      <c r="HZ165" s="1290"/>
      <c r="IA165" s="1290"/>
      <c r="IB165" s="1290"/>
      <c r="IC165" s="1290"/>
      <c r="ID165" s="1290"/>
      <c r="IE165" s="1290"/>
      <c r="IF165" s="1290"/>
      <c r="IG165" s="1290"/>
      <c r="IH165" s="1290"/>
      <c r="II165" s="1290"/>
      <c r="IJ165" s="1290"/>
      <c r="IK165" s="1290"/>
      <c r="IL165" s="1290"/>
      <c r="IM165" s="1290"/>
      <c r="IN165" s="1290"/>
      <c r="IO165" s="1290"/>
      <c r="IP165" s="1290"/>
      <c r="IQ165" s="1290"/>
      <c r="IR165" s="1290"/>
      <c r="IS165" s="1290"/>
      <c r="IT165" s="1290"/>
      <c r="IU165" s="1290"/>
      <c r="IV165" s="1290"/>
      <c r="IW165" s="1290"/>
      <c r="IX165" s="1290"/>
      <c r="IY165" s="1290"/>
      <c r="IZ165" s="1290"/>
      <c r="JA165" s="1290"/>
      <c r="JB165" s="1290"/>
      <c r="JC165" s="1290"/>
      <c r="JD165" s="1290"/>
      <c r="JE165" s="1290"/>
      <c r="JF165" s="1290"/>
      <c r="JG165" s="1290"/>
      <c r="JH165" s="1290"/>
      <c r="JI165" s="1290"/>
      <c r="JJ165" s="1290"/>
      <c r="JK165" s="1290"/>
      <c r="JL165" s="1290"/>
      <c r="JM165" s="1290"/>
      <c r="JN165" s="1290"/>
      <c r="JO165" s="1290"/>
      <c r="JP165" s="1290"/>
      <c r="JQ165" s="1290"/>
      <c r="JR165" s="1290"/>
      <c r="JS165" s="1290"/>
      <c r="JT165" s="1290"/>
      <c r="JU165" s="1290"/>
      <c r="JV165" s="1290"/>
      <c r="JW165" s="1290"/>
      <c r="JX165" s="1290"/>
      <c r="JY165" s="1290"/>
      <c r="JZ165" s="1290"/>
      <c r="KA165" s="1290"/>
      <c r="KB165" s="1290"/>
      <c r="KC165" s="1290"/>
      <c r="KD165" s="1290"/>
      <c r="KE165" s="1290"/>
      <c r="KF165" s="1290"/>
      <c r="KG165" s="1290"/>
      <c r="KH165" s="1290"/>
      <c r="KI165" s="1290"/>
      <c r="KJ165" s="1290"/>
      <c r="KK165" s="1290"/>
      <c r="KL165" s="1290"/>
      <c r="KM165" s="1290"/>
      <c r="KN165" s="1290"/>
      <c r="KO165" s="1290"/>
      <c r="KP165" s="1290"/>
      <c r="KQ165" s="1290"/>
      <c r="KR165" s="1290"/>
      <c r="KS165" s="1290"/>
      <c r="KT165" s="1290"/>
      <c r="KU165" s="1290"/>
      <c r="KV165" s="1290"/>
      <c r="KW165" s="1290"/>
      <c r="KX165" s="1290"/>
      <c r="KY165" s="1290"/>
      <c r="KZ165" s="1290"/>
      <c r="LA165" s="1290"/>
      <c r="LB165" s="1290"/>
      <c r="LC165" s="1290"/>
      <c r="LD165" s="1290"/>
      <c r="LE165" s="1290"/>
      <c r="LF165" s="1290"/>
      <c r="LG165" s="1290"/>
      <c r="LH165" s="1290"/>
      <c r="LI165" s="1290"/>
      <c r="LJ165" s="1290"/>
      <c r="LK165" s="1290"/>
      <c r="LL165" s="1290"/>
      <c r="LM165" s="1290"/>
      <c r="LN165" s="1290"/>
      <c r="LO165" s="1290"/>
      <c r="LP165" s="1290"/>
      <c r="LQ165" s="1290"/>
      <c r="LR165" s="1290"/>
      <c r="LS165" s="1290"/>
      <c r="LT165" s="1290"/>
      <c r="LU165" s="1290"/>
      <c r="LV165" s="1290"/>
      <c r="LW165" s="1290"/>
      <c r="LX165" s="1290"/>
      <c r="LY165" s="1290"/>
      <c r="LZ165" s="1290"/>
      <c r="MA165" s="1290"/>
      <c r="MB165" s="1290"/>
      <c r="MC165" s="1290"/>
      <c r="MD165" s="1290"/>
      <c r="ME165" s="1290"/>
      <c r="MF165" s="1290"/>
      <c r="MG165" s="1290"/>
      <c r="MH165" s="1290"/>
      <c r="MI165" s="1290"/>
      <c r="MJ165" s="1290"/>
      <c r="MK165" s="1290"/>
      <c r="ML165" s="1290"/>
      <c r="MM165" s="1290"/>
      <c r="MN165" s="1290"/>
      <c r="MO165" s="1290"/>
      <c r="MP165" s="1290"/>
      <c r="MQ165" s="1290"/>
      <c r="MR165" s="1290"/>
      <c r="MS165" s="1290"/>
      <c r="MT165" s="1290"/>
      <c r="MU165" s="1290"/>
      <c r="MV165" s="1290"/>
      <c r="MW165" s="1290"/>
      <c r="MX165" s="1290"/>
      <c r="MY165" s="1290"/>
      <c r="MZ165" s="1290"/>
      <c r="NA165" s="1290"/>
      <c r="NB165" s="1290"/>
      <c r="NC165" s="1290"/>
      <c r="ND165" s="1290"/>
      <c r="NE165" s="1290"/>
      <c r="NF165" s="1290"/>
      <c r="NG165" s="1290"/>
      <c r="NH165" s="1290"/>
      <c r="NI165" s="1290"/>
      <c r="NJ165" s="1290"/>
      <c r="NK165" s="1290"/>
      <c r="NL165" s="1290"/>
      <c r="NM165" s="1290"/>
      <c r="NN165" s="1290"/>
      <c r="NO165" s="1290"/>
      <c r="NP165" s="1290"/>
      <c r="NQ165" s="1290"/>
      <c r="NR165" s="1290"/>
      <c r="NS165" s="1290"/>
      <c r="NT165" s="1290"/>
      <c r="NU165" s="1290"/>
      <c r="NV165" s="1290"/>
      <c r="NW165" s="1290"/>
      <c r="NX165" s="1290"/>
      <c r="NY165" s="1290"/>
      <c r="NZ165" s="1290"/>
      <c r="OA165" s="1290"/>
      <c r="OB165" s="1290"/>
      <c r="OC165" s="1290"/>
      <c r="OD165" s="1290"/>
      <c r="OE165" s="1290"/>
      <c r="OF165" s="1290"/>
      <c r="OG165" s="1290"/>
      <c r="OH165" s="1290"/>
      <c r="OI165" s="1290"/>
      <c r="OJ165" s="1290"/>
      <c r="OK165" s="1290"/>
      <c r="OL165" s="1290"/>
      <c r="OM165" s="1290"/>
      <c r="ON165" s="1290"/>
      <c r="OO165" s="1290"/>
      <c r="OP165" s="1290"/>
      <c r="OQ165" s="1290"/>
      <c r="OR165" s="1290"/>
      <c r="OS165" s="1290"/>
      <c r="OT165" s="1290"/>
      <c r="OU165" s="1290"/>
      <c r="OV165" s="1290"/>
      <c r="OW165" s="1290"/>
      <c r="OX165" s="1290"/>
      <c r="OY165" s="1290"/>
      <c r="OZ165" s="1290"/>
      <c r="PA165" s="1290"/>
      <c r="PB165" s="1290"/>
      <c r="PC165" s="1290"/>
      <c r="PD165" s="1290"/>
      <c r="PE165" s="1290"/>
      <c r="PF165" s="1290"/>
      <c r="PG165" s="1290"/>
      <c r="PH165" s="1290"/>
      <c r="PI165" s="1290"/>
      <c r="PJ165" s="1290"/>
      <c r="PK165" s="1290"/>
      <c r="PL165" s="1290"/>
      <c r="PM165" s="1290"/>
      <c r="PN165" s="1290"/>
      <c r="PO165" s="1290"/>
      <c r="PP165" s="1290"/>
      <c r="PQ165" s="1290"/>
      <c r="PR165" s="1290"/>
      <c r="PS165" s="1290"/>
      <c r="PT165" s="1290"/>
      <c r="PU165" s="1290"/>
      <c r="PV165" s="1290"/>
      <c r="PW165" s="1290"/>
      <c r="PX165" s="1290"/>
      <c r="PY165" s="1290"/>
      <c r="PZ165" s="1290"/>
      <c r="QA165" s="1290"/>
      <c r="QB165" s="1290"/>
      <c r="QC165" s="1290"/>
      <c r="QD165" s="1290"/>
      <c r="QE165" s="1290"/>
      <c r="QF165" s="1290"/>
      <c r="QG165" s="1290"/>
      <c r="QH165" s="1290"/>
      <c r="QI165" s="1290"/>
      <c r="QJ165" s="1290"/>
      <c r="QK165" s="1290"/>
      <c r="QL165" s="1290"/>
      <c r="QM165" s="1290"/>
      <c r="QN165" s="1290"/>
      <c r="QO165" s="1290"/>
      <c r="QP165" s="1290"/>
      <c r="QQ165" s="1290"/>
      <c r="QR165" s="1290"/>
      <c r="QS165" s="1290"/>
      <c r="QT165" s="1290"/>
      <c r="QU165" s="1290"/>
      <c r="QV165" s="1290"/>
      <c r="QW165" s="1290"/>
      <c r="QX165" s="1290"/>
      <c r="QY165" s="1290"/>
      <c r="QZ165" s="1290"/>
      <c r="RA165" s="1290"/>
      <c r="RB165" s="1290"/>
      <c r="RC165" s="1290"/>
      <c r="RD165" s="1290"/>
      <c r="RE165" s="1290"/>
      <c r="RF165" s="1290"/>
      <c r="RG165" s="1290"/>
      <c r="RH165" s="1290"/>
      <c r="RI165" s="1290"/>
      <c r="RJ165" s="1290"/>
      <c r="RK165" s="1290"/>
      <c r="RL165" s="1290"/>
      <c r="RM165" s="1290"/>
      <c r="RN165" s="1290"/>
      <c r="RO165" s="1290"/>
      <c r="RP165" s="1290"/>
      <c r="RQ165" s="1290"/>
      <c r="RR165" s="1290"/>
      <c r="RS165" s="1290"/>
      <c r="RT165" s="1290"/>
      <c r="RU165" s="1290"/>
      <c r="RV165" s="1290"/>
      <c r="RW165" s="1290"/>
      <c r="RX165" s="1290"/>
      <c r="RY165" s="1290"/>
      <c r="RZ165" s="1290"/>
      <c r="SA165" s="1290"/>
      <c r="SB165" s="1290"/>
      <c r="SC165" s="1290"/>
      <c r="SD165" s="1290"/>
      <c r="SE165" s="1290"/>
      <c r="SF165" s="1290"/>
      <c r="SG165" s="1290"/>
      <c r="SH165" s="1290"/>
      <c r="SI165" s="1290"/>
      <c r="SJ165" s="1290"/>
      <c r="SK165" s="1290"/>
      <c r="SL165" s="1290"/>
      <c r="SM165" s="1290"/>
      <c r="SN165" s="1290"/>
      <c r="SO165" s="1290"/>
      <c r="SP165" s="1290"/>
      <c r="SQ165" s="1290"/>
      <c r="SR165" s="1290"/>
      <c r="SS165" s="1290"/>
      <c r="ST165" s="1290"/>
      <c r="SU165" s="1290"/>
      <c r="SV165" s="1290"/>
      <c r="SW165" s="1290"/>
      <c r="SX165" s="1290"/>
      <c r="SY165" s="1290"/>
      <c r="SZ165" s="1290"/>
      <c r="TA165" s="1290"/>
      <c r="TB165" s="1290"/>
      <c r="TC165" s="1290"/>
      <c r="TD165" s="1290"/>
      <c r="TE165" s="1290"/>
      <c r="TF165" s="1290"/>
      <c r="TG165" s="1290"/>
      <c r="TH165" s="1290"/>
      <c r="TI165" s="1290"/>
      <c r="TJ165" s="1290"/>
      <c r="TK165" s="1290"/>
      <c r="TL165" s="1290"/>
      <c r="TM165" s="1290"/>
      <c r="TN165" s="1290"/>
      <c r="TO165" s="1290"/>
      <c r="TP165" s="1290"/>
      <c r="TQ165" s="1290"/>
      <c r="TR165" s="1290"/>
      <c r="TS165" s="1290"/>
      <c r="TT165" s="1290"/>
      <c r="TU165" s="1290"/>
      <c r="TV165" s="1290"/>
      <c r="TW165" s="1290"/>
      <c r="TX165" s="1290"/>
      <c r="TY165" s="1290"/>
      <c r="TZ165" s="1290"/>
      <c r="UA165" s="1290"/>
      <c r="UB165" s="1290"/>
      <c r="UC165" s="1290"/>
      <c r="UD165" s="1290"/>
      <c r="UE165" s="1290"/>
      <c r="UF165" s="1290"/>
      <c r="UG165" s="1290"/>
      <c r="UH165" s="1290"/>
      <c r="UI165" s="1290"/>
      <c r="UJ165" s="1290"/>
      <c r="UK165" s="1290"/>
      <c r="UL165" s="1290"/>
      <c r="UM165" s="1290"/>
      <c r="UN165" s="1290"/>
      <c r="UO165" s="1290"/>
      <c r="UP165" s="1290"/>
      <c r="UQ165" s="1290"/>
      <c r="UR165" s="1290"/>
      <c r="US165" s="1290"/>
      <c r="UT165" s="1290"/>
      <c r="UU165" s="1290"/>
      <c r="UV165" s="1290"/>
      <c r="UW165" s="1290"/>
      <c r="UX165" s="1290"/>
      <c r="UY165" s="1290"/>
      <c r="UZ165" s="1290"/>
      <c r="VA165" s="1290"/>
      <c r="VB165" s="1290"/>
      <c r="VC165" s="1290"/>
      <c r="VD165" s="1290"/>
      <c r="VE165" s="1290"/>
      <c r="VF165" s="1290"/>
      <c r="VG165" s="1290"/>
      <c r="VH165" s="1290"/>
      <c r="VI165" s="1290"/>
      <c r="VJ165" s="1290"/>
      <c r="VK165" s="1290"/>
      <c r="VL165" s="1290"/>
      <c r="VM165" s="1290"/>
      <c r="VN165" s="1290"/>
      <c r="VO165" s="1290"/>
      <c r="VP165" s="1290"/>
      <c r="VQ165" s="1290"/>
      <c r="VR165" s="1290"/>
      <c r="VS165" s="1290"/>
      <c r="VT165" s="1290"/>
      <c r="VU165" s="1290"/>
      <c r="VV165" s="1290"/>
      <c r="VW165" s="1290"/>
      <c r="VX165" s="1290"/>
      <c r="VY165" s="1290"/>
      <c r="VZ165" s="1290"/>
      <c r="WA165" s="1290"/>
      <c r="WB165" s="1290"/>
      <c r="WC165" s="1290"/>
      <c r="WD165" s="1290"/>
      <c r="WE165" s="1290"/>
      <c r="WF165" s="1290"/>
      <c r="WG165" s="1290"/>
      <c r="WH165" s="1290"/>
      <c r="WI165" s="1290"/>
      <c r="WJ165" s="1290"/>
      <c r="WK165" s="1290"/>
      <c r="WL165" s="1290"/>
      <c r="WM165" s="1290"/>
      <c r="WN165" s="1290"/>
      <c r="WO165" s="1290"/>
      <c r="WP165" s="1290"/>
      <c r="WQ165" s="1290"/>
      <c r="WR165" s="1290"/>
      <c r="WS165" s="1290"/>
      <c r="WT165" s="1290"/>
      <c r="WU165" s="1290"/>
      <c r="WV165" s="1290"/>
      <c r="WW165" s="1290"/>
      <c r="WX165" s="1290"/>
      <c r="WY165" s="1290"/>
      <c r="WZ165" s="1290"/>
      <c r="XA165" s="1290"/>
      <c r="XB165" s="1290"/>
      <c r="XC165" s="1290"/>
      <c r="XD165" s="1290"/>
      <c r="XE165" s="1290"/>
      <c r="XF165" s="1290"/>
      <c r="XG165" s="1290"/>
      <c r="XH165" s="1290"/>
      <c r="XI165" s="1290"/>
      <c r="XJ165" s="1290"/>
      <c r="XK165" s="1290"/>
      <c r="XL165" s="1290"/>
      <c r="XM165" s="1290"/>
      <c r="XN165" s="1290"/>
      <c r="XO165" s="1290"/>
      <c r="XP165" s="1290"/>
      <c r="XQ165" s="1290"/>
      <c r="XR165" s="1290"/>
      <c r="XS165" s="1290"/>
      <c r="XT165" s="1290"/>
      <c r="XU165" s="1290"/>
      <c r="XV165" s="1290"/>
      <c r="XW165" s="1290"/>
      <c r="XX165" s="1290"/>
      <c r="XY165" s="1290"/>
      <c r="XZ165" s="1290"/>
      <c r="YA165" s="1290"/>
      <c r="YB165" s="1290"/>
      <c r="YC165" s="1290"/>
      <c r="YD165" s="1290"/>
      <c r="YE165" s="1290"/>
      <c r="YF165" s="1290"/>
      <c r="YG165" s="1290"/>
      <c r="YH165" s="1290"/>
      <c r="YI165" s="1290"/>
      <c r="YJ165" s="1290"/>
      <c r="YK165" s="1290"/>
      <c r="YL165" s="1290"/>
      <c r="YM165" s="1290"/>
      <c r="YN165" s="1290"/>
      <c r="YO165" s="1290"/>
      <c r="YP165" s="1290"/>
      <c r="YQ165" s="1290"/>
      <c r="YR165" s="1290"/>
      <c r="YS165" s="1290"/>
      <c r="YT165" s="1290"/>
      <c r="YU165" s="1290"/>
      <c r="YV165" s="1290"/>
      <c r="YW165" s="1290"/>
      <c r="YX165" s="1290"/>
      <c r="YY165" s="1290"/>
      <c r="YZ165" s="1290"/>
      <c r="ZA165" s="1290"/>
      <c r="ZB165" s="1290"/>
      <c r="ZC165" s="1290"/>
      <c r="ZD165" s="1290"/>
      <c r="ZE165" s="1290"/>
      <c r="ZF165" s="1290"/>
      <c r="ZG165" s="1290"/>
      <c r="ZH165" s="1290"/>
      <c r="ZI165" s="1290"/>
      <c r="ZJ165" s="1290"/>
      <c r="ZK165" s="1290"/>
      <c r="ZL165" s="1290"/>
      <c r="ZM165" s="1290"/>
      <c r="ZN165" s="1290"/>
      <c r="ZO165" s="1290"/>
      <c r="ZP165" s="1290"/>
      <c r="ZQ165" s="1290"/>
      <c r="ZR165" s="1290"/>
      <c r="ZS165" s="1290"/>
      <c r="ZT165" s="1290"/>
      <c r="ZU165" s="1290"/>
      <c r="ZV165" s="1290"/>
      <c r="ZW165" s="1290"/>
      <c r="ZX165" s="1290"/>
      <c r="ZY165" s="1290"/>
      <c r="ZZ165" s="1290"/>
      <c r="AAA165" s="1290"/>
      <c r="AAB165" s="1290"/>
      <c r="AAC165" s="1290"/>
      <c r="AAD165" s="1290"/>
      <c r="AAE165" s="1290"/>
      <c r="AAF165" s="1290"/>
      <c r="AAG165" s="1290"/>
      <c r="AAH165" s="1290"/>
      <c r="AAI165" s="1290"/>
      <c r="AAJ165" s="1290"/>
      <c r="AAK165" s="1290"/>
      <c r="AAL165" s="1290"/>
      <c r="AAM165" s="1290"/>
      <c r="AAN165" s="1290"/>
      <c r="AAO165" s="1290"/>
      <c r="AAP165" s="1290"/>
      <c r="AAQ165" s="1290"/>
      <c r="AAR165" s="1290"/>
      <c r="AAS165" s="1290"/>
      <c r="AAT165" s="1290"/>
      <c r="AAU165" s="1290"/>
      <c r="AAV165" s="1290"/>
      <c r="AAW165" s="1290"/>
      <c r="AAX165" s="1290"/>
      <c r="AAY165" s="1290"/>
      <c r="AAZ165" s="1290"/>
      <c r="ABA165" s="1290"/>
      <c r="ABB165" s="1290"/>
      <c r="ABC165" s="1290"/>
      <c r="ABD165" s="1290"/>
      <c r="ABE165" s="1290"/>
      <c r="ABF165" s="1290"/>
      <c r="ABG165" s="1290"/>
      <c r="ABH165" s="1290"/>
      <c r="ABI165" s="1290"/>
      <c r="ABJ165" s="1290"/>
      <c r="ABK165" s="1290"/>
      <c r="ABL165" s="1290"/>
      <c r="ABM165" s="1290"/>
      <c r="ABN165" s="1290"/>
      <c r="ABO165" s="1290"/>
      <c r="ABP165" s="1290"/>
      <c r="ABQ165" s="1290"/>
      <c r="ABR165" s="1290"/>
      <c r="ABS165" s="1290"/>
      <c r="ABT165" s="1290"/>
      <c r="ABU165" s="1290"/>
      <c r="ABV165" s="1290"/>
      <c r="ABW165" s="1290"/>
      <c r="ABX165" s="1290"/>
      <c r="ABY165" s="1290"/>
      <c r="ABZ165" s="1290"/>
      <c r="ACA165" s="1290"/>
      <c r="ACB165" s="1290"/>
      <c r="ACC165" s="1290"/>
      <c r="ACD165" s="1290"/>
      <c r="ACE165" s="1290"/>
      <c r="ACF165" s="1290"/>
      <c r="ACG165" s="1290"/>
      <c r="ACH165" s="1290"/>
      <c r="ACI165" s="1290"/>
      <c r="ACJ165" s="1290"/>
      <c r="ACK165" s="1290"/>
      <c r="ACL165" s="1290"/>
      <c r="ACM165" s="1290"/>
      <c r="ACN165" s="1290"/>
      <c r="ACO165" s="1290"/>
      <c r="ACP165" s="1290"/>
      <c r="ACQ165" s="1290"/>
      <c r="ACR165" s="1290"/>
      <c r="ACS165" s="1290"/>
      <c r="ACT165" s="1290"/>
      <c r="ACU165" s="1290"/>
      <c r="ACV165" s="1290"/>
      <c r="ACW165" s="1290"/>
      <c r="ACX165" s="1290"/>
      <c r="ACY165" s="1290"/>
      <c r="ACZ165" s="1290"/>
      <c r="ADA165" s="1290"/>
      <c r="ADB165" s="1290"/>
      <c r="ADC165" s="1290"/>
      <c r="ADD165" s="1290"/>
      <c r="ADE165" s="1290"/>
      <c r="ADF165" s="1290"/>
      <c r="ADG165" s="1290"/>
      <c r="ADH165" s="1290"/>
      <c r="ADI165" s="1290"/>
      <c r="ADJ165" s="1290"/>
      <c r="ADK165" s="1290"/>
      <c r="ADL165" s="1290"/>
      <c r="ADM165" s="1290"/>
      <c r="ADN165" s="1290"/>
      <c r="ADO165" s="1290"/>
      <c r="ADP165" s="1290"/>
      <c r="ADQ165" s="1290"/>
      <c r="ADR165" s="1290"/>
      <c r="ADS165" s="1290"/>
      <c r="ADT165" s="1290"/>
      <c r="ADU165" s="1290"/>
      <c r="ADV165" s="1290"/>
      <c r="ADW165" s="1290"/>
      <c r="ADX165" s="1290"/>
      <c r="ADY165" s="1290"/>
      <c r="ADZ165" s="1290"/>
      <c r="AEA165" s="1290"/>
      <c r="AEB165" s="1290"/>
      <c r="AEC165" s="1290"/>
      <c r="AED165" s="1290"/>
      <c r="AEE165" s="1290"/>
      <c r="AEF165" s="1290"/>
      <c r="AEG165" s="1290"/>
      <c r="AEH165" s="1290"/>
      <c r="AEI165" s="1290"/>
      <c r="AEJ165" s="1290"/>
      <c r="AEK165" s="1290"/>
      <c r="AEL165" s="1290"/>
      <c r="AEM165" s="1290"/>
      <c r="AEN165" s="1290"/>
      <c r="AEO165" s="1290"/>
      <c r="AEP165" s="1290"/>
      <c r="AEQ165" s="1290"/>
      <c r="AER165" s="1290"/>
      <c r="AES165" s="1290"/>
      <c r="AET165" s="1290"/>
      <c r="AEU165" s="1290"/>
      <c r="AEV165" s="1290"/>
      <c r="AEW165" s="1290"/>
      <c r="AEX165" s="1290"/>
      <c r="AEY165" s="1290"/>
      <c r="AEZ165" s="1290"/>
      <c r="AFA165" s="1290"/>
      <c r="AFB165" s="1290"/>
      <c r="AFC165" s="1290"/>
      <c r="AFD165" s="1290"/>
      <c r="AFE165" s="1290"/>
      <c r="AFF165" s="1290"/>
      <c r="AFG165" s="1290"/>
      <c r="AFH165" s="1290"/>
      <c r="AFI165" s="1290"/>
      <c r="AFJ165" s="1290"/>
      <c r="AFK165" s="1290"/>
      <c r="AFL165" s="1290"/>
      <c r="AFM165" s="1290"/>
      <c r="AFN165" s="1290"/>
      <c r="AFO165" s="1290"/>
      <c r="AFP165" s="1290"/>
      <c r="AFQ165" s="1290"/>
      <c r="AFR165" s="1290"/>
      <c r="AFS165" s="1290"/>
      <c r="AFT165" s="1290"/>
      <c r="AFU165" s="1290"/>
      <c r="AFV165" s="1290"/>
      <c r="AFW165" s="1290"/>
      <c r="AFX165" s="1290"/>
      <c r="AFY165" s="1290"/>
      <c r="AFZ165" s="1290"/>
      <c r="AGA165" s="1290"/>
      <c r="AGB165" s="1290"/>
      <c r="AGC165" s="1290"/>
      <c r="AGD165" s="1290"/>
      <c r="AGE165" s="1290"/>
      <c r="AGF165" s="1290"/>
      <c r="AGG165" s="1290"/>
      <c r="AGH165" s="1290"/>
      <c r="AGI165" s="1290"/>
      <c r="AGJ165" s="1290"/>
      <c r="AGK165" s="1290"/>
      <c r="AGL165" s="1290"/>
      <c r="AGM165" s="1290"/>
      <c r="AGN165" s="1290"/>
      <c r="AGO165" s="1290"/>
      <c r="AGP165" s="1290"/>
      <c r="AGQ165" s="1290"/>
      <c r="AGR165" s="1290"/>
      <c r="AGS165" s="1290"/>
      <c r="AGT165" s="1290"/>
      <c r="AGU165" s="1290"/>
      <c r="AGV165" s="1290"/>
      <c r="AGW165" s="1290"/>
      <c r="AGX165" s="1290"/>
      <c r="AGY165" s="1290"/>
      <c r="AGZ165" s="1290"/>
      <c r="AHA165" s="1290"/>
      <c r="AHB165" s="1290"/>
      <c r="AHC165" s="1290"/>
      <c r="AHD165" s="1290"/>
      <c r="AHE165" s="1290"/>
      <c r="AHF165" s="1290"/>
      <c r="AHG165" s="1290"/>
      <c r="AHH165" s="1290"/>
      <c r="AHI165" s="1290"/>
      <c r="AHJ165" s="1290"/>
      <c r="AHK165" s="1290"/>
      <c r="AHL165" s="1290"/>
      <c r="AHM165" s="1290"/>
      <c r="AHN165" s="1290"/>
      <c r="AHO165" s="1290"/>
      <c r="AHP165" s="1290"/>
      <c r="AHQ165" s="1290"/>
      <c r="AHR165" s="1290"/>
      <c r="AHS165" s="1290"/>
      <c r="AHT165" s="1290"/>
      <c r="AHU165" s="1290"/>
      <c r="AHV165" s="1290"/>
      <c r="AHW165" s="1290"/>
      <c r="AHX165" s="1290"/>
      <c r="AHY165" s="1290"/>
      <c r="AHZ165" s="1290"/>
      <c r="AIA165" s="1290"/>
      <c r="AIB165" s="1290"/>
      <c r="AIC165" s="1290"/>
      <c r="AID165" s="1290"/>
      <c r="AIE165" s="1290"/>
      <c r="AIF165" s="1290"/>
      <c r="AIG165" s="1290"/>
      <c r="AIH165" s="1290"/>
      <c r="AII165" s="1290"/>
      <c r="AIJ165" s="1290"/>
      <c r="AIK165" s="1290"/>
      <c r="AIL165" s="1290"/>
      <c r="AIM165" s="1290"/>
      <c r="AIN165" s="1290"/>
      <c r="AIO165" s="1290"/>
      <c r="AIP165" s="1290"/>
      <c r="AIQ165" s="1290"/>
      <c r="AIR165" s="1290"/>
      <c r="AIS165" s="1290"/>
      <c r="AIT165" s="1290"/>
      <c r="AIU165" s="1290"/>
      <c r="AIV165" s="1290"/>
      <c r="AIW165" s="1290"/>
      <c r="AIX165" s="1290"/>
      <c r="AIY165" s="1290"/>
      <c r="AIZ165" s="1290"/>
      <c r="AJA165" s="1290"/>
      <c r="AJB165" s="1290"/>
      <c r="AJC165" s="1290"/>
      <c r="AJD165" s="1290"/>
      <c r="AJE165" s="1290"/>
      <c r="AJF165" s="1290"/>
      <c r="AJG165" s="1290"/>
      <c r="AJH165" s="1290"/>
      <c r="AJI165" s="1290"/>
      <c r="AJJ165" s="1290"/>
      <c r="AJK165" s="1290"/>
      <c r="AJL165" s="1290"/>
      <c r="AJM165" s="1290"/>
      <c r="AJN165" s="1290"/>
      <c r="AJO165" s="1290"/>
      <c r="AJP165" s="1290"/>
      <c r="AJQ165" s="1290"/>
      <c r="AJR165" s="1290"/>
      <c r="AJS165" s="1290"/>
      <c r="AJT165" s="1290"/>
      <c r="AJU165" s="1290"/>
      <c r="AJV165" s="1290"/>
      <c r="AJW165" s="1290"/>
      <c r="AJX165" s="1290"/>
      <c r="AJY165" s="1290"/>
      <c r="AJZ165" s="1290"/>
      <c r="AKA165" s="1290"/>
      <c r="AKB165" s="1290"/>
      <c r="AKC165" s="1290"/>
      <c r="AKD165" s="1290"/>
      <c r="AKE165" s="1290"/>
      <c r="AKF165" s="1290"/>
      <c r="AKG165" s="1290"/>
      <c r="AKH165" s="1290"/>
      <c r="AKI165" s="1290"/>
      <c r="AKJ165" s="1290"/>
      <c r="AKK165" s="1290"/>
      <c r="AKL165" s="1290"/>
      <c r="AKM165" s="1290"/>
      <c r="AKN165" s="1290"/>
      <c r="AKO165" s="1290"/>
      <c r="AKP165" s="1290"/>
      <c r="AKQ165" s="1290"/>
      <c r="AKR165" s="1290"/>
      <c r="AKS165" s="1290"/>
      <c r="AKT165" s="1290"/>
      <c r="AKU165" s="1290"/>
      <c r="AKV165" s="1290"/>
      <c r="AKW165" s="1290"/>
      <c r="AKX165" s="1290"/>
      <c r="AKY165" s="1290"/>
      <c r="AKZ165" s="1290"/>
      <c r="ALA165" s="1290"/>
      <c r="ALB165" s="1290"/>
      <c r="ALC165" s="1290"/>
      <c r="ALD165" s="1290"/>
      <c r="ALE165" s="1290"/>
      <c r="ALF165" s="1290"/>
      <c r="ALG165" s="1290"/>
      <c r="ALH165" s="1290"/>
      <c r="ALI165" s="1290"/>
      <c r="ALJ165" s="1290"/>
      <c r="ALK165" s="1290"/>
      <c r="ALL165" s="1290"/>
      <c r="ALM165" s="1290"/>
      <c r="ALN165" s="1290"/>
      <c r="ALO165" s="1290"/>
      <c r="ALP165" s="1290"/>
      <c r="ALQ165" s="1290"/>
      <c r="ALR165" s="1290"/>
      <c r="ALS165" s="1290"/>
      <c r="ALT165" s="1290"/>
      <c r="ALU165" s="1290"/>
      <c r="ALV165" s="1290"/>
      <c r="ALW165" s="1290"/>
      <c r="ALX165" s="1290"/>
      <c r="ALY165" s="1290"/>
      <c r="ALZ165" s="1290"/>
      <c r="AMA165" s="1290"/>
      <c r="AMB165" s="1290"/>
      <c r="AMC165" s="1290"/>
      <c r="AMD165" s="1290"/>
      <c r="AME165" s="1290"/>
      <c r="AMF165" s="1290"/>
    </row>
    <row r="166" spans="1:1024" ht="18">
      <c r="A166" s="1306"/>
      <c r="B166" s="1298"/>
      <c r="C166" s="1295"/>
      <c r="D166" s="1295"/>
      <c r="E166" s="1297"/>
      <c r="F166" s="1296"/>
      <c r="G166" s="1295"/>
      <c r="H166" s="1305"/>
      <c r="I166" s="1304"/>
      <c r="J166" s="1290"/>
      <c r="K166" s="1290"/>
      <c r="L166" s="1290"/>
      <c r="M166" s="1290"/>
      <c r="N166" s="1290"/>
      <c r="O166" s="1290"/>
      <c r="P166" s="1290"/>
      <c r="Q166" s="1290"/>
      <c r="R166" s="1290"/>
      <c r="S166" s="1290"/>
      <c r="T166" s="1290"/>
      <c r="U166" s="1290"/>
      <c r="V166" s="1290"/>
      <c r="W166" s="1290"/>
      <c r="X166" s="1290"/>
      <c r="Y166" s="1290"/>
      <c r="Z166" s="1290"/>
      <c r="AA166" s="1290"/>
      <c r="AB166" s="1290"/>
      <c r="AC166" s="1290"/>
      <c r="AD166" s="1290"/>
      <c r="AE166" s="1290"/>
      <c r="AF166" s="1290"/>
      <c r="AG166" s="1290"/>
      <c r="AH166" s="1290"/>
      <c r="AI166" s="1290"/>
      <c r="AJ166" s="1290"/>
      <c r="AK166" s="1290"/>
      <c r="AL166" s="1290"/>
      <c r="AM166" s="1290"/>
      <c r="AN166" s="1290"/>
      <c r="AO166" s="1290"/>
      <c r="AP166" s="1290"/>
      <c r="AQ166" s="1290"/>
      <c r="AR166" s="1290"/>
      <c r="AS166" s="1290"/>
      <c r="AT166" s="1290"/>
      <c r="AU166" s="1290"/>
      <c r="AV166" s="1290"/>
      <c r="AW166" s="1290"/>
      <c r="AX166" s="1290"/>
      <c r="AY166" s="1290"/>
      <c r="AZ166" s="1290"/>
      <c r="BA166" s="1290"/>
      <c r="BB166" s="1290"/>
      <c r="BC166" s="1290"/>
      <c r="BD166" s="1290"/>
      <c r="BE166" s="1290"/>
      <c r="BF166" s="1290"/>
      <c r="BG166" s="1290"/>
      <c r="BH166" s="1290"/>
      <c r="BI166" s="1290"/>
      <c r="BJ166" s="1290"/>
      <c r="BK166" s="1290"/>
      <c r="BL166" s="1290"/>
      <c r="BM166" s="1290"/>
      <c r="BN166" s="1290"/>
      <c r="BO166" s="1290"/>
      <c r="BP166" s="1290"/>
      <c r="BQ166" s="1290"/>
      <c r="BR166" s="1290"/>
      <c r="BS166" s="1290"/>
      <c r="BT166" s="1290"/>
      <c r="BU166" s="1290"/>
      <c r="BV166" s="1290"/>
      <c r="BW166" s="1290"/>
      <c r="BX166" s="1290"/>
      <c r="BY166" s="1290"/>
      <c r="BZ166" s="1290"/>
      <c r="CA166" s="1290"/>
      <c r="CB166" s="1290"/>
      <c r="CC166" s="1290"/>
      <c r="CD166" s="1290"/>
      <c r="CE166" s="1290"/>
      <c r="CF166" s="1290"/>
      <c r="CG166" s="1290"/>
      <c r="CH166" s="1290"/>
      <c r="CI166" s="1290"/>
      <c r="CJ166" s="1290"/>
      <c r="CK166" s="1290"/>
      <c r="CL166" s="1290"/>
      <c r="CM166" s="1290"/>
      <c r="CN166" s="1290"/>
      <c r="CO166" s="1290"/>
      <c r="CP166" s="1290"/>
      <c r="CQ166" s="1290"/>
      <c r="CR166" s="1290"/>
      <c r="CS166" s="1290"/>
      <c r="CT166" s="1290"/>
      <c r="CU166" s="1290"/>
      <c r="CV166" s="1290"/>
      <c r="CW166" s="1290"/>
      <c r="CX166" s="1290"/>
      <c r="CY166" s="1290"/>
      <c r="CZ166" s="1290"/>
      <c r="DA166" s="1290"/>
      <c r="DB166" s="1290"/>
      <c r="DC166" s="1290"/>
      <c r="DD166" s="1290"/>
      <c r="DE166" s="1290"/>
      <c r="DF166" s="1290"/>
      <c r="DG166" s="1290"/>
      <c r="DH166" s="1290"/>
      <c r="DI166" s="1290"/>
      <c r="DJ166" s="1290"/>
      <c r="DK166" s="1290"/>
      <c r="DL166" s="1290"/>
      <c r="DM166" s="1290"/>
      <c r="DN166" s="1290"/>
      <c r="DO166" s="1290"/>
      <c r="DP166" s="1290"/>
      <c r="DQ166" s="1290"/>
      <c r="DR166" s="1290"/>
      <c r="DS166" s="1290"/>
      <c r="DT166" s="1290"/>
      <c r="DU166" s="1290"/>
      <c r="DV166" s="1290"/>
      <c r="DW166" s="1290"/>
      <c r="DX166" s="1290"/>
      <c r="DY166" s="1290"/>
      <c r="DZ166" s="1290"/>
      <c r="EA166" s="1290"/>
      <c r="EB166" s="1290"/>
      <c r="EC166" s="1290"/>
      <c r="ED166" s="1290"/>
      <c r="EE166" s="1290"/>
      <c r="EF166" s="1290"/>
      <c r="EG166" s="1290"/>
      <c r="EH166" s="1290"/>
      <c r="EI166" s="1290"/>
      <c r="EJ166" s="1290"/>
      <c r="EK166" s="1290"/>
      <c r="EL166" s="1290"/>
      <c r="EM166" s="1290"/>
      <c r="EN166" s="1290"/>
      <c r="EO166" s="1290"/>
      <c r="EP166" s="1290"/>
      <c r="EQ166" s="1290"/>
      <c r="ER166" s="1290"/>
      <c r="ES166" s="1290"/>
      <c r="ET166" s="1290"/>
      <c r="EU166" s="1290"/>
      <c r="EV166" s="1290"/>
      <c r="EW166" s="1290"/>
      <c r="EX166" s="1290"/>
      <c r="EY166" s="1290"/>
      <c r="EZ166" s="1290"/>
      <c r="FA166" s="1290"/>
      <c r="FB166" s="1290"/>
      <c r="FC166" s="1290"/>
      <c r="FD166" s="1290"/>
      <c r="FE166" s="1290"/>
      <c r="FF166" s="1290"/>
      <c r="FG166" s="1290"/>
      <c r="FH166" s="1290"/>
      <c r="FI166" s="1290"/>
      <c r="FJ166" s="1290"/>
      <c r="FK166" s="1290"/>
      <c r="FL166" s="1290"/>
      <c r="FM166" s="1290"/>
      <c r="FN166" s="1290"/>
      <c r="FO166" s="1290"/>
      <c r="FP166" s="1290"/>
      <c r="FQ166" s="1290"/>
      <c r="FR166" s="1290"/>
      <c r="FS166" s="1290"/>
      <c r="FT166" s="1290"/>
      <c r="FU166" s="1290"/>
      <c r="FV166" s="1290"/>
      <c r="FW166" s="1290"/>
      <c r="FX166" s="1290"/>
      <c r="FY166" s="1290"/>
      <c r="FZ166" s="1290"/>
      <c r="GA166" s="1290"/>
      <c r="GB166" s="1290"/>
      <c r="GC166" s="1290"/>
      <c r="GD166" s="1290"/>
      <c r="GE166" s="1290"/>
      <c r="GF166" s="1290"/>
      <c r="GG166" s="1290"/>
      <c r="GH166" s="1290"/>
      <c r="GI166" s="1290"/>
      <c r="GJ166" s="1290"/>
      <c r="GK166" s="1290"/>
      <c r="GL166" s="1290"/>
      <c r="GM166" s="1290"/>
      <c r="GN166" s="1290"/>
      <c r="GO166" s="1290"/>
      <c r="GP166" s="1290"/>
      <c r="GQ166" s="1290"/>
      <c r="GR166" s="1290"/>
      <c r="GS166" s="1290"/>
      <c r="GT166" s="1290"/>
      <c r="GU166" s="1290"/>
      <c r="GV166" s="1290"/>
      <c r="GW166" s="1290"/>
      <c r="GX166" s="1290"/>
      <c r="GY166" s="1290"/>
      <c r="GZ166" s="1290"/>
      <c r="HA166" s="1290"/>
      <c r="HB166" s="1290"/>
      <c r="HC166" s="1290"/>
      <c r="HD166" s="1290"/>
      <c r="HE166" s="1290"/>
      <c r="HF166" s="1290"/>
      <c r="HG166" s="1290"/>
      <c r="HH166" s="1290"/>
      <c r="HI166" s="1290"/>
      <c r="HJ166" s="1290"/>
      <c r="HK166" s="1290"/>
      <c r="HL166" s="1290"/>
      <c r="HM166" s="1290"/>
      <c r="HN166" s="1290"/>
      <c r="HO166" s="1290"/>
      <c r="HP166" s="1290"/>
      <c r="HQ166" s="1290"/>
      <c r="HR166" s="1290"/>
      <c r="HS166" s="1290"/>
      <c r="HT166" s="1290"/>
      <c r="HU166" s="1290"/>
      <c r="HV166" s="1290"/>
      <c r="HW166" s="1290"/>
      <c r="HX166" s="1290"/>
      <c r="HY166" s="1290"/>
      <c r="HZ166" s="1290"/>
      <c r="IA166" s="1290"/>
      <c r="IB166" s="1290"/>
      <c r="IC166" s="1290"/>
      <c r="ID166" s="1290"/>
      <c r="IE166" s="1290"/>
      <c r="IF166" s="1290"/>
      <c r="IG166" s="1290"/>
      <c r="IH166" s="1290"/>
      <c r="II166" s="1290"/>
      <c r="IJ166" s="1290"/>
      <c r="IK166" s="1290"/>
      <c r="IL166" s="1290"/>
      <c r="IM166" s="1290"/>
      <c r="IN166" s="1290"/>
      <c r="IO166" s="1290"/>
      <c r="IP166" s="1290"/>
      <c r="IQ166" s="1290"/>
      <c r="IR166" s="1290"/>
      <c r="IS166" s="1290"/>
      <c r="IT166" s="1290"/>
      <c r="IU166" s="1290"/>
      <c r="IV166" s="1290"/>
      <c r="IW166" s="1290"/>
      <c r="IX166" s="1290"/>
      <c r="IY166" s="1290"/>
      <c r="IZ166" s="1290"/>
      <c r="JA166" s="1290"/>
      <c r="JB166" s="1290"/>
      <c r="JC166" s="1290"/>
      <c r="JD166" s="1290"/>
      <c r="JE166" s="1290"/>
      <c r="JF166" s="1290"/>
      <c r="JG166" s="1290"/>
      <c r="JH166" s="1290"/>
      <c r="JI166" s="1290"/>
      <c r="JJ166" s="1290"/>
      <c r="JK166" s="1290"/>
      <c r="JL166" s="1290"/>
      <c r="JM166" s="1290"/>
      <c r="JN166" s="1290"/>
      <c r="JO166" s="1290"/>
      <c r="JP166" s="1290"/>
      <c r="JQ166" s="1290"/>
      <c r="JR166" s="1290"/>
      <c r="JS166" s="1290"/>
      <c r="JT166" s="1290"/>
      <c r="JU166" s="1290"/>
      <c r="JV166" s="1290"/>
      <c r="JW166" s="1290"/>
      <c r="JX166" s="1290"/>
      <c r="JY166" s="1290"/>
      <c r="JZ166" s="1290"/>
      <c r="KA166" s="1290"/>
      <c r="KB166" s="1290"/>
      <c r="KC166" s="1290"/>
      <c r="KD166" s="1290"/>
      <c r="KE166" s="1290"/>
      <c r="KF166" s="1290"/>
      <c r="KG166" s="1290"/>
      <c r="KH166" s="1290"/>
      <c r="KI166" s="1290"/>
      <c r="KJ166" s="1290"/>
      <c r="KK166" s="1290"/>
      <c r="KL166" s="1290"/>
      <c r="KM166" s="1290"/>
      <c r="KN166" s="1290"/>
      <c r="KO166" s="1290"/>
      <c r="KP166" s="1290"/>
      <c r="KQ166" s="1290"/>
      <c r="KR166" s="1290"/>
      <c r="KS166" s="1290"/>
      <c r="KT166" s="1290"/>
      <c r="KU166" s="1290"/>
      <c r="KV166" s="1290"/>
      <c r="KW166" s="1290"/>
      <c r="KX166" s="1290"/>
      <c r="KY166" s="1290"/>
      <c r="KZ166" s="1290"/>
      <c r="LA166" s="1290"/>
      <c r="LB166" s="1290"/>
      <c r="LC166" s="1290"/>
      <c r="LD166" s="1290"/>
      <c r="LE166" s="1290"/>
      <c r="LF166" s="1290"/>
      <c r="LG166" s="1290"/>
      <c r="LH166" s="1290"/>
      <c r="LI166" s="1290"/>
      <c r="LJ166" s="1290"/>
      <c r="LK166" s="1290"/>
      <c r="LL166" s="1290"/>
      <c r="LM166" s="1290"/>
      <c r="LN166" s="1290"/>
      <c r="LO166" s="1290"/>
      <c r="LP166" s="1290"/>
      <c r="LQ166" s="1290"/>
      <c r="LR166" s="1290"/>
      <c r="LS166" s="1290"/>
      <c r="LT166" s="1290"/>
      <c r="LU166" s="1290"/>
      <c r="LV166" s="1290"/>
      <c r="LW166" s="1290"/>
      <c r="LX166" s="1290"/>
      <c r="LY166" s="1290"/>
      <c r="LZ166" s="1290"/>
      <c r="MA166" s="1290"/>
      <c r="MB166" s="1290"/>
      <c r="MC166" s="1290"/>
      <c r="MD166" s="1290"/>
      <c r="ME166" s="1290"/>
      <c r="MF166" s="1290"/>
      <c r="MG166" s="1290"/>
      <c r="MH166" s="1290"/>
      <c r="MI166" s="1290"/>
      <c r="MJ166" s="1290"/>
      <c r="MK166" s="1290"/>
      <c r="ML166" s="1290"/>
      <c r="MM166" s="1290"/>
      <c r="MN166" s="1290"/>
      <c r="MO166" s="1290"/>
      <c r="MP166" s="1290"/>
      <c r="MQ166" s="1290"/>
      <c r="MR166" s="1290"/>
      <c r="MS166" s="1290"/>
      <c r="MT166" s="1290"/>
      <c r="MU166" s="1290"/>
      <c r="MV166" s="1290"/>
      <c r="MW166" s="1290"/>
      <c r="MX166" s="1290"/>
      <c r="MY166" s="1290"/>
      <c r="MZ166" s="1290"/>
      <c r="NA166" s="1290"/>
      <c r="NB166" s="1290"/>
      <c r="NC166" s="1290"/>
      <c r="ND166" s="1290"/>
      <c r="NE166" s="1290"/>
      <c r="NF166" s="1290"/>
      <c r="NG166" s="1290"/>
      <c r="NH166" s="1290"/>
      <c r="NI166" s="1290"/>
      <c r="NJ166" s="1290"/>
      <c r="NK166" s="1290"/>
      <c r="NL166" s="1290"/>
      <c r="NM166" s="1290"/>
      <c r="NN166" s="1290"/>
      <c r="NO166" s="1290"/>
      <c r="NP166" s="1290"/>
      <c r="NQ166" s="1290"/>
      <c r="NR166" s="1290"/>
      <c r="NS166" s="1290"/>
      <c r="NT166" s="1290"/>
      <c r="NU166" s="1290"/>
      <c r="NV166" s="1290"/>
      <c r="NW166" s="1290"/>
      <c r="NX166" s="1290"/>
      <c r="NY166" s="1290"/>
      <c r="NZ166" s="1290"/>
      <c r="OA166" s="1290"/>
      <c r="OB166" s="1290"/>
      <c r="OC166" s="1290"/>
      <c r="OD166" s="1290"/>
      <c r="OE166" s="1290"/>
      <c r="OF166" s="1290"/>
      <c r="OG166" s="1290"/>
      <c r="OH166" s="1290"/>
      <c r="OI166" s="1290"/>
      <c r="OJ166" s="1290"/>
      <c r="OK166" s="1290"/>
      <c r="OL166" s="1290"/>
      <c r="OM166" s="1290"/>
      <c r="ON166" s="1290"/>
      <c r="OO166" s="1290"/>
      <c r="OP166" s="1290"/>
      <c r="OQ166" s="1290"/>
      <c r="OR166" s="1290"/>
      <c r="OS166" s="1290"/>
      <c r="OT166" s="1290"/>
      <c r="OU166" s="1290"/>
      <c r="OV166" s="1290"/>
      <c r="OW166" s="1290"/>
      <c r="OX166" s="1290"/>
      <c r="OY166" s="1290"/>
      <c r="OZ166" s="1290"/>
      <c r="PA166" s="1290"/>
      <c r="PB166" s="1290"/>
      <c r="PC166" s="1290"/>
      <c r="PD166" s="1290"/>
      <c r="PE166" s="1290"/>
      <c r="PF166" s="1290"/>
      <c r="PG166" s="1290"/>
      <c r="PH166" s="1290"/>
      <c r="PI166" s="1290"/>
      <c r="PJ166" s="1290"/>
      <c r="PK166" s="1290"/>
      <c r="PL166" s="1290"/>
      <c r="PM166" s="1290"/>
      <c r="PN166" s="1290"/>
      <c r="PO166" s="1290"/>
      <c r="PP166" s="1290"/>
      <c r="PQ166" s="1290"/>
      <c r="PR166" s="1290"/>
      <c r="PS166" s="1290"/>
      <c r="PT166" s="1290"/>
      <c r="PU166" s="1290"/>
      <c r="PV166" s="1290"/>
      <c r="PW166" s="1290"/>
      <c r="PX166" s="1290"/>
      <c r="PY166" s="1290"/>
      <c r="PZ166" s="1290"/>
      <c r="QA166" s="1290"/>
      <c r="QB166" s="1290"/>
      <c r="QC166" s="1290"/>
      <c r="QD166" s="1290"/>
      <c r="QE166" s="1290"/>
      <c r="QF166" s="1290"/>
      <c r="QG166" s="1290"/>
      <c r="QH166" s="1290"/>
      <c r="QI166" s="1290"/>
      <c r="QJ166" s="1290"/>
      <c r="QK166" s="1290"/>
      <c r="QL166" s="1290"/>
      <c r="QM166" s="1290"/>
      <c r="QN166" s="1290"/>
      <c r="QO166" s="1290"/>
      <c r="QP166" s="1290"/>
      <c r="QQ166" s="1290"/>
      <c r="QR166" s="1290"/>
      <c r="QS166" s="1290"/>
      <c r="QT166" s="1290"/>
      <c r="QU166" s="1290"/>
      <c r="QV166" s="1290"/>
      <c r="QW166" s="1290"/>
      <c r="QX166" s="1290"/>
      <c r="QY166" s="1290"/>
      <c r="QZ166" s="1290"/>
      <c r="RA166" s="1290"/>
      <c r="RB166" s="1290"/>
      <c r="RC166" s="1290"/>
      <c r="RD166" s="1290"/>
      <c r="RE166" s="1290"/>
      <c r="RF166" s="1290"/>
      <c r="RG166" s="1290"/>
      <c r="RH166" s="1290"/>
      <c r="RI166" s="1290"/>
      <c r="RJ166" s="1290"/>
      <c r="RK166" s="1290"/>
      <c r="RL166" s="1290"/>
      <c r="RM166" s="1290"/>
      <c r="RN166" s="1290"/>
      <c r="RO166" s="1290"/>
      <c r="RP166" s="1290"/>
      <c r="RQ166" s="1290"/>
      <c r="RR166" s="1290"/>
      <c r="RS166" s="1290"/>
      <c r="RT166" s="1290"/>
      <c r="RU166" s="1290"/>
      <c r="RV166" s="1290"/>
      <c r="RW166" s="1290"/>
      <c r="RX166" s="1290"/>
      <c r="RY166" s="1290"/>
      <c r="RZ166" s="1290"/>
      <c r="SA166" s="1290"/>
      <c r="SB166" s="1290"/>
      <c r="SC166" s="1290"/>
      <c r="SD166" s="1290"/>
      <c r="SE166" s="1290"/>
      <c r="SF166" s="1290"/>
      <c r="SG166" s="1290"/>
      <c r="SH166" s="1290"/>
      <c r="SI166" s="1290"/>
      <c r="SJ166" s="1290"/>
      <c r="SK166" s="1290"/>
      <c r="SL166" s="1290"/>
      <c r="SM166" s="1290"/>
      <c r="SN166" s="1290"/>
      <c r="SO166" s="1290"/>
      <c r="SP166" s="1290"/>
      <c r="SQ166" s="1290"/>
      <c r="SR166" s="1290"/>
      <c r="SS166" s="1290"/>
      <c r="ST166" s="1290"/>
      <c r="SU166" s="1290"/>
      <c r="SV166" s="1290"/>
      <c r="SW166" s="1290"/>
      <c r="SX166" s="1290"/>
      <c r="SY166" s="1290"/>
      <c r="SZ166" s="1290"/>
      <c r="TA166" s="1290"/>
      <c r="TB166" s="1290"/>
      <c r="TC166" s="1290"/>
      <c r="TD166" s="1290"/>
      <c r="TE166" s="1290"/>
      <c r="TF166" s="1290"/>
      <c r="TG166" s="1290"/>
      <c r="TH166" s="1290"/>
      <c r="TI166" s="1290"/>
      <c r="TJ166" s="1290"/>
      <c r="TK166" s="1290"/>
      <c r="TL166" s="1290"/>
      <c r="TM166" s="1290"/>
      <c r="TN166" s="1290"/>
      <c r="TO166" s="1290"/>
      <c r="TP166" s="1290"/>
      <c r="TQ166" s="1290"/>
      <c r="TR166" s="1290"/>
      <c r="TS166" s="1290"/>
      <c r="TT166" s="1290"/>
      <c r="TU166" s="1290"/>
      <c r="TV166" s="1290"/>
      <c r="TW166" s="1290"/>
      <c r="TX166" s="1290"/>
      <c r="TY166" s="1290"/>
      <c r="TZ166" s="1290"/>
      <c r="UA166" s="1290"/>
      <c r="UB166" s="1290"/>
      <c r="UC166" s="1290"/>
      <c r="UD166" s="1290"/>
      <c r="UE166" s="1290"/>
      <c r="UF166" s="1290"/>
      <c r="UG166" s="1290"/>
      <c r="UH166" s="1290"/>
      <c r="UI166" s="1290"/>
      <c r="UJ166" s="1290"/>
      <c r="UK166" s="1290"/>
      <c r="UL166" s="1290"/>
      <c r="UM166" s="1290"/>
      <c r="UN166" s="1290"/>
      <c r="UO166" s="1290"/>
      <c r="UP166" s="1290"/>
      <c r="UQ166" s="1290"/>
      <c r="UR166" s="1290"/>
      <c r="US166" s="1290"/>
      <c r="UT166" s="1290"/>
      <c r="UU166" s="1290"/>
      <c r="UV166" s="1290"/>
      <c r="UW166" s="1290"/>
      <c r="UX166" s="1290"/>
      <c r="UY166" s="1290"/>
      <c r="UZ166" s="1290"/>
      <c r="VA166" s="1290"/>
      <c r="VB166" s="1290"/>
      <c r="VC166" s="1290"/>
      <c r="VD166" s="1290"/>
      <c r="VE166" s="1290"/>
      <c r="VF166" s="1290"/>
      <c r="VG166" s="1290"/>
      <c r="VH166" s="1290"/>
      <c r="VI166" s="1290"/>
      <c r="VJ166" s="1290"/>
      <c r="VK166" s="1290"/>
      <c r="VL166" s="1290"/>
      <c r="VM166" s="1290"/>
      <c r="VN166" s="1290"/>
      <c r="VO166" s="1290"/>
      <c r="VP166" s="1290"/>
      <c r="VQ166" s="1290"/>
      <c r="VR166" s="1290"/>
      <c r="VS166" s="1290"/>
      <c r="VT166" s="1290"/>
      <c r="VU166" s="1290"/>
      <c r="VV166" s="1290"/>
      <c r="VW166" s="1290"/>
      <c r="VX166" s="1290"/>
      <c r="VY166" s="1290"/>
      <c r="VZ166" s="1290"/>
      <c r="WA166" s="1290"/>
      <c r="WB166" s="1290"/>
      <c r="WC166" s="1290"/>
      <c r="WD166" s="1290"/>
      <c r="WE166" s="1290"/>
      <c r="WF166" s="1290"/>
      <c r="WG166" s="1290"/>
      <c r="WH166" s="1290"/>
      <c r="WI166" s="1290"/>
      <c r="WJ166" s="1290"/>
      <c r="WK166" s="1290"/>
      <c r="WL166" s="1290"/>
      <c r="WM166" s="1290"/>
      <c r="WN166" s="1290"/>
      <c r="WO166" s="1290"/>
      <c r="WP166" s="1290"/>
      <c r="WQ166" s="1290"/>
      <c r="WR166" s="1290"/>
      <c r="WS166" s="1290"/>
      <c r="WT166" s="1290"/>
      <c r="WU166" s="1290"/>
      <c r="WV166" s="1290"/>
      <c r="WW166" s="1290"/>
      <c r="WX166" s="1290"/>
      <c r="WY166" s="1290"/>
      <c r="WZ166" s="1290"/>
      <c r="XA166" s="1290"/>
      <c r="XB166" s="1290"/>
      <c r="XC166" s="1290"/>
      <c r="XD166" s="1290"/>
      <c r="XE166" s="1290"/>
      <c r="XF166" s="1290"/>
      <c r="XG166" s="1290"/>
      <c r="XH166" s="1290"/>
      <c r="XI166" s="1290"/>
      <c r="XJ166" s="1290"/>
      <c r="XK166" s="1290"/>
      <c r="XL166" s="1290"/>
      <c r="XM166" s="1290"/>
      <c r="XN166" s="1290"/>
      <c r="XO166" s="1290"/>
      <c r="XP166" s="1290"/>
      <c r="XQ166" s="1290"/>
      <c r="XR166" s="1290"/>
      <c r="XS166" s="1290"/>
      <c r="XT166" s="1290"/>
      <c r="XU166" s="1290"/>
      <c r="XV166" s="1290"/>
      <c r="XW166" s="1290"/>
      <c r="XX166" s="1290"/>
      <c r="XY166" s="1290"/>
      <c r="XZ166" s="1290"/>
      <c r="YA166" s="1290"/>
      <c r="YB166" s="1290"/>
      <c r="YC166" s="1290"/>
      <c r="YD166" s="1290"/>
      <c r="YE166" s="1290"/>
      <c r="YF166" s="1290"/>
      <c r="YG166" s="1290"/>
      <c r="YH166" s="1290"/>
      <c r="YI166" s="1290"/>
      <c r="YJ166" s="1290"/>
      <c r="YK166" s="1290"/>
      <c r="YL166" s="1290"/>
      <c r="YM166" s="1290"/>
      <c r="YN166" s="1290"/>
      <c r="YO166" s="1290"/>
      <c r="YP166" s="1290"/>
      <c r="YQ166" s="1290"/>
      <c r="YR166" s="1290"/>
      <c r="YS166" s="1290"/>
      <c r="YT166" s="1290"/>
      <c r="YU166" s="1290"/>
      <c r="YV166" s="1290"/>
      <c r="YW166" s="1290"/>
      <c r="YX166" s="1290"/>
      <c r="YY166" s="1290"/>
      <c r="YZ166" s="1290"/>
      <c r="ZA166" s="1290"/>
      <c r="ZB166" s="1290"/>
      <c r="ZC166" s="1290"/>
      <c r="ZD166" s="1290"/>
      <c r="ZE166" s="1290"/>
      <c r="ZF166" s="1290"/>
      <c r="ZG166" s="1290"/>
      <c r="ZH166" s="1290"/>
      <c r="ZI166" s="1290"/>
      <c r="ZJ166" s="1290"/>
      <c r="ZK166" s="1290"/>
      <c r="ZL166" s="1290"/>
      <c r="ZM166" s="1290"/>
      <c r="ZN166" s="1290"/>
      <c r="ZO166" s="1290"/>
      <c r="ZP166" s="1290"/>
      <c r="ZQ166" s="1290"/>
      <c r="ZR166" s="1290"/>
      <c r="ZS166" s="1290"/>
      <c r="ZT166" s="1290"/>
      <c r="ZU166" s="1290"/>
      <c r="ZV166" s="1290"/>
      <c r="ZW166" s="1290"/>
      <c r="ZX166" s="1290"/>
      <c r="ZY166" s="1290"/>
      <c r="ZZ166" s="1290"/>
      <c r="AAA166" s="1290"/>
      <c r="AAB166" s="1290"/>
      <c r="AAC166" s="1290"/>
      <c r="AAD166" s="1290"/>
      <c r="AAE166" s="1290"/>
      <c r="AAF166" s="1290"/>
      <c r="AAG166" s="1290"/>
      <c r="AAH166" s="1290"/>
      <c r="AAI166" s="1290"/>
      <c r="AAJ166" s="1290"/>
      <c r="AAK166" s="1290"/>
      <c r="AAL166" s="1290"/>
      <c r="AAM166" s="1290"/>
      <c r="AAN166" s="1290"/>
      <c r="AAO166" s="1290"/>
      <c r="AAP166" s="1290"/>
      <c r="AAQ166" s="1290"/>
      <c r="AAR166" s="1290"/>
      <c r="AAS166" s="1290"/>
      <c r="AAT166" s="1290"/>
      <c r="AAU166" s="1290"/>
      <c r="AAV166" s="1290"/>
      <c r="AAW166" s="1290"/>
      <c r="AAX166" s="1290"/>
      <c r="AAY166" s="1290"/>
      <c r="AAZ166" s="1290"/>
      <c r="ABA166" s="1290"/>
      <c r="ABB166" s="1290"/>
      <c r="ABC166" s="1290"/>
      <c r="ABD166" s="1290"/>
      <c r="ABE166" s="1290"/>
      <c r="ABF166" s="1290"/>
      <c r="ABG166" s="1290"/>
      <c r="ABH166" s="1290"/>
      <c r="ABI166" s="1290"/>
      <c r="ABJ166" s="1290"/>
      <c r="ABK166" s="1290"/>
      <c r="ABL166" s="1290"/>
      <c r="ABM166" s="1290"/>
      <c r="ABN166" s="1290"/>
      <c r="ABO166" s="1290"/>
      <c r="ABP166" s="1290"/>
      <c r="ABQ166" s="1290"/>
      <c r="ABR166" s="1290"/>
      <c r="ABS166" s="1290"/>
      <c r="ABT166" s="1290"/>
      <c r="ABU166" s="1290"/>
      <c r="ABV166" s="1290"/>
      <c r="ABW166" s="1290"/>
      <c r="ABX166" s="1290"/>
      <c r="ABY166" s="1290"/>
      <c r="ABZ166" s="1290"/>
      <c r="ACA166" s="1290"/>
      <c r="ACB166" s="1290"/>
      <c r="ACC166" s="1290"/>
      <c r="ACD166" s="1290"/>
      <c r="ACE166" s="1290"/>
      <c r="ACF166" s="1290"/>
      <c r="ACG166" s="1290"/>
      <c r="ACH166" s="1290"/>
      <c r="ACI166" s="1290"/>
      <c r="ACJ166" s="1290"/>
      <c r="ACK166" s="1290"/>
      <c r="ACL166" s="1290"/>
      <c r="ACM166" s="1290"/>
      <c r="ACN166" s="1290"/>
      <c r="ACO166" s="1290"/>
      <c r="ACP166" s="1290"/>
      <c r="ACQ166" s="1290"/>
      <c r="ACR166" s="1290"/>
      <c r="ACS166" s="1290"/>
      <c r="ACT166" s="1290"/>
      <c r="ACU166" s="1290"/>
      <c r="ACV166" s="1290"/>
      <c r="ACW166" s="1290"/>
      <c r="ACX166" s="1290"/>
      <c r="ACY166" s="1290"/>
      <c r="ACZ166" s="1290"/>
      <c r="ADA166" s="1290"/>
      <c r="ADB166" s="1290"/>
      <c r="ADC166" s="1290"/>
      <c r="ADD166" s="1290"/>
      <c r="ADE166" s="1290"/>
      <c r="ADF166" s="1290"/>
      <c r="ADG166" s="1290"/>
      <c r="ADH166" s="1290"/>
      <c r="ADI166" s="1290"/>
      <c r="ADJ166" s="1290"/>
      <c r="ADK166" s="1290"/>
      <c r="ADL166" s="1290"/>
      <c r="ADM166" s="1290"/>
      <c r="ADN166" s="1290"/>
      <c r="ADO166" s="1290"/>
      <c r="ADP166" s="1290"/>
      <c r="ADQ166" s="1290"/>
      <c r="ADR166" s="1290"/>
      <c r="ADS166" s="1290"/>
      <c r="ADT166" s="1290"/>
      <c r="ADU166" s="1290"/>
      <c r="ADV166" s="1290"/>
      <c r="ADW166" s="1290"/>
      <c r="ADX166" s="1290"/>
      <c r="ADY166" s="1290"/>
      <c r="ADZ166" s="1290"/>
      <c r="AEA166" s="1290"/>
      <c r="AEB166" s="1290"/>
      <c r="AEC166" s="1290"/>
      <c r="AED166" s="1290"/>
      <c r="AEE166" s="1290"/>
      <c r="AEF166" s="1290"/>
      <c r="AEG166" s="1290"/>
      <c r="AEH166" s="1290"/>
      <c r="AEI166" s="1290"/>
      <c r="AEJ166" s="1290"/>
      <c r="AEK166" s="1290"/>
      <c r="AEL166" s="1290"/>
      <c r="AEM166" s="1290"/>
      <c r="AEN166" s="1290"/>
      <c r="AEO166" s="1290"/>
      <c r="AEP166" s="1290"/>
      <c r="AEQ166" s="1290"/>
      <c r="AER166" s="1290"/>
      <c r="AES166" s="1290"/>
      <c r="AET166" s="1290"/>
      <c r="AEU166" s="1290"/>
      <c r="AEV166" s="1290"/>
      <c r="AEW166" s="1290"/>
      <c r="AEX166" s="1290"/>
      <c r="AEY166" s="1290"/>
      <c r="AEZ166" s="1290"/>
      <c r="AFA166" s="1290"/>
      <c r="AFB166" s="1290"/>
      <c r="AFC166" s="1290"/>
      <c r="AFD166" s="1290"/>
      <c r="AFE166" s="1290"/>
      <c r="AFF166" s="1290"/>
      <c r="AFG166" s="1290"/>
      <c r="AFH166" s="1290"/>
      <c r="AFI166" s="1290"/>
      <c r="AFJ166" s="1290"/>
      <c r="AFK166" s="1290"/>
      <c r="AFL166" s="1290"/>
      <c r="AFM166" s="1290"/>
      <c r="AFN166" s="1290"/>
      <c r="AFO166" s="1290"/>
      <c r="AFP166" s="1290"/>
      <c r="AFQ166" s="1290"/>
      <c r="AFR166" s="1290"/>
      <c r="AFS166" s="1290"/>
      <c r="AFT166" s="1290"/>
      <c r="AFU166" s="1290"/>
      <c r="AFV166" s="1290"/>
      <c r="AFW166" s="1290"/>
      <c r="AFX166" s="1290"/>
      <c r="AFY166" s="1290"/>
      <c r="AFZ166" s="1290"/>
      <c r="AGA166" s="1290"/>
      <c r="AGB166" s="1290"/>
      <c r="AGC166" s="1290"/>
      <c r="AGD166" s="1290"/>
      <c r="AGE166" s="1290"/>
      <c r="AGF166" s="1290"/>
      <c r="AGG166" s="1290"/>
      <c r="AGH166" s="1290"/>
      <c r="AGI166" s="1290"/>
      <c r="AGJ166" s="1290"/>
      <c r="AGK166" s="1290"/>
      <c r="AGL166" s="1290"/>
      <c r="AGM166" s="1290"/>
      <c r="AGN166" s="1290"/>
      <c r="AGO166" s="1290"/>
      <c r="AGP166" s="1290"/>
      <c r="AGQ166" s="1290"/>
      <c r="AGR166" s="1290"/>
      <c r="AGS166" s="1290"/>
      <c r="AGT166" s="1290"/>
      <c r="AGU166" s="1290"/>
      <c r="AGV166" s="1290"/>
      <c r="AGW166" s="1290"/>
      <c r="AGX166" s="1290"/>
      <c r="AGY166" s="1290"/>
      <c r="AGZ166" s="1290"/>
      <c r="AHA166" s="1290"/>
      <c r="AHB166" s="1290"/>
      <c r="AHC166" s="1290"/>
      <c r="AHD166" s="1290"/>
      <c r="AHE166" s="1290"/>
      <c r="AHF166" s="1290"/>
      <c r="AHG166" s="1290"/>
      <c r="AHH166" s="1290"/>
      <c r="AHI166" s="1290"/>
      <c r="AHJ166" s="1290"/>
      <c r="AHK166" s="1290"/>
      <c r="AHL166" s="1290"/>
      <c r="AHM166" s="1290"/>
      <c r="AHN166" s="1290"/>
      <c r="AHO166" s="1290"/>
      <c r="AHP166" s="1290"/>
      <c r="AHQ166" s="1290"/>
      <c r="AHR166" s="1290"/>
      <c r="AHS166" s="1290"/>
      <c r="AHT166" s="1290"/>
      <c r="AHU166" s="1290"/>
      <c r="AHV166" s="1290"/>
      <c r="AHW166" s="1290"/>
      <c r="AHX166" s="1290"/>
      <c r="AHY166" s="1290"/>
      <c r="AHZ166" s="1290"/>
      <c r="AIA166" s="1290"/>
      <c r="AIB166" s="1290"/>
      <c r="AIC166" s="1290"/>
      <c r="AID166" s="1290"/>
      <c r="AIE166" s="1290"/>
      <c r="AIF166" s="1290"/>
      <c r="AIG166" s="1290"/>
      <c r="AIH166" s="1290"/>
      <c r="AII166" s="1290"/>
      <c r="AIJ166" s="1290"/>
      <c r="AIK166" s="1290"/>
      <c r="AIL166" s="1290"/>
      <c r="AIM166" s="1290"/>
      <c r="AIN166" s="1290"/>
      <c r="AIO166" s="1290"/>
      <c r="AIP166" s="1290"/>
      <c r="AIQ166" s="1290"/>
      <c r="AIR166" s="1290"/>
      <c r="AIS166" s="1290"/>
      <c r="AIT166" s="1290"/>
      <c r="AIU166" s="1290"/>
      <c r="AIV166" s="1290"/>
      <c r="AIW166" s="1290"/>
      <c r="AIX166" s="1290"/>
      <c r="AIY166" s="1290"/>
      <c r="AIZ166" s="1290"/>
      <c r="AJA166" s="1290"/>
      <c r="AJB166" s="1290"/>
      <c r="AJC166" s="1290"/>
      <c r="AJD166" s="1290"/>
      <c r="AJE166" s="1290"/>
      <c r="AJF166" s="1290"/>
      <c r="AJG166" s="1290"/>
      <c r="AJH166" s="1290"/>
      <c r="AJI166" s="1290"/>
      <c r="AJJ166" s="1290"/>
      <c r="AJK166" s="1290"/>
      <c r="AJL166" s="1290"/>
      <c r="AJM166" s="1290"/>
      <c r="AJN166" s="1290"/>
      <c r="AJO166" s="1290"/>
      <c r="AJP166" s="1290"/>
      <c r="AJQ166" s="1290"/>
      <c r="AJR166" s="1290"/>
      <c r="AJS166" s="1290"/>
      <c r="AJT166" s="1290"/>
      <c r="AJU166" s="1290"/>
      <c r="AJV166" s="1290"/>
      <c r="AJW166" s="1290"/>
      <c r="AJX166" s="1290"/>
      <c r="AJY166" s="1290"/>
      <c r="AJZ166" s="1290"/>
      <c r="AKA166" s="1290"/>
      <c r="AKB166" s="1290"/>
      <c r="AKC166" s="1290"/>
      <c r="AKD166" s="1290"/>
      <c r="AKE166" s="1290"/>
      <c r="AKF166" s="1290"/>
      <c r="AKG166" s="1290"/>
      <c r="AKH166" s="1290"/>
      <c r="AKI166" s="1290"/>
      <c r="AKJ166" s="1290"/>
      <c r="AKK166" s="1290"/>
      <c r="AKL166" s="1290"/>
      <c r="AKM166" s="1290"/>
      <c r="AKN166" s="1290"/>
      <c r="AKO166" s="1290"/>
      <c r="AKP166" s="1290"/>
      <c r="AKQ166" s="1290"/>
      <c r="AKR166" s="1290"/>
      <c r="AKS166" s="1290"/>
      <c r="AKT166" s="1290"/>
      <c r="AKU166" s="1290"/>
      <c r="AKV166" s="1290"/>
      <c r="AKW166" s="1290"/>
      <c r="AKX166" s="1290"/>
      <c r="AKY166" s="1290"/>
      <c r="AKZ166" s="1290"/>
      <c r="ALA166" s="1290"/>
      <c r="ALB166" s="1290"/>
      <c r="ALC166" s="1290"/>
      <c r="ALD166" s="1290"/>
      <c r="ALE166" s="1290"/>
      <c r="ALF166" s="1290"/>
      <c r="ALG166" s="1290"/>
      <c r="ALH166" s="1290"/>
      <c r="ALI166" s="1290"/>
      <c r="ALJ166" s="1290"/>
      <c r="ALK166" s="1290"/>
      <c r="ALL166" s="1290"/>
      <c r="ALM166" s="1290"/>
      <c r="ALN166" s="1290"/>
      <c r="ALO166" s="1290"/>
      <c r="ALP166" s="1290"/>
      <c r="ALQ166" s="1290"/>
      <c r="ALR166" s="1290"/>
      <c r="ALS166" s="1290"/>
      <c r="ALT166" s="1290"/>
      <c r="ALU166" s="1290"/>
      <c r="ALV166" s="1290"/>
      <c r="ALW166" s="1290"/>
      <c r="ALX166" s="1290"/>
      <c r="ALY166" s="1290"/>
      <c r="ALZ166" s="1290"/>
      <c r="AMA166" s="1290"/>
      <c r="AMB166" s="1290"/>
      <c r="AMC166" s="1290"/>
      <c r="AMD166" s="1290"/>
      <c r="AME166" s="1290"/>
      <c r="AMF166" s="1290"/>
    </row>
    <row r="167" spans="1:1024" ht="23.25" customHeight="1">
      <c r="A167" s="1306"/>
      <c r="B167" s="1298"/>
      <c r="C167" s="1295"/>
      <c r="D167" s="1300"/>
      <c r="E167" s="1297"/>
      <c r="F167" s="1296"/>
      <c r="G167" s="1295"/>
      <c r="H167" s="1305"/>
      <c r="I167" s="1304"/>
      <c r="J167" s="1290"/>
      <c r="K167" s="1290"/>
      <c r="L167" s="1290"/>
      <c r="M167" s="1290"/>
      <c r="N167" s="1290"/>
      <c r="O167" s="1290"/>
      <c r="P167" s="1290"/>
      <c r="Q167" s="1290"/>
      <c r="R167" s="1290"/>
      <c r="S167" s="1290"/>
      <c r="T167" s="1290"/>
      <c r="U167" s="1290"/>
      <c r="V167" s="1290"/>
      <c r="W167" s="1290"/>
      <c r="X167" s="1290"/>
      <c r="Y167" s="1290"/>
      <c r="Z167" s="1290"/>
      <c r="AA167" s="1290"/>
      <c r="AB167" s="1290"/>
      <c r="AC167" s="1290"/>
      <c r="AD167" s="1290"/>
      <c r="AE167" s="1290"/>
      <c r="AF167" s="1290"/>
      <c r="AG167" s="1290"/>
      <c r="AH167" s="1290"/>
      <c r="AI167" s="1290"/>
      <c r="AJ167" s="1290"/>
      <c r="AK167" s="1290"/>
      <c r="AL167" s="1290"/>
      <c r="AM167" s="1290"/>
      <c r="AN167" s="1290"/>
      <c r="AO167" s="1290"/>
      <c r="AP167" s="1290"/>
      <c r="AQ167" s="1290"/>
      <c r="AR167" s="1290"/>
      <c r="AS167" s="1290"/>
      <c r="AT167" s="1290"/>
      <c r="AU167" s="1290"/>
      <c r="AV167" s="1290"/>
      <c r="AW167" s="1290"/>
      <c r="AX167" s="1290"/>
      <c r="AY167" s="1290"/>
      <c r="AZ167" s="1290"/>
      <c r="BA167" s="1290"/>
      <c r="BB167" s="1290"/>
      <c r="BC167" s="1290"/>
      <c r="BD167" s="1290"/>
      <c r="BE167" s="1290"/>
      <c r="BF167" s="1290"/>
      <c r="BG167" s="1290"/>
      <c r="BH167" s="1290"/>
      <c r="BI167" s="1290"/>
      <c r="BJ167" s="1290"/>
      <c r="BK167" s="1290"/>
      <c r="BL167" s="1290"/>
      <c r="BM167" s="1290"/>
      <c r="BN167" s="1290"/>
      <c r="BO167" s="1290"/>
      <c r="BP167" s="1290"/>
      <c r="BQ167" s="1290"/>
      <c r="BR167" s="1290"/>
      <c r="BS167" s="1290"/>
      <c r="BT167" s="1290"/>
      <c r="BU167" s="1290"/>
      <c r="BV167" s="1290"/>
      <c r="BW167" s="1290"/>
      <c r="BX167" s="1290"/>
      <c r="BY167" s="1290"/>
      <c r="BZ167" s="1290"/>
      <c r="CA167" s="1290"/>
      <c r="CB167" s="1290"/>
      <c r="CC167" s="1290"/>
      <c r="CD167" s="1290"/>
      <c r="CE167" s="1290"/>
      <c r="CF167" s="1290"/>
      <c r="CG167" s="1290"/>
      <c r="CH167" s="1290"/>
      <c r="CI167" s="1290"/>
      <c r="CJ167" s="1290"/>
      <c r="CK167" s="1290"/>
      <c r="CL167" s="1290"/>
      <c r="CM167" s="1290"/>
      <c r="CN167" s="1290"/>
      <c r="CO167" s="1290"/>
      <c r="CP167" s="1290"/>
      <c r="CQ167" s="1290"/>
      <c r="CR167" s="1290"/>
      <c r="CS167" s="1290"/>
      <c r="CT167" s="1290"/>
      <c r="CU167" s="1290"/>
      <c r="CV167" s="1290"/>
      <c r="CW167" s="1290"/>
      <c r="CX167" s="1290"/>
      <c r="CY167" s="1290"/>
      <c r="CZ167" s="1290"/>
      <c r="DA167" s="1290"/>
      <c r="DB167" s="1290"/>
      <c r="DC167" s="1290"/>
      <c r="DD167" s="1290"/>
      <c r="DE167" s="1290"/>
      <c r="DF167" s="1290"/>
      <c r="DG167" s="1290"/>
      <c r="DH167" s="1290"/>
      <c r="DI167" s="1290"/>
      <c r="DJ167" s="1290"/>
      <c r="DK167" s="1290"/>
      <c r="DL167" s="1290"/>
      <c r="DM167" s="1290"/>
      <c r="DN167" s="1290"/>
      <c r="DO167" s="1290"/>
      <c r="DP167" s="1290"/>
      <c r="DQ167" s="1290"/>
      <c r="DR167" s="1290"/>
      <c r="DS167" s="1290"/>
      <c r="DT167" s="1290"/>
      <c r="DU167" s="1290"/>
      <c r="DV167" s="1290"/>
      <c r="DW167" s="1290"/>
      <c r="DX167" s="1290"/>
      <c r="DY167" s="1290"/>
      <c r="DZ167" s="1290"/>
      <c r="EA167" s="1290"/>
      <c r="EB167" s="1290"/>
      <c r="EC167" s="1290"/>
      <c r="ED167" s="1290"/>
      <c r="EE167" s="1290"/>
      <c r="EF167" s="1290"/>
      <c r="EG167" s="1290"/>
      <c r="EH167" s="1290"/>
      <c r="EI167" s="1290"/>
      <c r="EJ167" s="1290"/>
      <c r="EK167" s="1290"/>
      <c r="EL167" s="1290"/>
      <c r="EM167" s="1290"/>
      <c r="EN167" s="1290"/>
      <c r="EO167" s="1290"/>
      <c r="EP167" s="1290"/>
      <c r="EQ167" s="1290"/>
      <c r="ER167" s="1290"/>
      <c r="ES167" s="1290"/>
      <c r="ET167" s="1290"/>
      <c r="EU167" s="1290"/>
      <c r="EV167" s="1290"/>
      <c r="EW167" s="1290"/>
      <c r="EX167" s="1290"/>
      <c r="EY167" s="1290"/>
      <c r="EZ167" s="1290"/>
      <c r="FA167" s="1290"/>
      <c r="FB167" s="1290"/>
      <c r="FC167" s="1290"/>
      <c r="FD167" s="1290"/>
      <c r="FE167" s="1290"/>
      <c r="FF167" s="1290"/>
      <c r="FG167" s="1290"/>
      <c r="FH167" s="1290"/>
      <c r="FI167" s="1290"/>
      <c r="FJ167" s="1290"/>
      <c r="FK167" s="1290"/>
      <c r="FL167" s="1290"/>
      <c r="FM167" s="1290"/>
      <c r="FN167" s="1290"/>
      <c r="FO167" s="1290"/>
      <c r="FP167" s="1290"/>
      <c r="FQ167" s="1290"/>
      <c r="FR167" s="1290"/>
      <c r="FS167" s="1290"/>
      <c r="FT167" s="1290"/>
      <c r="FU167" s="1290"/>
      <c r="FV167" s="1290"/>
      <c r="FW167" s="1290"/>
      <c r="FX167" s="1290"/>
      <c r="FY167" s="1290"/>
      <c r="FZ167" s="1290"/>
      <c r="GA167" s="1290"/>
      <c r="GB167" s="1290"/>
      <c r="GC167" s="1290"/>
      <c r="GD167" s="1290"/>
      <c r="GE167" s="1290"/>
      <c r="GF167" s="1290"/>
      <c r="GG167" s="1290"/>
      <c r="GH167" s="1290"/>
      <c r="GI167" s="1290"/>
      <c r="GJ167" s="1290"/>
      <c r="GK167" s="1290"/>
      <c r="GL167" s="1290"/>
      <c r="GM167" s="1290"/>
      <c r="GN167" s="1290"/>
      <c r="GO167" s="1290"/>
      <c r="GP167" s="1290"/>
      <c r="GQ167" s="1290"/>
      <c r="GR167" s="1290"/>
      <c r="GS167" s="1290"/>
      <c r="GT167" s="1290"/>
      <c r="GU167" s="1290"/>
      <c r="GV167" s="1290"/>
      <c r="GW167" s="1290"/>
      <c r="GX167" s="1290"/>
      <c r="GY167" s="1290"/>
      <c r="GZ167" s="1290"/>
      <c r="HA167" s="1290"/>
      <c r="HB167" s="1290"/>
      <c r="HC167" s="1290"/>
      <c r="HD167" s="1290"/>
      <c r="HE167" s="1290"/>
      <c r="HF167" s="1290"/>
      <c r="HG167" s="1290"/>
      <c r="HH167" s="1290"/>
      <c r="HI167" s="1290"/>
      <c r="HJ167" s="1290"/>
      <c r="HK167" s="1290"/>
      <c r="HL167" s="1290"/>
      <c r="HM167" s="1290"/>
      <c r="HN167" s="1290"/>
      <c r="HO167" s="1290"/>
      <c r="HP167" s="1290"/>
      <c r="HQ167" s="1290"/>
      <c r="HR167" s="1290"/>
      <c r="HS167" s="1290"/>
      <c r="HT167" s="1290"/>
      <c r="HU167" s="1290"/>
      <c r="HV167" s="1290"/>
      <c r="HW167" s="1290"/>
      <c r="HX167" s="1290"/>
      <c r="HY167" s="1290"/>
      <c r="HZ167" s="1290"/>
      <c r="IA167" s="1290"/>
      <c r="IB167" s="1290"/>
      <c r="IC167" s="1290"/>
      <c r="ID167" s="1290"/>
      <c r="IE167" s="1290"/>
      <c r="IF167" s="1290"/>
      <c r="IG167" s="1290"/>
      <c r="IH167" s="1290"/>
      <c r="II167" s="1290"/>
      <c r="IJ167" s="1290"/>
      <c r="IK167" s="1290"/>
      <c r="IL167" s="1290"/>
      <c r="IM167" s="1290"/>
      <c r="IN167" s="1290"/>
      <c r="IO167" s="1290"/>
      <c r="IP167" s="1290"/>
      <c r="IQ167" s="1290"/>
      <c r="IR167" s="1290"/>
      <c r="IS167" s="1290"/>
      <c r="IT167" s="1290"/>
      <c r="IU167" s="1290"/>
      <c r="IV167" s="1290"/>
      <c r="IW167" s="1290"/>
      <c r="IX167" s="1290"/>
      <c r="IY167" s="1290"/>
      <c r="IZ167" s="1290"/>
      <c r="JA167" s="1290"/>
      <c r="JB167" s="1290"/>
      <c r="JC167" s="1290"/>
      <c r="JD167" s="1290"/>
      <c r="JE167" s="1290"/>
      <c r="JF167" s="1290"/>
      <c r="JG167" s="1290"/>
      <c r="JH167" s="1290"/>
      <c r="JI167" s="1290"/>
      <c r="JJ167" s="1290"/>
      <c r="JK167" s="1290"/>
      <c r="JL167" s="1290"/>
      <c r="JM167" s="1290"/>
      <c r="JN167" s="1290"/>
      <c r="JO167" s="1290"/>
      <c r="JP167" s="1290"/>
      <c r="JQ167" s="1290"/>
      <c r="JR167" s="1290"/>
      <c r="JS167" s="1290"/>
      <c r="JT167" s="1290"/>
      <c r="JU167" s="1290"/>
      <c r="JV167" s="1290"/>
      <c r="JW167" s="1290"/>
      <c r="JX167" s="1290"/>
      <c r="JY167" s="1290"/>
      <c r="JZ167" s="1290"/>
      <c r="KA167" s="1290"/>
      <c r="KB167" s="1290"/>
      <c r="KC167" s="1290"/>
      <c r="KD167" s="1290"/>
      <c r="KE167" s="1290"/>
      <c r="KF167" s="1290"/>
      <c r="KG167" s="1290"/>
      <c r="KH167" s="1290"/>
      <c r="KI167" s="1290"/>
      <c r="KJ167" s="1290"/>
      <c r="KK167" s="1290"/>
      <c r="KL167" s="1290"/>
      <c r="KM167" s="1290"/>
      <c r="KN167" s="1290"/>
      <c r="KO167" s="1290"/>
      <c r="KP167" s="1290"/>
      <c r="KQ167" s="1290"/>
      <c r="KR167" s="1290"/>
      <c r="KS167" s="1290"/>
      <c r="KT167" s="1290"/>
      <c r="KU167" s="1290"/>
      <c r="KV167" s="1290"/>
      <c r="KW167" s="1290"/>
      <c r="KX167" s="1290"/>
      <c r="KY167" s="1290"/>
      <c r="KZ167" s="1290"/>
      <c r="LA167" s="1290"/>
      <c r="LB167" s="1290"/>
      <c r="LC167" s="1290"/>
      <c r="LD167" s="1290"/>
      <c r="LE167" s="1290"/>
      <c r="LF167" s="1290"/>
      <c r="LG167" s="1290"/>
      <c r="LH167" s="1290"/>
      <c r="LI167" s="1290"/>
      <c r="LJ167" s="1290"/>
      <c r="LK167" s="1290"/>
      <c r="LL167" s="1290"/>
      <c r="LM167" s="1290"/>
      <c r="LN167" s="1290"/>
      <c r="LO167" s="1290"/>
      <c r="LP167" s="1290"/>
      <c r="LQ167" s="1290"/>
      <c r="LR167" s="1290"/>
      <c r="LS167" s="1290"/>
      <c r="LT167" s="1290"/>
      <c r="LU167" s="1290"/>
      <c r="LV167" s="1290"/>
      <c r="LW167" s="1290"/>
      <c r="LX167" s="1290"/>
      <c r="LY167" s="1290"/>
      <c r="LZ167" s="1290"/>
      <c r="MA167" s="1290"/>
      <c r="MB167" s="1290"/>
      <c r="MC167" s="1290"/>
      <c r="MD167" s="1290"/>
      <c r="ME167" s="1290"/>
      <c r="MF167" s="1290"/>
      <c r="MG167" s="1290"/>
      <c r="MH167" s="1290"/>
      <c r="MI167" s="1290"/>
      <c r="MJ167" s="1290"/>
      <c r="MK167" s="1290"/>
      <c r="ML167" s="1290"/>
      <c r="MM167" s="1290"/>
      <c r="MN167" s="1290"/>
      <c r="MO167" s="1290"/>
      <c r="MP167" s="1290"/>
      <c r="MQ167" s="1290"/>
      <c r="MR167" s="1290"/>
      <c r="MS167" s="1290"/>
      <c r="MT167" s="1290"/>
      <c r="MU167" s="1290"/>
      <c r="MV167" s="1290"/>
      <c r="MW167" s="1290"/>
      <c r="MX167" s="1290"/>
      <c r="MY167" s="1290"/>
      <c r="MZ167" s="1290"/>
      <c r="NA167" s="1290"/>
      <c r="NB167" s="1290"/>
      <c r="NC167" s="1290"/>
      <c r="ND167" s="1290"/>
      <c r="NE167" s="1290"/>
      <c r="NF167" s="1290"/>
      <c r="NG167" s="1290"/>
      <c r="NH167" s="1290"/>
      <c r="NI167" s="1290"/>
      <c r="NJ167" s="1290"/>
      <c r="NK167" s="1290"/>
      <c r="NL167" s="1290"/>
      <c r="NM167" s="1290"/>
      <c r="NN167" s="1290"/>
      <c r="NO167" s="1290"/>
      <c r="NP167" s="1290"/>
      <c r="NQ167" s="1290"/>
      <c r="NR167" s="1290"/>
      <c r="NS167" s="1290"/>
      <c r="NT167" s="1290"/>
      <c r="NU167" s="1290"/>
      <c r="NV167" s="1290"/>
      <c r="NW167" s="1290"/>
      <c r="NX167" s="1290"/>
      <c r="NY167" s="1290"/>
      <c r="NZ167" s="1290"/>
      <c r="OA167" s="1290"/>
      <c r="OB167" s="1290"/>
      <c r="OC167" s="1290"/>
      <c r="OD167" s="1290"/>
      <c r="OE167" s="1290"/>
      <c r="OF167" s="1290"/>
      <c r="OG167" s="1290"/>
      <c r="OH167" s="1290"/>
      <c r="OI167" s="1290"/>
      <c r="OJ167" s="1290"/>
      <c r="OK167" s="1290"/>
      <c r="OL167" s="1290"/>
      <c r="OM167" s="1290"/>
      <c r="ON167" s="1290"/>
      <c r="OO167" s="1290"/>
      <c r="OP167" s="1290"/>
      <c r="OQ167" s="1290"/>
      <c r="OR167" s="1290"/>
      <c r="OS167" s="1290"/>
      <c r="OT167" s="1290"/>
      <c r="OU167" s="1290"/>
      <c r="OV167" s="1290"/>
      <c r="OW167" s="1290"/>
      <c r="OX167" s="1290"/>
      <c r="OY167" s="1290"/>
      <c r="OZ167" s="1290"/>
      <c r="PA167" s="1290"/>
      <c r="PB167" s="1290"/>
      <c r="PC167" s="1290"/>
      <c r="PD167" s="1290"/>
      <c r="PE167" s="1290"/>
      <c r="PF167" s="1290"/>
      <c r="PG167" s="1290"/>
      <c r="PH167" s="1290"/>
      <c r="PI167" s="1290"/>
      <c r="PJ167" s="1290"/>
      <c r="PK167" s="1290"/>
      <c r="PL167" s="1290"/>
      <c r="PM167" s="1290"/>
      <c r="PN167" s="1290"/>
      <c r="PO167" s="1290"/>
      <c r="PP167" s="1290"/>
      <c r="PQ167" s="1290"/>
      <c r="PR167" s="1290"/>
      <c r="PS167" s="1290"/>
      <c r="PT167" s="1290"/>
      <c r="PU167" s="1290"/>
      <c r="PV167" s="1290"/>
      <c r="PW167" s="1290"/>
      <c r="PX167" s="1290"/>
      <c r="PY167" s="1290"/>
      <c r="PZ167" s="1290"/>
      <c r="QA167" s="1290"/>
      <c r="QB167" s="1290"/>
      <c r="QC167" s="1290"/>
      <c r="QD167" s="1290"/>
      <c r="QE167" s="1290"/>
      <c r="QF167" s="1290"/>
      <c r="QG167" s="1290"/>
      <c r="QH167" s="1290"/>
      <c r="QI167" s="1290"/>
      <c r="QJ167" s="1290"/>
      <c r="QK167" s="1290"/>
      <c r="QL167" s="1290"/>
      <c r="QM167" s="1290"/>
      <c r="QN167" s="1290"/>
      <c r="QO167" s="1290"/>
      <c r="QP167" s="1290"/>
      <c r="QQ167" s="1290"/>
      <c r="QR167" s="1290"/>
      <c r="QS167" s="1290"/>
      <c r="QT167" s="1290"/>
      <c r="QU167" s="1290"/>
      <c r="QV167" s="1290"/>
      <c r="QW167" s="1290"/>
      <c r="QX167" s="1290"/>
      <c r="QY167" s="1290"/>
      <c r="QZ167" s="1290"/>
      <c r="RA167" s="1290"/>
      <c r="RB167" s="1290"/>
      <c r="RC167" s="1290"/>
      <c r="RD167" s="1290"/>
      <c r="RE167" s="1290"/>
      <c r="RF167" s="1290"/>
      <c r="RG167" s="1290"/>
      <c r="RH167" s="1290"/>
      <c r="RI167" s="1290"/>
      <c r="RJ167" s="1290"/>
      <c r="RK167" s="1290"/>
      <c r="RL167" s="1290"/>
      <c r="RM167" s="1290"/>
      <c r="RN167" s="1290"/>
      <c r="RO167" s="1290"/>
      <c r="RP167" s="1290"/>
      <c r="RQ167" s="1290"/>
      <c r="RR167" s="1290"/>
      <c r="RS167" s="1290"/>
      <c r="RT167" s="1290"/>
      <c r="RU167" s="1290"/>
      <c r="RV167" s="1290"/>
      <c r="RW167" s="1290"/>
      <c r="RX167" s="1290"/>
      <c r="RY167" s="1290"/>
      <c r="RZ167" s="1290"/>
      <c r="SA167" s="1290"/>
      <c r="SB167" s="1290"/>
      <c r="SC167" s="1290"/>
      <c r="SD167" s="1290"/>
      <c r="SE167" s="1290"/>
      <c r="SF167" s="1290"/>
      <c r="SG167" s="1290"/>
      <c r="SH167" s="1290"/>
      <c r="SI167" s="1290"/>
      <c r="SJ167" s="1290"/>
      <c r="SK167" s="1290"/>
      <c r="SL167" s="1290"/>
      <c r="SM167" s="1290"/>
      <c r="SN167" s="1290"/>
      <c r="SO167" s="1290"/>
      <c r="SP167" s="1290"/>
      <c r="SQ167" s="1290"/>
      <c r="SR167" s="1290"/>
      <c r="SS167" s="1290"/>
      <c r="ST167" s="1290"/>
      <c r="SU167" s="1290"/>
      <c r="SV167" s="1290"/>
      <c r="SW167" s="1290"/>
      <c r="SX167" s="1290"/>
      <c r="SY167" s="1290"/>
      <c r="SZ167" s="1290"/>
      <c r="TA167" s="1290"/>
      <c r="TB167" s="1290"/>
      <c r="TC167" s="1290"/>
      <c r="TD167" s="1290"/>
      <c r="TE167" s="1290"/>
      <c r="TF167" s="1290"/>
      <c r="TG167" s="1290"/>
      <c r="TH167" s="1290"/>
      <c r="TI167" s="1290"/>
      <c r="TJ167" s="1290"/>
      <c r="TK167" s="1290"/>
      <c r="TL167" s="1290"/>
      <c r="TM167" s="1290"/>
      <c r="TN167" s="1290"/>
      <c r="TO167" s="1290"/>
      <c r="TP167" s="1290"/>
      <c r="TQ167" s="1290"/>
      <c r="TR167" s="1290"/>
      <c r="TS167" s="1290"/>
      <c r="TT167" s="1290"/>
      <c r="TU167" s="1290"/>
      <c r="TV167" s="1290"/>
      <c r="TW167" s="1290"/>
      <c r="TX167" s="1290"/>
      <c r="TY167" s="1290"/>
      <c r="TZ167" s="1290"/>
      <c r="UA167" s="1290"/>
      <c r="UB167" s="1290"/>
      <c r="UC167" s="1290"/>
      <c r="UD167" s="1290"/>
      <c r="UE167" s="1290"/>
      <c r="UF167" s="1290"/>
      <c r="UG167" s="1290"/>
      <c r="UH167" s="1290"/>
      <c r="UI167" s="1290"/>
      <c r="UJ167" s="1290"/>
      <c r="UK167" s="1290"/>
      <c r="UL167" s="1290"/>
      <c r="UM167" s="1290"/>
      <c r="UN167" s="1290"/>
      <c r="UO167" s="1290"/>
      <c r="UP167" s="1290"/>
      <c r="UQ167" s="1290"/>
      <c r="UR167" s="1290"/>
      <c r="US167" s="1290"/>
      <c r="UT167" s="1290"/>
      <c r="UU167" s="1290"/>
      <c r="UV167" s="1290"/>
      <c r="UW167" s="1290"/>
      <c r="UX167" s="1290"/>
      <c r="UY167" s="1290"/>
      <c r="UZ167" s="1290"/>
      <c r="VA167" s="1290"/>
      <c r="VB167" s="1290"/>
      <c r="VC167" s="1290"/>
      <c r="VD167" s="1290"/>
      <c r="VE167" s="1290"/>
      <c r="VF167" s="1290"/>
      <c r="VG167" s="1290"/>
      <c r="VH167" s="1290"/>
      <c r="VI167" s="1290"/>
      <c r="VJ167" s="1290"/>
      <c r="VK167" s="1290"/>
      <c r="VL167" s="1290"/>
      <c r="VM167" s="1290"/>
      <c r="VN167" s="1290"/>
      <c r="VO167" s="1290"/>
      <c r="VP167" s="1290"/>
      <c r="VQ167" s="1290"/>
      <c r="VR167" s="1290"/>
      <c r="VS167" s="1290"/>
      <c r="VT167" s="1290"/>
      <c r="VU167" s="1290"/>
      <c r="VV167" s="1290"/>
      <c r="VW167" s="1290"/>
      <c r="VX167" s="1290"/>
      <c r="VY167" s="1290"/>
      <c r="VZ167" s="1290"/>
      <c r="WA167" s="1290"/>
      <c r="WB167" s="1290"/>
      <c r="WC167" s="1290"/>
      <c r="WD167" s="1290"/>
      <c r="WE167" s="1290"/>
      <c r="WF167" s="1290"/>
      <c r="WG167" s="1290"/>
      <c r="WH167" s="1290"/>
      <c r="WI167" s="1290"/>
      <c r="WJ167" s="1290"/>
      <c r="WK167" s="1290"/>
      <c r="WL167" s="1290"/>
      <c r="WM167" s="1290"/>
      <c r="WN167" s="1290"/>
      <c r="WO167" s="1290"/>
      <c r="WP167" s="1290"/>
      <c r="WQ167" s="1290"/>
      <c r="WR167" s="1290"/>
      <c r="WS167" s="1290"/>
      <c r="WT167" s="1290"/>
      <c r="WU167" s="1290"/>
      <c r="WV167" s="1290"/>
      <c r="WW167" s="1290"/>
      <c r="WX167" s="1290"/>
      <c r="WY167" s="1290"/>
      <c r="WZ167" s="1290"/>
      <c r="XA167" s="1290"/>
      <c r="XB167" s="1290"/>
      <c r="XC167" s="1290"/>
      <c r="XD167" s="1290"/>
      <c r="XE167" s="1290"/>
      <c r="XF167" s="1290"/>
      <c r="XG167" s="1290"/>
      <c r="XH167" s="1290"/>
      <c r="XI167" s="1290"/>
      <c r="XJ167" s="1290"/>
      <c r="XK167" s="1290"/>
      <c r="XL167" s="1290"/>
      <c r="XM167" s="1290"/>
      <c r="XN167" s="1290"/>
      <c r="XO167" s="1290"/>
      <c r="XP167" s="1290"/>
      <c r="XQ167" s="1290"/>
      <c r="XR167" s="1290"/>
      <c r="XS167" s="1290"/>
      <c r="XT167" s="1290"/>
      <c r="XU167" s="1290"/>
      <c r="XV167" s="1290"/>
      <c r="XW167" s="1290"/>
      <c r="XX167" s="1290"/>
      <c r="XY167" s="1290"/>
      <c r="XZ167" s="1290"/>
      <c r="YA167" s="1290"/>
      <c r="YB167" s="1290"/>
      <c r="YC167" s="1290"/>
      <c r="YD167" s="1290"/>
      <c r="YE167" s="1290"/>
      <c r="YF167" s="1290"/>
      <c r="YG167" s="1290"/>
      <c r="YH167" s="1290"/>
      <c r="YI167" s="1290"/>
      <c r="YJ167" s="1290"/>
      <c r="YK167" s="1290"/>
      <c r="YL167" s="1290"/>
      <c r="YM167" s="1290"/>
      <c r="YN167" s="1290"/>
      <c r="YO167" s="1290"/>
      <c r="YP167" s="1290"/>
      <c r="YQ167" s="1290"/>
      <c r="YR167" s="1290"/>
      <c r="YS167" s="1290"/>
      <c r="YT167" s="1290"/>
      <c r="YU167" s="1290"/>
      <c r="YV167" s="1290"/>
      <c r="YW167" s="1290"/>
      <c r="YX167" s="1290"/>
      <c r="YY167" s="1290"/>
      <c r="YZ167" s="1290"/>
      <c r="ZA167" s="1290"/>
      <c r="ZB167" s="1290"/>
      <c r="ZC167" s="1290"/>
      <c r="ZD167" s="1290"/>
      <c r="ZE167" s="1290"/>
      <c r="ZF167" s="1290"/>
      <c r="ZG167" s="1290"/>
      <c r="ZH167" s="1290"/>
      <c r="ZI167" s="1290"/>
      <c r="ZJ167" s="1290"/>
      <c r="ZK167" s="1290"/>
      <c r="ZL167" s="1290"/>
      <c r="ZM167" s="1290"/>
      <c r="ZN167" s="1290"/>
      <c r="ZO167" s="1290"/>
      <c r="ZP167" s="1290"/>
      <c r="ZQ167" s="1290"/>
      <c r="ZR167" s="1290"/>
      <c r="ZS167" s="1290"/>
      <c r="ZT167" s="1290"/>
      <c r="ZU167" s="1290"/>
      <c r="ZV167" s="1290"/>
      <c r="ZW167" s="1290"/>
      <c r="ZX167" s="1290"/>
      <c r="ZY167" s="1290"/>
      <c r="ZZ167" s="1290"/>
      <c r="AAA167" s="1290"/>
      <c r="AAB167" s="1290"/>
      <c r="AAC167" s="1290"/>
      <c r="AAD167" s="1290"/>
      <c r="AAE167" s="1290"/>
      <c r="AAF167" s="1290"/>
      <c r="AAG167" s="1290"/>
      <c r="AAH167" s="1290"/>
      <c r="AAI167" s="1290"/>
      <c r="AAJ167" s="1290"/>
      <c r="AAK167" s="1290"/>
      <c r="AAL167" s="1290"/>
      <c r="AAM167" s="1290"/>
      <c r="AAN167" s="1290"/>
      <c r="AAO167" s="1290"/>
      <c r="AAP167" s="1290"/>
      <c r="AAQ167" s="1290"/>
      <c r="AAR167" s="1290"/>
      <c r="AAS167" s="1290"/>
      <c r="AAT167" s="1290"/>
      <c r="AAU167" s="1290"/>
      <c r="AAV167" s="1290"/>
      <c r="AAW167" s="1290"/>
      <c r="AAX167" s="1290"/>
      <c r="AAY167" s="1290"/>
      <c r="AAZ167" s="1290"/>
      <c r="ABA167" s="1290"/>
      <c r="ABB167" s="1290"/>
      <c r="ABC167" s="1290"/>
      <c r="ABD167" s="1290"/>
      <c r="ABE167" s="1290"/>
      <c r="ABF167" s="1290"/>
      <c r="ABG167" s="1290"/>
      <c r="ABH167" s="1290"/>
      <c r="ABI167" s="1290"/>
      <c r="ABJ167" s="1290"/>
      <c r="ABK167" s="1290"/>
      <c r="ABL167" s="1290"/>
      <c r="ABM167" s="1290"/>
      <c r="ABN167" s="1290"/>
      <c r="ABO167" s="1290"/>
      <c r="ABP167" s="1290"/>
      <c r="ABQ167" s="1290"/>
      <c r="ABR167" s="1290"/>
      <c r="ABS167" s="1290"/>
      <c r="ABT167" s="1290"/>
      <c r="ABU167" s="1290"/>
      <c r="ABV167" s="1290"/>
      <c r="ABW167" s="1290"/>
      <c r="ABX167" s="1290"/>
      <c r="ABY167" s="1290"/>
      <c r="ABZ167" s="1290"/>
      <c r="ACA167" s="1290"/>
      <c r="ACB167" s="1290"/>
      <c r="ACC167" s="1290"/>
      <c r="ACD167" s="1290"/>
      <c r="ACE167" s="1290"/>
      <c r="ACF167" s="1290"/>
      <c r="ACG167" s="1290"/>
      <c r="ACH167" s="1290"/>
      <c r="ACI167" s="1290"/>
      <c r="ACJ167" s="1290"/>
      <c r="ACK167" s="1290"/>
      <c r="ACL167" s="1290"/>
      <c r="ACM167" s="1290"/>
      <c r="ACN167" s="1290"/>
      <c r="ACO167" s="1290"/>
      <c r="ACP167" s="1290"/>
      <c r="ACQ167" s="1290"/>
      <c r="ACR167" s="1290"/>
      <c r="ACS167" s="1290"/>
      <c r="ACT167" s="1290"/>
      <c r="ACU167" s="1290"/>
      <c r="ACV167" s="1290"/>
      <c r="ACW167" s="1290"/>
      <c r="ACX167" s="1290"/>
      <c r="ACY167" s="1290"/>
      <c r="ACZ167" s="1290"/>
      <c r="ADA167" s="1290"/>
      <c r="ADB167" s="1290"/>
      <c r="ADC167" s="1290"/>
      <c r="ADD167" s="1290"/>
      <c r="ADE167" s="1290"/>
      <c r="ADF167" s="1290"/>
      <c r="ADG167" s="1290"/>
      <c r="ADH167" s="1290"/>
      <c r="ADI167" s="1290"/>
      <c r="ADJ167" s="1290"/>
      <c r="ADK167" s="1290"/>
      <c r="ADL167" s="1290"/>
      <c r="ADM167" s="1290"/>
      <c r="ADN167" s="1290"/>
      <c r="ADO167" s="1290"/>
      <c r="ADP167" s="1290"/>
      <c r="ADQ167" s="1290"/>
      <c r="ADR167" s="1290"/>
      <c r="ADS167" s="1290"/>
      <c r="ADT167" s="1290"/>
      <c r="ADU167" s="1290"/>
      <c r="ADV167" s="1290"/>
      <c r="ADW167" s="1290"/>
      <c r="ADX167" s="1290"/>
      <c r="ADY167" s="1290"/>
      <c r="ADZ167" s="1290"/>
      <c r="AEA167" s="1290"/>
      <c r="AEB167" s="1290"/>
      <c r="AEC167" s="1290"/>
      <c r="AED167" s="1290"/>
      <c r="AEE167" s="1290"/>
      <c r="AEF167" s="1290"/>
      <c r="AEG167" s="1290"/>
      <c r="AEH167" s="1290"/>
      <c r="AEI167" s="1290"/>
      <c r="AEJ167" s="1290"/>
      <c r="AEK167" s="1290"/>
      <c r="AEL167" s="1290"/>
      <c r="AEM167" s="1290"/>
      <c r="AEN167" s="1290"/>
      <c r="AEO167" s="1290"/>
      <c r="AEP167" s="1290"/>
      <c r="AEQ167" s="1290"/>
      <c r="AER167" s="1290"/>
      <c r="AES167" s="1290"/>
      <c r="AET167" s="1290"/>
      <c r="AEU167" s="1290"/>
      <c r="AEV167" s="1290"/>
      <c r="AEW167" s="1290"/>
      <c r="AEX167" s="1290"/>
      <c r="AEY167" s="1290"/>
      <c r="AEZ167" s="1290"/>
      <c r="AFA167" s="1290"/>
      <c r="AFB167" s="1290"/>
      <c r="AFC167" s="1290"/>
      <c r="AFD167" s="1290"/>
      <c r="AFE167" s="1290"/>
      <c r="AFF167" s="1290"/>
      <c r="AFG167" s="1290"/>
      <c r="AFH167" s="1290"/>
      <c r="AFI167" s="1290"/>
      <c r="AFJ167" s="1290"/>
      <c r="AFK167" s="1290"/>
      <c r="AFL167" s="1290"/>
      <c r="AFM167" s="1290"/>
      <c r="AFN167" s="1290"/>
      <c r="AFO167" s="1290"/>
      <c r="AFP167" s="1290"/>
      <c r="AFQ167" s="1290"/>
      <c r="AFR167" s="1290"/>
      <c r="AFS167" s="1290"/>
      <c r="AFT167" s="1290"/>
      <c r="AFU167" s="1290"/>
      <c r="AFV167" s="1290"/>
      <c r="AFW167" s="1290"/>
      <c r="AFX167" s="1290"/>
      <c r="AFY167" s="1290"/>
      <c r="AFZ167" s="1290"/>
      <c r="AGA167" s="1290"/>
      <c r="AGB167" s="1290"/>
      <c r="AGC167" s="1290"/>
      <c r="AGD167" s="1290"/>
      <c r="AGE167" s="1290"/>
      <c r="AGF167" s="1290"/>
      <c r="AGG167" s="1290"/>
      <c r="AGH167" s="1290"/>
      <c r="AGI167" s="1290"/>
      <c r="AGJ167" s="1290"/>
      <c r="AGK167" s="1290"/>
      <c r="AGL167" s="1290"/>
      <c r="AGM167" s="1290"/>
      <c r="AGN167" s="1290"/>
      <c r="AGO167" s="1290"/>
      <c r="AGP167" s="1290"/>
      <c r="AGQ167" s="1290"/>
      <c r="AGR167" s="1290"/>
      <c r="AGS167" s="1290"/>
      <c r="AGT167" s="1290"/>
      <c r="AGU167" s="1290"/>
      <c r="AGV167" s="1290"/>
      <c r="AGW167" s="1290"/>
      <c r="AGX167" s="1290"/>
      <c r="AGY167" s="1290"/>
      <c r="AGZ167" s="1290"/>
      <c r="AHA167" s="1290"/>
      <c r="AHB167" s="1290"/>
      <c r="AHC167" s="1290"/>
      <c r="AHD167" s="1290"/>
      <c r="AHE167" s="1290"/>
      <c r="AHF167" s="1290"/>
      <c r="AHG167" s="1290"/>
      <c r="AHH167" s="1290"/>
      <c r="AHI167" s="1290"/>
      <c r="AHJ167" s="1290"/>
      <c r="AHK167" s="1290"/>
      <c r="AHL167" s="1290"/>
      <c r="AHM167" s="1290"/>
      <c r="AHN167" s="1290"/>
      <c r="AHO167" s="1290"/>
      <c r="AHP167" s="1290"/>
      <c r="AHQ167" s="1290"/>
      <c r="AHR167" s="1290"/>
      <c r="AHS167" s="1290"/>
      <c r="AHT167" s="1290"/>
      <c r="AHU167" s="1290"/>
      <c r="AHV167" s="1290"/>
      <c r="AHW167" s="1290"/>
      <c r="AHX167" s="1290"/>
      <c r="AHY167" s="1290"/>
      <c r="AHZ167" s="1290"/>
      <c r="AIA167" s="1290"/>
      <c r="AIB167" s="1290"/>
      <c r="AIC167" s="1290"/>
      <c r="AID167" s="1290"/>
      <c r="AIE167" s="1290"/>
      <c r="AIF167" s="1290"/>
      <c r="AIG167" s="1290"/>
      <c r="AIH167" s="1290"/>
      <c r="AII167" s="1290"/>
      <c r="AIJ167" s="1290"/>
      <c r="AIK167" s="1290"/>
      <c r="AIL167" s="1290"/>
      <c r="AIM167" s="1290"/>
      <c r="AIN167" s="1290"/>
      <c r="AIO167" s="1290"/>
      <c r="AIP167" s="1290"/>
      <c r="AIQ167" s="1290"/>
      <c r="AIR167" s="1290"/>
      <c r="AIS167" s="1290"/>
      <c r="AIT167" s="1290"/>
      <c r="AIU167" s="1290"/>
      <c r="AIV167" s="1290"/>
      <c r="AIW167" s="1290"/>
      <c r="AIX167" s="1290"/>
      <c r="AIY167" s="1290"/>
      <c r="AIZ167" s="1290"/>
      <c r="AJA167" s="1290"/>
      <c r="AJB167" s="1290"/>
      <c r="AJC167" s="1290"/>
      <c r="AJD167" s="1290"/>
      <c r="AJE167" s="1290"/>
      <c r="AJF167" s="1290"/>
      <c r="AJG167" s="1290"/>
      <c r="AJH167" s="1290"/>
      <c r="AJI167" s="1290"/>
      <c r="AJJ167" s="1290"/>
      <c r="AJK167" s="1290"/>
      <c r="AJL167" s="1290"/>
      <c r="AJM167" s="1290"/>
      <c r="AJN167" s="1290"/>
      <c r="AJO167" s="1290"/>
      <c r="AJP167" s="1290"/>
      <c r="AJQ167" s="1290"/>
      <c r="AJR167" s="1290"/>
      <c r="AJS167" s="1290"/>
      <c r="AJT167" s="1290"/>
      <c r="AJU167" s="1290"/>
      <c r="AJV167" s="1290"/>
      <c r="AJW167" s="1290"/>
      <c r="AJX167" s="1290"/>
      <c r="AJY167" s="1290"/>
      <c r="AJZ167" s="1290"/>
      <c r="AKA167" s="1290"/>
      <c r="AKB167" s="1290"/>
      <c r="AKC167" s="1290"/>
      <c r="AKD167" s="1290"/>
      <c r="AKE167" s="1290"/>
      <c r="AKF167" s="1290"/>
      <c r="AKG167" s="1290"/>
      <c r="AKH167" s="1290"/>
      <c r="AKI167" s="1290"/>
      <c r="AKJ167" s="1290"/>
      <c r="AKK167" s="1290"/>
      <c r="AKL167" s="1290"/>
      <c r="AKM167" s="1290"/>
      <c r="AKN167" s="1290"/>
      <c r="AKO167" s="1290"/>
      <c r="AKP167" s="1290"/>
      <c r="AKQ167" s="1290"/>
      <c r="AKR167" s="1290"/>
      <c r="AKS167" s="1290"/>
      <c r="AKT167" s="1290"/>
      <c r="AKU167" s="1290"/>
      <c r="AKV167" s="1290"/>
      <c r="AKW167" s="1290"/>
      <c r="AKX167" s="1290"/>
      <c r="AKY167" s="1290"/>
      <c r="AKZ167" s="1290"/>
      <c r="ALA167" s="1290"/>
      <c r="ALB167" s="1290"/>
      <c r="ALC167" s="1290"/>
      <c r="ALD167" s="1290"/>
      <c r="ALE167" s="1290"/>
      <c r="ALF167" s="1290"/>
      <c r="ALG167" s="1290"/>
      <c r="ALH167" s="1290"/>
      <c r="ALI167" s="1290"/>
      <c r="ALJ167" s="1290"/>
      <c r="ALK167" s="1290"/>
      <c r="ALL167" s="1290"/>
      <c r="ALM167" s="1290"/>
      <c r="ALN167" s="1290"/>
      <c r="ALO167" s="1290"/>
      <c r="ALP167" s="1290"/>
      <c r="ALQ167" s="1290"/>
      <c r="ALR167" s="1290"/>
      <c r="ALS167" s="1290"/>
      <c r="ALT167" s="1290"/>
      <c r="ALU167" s="1290"/>
      <c r="ALV167" s="1290"/>
      <c r="ALW167" s="1290"/>
      <c r="ALX167" s="1290"/>
      <c r="ALY167" s="1290"/>
      <c r="ALZ167" s="1290"/>
      <c r="AMA167" s="1290"/>
      <c r="AMB167" s="1290"/>
      <c r="AMC167" s="1290"/>
      <c r="AMD167" s="1290"/>
      <c r="AME167" s="1290"/>
      <c r="AMF167" s="1290"/>
    </row>
    <row r="168" spans="1:1024" ht="18">
      <c r="A168" s="1299"/>
      <c r="B168" s="1298"/>
      <c r="C168" s="1295"/>
      <c r="D168" s="1295"/>
      <c r="E168" s="1297"/>
      <c r="F168" s="1296"/>
      <c r="G168" s="1295"/>
      <c r="H168" s="1305"/>
      <c r="I168" s="1304"/>
    </row>
    <row r="169" spans="1:1024" ht="18">
      <c r="A169" s="1299"/>
      <c r="B169" s="1298"/>
      <c r="C169" s="1295"/>
      <c r="D169" s="1295"/>
      <c r="E169" s="1297"/>
      <c r="F169" s="1296"/>
      <c r="G169" s="1295"/>
      <c r="H169" s="1294"/>
      <c r="I169" s="1294"/>
    </row>
    <row r="170" spans="1:1024" ht="24.75" customHeight="1">
      <c r="A170" s="1299"/>
      <c r="B170" s="1298"/>
      <c r="C170" s="1295"/>
      <c r="D170" s="1295"/>
      <c r="E170" s="1297"/>
      <c r="F170" s="1296"/>
      <c r="G170" s="1295"/>
      <c r="H170" s="1294"/>
      <c r="I170" s="1294"/>
    </row>
    <row r="171" spans="1:1024" s="1294" customFormat="1" ht="18">
      <c r="A171" s="1299"/>
      <c r="B171" s="1298"/>
      <c r="C171" s="1295"/>
      <c r="D171" s="1295"/>
      <c r="E171" s="1297"/>
      <c r="F171" s="1296"/>
      <c r="G171" s="1295"/>
      <c r="AMG171" s="1290"/>
      <c r="AMH171" s="1290"/>
      <c r="AMI171" s="1290"/>
      <c r="AMJ171" s="1290"/>
    </row>
    <row r="172" spans="1:1024" s="1294" customFormat="1" ht="18">
      <c r="A172" s="1303"/>
      <c r="B172" s="1302"/>
      <c r="C172" s="1300"/>
      <c r="D172" s="1300"/>
      <c r="E172" s="1301"/>
      <c r="F172" s="1296"/>
      <c r="G172" s="1300"/>
      <c r="AMG172" s="1290"/>
      <c r="AMH172" s="1290"/>
      <c r="AMI172" s="1290"/>
      <c r="AMJ172" s="1290"/>
    </row>
    <row r="173" spans="1:1024" s="1294" customFormat="1" ht="18">
      <c r="A173" s="1299"/>
      <c r="B173" s="1298"/>
      <c r="C173" s="1295"/>
      <c r="D173" s="1295"/>
      <c r="E173" s="1297"/>
      <c r="F173" s="1296"/>
      <c r="G173" s="1295"/>
      <c r="H173" s="1290"/>
      <c r="I173" s="1290"/>
      <c r="AMG173" s="1290"/>
      <c r="AMH173" s="1290"/>
      <c r="AMI173" s="1290"/>
      <c r="AMJ173" s="1290"/>
    </row>
    <row r="174" spans="1:1024" s="1294" customFormat="1">
      <c r="A174" s="1291"/>
      <c r="B174" s="1291"/>
      <c r="C174" s="1291"/>
      <c r="D174" s="1291"/>
      <c r="E174" s="1292"/>
      <c r="F174" s="1291"/>
      <c r="G174" s="1291"/>
      <c r="H174" s="1290"/>
      <c r="I174" s="1290"/>
      <c r="AMG174" s="1290"/>
      <c r="AMH174" s="1290"/>
      <c r="AMI174" s="1290"/>
      <c r="AMJ174" s="1290"/>
    </row>
    <row r="175" spans="1:1024" ht="20.25" customHeight="1">
      <c r="H175" s="1290"/>
      <c r="I175" s="1290"/>
      <c r="J175" s="1290"/>
      <c r="K175" s="1290"/>
      <c r="L175" s="1290"/>
    </row>
    <row r="176" spans="1:1024">
      <c r="H176" s="1290"/>
      <c r="I176" s="1290"/>
      <c r="J176" s="1290"/>
      <c r="K176" s="1290"/>
      <c r="L176" s="1290"/>
      <c r="M176" s="1290"/>
      <c r="N176" s="1290"/>
      <c r="O176" s="1290"/>
      <c r="P176" s="1290"/>
      <c r="Q176" s="1290"/>
      <c r="R176" s="1290"/>
      <c r="S176" s="1290"/>
      <c r="T176" s="1290"/>
      <c r="U176" s="1290"/>
      <c r="V176" s="1290"/>
      <c r="W176" s="1290"/>
      <c r="X176" s="1290"/>
      <c r="Y176" s="1290"/>
      <c r="Z176" s="1290"/>
      <c r="AA176" s="1290"/>
      <c r="AB176" s="1290"/>
      <c r="AC176" s="1290"/>
      <c r="AD176" s="1290"/>
      <c r="AE176" s="1290"/>
      <c r="AF176" s="1290"/>
      <c r="AG176" s="1290"/>
      <c r="AH176" s="1290"/>
      <c r="AI176" s="1290"/>
      <c r="AJ176" s="1290"/>
      <c r="AK176" s="1290"/>
      <c r="AL176" s="1290"/>
      <c r="AM176" s="1290"/>
      <c r="AN176" s="1290"/>
      <c r="AO176" s="1290"/>
      <c r="AP176" s="1290"/>
      <c r="AQ176" s="1290"/>
      <c r="AR176" s="1290"/>
      <c r="AS176" s="1290"/>
      <c r="AT176" s="1290"/>
      <c r="AU176" s="1290"/>
      <c r="AV176" s="1290"/>
      <c r="AW176" s="1290"/>
      <c r="AX176" s="1290"/>
      <c r="AY176" s="1290"/>
      <c r="AZ176" s="1290"/>
      <c r="BA176" s="1290"/>
      <c r="BB176" s="1290"/>
      <c r="BC176" s="1290"/>
      <c r="BD176" s="1290"/>
      <c r="BE176" s="1290"/>
      <c r="BF176" s="1290"/>
      <c r="BG176" s="1290"/>
      <c r="BH176" s="1290"/>
      <c r="BI176" s="1290"/>
      <c r="BJ176" s="1290"/>
      <c r="BK176" s="1290"/>
      <c r="BL176" s="1290"/>
      <c r="BM176" s="1290"/>
      <c r="BN176" s="1290"/>
      <c r="BO176" s="1290"/>
      <c r="BP176" s="1290"/>
      <c r="BQ176" s="1290"/>
      <c r="BR176" s="1290"/>
      <c r="BS176" s="1290"/>
      <c r="BT176" s="1290"/>
      <c r="BU176" s="1290"/>
      <c r="BV176" s="1290"/>
      <c r="BW176" s="1290"/>
      <c r="BX176" s="1290"/>
      <c r="BY176" s="1290"/>
      <c r="BZ176" s="1290"/>
      <c r="CA176" s="1290"/>
      <c r="CB176" s="1290"/>
      <c r="CC176" s="1290"/>
      <c r="CD176" s="1290"/>
      <c r="CE176" s="1290"/>
      <c r="CF176" s="1290"/>
      <c r="CG176" s="1290"/>
      <c r="CH176" s="1290"/>
      <c r="CI176" s="1290"/>
      <c r="CJ176" s="1290"/>
      <c r="CK176" s="1290"/>
      <c r="CL176" s="1290"/>
      <c r="CM176" s="1290"/>
      <c r="CN176" s="1290"/>
      <c r="CO176" s="1290"/>
      <c r="CP176" s="1290"/>
      <c r="CQ176" s="1290"/>
      <c r="CR176" s="1290"/>
      <c r="CS176" s="1290"/>
      <c r="CT176" s="1290"/>
      <c r="CU176" s="1290"/>
      <c r="CV176" s="1290"/>
      <c r="CW176" s="1290"/>
      <c r="CX176" s="1290"/>
      <c r="CY176" s="1290"/>
      <c r="CZ176" s="1290"/>
      <c r="DA176" s="1290"/>
      <c r="DB176" s="1290"/>
      <c r="DC176" s="1290"/>
      <c r="DD176" s="1290"/>
      <c r="DE176" s="1290"/>
      <c r="DF176" s="1290"/>
      <c r="DG176" s="1290"/>
      <c r="DH176" s="1290"/>
      <c r="DI176" s="1290"/>
      <c r="DJ176" s="1290"/>
      <c r="DK176" s="1290"/>
      <c r="DL176" s="1290"/>
      <c r="DM176" s="1290"/>
      <c r="DN176" s="1290"/>
      <c r="DO176" s="1290"/>
      <c r="DP176" s="1290"/>
      <c r="DQ176" s="1290"/>
      <c r="DR176" s="1290"/>
      <c r="DS176" s="1290"/>
      <c r="DT176" s="1290"/>
      <c r="DU176" s="1290"/>
      <c r="DV176" s="1290"/>
      <c r="DW176" s="1290"/>
      <c r="DX176" s="1290"/>
      <c r="DY176" s="1290"/>
      <c r="DZ176" s="1290"/>
      <c r="EA176" s="1290"/>
      <c r="EB176" s="1290"/>
      <c r="EC176" s="1290"/>
      <c r="ED176" s="1290"/>
      <c r="EE176" s="1290"/>
      <c r="EF176" s="1290"/>
      <c r="EG176" s="1290"/>
      <c r="EH176" s="1290"/>
      <c r="EI176" s="1290"/>
      <c r="EJ176" s="1290"/>
      <c r="EK176" s="1290"/>
      <c r="EL176" s="1290"/>
      <c r="EM176" s="1290"/>
      <c r="EN176" s="1290"/>
      <c r="EO176" s="1290"/>
      <c r="EP176" s="1290"/>
      <c r="EQ176" s="1290"/>
      <c r="ER176" s="1290"/>
      <c r="ES176" s="1290"/>
      <c r="ET176" s="1290"/>
      <c r="EU176" s="1290"/>
      <c r="EV176" s="1290"/>
      <c r="EW176" s="1290"/>
      <c r="EX176" s="1290"/>
      <c r="EY176" s="1290"/>
      <c r="EZ176" s="1290"/>
      <c r="FA176" s="1290"/>
      <c r="FB176" s="1290"/>
      <c r="FC176" s="1290"/>
      <c r="FD176" s="1290"/>
      <c r="FE176" s="1290"/>
      <c r="FF176" s="1290"/>
      <c r="FG176" s="1290"/>
      <c r="FH176" s="1290"/>
      <c r="FI176" s="1290"/>
      <c r="FJ176" s="1290"/>
      <c r="FK176" s="1290"/>
      <c r="FL176" s="1290"/>
      <c r="FM176" s="1290"/>
      <c r="FN176" s="1290"/>
      <c r="FO176" s="1290"/>
      <c r="FP176" s="1290"/>
      <c r="FQ176" s="1290"/>
      <c r="FR176" s="1290"/>
      <c r="FS176" s="1290"/>
      <c r="FT176" s="1290"/>
      <c r="FU176" s="1290"/>
      <c r="FV176" s="1290"/>
      <c r="FW176" s="1290"/>
      <c r="FX176" s="1290"/>
      <c r="FY176" s="1290"/>
      <c r="FZ176" s="1290"/>
      <c r="GA176" s="1290"/>
      <c r="GB176" s="1290"/>
      <c r="GC176" s="1290"/>
      <c r="GD176" s="1290"/>
      <c r="GE176" s="1290"/>
      <c r="GF176" s="1290"/>
      <c r="GG176" s="1290"/>
      <c r="GH176" s="1290"/>
      <c r="GI176" s="1290"/>
      <c r="GJ176" s="1290"/>
      <c r="GK176" s="1290"/>
      <c r="GL176" s="1290"/>
      <c r="GM176" s="1290"/>
      <c r="GN176" s="1290"/>
      <c r="GO176" s="1290"/>
      <c r="GP176" s="1290"/>
      <c r="GQ176" s="1290"/>
      <c r="GR176" s="1290"/>
      <c r="GS176" s="1290"/>
      <c r="GT176" s="1290"/>
      <c r="GU176" s="1290"/>
      <c r="GV176" s="1290"/>
      <c r="GW176" s="1290"/>
      <c r="GX176" s="1290"/>
      <c r="GY176" s="1290"/>
      <c r="GZ176" s="1290"/>
      <c r="HA176" s="1290"/>
      <c r="HB176" s="1290"/>
      <c r="HC176" s="1290"/>
      <c r="HD176" s="1290"/>
      <c r="HE176" s="1290"/>
      <c r="HF176" s="1290"/>
      <c r="HG176" s="1290"/>
      <c r="HH176" s="1290"/>
      <c r="HI176" s="1290"/>
      <c r="HJ176" s="1290"/>
      <c r="HK176" s="1290"/>
      <c r="HL176" s="1290"/>
      <c r="HM176" s="1290"/>
      <c r="HN176" s="1290"/>
      <c r="HO176" s="1290"/>
      <c r="HP176" s="1290"/>
      <c r="HQ176" s="1290"/>
      <c r="HR176" s="1290"/>
      <c r="HS176" s="1290"/>
      <c r="HT176" s="1290"/>
      <c r="HU176" s="1290"/>
      <c r="HV176" s="1290"/>
      <c r="HW176" s="1290"/>
      <c r="HX176" s="1290"/>
      <c r="HY176" s="1290"/>
      <c r="HZ176" s="1290"/>
      <c r="IA176" s="1290"/>
      <c r="IB176" s="1290"/>
      <c r="IC176" s="1290"/>
      <c r="ID176" s="1290"/>
      <c r="IE176" s="1290"/>
      <c r="IF176" s="1290"/>
      <c r="IG176" s="1290"/>
      <c r="IH176" s="1290"/>
      <c r="II176" s="1290"/>
      <c r="IJ176" s="1290"/>
      <c r="IK176" s="1290"/>
      <c r="IL176" s="1290"/>
      <c r="IM176" s="1290"/>
      <c r="IN176" s="1290"/>
      <c r="IO176" s="1290"/>
      <c r="IP176" s="1290"/>
      <c r="IQ176" s="1290"/>
      <c r="IR176" s="1290"/>
      <c r="IS176" s="1290"/>
      <c r="IT176" s="1290"/>
      <c r="IU176" s="1290"/>
      <c r="IV176" s="1290"/>
      <c r="IW176" s="1290"/>
      <c r="IX176" s="1290"/>
      <c r="IY176" s="1290"/>
      <c r="IZ176" s="1290"/>
      <c r="JA176" s="1290"/>
      <c r="JB176" s="1290"/>
      <c r="JC176" s="1290"/>
      <c r="JD176" s="1290"/>
      <c r="JE176" s="1290"/>
      <c r="JF176" s="1290"/>
      <c r="JG176" s="1290"/>
      <c r="JH176" s="1290"/>
      <c r="JI176" s="1290"/>
      <c r="JJ176" s="1290"/>
      <c r="JK176" s="1290"/>
      <c r="JL176" s="1290"/>
      <c r="JM176" s="1290"/>
      <c r="JN176" s="1290"/>
      <c r="JO176" s="1290"/>
      <c r="JP176" s="1290"/>
      <c r="JQ176" s="1290"/>
      <c r="JR176" s="1290"/>
      <c r="JS176" s="1290"/>
      <c r="JT176" s="1290"/>
      <c r="JU176" s="1290"/>
      <c r="JV176" s="1290"/>
      <c r="JW176" s="1290"/>
      <c r="JX176" s="1290"/>
      <c r="JY176" s="1290"/>
      <c r="JZ176" s="1290"/>
      <c r="KA176" s="1290"/>
      <c r="KB176" s="1290"/>
      <c r="KC176" s="1290"/>
      <c r="KD176" s="1290"/>
      <c r="KE176" s="1290"/>
      <c r="KF176" s="1290"/>
      <c r="KG176" s="1290"/>
      <c r="KH176" s="1290"/>
      <c r="KI176" s="1290"/>
      <c r="KJ176" s="1290"/>
      <c r="KK176" s="1290"/>
      <c r="KL176" s="1290"/>
      <c r="KM176" s="1290"/>
      <c r="KN176" s="1290"/>
      <c r="KO176" s="1290"/>
      <c r="KP176" s="1290"/>
      <c r="KQ176" s="1290"/>
      <c r="KR176" s="1290"/>
      <c r="KS176" s="1290"/>
      <c r="KT176" s="1290"/>
      <c r="KU176" s="1290"/>
      <c r="KV176" s="1290"/>
      <c r="KW176" s="1290"/>
      <c r="KX176" s="1290"/>
      <c r="KY176" s="1290"/>
      <c r="KZ176" s="1290"/>
      <c r="LA176" s="1290"/>
      <c r="LB176" s="1290"/>
      <c r="LC176" s="1290"/>
      <c r="LD176" s="1290"/>
      <c r="LE176" s="1290"/>
      <c r="LF176" s="1290"/>
      <c r="LG176" s="1290"/>
      <c r="LH176" s="1290"/>
      <c r="LI176" s="1290"/>
      <c r="LJ176" s="1290"/>
      <c r="LK176" s="1290"/>
      <c r="LL176" s="1290"/>
      <c r="LM176" s="1290"/>
      <c r="LN176" s="1290"/>
      <c r="LO176" s="1290"/>
      <c r="LP176" s="1290"/>
      <c r="LQ176" s="1290"/>
      <c r="LR176" s="1290"/>
      <c r="LS176" s="1290"/>
      <c r="LT176" s="1290"/>
      <c r="LU176" s="1290"/>
      <c r="LV176" s="1290"/>
      <c r="LW176" s="1290"/>
      <c r="LX176" s="1290"/>
      <c r="LY176" s="1290"/>
      <c r="LZ176" s="1290"/>
      <c r="MA176" s="1290"/>
      <c r="MB176" s="1290"/>
      <c r="MC176" s="1290"/>
      <c r="MD176" s="1290"/>
      <c r="ME176" s="1290"/>
      <c r="MF176" s="1290"/>
      <c r="MG176" s="1290"/>
      <c r="MH176" s="1290"/>
      <c r="MI176" s="1290"/>
      <c r="MJ176" s="1290"/>
      <c r="MK176" s="1290"/>
      <c r="ML176" s="1290"/>
      <c r="MM176" s="1290"/>
      <c r="MN176" s="1290"/>
      <c r="MO176" s="1290"/>
      <c r="MP176" s="1290"/>
      <c r="MQ176" s="1290"/>
      <c r="MR176" s="1290"/>
      <c r="MS176" s="1290"/>
      <c r="MT176" s="1290"/>
      <c r="MU176" s="1290"/>
      <c r="MV176" s="1290"/>
      <c r="MW176" s="1290"/>
      <c r="MX176" s="1290"/>
      <c r="MY176" s="1290"/>
      <c r="MZ176" s="1290"/>
      <c r="NA176" s="1290"/>
      <c r="NB176" s="1290"/>
      <c r="NC176" s="1290"/>
      <c r="ND176" s="1290"/>
      <c r="NE176" s="1290"/>
      <c r="NF176" s="1290"/>
      <c r="NG176" s="1290"/>
      <c r="NH176" s="1290"/>
      <c r="NI176" s="1290"/>
      <c r="NJ176" s="1290"/>
      <c r="NK176" s="1290"/>
      <c r="NL176" s="1290"/>
      <c r="NM176" s="1290"/>
      <c r="NN176" s="1290"/>
      <c r="NO176" s="1290"/>
      <c r="NP176" s="1290"/>
      <c r="NQ176" s="1290"/>
      <c r="NR176" s="1290"/>
      <c r="NS176" s="1290"/>
      <c r="NT176" s="1290"/>
      <c r="NU176" s="1290"/>
      <c r="NV176" s="1290"/>
      <c r="NW176" s="1290"/>
      <c r="NX176" s="1290"/>
      <c r="NY176" s="1290"/>
      <c r="NZ176" s="1290"/>
      <c r="OA176" s="1290"/>
      <c r="OB176" s="1290"/>
      <c r="OC176" s="1290"/>
      <c r="OD176" s="1290"/>
      <c r="OE176" s="1290"/>
      <c r="OF176" s="1290"/>
      <c r="OG176" s="1290"/>
      <c r="OH176" s="1290"/>
      <c r="OI176" s="1290"/>
      <c r="OJ176" s="1290"/>
      <c r="OK176" s="1290"/>
      <c r="OL176" s="1290"/>
      <c r="OM176" s="1290"/>
      <c r="ON176" s="1290"/>
      <c r="OO176" s="1290"/>
      <c r="OP176" s="1290"/>
      <c r="OQ176" s="1290"/>
      <c r="OR176" s="1290"/>
      <c r="OS176" s="1290"/>
      <c r="OT176" s="1290"/>
      <c r="OU176" s="1290"/>
      <c r="OV176" s="1290"/>
      <c r="OW176" s="1290"/>
      <c r="OX176" s="1290"/>
      <c r="OY176" s="1290"/>
      <c r="OZ176" s="1290"/>
      <c r="PA176" s="1290"/>
      <c r="PB176" s="1290"/>
      <c r="PC176" s="1290"/>
      <c r="PD176" s="1290"/>
      <c r="PE176" s="1290"/>
      <c r="PF176" s="1290"/>
      <c r="PG176" s="1290"/>
      <c r="PH176" s="1290"/>
      <c r="PI176" s="1290"/>
      <c r="PJ176" s="1290"/>
      <c r="PK176" s="1290"/>
      <c r="PL176" s="1290"/>
      <c r="PM176" s="1290"/>
      <c r="PN176" s="1290"/>
      <c r="PO176" s="1290"/>
      <c r="PP176" s="1290"/>
      <c r="PQ176" s="1290"/>
      <c r="PR176" s="1290"/>
      <c r="PS176" s="1290"/>
      <c r="PT176" s="1290"/>
      <c r="PU176" s="1290"/>
      <c r="PV176" s="1290"/>
      <c r="PW176" s="1290"/>
      <c r="PX176" s="1290"/>
      <c r="PY176" s="1290"/>
      <c r="PZ176" s="1290"/>
      <c r="QA176" s="1290"/>
      <c r="QB176" s="1290"/>
      <c r="QC176" s="1290"/>
      <c r="QD176" s="1290"/>
      <c r="QE176" s="1290"/>
      <c r="QF176" s="1290"/>
      <c r="QG176" s="1290"/>
      <c r="QH176" s="1290"/>
      <c r="QI176" s="1290"/>
      <c r="QJ176" s="1290"/>
      <c r="QK176" s="1290"/>
      <c r="QL176" s="1290"/>
      <c r="QM176" s="1290"/>
      <c r="QN176" s="1290"/>
      <c r="QO176" s="1290"/>
      <c r="QP176" s="1290"/>
      <c r="QQ176" s="1290"/>
      <c r="QR176" s="1290"/>
      <c r="QS176" s="1290"/>
      <c r="QT176" s="1290"/>
      <c r="QU176" s="1290"/>
      <c r="QV176" s="1290"/>
      <c r="QW176" s="1290"/>
      <c r="QX176" s="1290"/>
      <c r="QY176" s="1290"/>
      <c r="QZ176" s="1290"/>
      <c r="RA176" s="1290"/>
      <c r="RB176" s="1290"/>
      <c r="RC176" s="1290"/>
      <c r="RD176" s="1290"/>
      <c r="RE176" s="1290"/>
      <c r="RF176" s="1290"/>
      <c r="RG176" s="1290"/>
      <c r="RH176" s="1290"/>
      <c r="RI176" s="1290"/>
      <c r="RJ176" s="1290"/>
      <c r="RK176" s="1290"/>
      <c r="RL176" s="1290"/>
      <c r="RM176" s="1290"/>
      <c r="RN176" s="1290"/>
      <c r="RO176" s="1290"/>
      <c r="RP176" s="1290"/>
      <c r="RQ176" s="1290"/>
      <c r="RR176" s="1290"/>
      <c r="RS176" s="1290"/>
      <c r="RT176" s="1290"/>
      <c r="RU176" s="1290"/>
      <c r="RV176" s="1290"/>
      <c r="RW176" s="1290"/>
      <c r="RX176" s="1290"/>
      <c r="RY176" s="1290"/>
      <c r="RZ176" s="1290"/>
      <c r="SA176" s="1290"/>
      <c r="SB176" s="1290"/>
      <c r="SC176" s="1290"/>
      <c r="SD176" s="1290"/>
      <c r="SE176" s="1290"/>
      <c r="SF176" s="1290"/>
      <c r="SG176" s="1290"/>
      <c r="SH176" s="1290"/>
      <c r="SI176" s="1290"/>
      <c r="SJ176" s="1290"/>
      <c r="SK176" s="1290"/>
      <c r="SL176" s="1290"/>
      <c r="SM176" s="1290"/>
      <c r="SN176" s="1290"/>
      <c r="SO176" s="1290"/>
      <c r="SP176" s="1290"/>
      <c r="SQ176" s="1290"/>
      <c r="SR176" s="1290"/>
      <c r="SS176" s="1290"/>
      <c r="ST176" s="1290"/>
      <c r="SU176" s="1290"/>
      <c r="SV176" s="1290"/>
      <c r="SW176" s="1290"/>
      <c r="SX176" s="1290"/>
      <c r="SY176" s="1290"/>
      <c r="SZ176" s="1290"/>
      <c r="TA176" s="1290"/>
      <c r="TB176" s="1290"/>
      <c r="TC176" s="1290"/>
      <c r="TD176" s="1290"/>
      <c r="TE176" s="1290"/>
      <c r="TF176" s="1290"/>
      <c r="TG176" s="1290"/>
      <c r="TH176" s="1290"/>
      <c r="TI176" s="1290"/>
      <c r="TJ176" s="1290"/>
      <c r="TK176" s="1290"/>
      <c r="TL176" s="1290"/>
      <c r="TM176" s="1290"/>
      <c r="TN176" s="1290"/>
      <c r="TO176" s="1290"/>
      <c r="TP176" s="1290"/>
      <c r="TQ176" s="1290"/>
      <c r="TR176" s="1290"/>
      <c r="TS176" s="1290"/>
      <c r="TT176" s="1290"/>
      <c r="TU176" s="1290"/>
      <c r="TV176" s="1290"/>
      <c r="TW176" s="1290"/>
      <c r="TX176" s="1290"/>
      <c r="TY176" s="1290"/>
      <c r="TZ176" s="1290"/>
      <c r="UA176" s="1290"/>
      <c r="UB176" s="1290"/>
      <c r="UC176" s="1290"/>
      <c r="UD176" s="1290"/>
      <c r="UE176" s="1290"/>
      <c r="UF176" s="1290"/>
      <c r="UG176" s="1290"/>
      <c r="UH176" s="1290"/>
      <c r="UI176" s="1290"/>
      <c r="UJ176" s="1290"/>
      <c r="UK176" s="1290"/>
      <c r="UL176" s="1290"/>
      <c r="UM176" s="1290"/>
      <c r="UN176" s="1290"/>
      <c r="UO176" s="1290"/>
      <c r="UP176" s="1290"/>
      <c r="UQ176" s="1290"/>
      <c r="UR176" s="1290"/>
      <c r="US176" s="1290"/>
      <c r="UT176" s="1290"/>
      <c r="UU176" s="1290"/>
      <c r="UV176" s="1290"/>
      <c r="UW176" s="1290"/>
      <c r="UX176" s="1290"/>
      <c r="UY176" s="1290"/>
      <c r="UZ176" s="1290"/>
      <c r="VA176" s="1290"/>
      <c r="VB176" s="1290"/>
      <c r="VC176" s="1290"/>
      <c r="VD176" s="1290"/>
      <c r="VE176" s="1290"/>
      <c r="VF176" s="1290"/>
      <c r="VG176" s="1290"/>
      <c r="VH176" s="1290"/>
      <c r="VI176" s="1290"/>
      <c r="VJ176" s="1290"/>
      <c r="VK176" s="1290"/>
      <c r="VL176" s="1290"/>
      <c r="VM176" s="1290"/>
      <c r="VN176" s="1290"/>
      <c r="VO176" s="1290"/>
      <c r="VP176" s="1290"/>
      <c r="VQ176" s="1290"/>
      <c r="VR176" s="1290"/>
      <c r="VS176" s="1290"/>
      <c r="VT176" s="1290"/>
      <c r="VU176" s="1290"/>
      <c r="VV176" s="1290"/>
      <c r="VW176" s="1290"/>
      <c r="VX176" s="1290"/>
      <c r="VY176" s="1290"/>
      <c r="VZ176" s="1290"/>
      <c r="WA176" s="1290"/>
      <c r="WB176" s="1290"/>
      <c r="WC176" s="1290"/>
      <c r="WD176" s="1290"/>
      <c r="WE176" s="1290"/>
      <c r="WF176" s="1290"/>
      <c r="WG176" s="1290"/>
      <c r="WH176" s="1290"/>
      <c r="WI176" s="1290"/>
      <c r="WJ176" s="1290"/>
      <c r="WK176" s="1290"/>
      <c r="WL176" s="1290"/>
      <c r="WM176" s="1290"/>
      <c r="WN176" s="1290"/>
      <c r="WO176" s="1290"/>
      <c r="WP176" s="1290"/>
      <c r="WQ176" s="1290"/>
      <c r="WR176" s="1290"/>
      <c r="WS176" s="1290"/>
      <c r="WT176" s="1290"/>
      <c r="WU176" s="1290"/>
      <c r="WV176" s="1290"/>
      <c r="WW176" s="1290"/>
      <c r="WX176" s="1290"/>
      <c r="WY176" s="1290"/>
      <c r="WZ176" s="1290"/>
      <c r="XA176" s="1290"/>
      <c r="XB176" s="1290"/>
      <c r="XC176" s="1290"/>
      <c r="XD176" s="1290"/>
      <c r="XE176" s="1290"/>
      <c r="XF176" s="1290"/>
      <c r="XG176" s="1290"/>
      <c r="XH176" s="1290"/>
      <c r="XI176" s="1290"/>
      <c r="XJ176" s="1290"/>
      <c r="XK176" s="1290"/>
      <c r="XL176" s="1290"/>
      <c r="XM176" s="1290"/>
      <c r="XN176" s="1290"/>
      <c r="XO176" s="1290"/>
      <c r="XP176" s="1290"/>
      <c r="XQ176" s="1290"/>
      <c r="XR176" s="1290"/>
      <c r="XS176" s="1290"/>
      <c r="XT176" s="1290"/>
      <c r="XU176" s="1290"/>
      <c r="XV176" s="1290"/>
      <c r="XW176" s="1290"/>
      <c r="XX176" s="1290"/>
      <c r="XY176" s="1290"/>
      <c r="XZ176" s="1290"/>
      <c r="YA176" s="1290"/>
      <c r="YB176" s="1290"/>
      <c r="YC176" s="1290"/>
      <c r="YD176" s="1290"/>
      <c r="YE176" s="1290"/>
      <c r="YF176" s="1290"/>
      <c r="YG176" s="1290"/>
      <c r="YH176" s="1290"/>
      <c r="YI176" s="1290"/>
      <c r="YJ176" s="1290"/>
      <c r="YK176" s="1290"/>
      <c r="YL176" s="1290"/>
      <c r="YM176" s="1290"/>
      <c r="YN176" s="1290"/>
      <c r="YO176" s="1290"/>
      <c r="YP176" s="1290"/>
      <c r="YQ176" s="1290"/>
      <c r="YR176" s="1290"/>
      <c r="YS176" s="1290"/>
      <c r="YT176" s="1290"/>
      <c r="YU176" s="1290"/>
      <c r="YV176" s="1290"/>
      <c r="YW176" s="1290"/>
      <c r="YX176" s="1290"/>
      <c r="YY176" s="1290"/>
      <c r="YZ176" s="1290"/>
      <c r="ZA176" s="1290"/>
      <c r="ZB176" s="1290"/>
      <c r="ZC176" s="1290"/>
      <c r="ZD176" s="1290"/>
      <c r="ZE176" s="1290"/>
      <c r="ZF176" s="1290"/>
      <c r="ZG176" s="1290"/>
      <c r="ZH176" s="1290"/>
      <c r="ZI176" s="1290"/>
      <c r="ZJ176" s="1290"/>
      <c r="ZK176" s="1290"/>
      <c r="ZL176" s="1290"/>
      <c r="ZM176" s="1290"/>
      <c r="ZN176" s="1290"/>
      <c r="ZO176" s="1290"/>
      <c r="ZP176" s="1290"/>
      <c r="ZQ176" s="1290"/>
      <c r="ZR176" s="1290"/>
      <c r="ZS176" s="1290"/>
      <c r="ZT176" s="1290"/>
      <c r="ZU176" s="1290"/>
      <c r="ZV176" s="1290"/>
      <c r="ZW176" s="1290"/>
      <c r="ZX176" s="1290"/>
      <c r="ZY176" s="1290"/>
      <c r="ZZ176" s="1290"/>
      <c r="AAA176" s="1290"/>
      <c r="AAB176" s="1290"/>
      <c r="AAC176" s="1290"/>
      <c r="AAD176" s="1290"/>
      <c r="AAE176" s="1290"/>
      <c r="AAF176" s="1290"/>
      <c r="AAG176" s="1290"/>
      <c r="AAH176" s="1290"/>
      <c r="AAI176" s="1290"/>
      <c r="AAJ176" s="1290"/>
      <c r="AAK176" s="1290"/>
      <c r="AAL176" s="1290"/>
      <c r="AAM176" s="1290"/>
      <c r="AAN176" s="1290"/>
      <c r="AAO176" s="1290"/>
      <c r="AAP176" s="1290"/>
      <c r="AAQ176" s="1290"/>
      <c r="AAR176" s="1290"/>
      <c r="AAS176" s="1290"/>
      <c r="AAT176" s="1290"/>
      <c r="AAU176" s="1290"/>
      <c r="AAV176" s="1290"/>
      <c r="AAW176" s="1290"/>
      <c r="AAX176" s="1290"/>
      <c r="AAY176" s="1290"/>
      <c r="AAZ176" s="1290"/>
      <c r="ABA176" s="1290"/>
      <c r="ABB176" s="1290"/>
      <c r="ABC176" s="1290"/>
      <c r="ABD176" s="1290"/>
      <c r="ABE176" s="1290"/>
      <c r="ABF176" s="1290"/>
      <c r="ABG176" s="1290"/>
      <c r="ABH176" s="1290"/>
      <c r="ABI176" s="1290"/>
      <c r="ABJ176" s="1290"/>
      <c r="ABK176" s="1290"/>
      <c r="ABL176" s="1290"/>
      <c r="ABM176" s="1290"/>
      <c r="ABN176" s="1290"/>
      <c r="ABO176" s="1290"/>
      <c r="ABP176" s="1290"/>
      <c r="ABQ176" s="1290"/>
      <c r="ABR176" s="1290"/>
      <c r="ABS176" s="1290"/>
      <c r="ABT176" s="1290"/>
      <c r="ABU176" s="1290"/>
      <c r="ABV176" s="1290"/>
      <c r="ABW176" s="1290"/>
      <c r="ABX176" s="1290"/>
      <c r="ABY176" s="1290"/>
      <c r="ABZ176" s="1290"/>
      <c r="ACA176" s="1290"/>
      <c r="ACB176" s="1290"/>
      <c r="ACC176" s="1290"/>
      <c r="ACD176" s="1290"/>
      <c r="ACE176" s="1290"/>
      <c r="ACF176" s="1290"/>
      <c r="ACG176" s="1290"/>
      <c r="ACH176" s="1290"/>
      <c r="ACI176" s="1290"/>
      <c r="ACJ176" s="1290"/>
      <c r="ACK176" s="1290"/>
      <c r="ACL176" s="1290"/>
      <c r="ACM176" s="1290"/>
      <c r="ACN176" s="1290"/>
      <c r="ACO176" s="1290"/>
      <c r="ACP176" s="1290"/>
      <c r="ACQ176" s="1290"/>
      <c r="ACR176" s="1290"/>
      <c r="ACS176" s="1290"/>
      <c r="ACT176" s="1290"/>
      <c r="ACU176" s="1290"/>
      <c r="ACV176" s="1290"/>
      <c r="ACW176" s="1290"/>
      <c r="ACX176" s="1290"/>
      <c r="ACY176" s="1290"/>
      <c r="ACZ176" s="1290"/>
      <c r="ADA176" s="1290"/>
      <c r="ADB176" s="1290"/>
      <c r="ADC176" s="1290"/>
      <c r="ADD176" s="1290"/>
      <c r="ADE176" s="1290"/>
      <c r="ADF176" s="1290"/>
      <c r="ADG176" s="1290"/>
      <c r="ADH176" s="1290"/>
      <c r="ADI176" s="1290"/>
      <c r="ADJ176" s="1290"/>
      <c r="ADK176" s="1290"/>
      <c r="ADL176" s="1290"/>
      <c r="ADM176" s="1290"/>
      <c r="ADN176" s="1290"/>
      <c r="ADO176" s="1290"/>
      <c r="ADP176" s="1290"/>
      <c r="ADQ176" s="1290"/>
      <c r="ADR176" s="1290"/>
      <c r="ADS176" s="1290"/>
      <c r="ADT176" s="1290"/>
      <c r="ADU176" s="1290"/>
      <c r="ADV176" s="1290"/>
      <c r="ADW176" s="1290"/>
      <c r="ADX176" s="1290"/>
      <c r="ADY176" s="1290"/>
      <c r="ADZ176" s="1290"/>
      <c r="AEA176" s="1290"/>
      <c r="AEB176" s="1290"/>
      <c r="AEC176" s="1290"/>
      <c r="AED176" s="1290"/>
      <c r="AEE176" s="1290"/>
      <c r="AEF176" s="1290"/>
      <c r="AEG176" s="1290"/>
      <c r="AEH176" s="1290"/>
      <c r="AEI176" s="1290"/>
      <c r="AEJ176" s="1290"/>
      <c r="AEK176" s="1290"/>
      <c r="AEL176" s="1290"/>
      <c r="AEM176" s="1290"/>
      <c r="AEN176" s="1290"/>
      <c r="AEO176" s="1290"/>
      <c r="AEP176" s="1290"/>
      <c r="AEQ176" s="1290"/>
      <c r="AER176" s="1290"/>
      <c r="AES176" s="1290"/>
      <c r="AET176" s="1290"/>
      <c r="AEU176" s="1290"/>
      <c r="AEV176" s="1290"/>
      <c r="AEW176" s="1290"/>
      <c r="AEX176" s="1290"/>
      <c r="AEY176" s="1290"/>
      <c r="AEZ176" s="1290"/>
      <c r="AFA176" s="1290"/>
      <c r="AFB176" s="1290"/>
      <c r="AFC176" s="1290"/>
      <c r="AFD176" s="1290"/>
      <c r="AFE176" s="1290"/>
      <c r="AFF176" s="1290"/>
      <c r="AFG176" s="1290"/>
      <c r="AFH176" s="1290"/>
      <c r="AFI176" s="1290"/>
      <c r="AFJ176" s="1290"/>
      <c r="AFK176" s="1290"/>
      <c r="AFL176" s="1290"/>
      <c r="AFM176" s="1290"/>
      <c r="AFN176" s="1290"/>
      <c r="AFO176" s="1290"/>
      <c r="AFP176" s="1290"/>
      <c r="AFQ176" s="1290"/>
      <c r="AFR176" s="1290"/>
      <c r="AFS176" s="1290"/>
      <c r="AFT176" s="1290"/>
      <c r="AFU176" s="1290"/>
      <c r="AFV176" s="1290"/>
      <c r="AFW176" s="1290"/>
      <c r="AFX176" s="1290"/>
      <c r="AFY176" s="1290"/>
      <c r="AFZ176" s="1290"/>
      <c r="AGA176" s="1290"/>
      <c r="AGB176" s="1290"/>
      <c r="AGC176" s="1290"/>
      <c r="AGD176" s="1290"/>
      <c r="AGE176" s="1290"/>
      <c r="AGF176" s="1290"/>
      <c r="AGG176" s="1290"/>
      <c r="AGH176" s="1290"/>
      <c r="AGI176" s="1290"/>
      <c r="AGJ176" s="1290"/>
      <c r="AGK176" s="1290"/>
      <c r="AGL176" s="1290"/>
      <c r="AGM176" s="1290"/>
      <c r="AGN176" s="1290"/>
      <c r="AGO176" s="1290"/>
      <c r="AGP176" s="1290"/>
      <c r="AGQ176" s="1290"/>
      <c r="AGR176" s="1290"/>
      <c r="AGS176" s="1290"/>
      <c r="AGT176" s="1290"/>
      <c r="AGU176" s="1290"/>
      <c r="AGV176" s="1290"/>
      <c r="AGW176" s="1290"/>
      <c r="AGX176" s="1290"/>
      <c r="AGY176" s="1290"/>
      <c r="AGZ176" s="1290"/>
      <c r="AHA176" s="1290"/>
      <c r="AHB176" s="1290"/>
      <c r="AHC176" s="1290"/>
      <c r="AHD176" s="1290"/>
      <c r="AHE176" s="1290"/>
      <c r="AHF176" s="1290"/>
      <c r="AHG176" s="1290"/>
      <c r="AHH176" s="1290"/>
      <c r="AHI176" s="1290"/>
      <c r="AHJ176" s="1290"/>
      <c r="AHK176" s="1290"/>
      <c r="AHL176" s="1290"/>
      <c r="AHM176" s="1290"/>
      <c r="AHN176" s="1290"/>
      <c r="AHO176" s="1290"/>
      <c r="AHP176" s="1290"/>
      <c r="AHQ176" s="1290"/>
      <c r="AHR176" s="1290"/>
      <c r="AHS176" s="1290"/>
      <c r="AHT176" s="1290"/>
      <c r="AHU176" s="1290"/>
      <c r="AHV176" s="1290"/>
      <c r="AHW176" s="1290"/>
      <c r="AHX176" s="1290"/>
      <c r="AHY176" s="1290"/>
      <c r="AHZ176" s="1290"/>
      <c r="AIA176" s="1290"/>
      <c r="AIB176" s="1290"/>
      <c r="AIC176" s="1290"/>
      <c r="AID176" s="1290"/>
      <c r="AIE176" s="1290"/>
      <c r="AIF176" s="1290"/>
      <c r="AIG176" s="1290"/>
      <c r="AIH176" s="1290"/>
      <c r="AII176" s="1290"/>
      <c r="AIJ176" s="1290"/>
      <c r="AIK176" s="1290"/>
      <c r="AIL176" s="1290"/>
      <c r="AIM176" s="1290"/>
      <c r="AIN176" s="1290"/>
      <c r="AIO176" s="1290"/>
      <c r="AIP176" s="1290"/>
      <c r="AIQ176" s="1290"/>
      <c r="AIR176" s="1290"/>
      <c r="AIS176" s="1290"/>
      <c r="AIT176" s="1290"/>
      <c r="AIU176" s="1290"/>
      <c r="AIV176" s="1290"/>
      <c r="AIW176" s="1290"/>
      <c r="AIX176" s="1290"/>
      <c r="AIY176" s="1290"/>
      <c r="AIZ176" s="1290"/>
      <c r="AJA176" s="1290"/>
      <c r="AJB176" s="1290"/>
      <c r="AJC176" s="1290"/>
      <c r="AJD176" s="1290"/>
      <c r="AJE176" s="1290"/>
      <c r="AJF176" s="1290"/>
      <c r="AJG176" s="1290"/>
      <c r="AJH176" s="1290"/>
      <c r="AJI176" s="1290"/>
      <c r="AJJ176" s="1290"/>
      <c r="AJK176" s="1290"/>
      <c r="AJL176" s="1290"/>
      <c r="AJM176" s="1290"/>
      <c r="AJN176" s="1290"/>
      <c r="AJO176" s="1290"/>
      <c r="AJP176" s="1290"/>
      <c r="AJQ176" s="1290"/>
      <c r="AJR176" s="1290"/>
      <c r="AJS176" s="1290"/>
      <c r="AJT176" s="1290"/>
      <c r="AJU176" s="1290"/>
      <c r="AJV176" s="1290"/>
      <c r="AJW176" s="1290"/>
      <c r="AJX176" s="1290"/>
      <c r="AJY176" s="1290"/>
      <c r="AJZ176" s="1290"/>
      <c r="AKA176" s="1290"/>
      <c r="AKB176" s="1290"/>
      <c r="AKC176" s="1290"/>
      <c r="AKD176" s="1290"/>
      <c r="AKE176" s="1290"/>
      <c r="AKF176" s="1290"/>
      <c r="AKG176" s="1290"/>
      <c r="AKH176" s="1290"/>
      <c r="AKI176" s="1290"/>
      <c r="AKJ176" s="1290"/>
      <c r="AKK176" s="1290"/>
      <c r="AKL176" s="1290"/>
      <c r="AKM176" s="1290"/>
      <c r="AKN176" s="1290"/>
      <c r="AKO176" s="1290"/>
      <c r="AKP176" s="1290"/>
      <c r="AKQ176" s="1290"/>
      <c r="AKR176" s="1290"/>
      <c r="AKS176" s="1290"/>
      <c r="AKT176" s="1290"/>
      <c r="AKU176" s="1290"/>
      <c r="AKV176" s="1290"/>
      <c r="AKW176" s="1290"/>
      <c r="AKX176" s="1290"/>
      <c r="AKY176" s="1290"/>
      <c r="AKZ176" s="1290"/>
      <c r="ALA176" s="1290"/>
      <c r="ALB176" s="1290"/>
      <c r="ALC176" s="1290"/>
      <c r="ALD176" s="1290"/>
      <c r="ALE176" s="1290"/>
      <c r="ALF176" s="1290"/>
      <c r="ALG176" s="1290"/>
      <c r="ALH176" s="1290"/>
      <c r="ALI176" s="1290"/>
      <c r="ALJ176" s="1290"/>
      <c r="ALK176" s="1290"/>
      <c r="ALL176" s="1290"/>
      <c r="ALM176" s="1290"/>
      <c r="ALN176" s="1290"/>
      <c r="ALO176" s="1290"/>
      <c r="ALP176" s="1290"/>
      <c r="ALQ176" s="1290"/>
      <c r="ALR176" s="1290"/>
      <c r="ALS176" s="1290"/>
      <c r="ALT176" s="1290"/>
      <c r="ALU176" s="1290"/>
      <c r="ALV176" s="1290"/>
      <c r="ALW176" s="1290"/>
      <c r="ALX176" s="1290"/>
      <c r="ALY176" s="1290"/>
      <c r="ALZ176" s="1290"/>
      <c r="AMA176" s="1290"/>
      <c r="AMB176" s="1290"/>
      <c r="AMC176" s="1290"/>
      <c r="AMD176" s="1290"/>
      <c r="AME176" s="1290"/>
      <c r="AMF176" s="1290"/>
    </row>
    <row r="177" spans="1:1024">
      <c r="H177" s="1290"/>
      <c r="I177" s="1290"/>
      <c r="J177" s="1290"/>
      <c r="K177" s="1290"/>
      <c r="L177" s="1290"/>
    </row>
    <row r="178" spans="1:1024">
      <c r="H178" s="1290"/>
      <c r="I178" s="1290"/>
      <c r="J178" s="1290"/>
      <c r="K178" s="1290"/>
      <c r="L178" s="1290"/>
    </row>
    <row r="179" spans="1:1024">
      <c r="H179" s="1290"/>
      <c r="I179" s="1290"/>
      <c r="J179" s="1290"/>
      <c r="K179" s="1290"/>
      <c r="L179" s="1290"/>
    </row>
    <row r="180" spans="1:1024" ht="23.25" customHeight="1">
      <c r="H180" s="1290"/>
      <c r="I180" s="1290"/>
      <c r="J180" s="1290"/>
      <c r="K180" s="1290"/>
      <c r="L180" s="1290"/>
    </row>
    <row r="181" spans="1:1024">
      <c r="H181" s="1290"/>
      <c r="I181" s="1290"/>
      <c r="J181" s="1290"/>
      <c r="K181" s="1290"/>
      <c r="L181" s="1290"/>
    </row>
    <row r="182" spans="1:1024">
      <c r="H182" s="1290"/>
      <c r="I182" s="1290"/>
      <c r="J182" s="1290"/>
      <c r="K182" s="1290"/>
      <c r="L182" s="1290"/>
    </row>
    <row r="183" spans="1:1024" ht="17" thickBot="1">
      <c r="H183" s="1290"/>
      <c r="I183" s="1290"/>
      <c r="J183" s="1290"/>
      <c r="K183" s="1290"/>
      <c r="L183" s="1290"/>
    </row>
    <row r="184" spans="1:1024" s="1293" customFormat="1" ht="18" thickTop="1" thickBot="1">
      <c r="A184" s="1291"/>
      <c r="B184" s="1291"/>
      <c r="C184" s="1291"/>
      <c r="D184" s="1291"/>
      <c r="E184" s="1292"/>
      <c r="F184" s="1291"/>
      <c r="G184" s="1291"/>
      <c r="H184" s="1290"/>
      <c r="I184" s="1290"/>
      <c r="J184" s="1290"/>
      <c r="K184" s="1290"/>
      <c r="L184" s="1290"/>
      <c r="M184" s="1290"/>
      <c r="N184" s="1290"/>
      <c r="O184" s="1290"/>
      <c r="P184" s="1290"/>
      <c r="Q184" s="1290"/>
      <c r="R184" s="1290"/>
      <c r="S184" s="1290"/>
      <c r="T184" s="1290"/>
      <c r="U184" s="1290"/>
      <c r="V184" s="1290"/>
      <c r="W184" s="1290"/>
      <c r="X184" s="1290"/>
      <c r="Y184" s="1290"/>
      <c r="Z184" s="1290"/>
      <c r="AA184" s="1290"/>
      <c r="AB184" s="1290"/>
      <c r="AC184" s="1290"/>
      <c r="AD184" s="1290"/>
      <c r="AE184" s="1290"/>
      <c r="AF184" s="1290"/>
      <c r="AG184" s="1290"/>
      <c r="AH184" s="1290"/>
      <c r="AI184" s="1290"/>
      <c r="AJ184" s="1290"/>
      <c r="AK184" s="1290"/>
      <c r="AL184" s="1290"/>
      <c r="AM184" s="1290"/>
      <c r="AN184" s="1290"/>
      <c r="AO184" s="1290"/>
      <c r="AP184" s="1290"/>
      <c r="AQ184" s="1290"/>
      <c r="AR184" s="1290"/>
      <c r="AS184" s="1290"/>
      <c r="AMG184" s="1290"/>
      <c r="AMH184" s="1290"/>
      <c r="AMI184" s="1290"/>
      <c r="AMJ184" s="1290"/>
    </row>
    <row r="185" spans="1:1024" ht="17" thickTop="1">
      <c r="H185" s="1290"/>
      <c r="I185" s="1290"/>
      <c r="J185" s="1290"/>
      <c r="K185" s="1290"/>
      <c r="L185" s="1290"/>
    </row>
    <row r="186" spans="1:1024">
      <c r="H186" s="1290"/>
      <c r="I186" s="1290"/>
      <c r="J186" s="1290"/>
      <c r="K186" s="1290"/>
      <c r="L186" s="1290"/>
      <c r="M186" s="1290"/>
      <c r="N186" s="1290"/>
      <c r="O186" s="1290"/>
      <c r="P186" s="1290"/>
      <c r="Q186" s="1290"/>
      <c r="R186" s="1290"/>
      <c r="S186" s="1290"/>
      <c r="T186" s="1290"/>
      <c r="U186" s="1290"/>
      <c r="V186" s="1290"/>
      <c r="W186" s="1290"/>
      <c r="X186" s="1290"/>
      <c r="Y186" s="1290"/>
      <c r="Z186" s="1290"/>
      <c r="AA186" s="1290"/>
      <c r="AB186" s="1290"/>
      <c r="AC186" s="1290"/>
      <c r="AD186" s="1290"/>
      <c r="AE186" s="1290"/>
      <c r="AF186" s="1290"/>
      <c r="AG186" s="1290"/>
      <c r="AH186" s="1290"/>
      <c r="AI186" s="1290"/>
      <c r="AJ186" s="1290"/>
      <c r="AK186" s="1290"/>
      <c r="AL186" s="1290"/>
      <c r="AM186" s="1290"/>
      <c r="AN186" s="1290"/>
      <c r="AO186" s="1290"/>
      <c r="AP186" s="1290"/>
      <c r="AQ186" s="1290"/>
      <c r="AR186" s="1290"/>
      <c r="AS186" s="1290"/>
      <c r="AT186" s="1290"/>
      <c r="AU186" s="1290"/>
      <c r="AV186" s="1290"/>
      <c r="AW186" s="1290"/>
      <c r="AX186" s="1290"/>
      <c r="AY186" s="1290"/>
      <c r="AZ186" s="1290"/>
      <c r="BA186" s="1290"/>
      <c r="BB186" s="1290"/>
      <c r="BC186" s="1290"/>
      <c r="BD186" s="1290"/>
      <c r="BE186" s="1290"/>
      <c r="BF186" s="1290"/>
      <c r="BG186" s="1290"/>
      <c r="BH186" s="1290"/>
      <c r="BI186" s="1290"/>
      <c r="BJ186" s="1290"/>
      <c r="BK186" s="1290"/>
      <c r="BL186" s="1290"/>
      <c r="BM186" s="1290"/>
      <c r="BN186" s="1290"/>
      <c r="BO186" s="1290"/>
      <c r="BP186" s="1290"/>
      <c r="BQ186" s="1290"/>
      <c r="BR186" s="1290"/>
      <c r="BS186" s="1290"/>
      <c r="BT186" s="1290"/>
      <c r="BU186" s="1290"/>
      <c r="BV186" s="1290"/>
      <c r="BW186" s="1290"/>
      <c r="BX186" s="1290"/>
      <c r="BY186" s="1290"/>
      <c r="BZ186" s="1290"/>
      <c r="CA186" s="1290"/>
      <c r="CB186" s="1290"/>
      <c r="CC186" s="1290"/>
      <c r="CD186" s="1290"/>
      <c r="CE186" s="1290"/>
      <c r="CF186" s="1290"/>
      <c r="CG186" s="1290"/>
      <c r="CH186" s="1290"/>
      <c r="CI186" s="1290"/>
      <c r="CJ186" s="1290"/>
      <c r="CK186" s="1290"/>
      <c r="CL186" s="1290"/>
      <c r="CM186" s="1290"/>
      <c r="CN186" s="1290"/>
      <c r="CO186" s="1290"/>
    </row>
    <row r="187" spans="1:1024">
      <c r="H187" s="1290"/>
      <c r="I187" s="1290"/>
      <c r="J187" s="1290"/>
      <c r="K187" s="1290"/>
      <c r="L187" s="1290"/>
      <c r="M187" s="1290"/>
      <c r="N187" s="1290"/>
      <c r="O187" s="1290"/>
      <c r="P187" s="1290"/>
      <c r="Q187" s="1290"/>
      <c r="R187" s="1290"/>
      <c r="S187" s="1290"/>
      <c r="T187" s="1290"/>
      <c r="U187" s="1290"/>
      <c r="V187" s="1290"/>
      <c r="W187" s="1290"/>
      <c r="X187" s="1290"/>
      <c r="Y187" s="1290"/>
      <c r="Z187" s="1290"/>
      <c r="AA187" s="1290"/>
      <c r="AB187" s="1290"/>
      <c r="AC187" s="1290"/>
      <c r="AD187" s="1290"/>
      <c r="AE187" s="1290"/>
      <c r="AF187" s="1290"/>
      <c r="AG187" s="1290"/>
      <c r="AH187" s="1290"/>
      <c r="AI187" s="1290"/>
      <c r="AJ187" s="1290"/>
      <c r="AK187" s="1290"/>
      <c r="AL187" s="1290"/>
      <c r="AM187" s="1290"/>
      <c r="AN187" s="1290"/>
      <c r="AO187" s="1290"/>
      <c r="AP187" s="1290"/>
      <c r="AQ187" s="1290"/>
      <c r="AR187" s="1290"/>
      <c r="AS187" s="1290"/>
      <c r="AT187" s="1290"/>
      <c r="AU187" s="1290"/>
      <c r="AV187" s="1290"/>
      <c r="AW187" s="1290"/>
      <c r="AX187" s="1290"/>
      <c r="AY187" s="1290"/>
      <c r="AZ187" s="1290"/>
      <c r="BA187" s="1290"/>
      <c r="BB187" s="1290"/>
      <c r="BC187" s="1290"/>
      <c r="BD187" s="1290"/>
      <c r="BE187" s="1290"/>
      <c r="BF187" s="1290"/>
      <c r="BG187" s="1290"/>
      <c r="BH187" s="1290"/>
      <c r="BI187" s="1290"/>
      <c r="BJ187" s="1290"/>
      <c r="BK187" s="1290"/>
      <c r="BL187" s="1290"/>
      <c r="BM187" s="1290"/>
      <c r="BN187" s="1290"/>
      <c r="BO187" s="1290"/>
      <c r="BP187" s="1290"/>
      <c r="BQ187" s="1290"/>
      <c r="BR187" s="1290"/>
      <c r="BS187" s="1290"/>
      <c r="BT187" s="1290"/>
      <c r="BU187" s="1290"/>
      <c r="BV187" s="1290"/>
      <c r="BW187" s="1290"/>
      <c r="BX187" s="1290"/>
      <c r="BY187" s="1290"/>
      <c r="BZ187" s="1290"/>
      <c r="CA187" s="1290"/>
      <c r="CB187" s="1290"/>
      <c r="CC187" s="1290"/>
      <c r="CD187" s="1290"/>
      <c r="CE187" s="1290"/>
      <c r="CF187" s="1290"/>
      <c r="CG187" s="1290"/>
      <c r="CH187" s="1290"/>
      <c r="CI187" s="1290"/>
      <c r="CJ187" s="1290"/>
      <c r="CK187" s="1290"/>
      <c r="CL187" s="1290"/>
      <c r="CM187" s="1290"/>
      <c r="CN187" s="1290"/>
      <c r="CO187" s="1290"/>
    </row>
    <row r="188" spans="1:1024">
      <c r="H188" s="1290"/>
      <c r="I188" s="1290"/>
      <c r="J188" s="1290"/>
      <c r="K188" s="1290"/>
      <c r="L188" s="1290"/>
      <c r="M188" s="1290"/>
      <c r="N188" s="1290"/>
      <c r="O188" s="1290"/>
      <c r="P188" s="1290"/>
      <c r="Q188" s="1290"/>
      <c r="R188" s="1290"/>
      <c r="S188" s="1290"/>
      <c r="T188" s="1290"/>
      <c r="U188" s="1290"/>
      <c r="V188" s="1290"/>
      <c r="W188" s="1290"/>
      <c r="X188" s="1290"/>
      <c r="Y188" s="1290"/>
      <c r="Z188" s="1290"/>
      <c r="AA188" s="1290"/>
      <c r="AB188" s="1290"/>
      <c r="AC188" s="1290"/>
      <c r="AD188" s="1290"/>
      <c r="AE188" s="1290"/>
      <c r="AF188" s="1290"/>
      <c r="AG188" s="1290"/>
      <c r="AH188" s="1290"/>
      <c r="AI188" s="1290"/>
      <c r="AJ188" s="1290"/>
      <c r="AK188" s="1290"/>
      <c r="AL188" s="1290"/>
      <c r="AM188" s="1290"/>
      <c r="AN188" s="1290"/>
      <c r="AO188" s="1290"/>
      <c r="AP188" s="1290"/>
      <c r="AQ188" s="1290"/>
      <c r="AR188" s="1290"/>
      <c r="AS188" s="1290"/>
      <c r="AT188" s="1290"/>
      <c r="AU188" s="1290"/>
      <c r="AV188" s="1290"/>
      <c r="AW188" s="1290"/>
      <c r="AX188" s="1290"/>
      <c r="AY188" s="1290"/>
      <c r="AZ188" s="1290"/>
      <c r="BA188" s="1290"/>
      <c r="BB188" s="1290"/>
      <c r="BC188" s="1290"/>
      <c r="BD188" s="1290"/>
      <c r="BE188" s="1290"/>
      <c r="BF188" s="1290"/>
      <c r="BG188" s="1290"/>
      <c r="BH188" s="1290"/>
      <c r="BI188" s="1290"/>
      <c r="BJ188" s="1290"/>
      <c r="BK188" s="1290"/>
      <c r="BL188" s="1290"/>
      <c r="BM188" s="1290"/>
      <c r="BN188" s="1290"/>
      <c r="BO188" s="1290"/>
      <c r="BP188" s="1290"/>
      <c r="BQ188" s="1290"/>
      <c r="BR188" s="1290"/>
      <c r="BS188" s="1290"/>
      <c r="BT188" s="1290"/>
      <c r="BU188" s="1290"/>
      <c r="BV188" s="1290"/>
      <c r="BW188" s="1290"/>
      <c r="BX188" s="1290"/>
      <c r="BY188" s="1290"/>
      <c r="BZ188" s="1290"/>
      <c r="CA188" s="1290"/>
      <c r="CB188" s="1290"/>
      <c r="CC188" s="1290"/>
      <c r="CD188" s="1290"/>
      <c r="CE188" s="1290"/>
      <c r="CF188" s="1290"/>
      <c r="CG188" s="1290"/>
      <c r="CH188" s="1290"/>
      <c r="CI188" s="1290"/>
      <c r="CJ188" s="1290"/>
      <c r="CK188" s="1290"/>
      <c r="CL188" s="1290"/>
      <c r="CM188" s="1290"/>
      <c r="CN188" s="1290"/>
      <c r="CO188" s="1290"/>
    </row>
    <row r="189" spans="1:1024">
      <c r="H189" s="1290"/>
      <c r="I189" s="1290"/>
      <c r="J189" s="1290"/>
      <c r="K189" s="1290"/>
      <c r="L189" s="1290"/>
      <c r="M189" s="1290"/>
      <c r="N189" s="1290"/>
      <c r="O189" s="1290"/>
      <c r="P189" s="1290"/>
      <c r="Q189" s="1290"/>
      <c r="R189" s="1290"/>
      <c r="S189" s="1290"/>
      <c r="T189" s="1290"/>
      <c r="U189" s="1290"/>
      <c r="V189" s="1290"/>
      <c r="W189" s="1290"/>
      <c r="X189" s="1290"/>
      <c r="Y189" s="1290"/>
      <c r="Z189" s="1290"/>
      <c r="AA189" s="1290"/>
      <c r="AB189" s="1290"/>
      <c r="AC189" s="1290"/>
      <c r="AD189" s="1290"/>
      <c r="AE189" s="1290"/>
      <c r="AF189" s="1290"/>
      <c r="AG189" s="1290"/>
      <c r="AH189" s="1290"/>
      <c r="AI189" s="1290"/>
      <c r="AJ189" s="1290"/>
      <c r="AK189" s="1290"/>
      <c r="AL189" s="1290"/>
      <c r="AM189" s="1290"/>
      <c r="AN189" s="1290"/>
      <c r="AO189" s="1290"/>
      <c r="AP189" s="1290"/>
      <c r="AQ189" s="1290"/>
      <c r="AR189" s="1290"/>
      <c r="AS189" s="1290"/>
      <c r="AT189" s="1290"/>
      <c r="AU189" s="1290"/>
      <c r="AV189" s="1290"/>
      <c r="AW189" s="1290"/>
      <c r="AX189" s="1290"/>
      <c r="AY189" s="1290"/>
      <c r="AZ189" s="1290"/>
      <c r="BA189" s="1290"/>
      <c r="BB189" s="1290"/>
      <c r="BC189" s="1290"/>
      <c r="BD189" s="1290"/>
      <c r="BE189" s="1290"/>
      <c r="BF189" s="1290"/>
      <c r="BG189" s="1290"/>
      <c r="BH189" s="1290"/>
      <c r="BI189" s="1290"/>
      <c r="BJ189" s="1290"/>
      <c r="BK189" s="1290"/>
      <c r="BL189" s="1290"/>
      <c r="BM189" s="1290"/>
      <c r="BN189" s="1290"/>
      <c r="BO189" s="1290"/>
      <c r="BP189" s="1290"/>
      <c r="BQ189" s="1290"/>
      <c r="BR189" s="1290"/>
      <c r="BS189" s="1290"/>
      <c r="BT189" s="1290"/>
      <c r="BU189" s="1290"/>
      <c r="BV189" s="1290"/>
      <c r="BW189" s="1290"/>
      <c r="BX189" s="1290"/>
      <c r="BY189" s="1290"/>
      <c r="BZ189" s="1290"/>
      <c r="CA189" s="1290"/>
      <c r="CB189" s="1290"/>
      <c r="CC189" s="1290"/>
      <c r="CD189" s="1290"/>
      <c r="CE189" s="1290"/>
      <c r="CF189" s="1290"/>
      <c r="CG189" s="1290"/>
      <c r="CH189" s="1290"/>
      <c r="CI189" s="1290"/>
      <c r="CJ189" s="1290"/>
      <c r="CK189" s="1290"/>
      <c r="CL189" s="1290"/>
      <c r="CM189" s="1290"/>
      <c r="CN189" s="1290"/>
      <c r="CO189" s="1290"/>
    </row>
    <row r="190" spans="1:1024">
      <c r="H190" s="1290"/>
      <c r="I190" s="1290"/>
      <c r="J190" s="1290"/>
      <c r="K190" s="1290"/>
      <c r="L190" s="1290"/>
      <c r="M190" s="1290"/>
      <c r="N190" s="1290"/>
      <c r="O190" s="1290"/>
      <c r="P190" s="1290"/>
      <c r="Q190" s="1290"/>
      <c r="R190" s="1290"/>
      <c r="S190" s="1290"/>
      <c r="T190" s="1290"/>
      <c r="U190" s="1290"/>
      <c r="V190" s="1290"/>
      <c r="W190" s="1290"/>
      <c r="X190" s="1290"/>
      <c r="Y190" s="1290"/>
      <c r="Z190" s="1290"/>
      <c r="AA190" s="1290"/>
      <c r="AB190" s="1290"/>
      <c r="AC190" s="1290"/>
      <c r="AD190" s="1290"/>
      <c r="AE190" s="1290"/>
      <c r="AF190" s="1290"/>
      <c r="AG190" s="1290"/>
      <c r="AH190" s="1290"/>
      <c r="AI190" s="1290"/>
      <c r="AJ190" s="1290"/>
      <c r="AK190" s="1290"/>
      <c r="AL190" s="1290"/>
      <c r="AM190" s="1290"/>
      <c r="AN190" s="1290"/>
      <c r="AO190" s="1290"/>
      <c r="AP190" s="1290"/>
      <c r="AQ190" s="1290"/>
      <c r="AR190" s="1290"/>
      <c r="AS190" s="1290"/>
      <c r="AT190" s="1290"/>
      <c r="AU190" s="1290"/>
      <c r="AV190" s="1290"/>
      <c r="AW190" s="1290"/>
      <c r="AX190" s="1290"/>
      <c r="AY190" s="1290"/>
      <c r="AZ190" s="1290"/>
      <c r="BA190" s="1290"/>
      <c r="BB190" s="1290"/>
      <c r="BC190" s="1290"/>
      <c r="BD190" s="1290"/>
      <c r="BE190" s="1290"/>
      <c r="BF190" s="1290"/>
      <c r="BG190" s="1290"/>
      <c r="BH190" s="1290"/>
      <c r="BI190" s="1290"/>
      <c r="BJ190" s="1290"/>
      <c r="BK190" s="1290"/>
      <c r="BL190" s="1290"/>
      <c r="BM190" s="1290"/>
      <c r="BN190" s="1290"/>
      <c r="BO190" s="1290"/>
      <c r="BP190" s="1290"/>
      <c r="BQ190" s="1290"/>
      <c r="BR190" s="1290"/>
      <c r="BS190" s="1290"/>
      <c r="BT190" s="1290"/>
      <c r="BU190" s="1290"/>
      <c r="BV190" s="1290"/>
      <c r="BW190" s="1290"/>
      <c r="BX190" s="1290"/>
      <c r="BY190" s="1290"/>
      <c r="BZ190" s="1290"/>
      <c r="CA190" s="1290"/>
      <c r="CB190" s="1290"/>
      <c r="CC190" s="1290"/>
      <c r="CD190" s="1290"/>
      <c r="CE190" s="1290"/>
      <c r="CF190" s="1290"/>
      <c r="CG190" s="1290"/>
      <c r="CH190" s="1290"/>
      <c r="CI190" s="1290"/>
      <c r="CJ190" s="1290"/>
      <c r="CK190" s="1290"/>
      <c r="CL190" s="1290"/>
      <c r="CM190" s="1290"/>
      <c r="CN190" s="1290"/>
      <c r="CO190" s="1290"/>
      <c r="CP190" s="1290"/>
      <c r="CQ190" s="1290"/>
      <c r="CR190" s="1290"/>
      <c r="CS190" s="1290"/>
      <c r="CT190" s="1290"/>
      <c r="CU190" s="1290"/>
      <c r="CV190" s="1290"/>
      <c r="CW190" s="1290"/>
      <c r="CX190" s="1290"/>
      <c r="CY190" s="1290"/>
      <c r="CZ190" s="1290"/>
      <c r="DA190" s="1290"/>
      <c r="DB190" s="1290"/>
      <c r="DC190" s="1290"/>
      <c r="DD190" s="1290"/>
      <c r="DE190" s="1290"/>
      <c r="DF190" s="1290"/>
      <c r="DG190" s="1290"/>
      <c r="DH190" s="1290"/>
      <c r="DI190" s="1290"/>
      <c r="DJ190" s="1290"/>
      <c r="DK190" s="1290"/>
      <c r="DL190" s="1290"/>
      <c r="DM190" s="1290"/>
      <c r="DN190" s="1290"/>
      <c r="DO190" s="1290"/>
      <c r="DP190" s="1290"/>
      <c r="DQ190" s="1290"/>
      <c r="DR190" s="1290"/>
      <c r="DS190" s="1290"/>
      <c r="DT190" s="1290"/>
      <c r="DU190" s="1290"/>
      <c r="DV190" s="1290"/>
      <c r="DW190" s="1290"/>
      <c r="DX190" s="1290"/>
      <c r="DY190" s="1290"/>
      <c r="DZ190" s="1290"/>
      <c r="EA190" s="1290"/>
      <c r="EB190" s="1290"/>
      <c r="EC190" s="1290"/>
      <c r="ED190" s="1290"/>
      <c r="EE190" s="1290"/>
      <c r="EF190" s="1290"/>
      <c r="EG190" s="1290"/>
      <c r="EH190" s="1290"/>
      <c r="EI190" s="1290"/>
      <c r="EJ190" s="1290"/>
      <c r="EK190" s="1290"/>
      <c r="EL190" s="1290"/>
      <c r="EM190" s="1290"/>
      <c r="EN190" s="1290"/>
      <c r="EO190" s="1290"/>
      <c r="EP190" s="1290"/>
      <c r="EQ190" s="1290"/>
      <c r="ER190" s="1290"/>
      <c r="ES190" s="1290"/>
      <c r="ET190" s="1290"/>
      <c r="EU190" s="1290"/>
      <c r="EV190" s="1290"/>
      <c r="EW190" s="1290"/>
      <c r="EX190" s="1290"/>
      <c r="EY190" s="1290"/>
      <c r="EZ190" s="1290"/>
      <c r="FA190" s="1290"/>
      <c r="FB190" s="1290"/>
      <c r="FC190" s="1290"/>
      <c r="FD190" s="1290"/>
      <c r="FE190" s="1290"/>
      <c r="FF190" s="1290"/>
      <c r="FG190" s="1290"/>
      <c r="FH190" s="1290"/>
      <c r="FI190" s="1290"/>
      <c r="FJ190" s="1290"/>
      <c r="FK190" s="1290"/>
      <c r="FL190" s="1290"/>
      <c r="FM190" s="1290"/>
      <c r="FN190" s="1290"/>
      <c r="FO190" s="1290"/>
      <c r="FP190" s="1290"/>
      <c r="FQ190" s="1290"/>
      <c r="FR190" s="1290"/>
      <c r="FS190" s="1290"/>
      <c r="FT190" s="1290"/>
      <c r="FU190" s="1290"/>
      <c r="FV190" s="1290"/>
      <c r="FW190" s="1290"/>
      <c r="FX190" s="1290"/>
      <c r="FY190" s="1290"/>
      <c r="FZ190" s="1290"/>
      <c r="GA190" s="1290"/>
      <c r="GB190" s="1290"/>
      <c r="GC190" s="1290"/>
      <c r="GD190" s="1290"/>
      <c r="GE190" s="1290"/>
      <c r="GF190" s="1290"/>
      <c r="GG190" s="1290"/>
      <c r="GH190" s="1290"/>
      <c r="GI190" s="1290"/>
      <c r="GJ190" s="1290"/>
      <c r="GK190" s="1290"/>
      <c r="GL190" s="1290"/>
      <c r="GM190" s="1290"/>
      <c r="GN190" s="1290"/>
      <c r="GO190" s="1290"/>
      <c r="GP190" s="1290"/>
      <c r="GQ190" s="1290"/>
      <c r="GR190" s="1290"/>
      <c r="GS190" s="1290"/>
      <c r="GT190" s="1290"/>
      <c r="GU190" s="1290"/>
      <c r="GV190" s="1290"/>
      <c r="GW190" s="1290"/>
      <c r="GX190" s="1290"/>
      <c r="GY190" s="1290"/>
      <c r="GZ190" s="1290"/>
      <c r="HA190" s="1290"/>
      <c r="HB190" s="1290"/>
      <c r="HC190" s="1290"/>
      <c r="HD190" s="1290"/>
      <c r="HE190" s="1290"/>
      <c r="HF190" s="1290"/>
      <c r="HG190" s="1290"/>
      <c r="HH190" s="1290"/>
      <c r="HI190" s="1290"/>
      <c r="HJ190" s="1290"/>
      <c r="HK190" s="1290"/>
      <c r="HL190" s="1290"/>
      <c r="HM190" s="1290"/>
      <c r="HN190" s="1290"/>
      <c r="HO190" s="1290"/>
      <c r="HP190" s="1290"/>
      <c r="HQ190" s="1290"/>
      <c r="HR190" s="1290"/>
      <c r="HS190" s="1290"/>
      <c r="HT190" s="1290"/>
      <c r="HU190" s="1290"/>
      <c r="HV190" s="1290"/>
      <c r="HW190" s="1290"/>
      <c r="HX190" s="1290"/>
      <c r="HY190" s="1290"/>
      <c r="HZ190" s="1290"/>
      <c r="IA190" s="1290"/>
      <c r="IB190" s="1290"/>
      <c r="IC190" s="1290"/>
      <c r="ID190" s="1290"/>
      <c r="IE190" s="1290"/>
      <c r="IF190" s="1290"/>
      <c r="IG190" s="1290"/>
      <c r="IH190" s="1290"/>
      <c r="II190" s="1290"/>
      <c r="IJ190" s="1290"/>
      <c r="IK190" s="1290"/>
      <c r="IL190" s="1290"/>
      <c r="IM190" s="1290"/>
      <c r="IN190" s="1290"/>
      <c r="IO190" s="1290"/>
      <c r="IP190" s="1290"/>
      <c r="IQ190" s="1290"/>
      <c r="IR190" s="1290"/>
      <c r="IS190" s="1290"/>
      <c r="IT190" s="1290"/>
      <c r="IU190" s="1290"/>
      <c r="IV190" s="1290"/>
      <c r="IW190" s="1290"/>
      <c r="IX190" s="1290"/>
      <c r="IY190" s="1290"/>
      <c r="IZ190" s="1290"/>
      <c r="JA190" s="1290"/>
      <c r="JB190" s="1290"/>
      <c r="JC190" s="1290"/>
      <c r="JD190" s="1290"/>
      <c r="JE190" s="1290"/>
      <c r="JF190" s="1290"/>
      <c r="JG190" s="1290"/>
      <c r="JH190" s="1290"/>
      <c r="JI190" s="1290"/>
      <c r="JJ190" s="1290"/>
      <c r="JK190" s="1290"/>
      <c r="JL190" s="1290"/>
      <c r="JM190" s="1290"/>
      <c r="JN190" s="1290"/>
      <c r="JO190" s="1290"/>
      <c r="JP190" s="1290"/>
      <c r="JQ190" s="1290"/>
      <c r="JR190" s="1290"/>
      <c r="JS190" s="1290"/>
      <c r="JT190" s="1290"/>
      <c r="JU190" s="1290"/>
      <c r="JV190" s="1290"/>
      <c r="JW190" s="1290"/>
      <c r="JX190" s="1290"/>
      <c r="JY190" s="1290"/>
      <c r="JZ190" s="1290"/>
      <c r="KA190" s="1290"/>
      <c r="KB190" s="1290"/>
      <c r="KC190" s="1290"/>
      <c r="KD190" s="1290"/>
      <c r="KE190" s="1290"/>
      <c r="KF190" s="1290"/>
      <c r="KG190" s="1290"/>
      <c r="KH190" s="1290"/>
      <c r="KI190" s="1290"/>
      <c r="KJ190" s="1290"/>
      <c r="KK190" s="1290"/>
      <c r="KL190" s="1290"/>
      <c r="KM190" s="1290"/>
      <c r="KN190" s="1290"/>
      <c r="KO190" s="1290"/>
      <c r="KP190" s="1290"/>
      <c r="KQ190" s="1290"/>
      <c r="KR190" s="1290"/>
      <c r="KS190" s="1290"/>
      <c r="KT190" s="1290"/>
      <c r="KU190" s="1290"/>
      <c r="KV190" s="1290"/>
      <c r="KW190" s="1290"/>
      <c r="KX190" s="1290"/>
      <c r="KY190" s="1290"/>
      <c r="KZ190" s="1290"/>
      <c r="LA190" s="1290"/>
      <c r="LB190" s="1290"/>
      <c r="LC190" s="1290"/>
      <c r="LD190" s="1290"/>
      <c r="LE190" s="1290"/>
      <c r="LF190" s="1290"/>
      <c r="LG190" s="1290"/>
      <c r="LH190" s="1290"/>
      <c r="LI190" s="1290"/>
      <c r="LJ190" s="1290"/>
      <c r="LK190" s="1290"/>
      <c r="LL190" s="1290"/>
      <c r="LM190" s="1290"/>
      <c r="LN190" s="1290"/>
      <c r="LO190" s="1290"/>
      <c r="LP190" s="1290"/>
      <c r="LQ190" s="1290"/>
      <c r="LR190" s="1290"/>
      <c r="LS190" s="1290"/>
      <c r="LT190" s="1290"/>
      <c r="LU190" s="1290"/>
      <c r="LV190" s="1290"/>
      <c r="LW190" s="1290"/>
      <c r="LX190" s="1290"/>
      <c r="LY190" s="1290"/>
      <c r="LZ190" s="1290"/>
      <c r="MA190" s="1290"/>
      <c r="MB190" s="1290"/>
      <c r="MC190" s="1290"/>
      <c r="MD190" s="1290"/>
      <c r="ME190" s="1290"/>
      <c r="MF190" s="1290"/>
      <c r="MG190" s="1290"/>
      <c r="MH190" s="1290"/>
      <c r="MI190" s="1290"/>
      <c r="MJ190" s="1290"/>
      <c r="MK190" s="1290"/>
      <c r="ML190" s="1290"/>
      <c r="MM190" s="1290"/>
      <c r="MN190" s="1290"/>
      <c r="MO190" s="1290"/>
      <c r="MP190" s="1290"/>
      <c r="MQ190" s="1290"/>
      <c r="MR190" s="1290"/>
      <c r="MS190" s="1290"/>
      <c r="MT190" s="1290"/>
      <c r="MU190" s="1290"/>
      <c r="MV190" s="1290"/>
      <c r="MW190" s="1290"/>
      <c r="MX190" s="1290"/>
      <c r="MY190" s="1290"/>
      <c r="MZ190" s="1290"/>
      <c r="NA190" s="1290"/>
      <c r="NB190" s="1290"/>
      <c r="NC190" s="1290"/>
      <c r="ND190" s="1290"/>
      <c r="NE190" s="1290"/>
      <c r="NF190" s="1290"/>
      <c r="NG190" s="1290"/>
      <c r="NH190" s="1290"/>
      <c r="NI190" s="1290"/>
      <c r="NJ190" s="1290"/>
      <c r="NK190" s="1290"/>
      <c r="NL190" s="1290"/>
      <c r="NM190" s="1290"/>
      <c r="NN190" s="1290"/>
      <c r="NO190" s="1290"/>
      <c r="NP190" s="1290"/>
      <c r="NQ190" s="1290"/>
      <c r="NR190" s="1290"/>
      <c r="NS190" s="1290"/>
      <c r="NT190" s="1290"/>
      <c r="NU190" s="1290"/>
      <c r="NV190" s="1290"/>
      <c r="NW190" s="1290"/>
      <c r="NX190" s="1290"/>
      <c r="NY190" s="1290"/>
      <c r="NZ190" s="1290"/>
      <c r="OA190" s="1290"/>
      <c r="OB190" s="1290"/>
      <c r="OC190" s="1290"/>
      <c r="OD190" s="1290"/>
      <c r="OE190" s="1290"/>
      <c r="OF190" s="1290"/>
      <c r="OG190" s="1290"/>
      <c r="OH190" s="1290"/>
      <c r="OI190" s="1290"/>
      <c r="OJ190" s="1290"/>
      <c r="OK190" s="1290"/>
      <c r="OL190" s="1290"/>
      <c r="OM190" s="1290"/>
      <c r="ON190" s="1290"/>
      <c r="OO190" s="1290"/>
      <c r="OP190" s="1290"/>
      <c r="OQ190" s="1290"/>
      <c r="OR190" s="1290"/>
      <c r="OS190" s="1290"/>
      <c r="OT190" s="1290"/>
      <c r="OU190" s="1290"/>
      <c r="OV190" s="1290"/>
      <c r="OW190" s="1290"/>
      <c r="OX190" s="1290"/>
      <c r="OY190" s="1290"/>
      <c r="OZ190" s="1290"/>
      <c r="PA190" s="1290"/>
      <c r="PB190" s="1290"/>
      <c r="PC190" s="1290"/>
      <c r="PD190" s="1290"/>
      <c r="PE190" s="1290"/>
      <c r="PF190" s="1290"/>
      <c r="PG190" s="1290"/>
      <c r="PH190" s="1290"/>
      <c r="PI190" s="1290"/>
      <c r="PJ190" s="1290"/>
      <c r="PK190" s="1290"/>
      <c r="PL190" s="1290"/>
      <c r="PM190" s="1290"/>
      <c r="PN190" s="1290"/>
      <c r="PO190" s="1290"/>
      <c r="PP190" s="1290"/>
      <c r="PQ190" s="1290"/>
      <c r="PR190" s="1290"/>
      <c r="PS190" s="1290"/>
      <c r="PT190" s="1290"/>
      <c r="PU190" s="1290"/>
      <c r="PV190" s="1290"/>
      <c r="PW190" s="1290"/>
      <c r="PX190" s="1290"/>
      <c r="PY190" s="1290"/>
      <c r="PZ190" s="1290"/>
      <c r="QA190" s="1290"/>
      <c r="QB190" s="1290"/>
      <c r="QC190" s="1290"/>
      <c r="QD190" s="1290"/>
      <c r="QE190" s="1290"/>
      <c r="QF190" s="1290"/>
      <c r="QG190" s="1290"/>
      <c r="QH190" s="1290"/>
      <c r="QI190" s="1290"/>
      <c r="QJ190" s="1290"/>
      <c r="QK190" s="1290"/>
      <c r="QL190" s="1290"/>
      <c r="QM190" s="1290"/>
      <c r="QN190" s="1290"/>
      <c r="QO190" s="1290"/>
      <c r="QP190" s="1290"/>
      <c r="QQ190" s="1290"/>
      <c r="QR190" s="1290"/>
      <c r="QS190" s="1290"/>
      <c r="QT190" s="1290"/>
      <c r="QU190" s="1290"/>
      <c r="QV190" s="1290"/>
      <c r="QW190" s="1290"/>
      <c r="QX190" s="1290"/>
      <c r="QY190" s="1290"/>
      <c r="QZ190" s="1290"/>
      <c r="RA190" s="1290"/>
      <c r="RB190" s="1290"/>
      <c r="RC190" s="1290"/>
      <c r="RD190" s="1290"/>
      <c r="RE190" s="1290"/>
      <c r="RF190" s="1290"/>
      <c r="RG190" s="1290"/>
      <c r="RH190" s="1290"/>
      <c r="RI190" s="1290"/>
      <c r="RJ190" s="1290"/>
      <c r="RK190" s="1290"/>
      <c r="RL190" s="1290"/>
      <c r="RM190" s="1290"/>
      <c r="RN190" s="1290"/>
      <c r="RO190" s="1290"/>
      <c r="RP190" s="1290"/>
      <c r="RQ190" s="1290"/>
      <c r="RR190" s="1290"/>
      <c r="RS190" s="1290"/>
      <c r="RT190" s="1290"/>
      <c r="RU190" s="1290"/>
      <c r="RV190" s="1290"/>
      <c r="RW190" s="1290"/>
      <c r="RX190" s="1290"/>
      <c r="RY190" s="1290"/>
      <c r="RZ190" s="1290"/>
      <c r="SA190" s="1290"/>
      <c r="SB190" s="1290"/>
      <c r="SC190" s="1290"/>
      <c r="SD190" s="1290"/>
      <c r="SE190" s="1290"/>
      <c r="SF190" s="1290"/>
      <c r="SG190" s="1290"/>
      <c r="SH190" s="1290"/>
      <c r="SI190" s="1290"/>
      <c r="SJ190" s="1290"/>
      <c r="SK190" s="1290"/>
      <c r="SL190" s="1290"/>
      <c r="SM190" s="1290"/>
      <c r="SN190" s="1290"/>
      <c r="SO190" s="1290"/>
      <c r="SP190" s="1290"/>
      <c r="SQ190" s="1290"/>
      <c r="SR190" s="1290"/>
      <c r="SS190" s="1290"/>
      <c r="ST190" s="1290"/>
      <c r="SU190" s="1290"/>
      <c r="SV190" s="1290"/>
      <c r="SW190" s="1290"/>
      <c r="SX190" s="1290"/>
      <c r="SY190" s="1290"/>
      <c r="SZ190" s="1290"/>
      <c r="TA190" s="1290"/>
      <c r="TB190" s="1290"/>
      <c r="TC190" s="1290"/>
      <c r="TD190" s="1290"/>
      <c r="TE190" s="1290"/>
      <c r="TF190" s="1290"/>
      <c r="TG190" s="1290"/>
      <c r="TH190" s="1290"/>
      <c r="TI190" s="1290"/>
      <c r="TJ190" s="1290"/>
      <c r="TK190" s="1290"/>
      <c r="TL190" s="1290"/>
      <c r="TM190" s="1290"/>
      <c r="TN190" s="1290"/>
      <c r="TO190" s="1290"/>
      <c r="TP190" s="1290"/>
      <c r="TQ190" s="1290"/>
      <c r="TR190" s="1290"/>
      <c r="TS190" s="1290"/>
      <c r="TT190" s="1290"/>
      <c r="TU190" s="1290"/>
      <c r="TV190" s="1290"/>
      <c r="TW190" s="1290"/>
      <c r="TX190" s="1290"/>
      <c r="TY190" s="1290"/>
      <c r="TZ190" s="1290"/>
      <c r="UA190" s="1290"/>
      <c r="UB190" s="1290"/>
      <c r="UC190" s="1290"/>
      <c r="UD190" s="1290"/>
      <c r="UE190" s="1290"/>
      <c r="UF190" s="1290"/>
      <c r="UG190" s="1290"/>
      <c r="UH190" s="1290"/>
      <c r="UI190" s="1290"/>
      <c r="UJ190" s="1290"/>
      <c r="UK190" s="1290"/>
      <c r="UL190" s="1290"/>
      <c r="UM190" s="1290"/>
      <c r="UN190" s="1290"/>
      <c r="UO190" s="1290"/>
      <c r="UP190" s="1290"/>
      <c r="UQ190" s="1290"/>
      <c r="UR190" s="1290"/>
      <c r="US190" s="1290"/>
      <c r="UT190" s="1290"/>
      <c r="UU190" s="1290"/>
      <c r="UV190" s="1290"/>
      <c r="UW190" s="1290"/>
      <c r="UX190" s="1290"/>
      <c r="UY190" s="1290"/>
      <c r="UZ190" s="1290"/>
      <c r="VA190" s="1290"/>
      <c r="VB190" s="1290"/>
      <c r="VC190" s="1290"/>
      <c r="VD190" s="1290"/>
      <c r="VE190" s="1290"/>
      <c r="VF190" s="1290"/>
      <c r="VG190" s="1290"/>
      <c r="VH190" s="1290"/>
      <c r="VI190" s="1290"/>
      <c r="VJ190" s="1290"/>
      <c r="VK190" s="1290"/>
      <c r="VL190" s="1290"/>
      <c r="VM190" s="1290"/>
      <c r="VN190" s="1290"/>
      <c r="VO190" s="1290"/>
      <c r="VP190" s="1290"/>
      <c r="VQ190" s="1290"/>
      <c r="VR190" s="1290"/>
      <c r="VS190" s="1290"/>
      <c r="VT190" s="1290"/>
      <c r="VU190" s="1290"/>
      <c r="VV190" s="1290"/>
      <c r="VW190" s="1290"/>
      <c r="VX190" s="1290"/>
      <c r="VY190" s="1290"/>
      <c r="VZ190" s="1290"/>
      <c r="WA190" s="1290"/>
      <c r="WB190" s="1290"/>
      <c r="WC190" s="1290"/>
      <c r="WD190" s="1290"/>
      <c r="WE190" s="1290"/>
      <c r="WF190" s="1290"/>
      <c r="WG190" s="1290"/>
      <c r="WH190" s="1290"/>
      <c r="WI190" s="1290"/>
      <c r="WJ190" s="1290"/>
      <c r="WK190" s="1290"/>
      <c r="WL190" s="1290"/>
      <c r="WM190" s="1290"/>
      <c r="WN190" s="1290"/>
      <c r="WO190" s="1290"/>
      <c r="WP190" s="1290"/>
      <c r="WQ190" s="1290"/>
      <c r="WR190" s="1290"/>
      <c r="WS190" s="1290"/>
      <c r="WT190" s="1290"/>
      <c r="WU190" s="1290"/>
      <c r="WV190" s="1290"/>
      <c r="WW190" s="1290"/>
      <c r="WX190" s="1290"/>
      <c r="WY190" s="1290"/>
      <c r="WZ190" s="1290"/>
      <c r="XA190" s="1290"/>
      <c r="XB190" s="1290"/>
      <c r="XC190" s="1290"/>
      <c r="XD190" s="1290"/>
      <c r="XE190" s="1290"/>
      <c r="XF190" s="1290"/>
      <c r="XG190" s="1290"/>
      <c r="XH190" s="1290"/>
      <c r="XI190" s="1290"/>
      <c r="XJ190" s="1290"/>
      <c r="XK190" s="1290"/>
      <c r="XL190" s="1290"/>
      <c r="XM190" s="1290"/>
      <c r="XN190" s="1290"/>
      <c r="XO190" s="1290"/>
      <c r="XP190" s="1290"/>
      <c r="XQ190" s="1290"/>
      <c r="XR190" s="1290"/>
      <c r="XS190" s="1290"/>
      <c r="XT190" s="1290"/>
      <c r="XU190" s="1290"/>
      <c r="XV190" s="1290"/>
      <c r="XW190" s="1290"/>
      <c r="XX190" s="1290"/>
      <c r="XY190" s="1290"/>
      <c r="XZ190" s="1290"/>
      <c r="YA190" s="1290"/>
      <c r="YB190" s="1290"/>
      <c r="YC190" s="1290"/>
      <c r="YD190" s="1290"/>
      <c r="YE190" s="1290"/>
      <c r="YF190" s="1290"/>
      <c r="YG190" s="1290"/>
      <c r="YH190" s="1290"/>
      <c r="YI190" s="1290"/>
      <c r="YJ190" s="1290"/>
      <c r="YK190" s="1290"/>
      <c r="YL190" s="1290"/>
      <c r="YM190" s="1290"/>
      <c r="YN190" s="1290"/>
      <c r="YO190" s="1290"/>
      <c r="YP190" s="1290"/>
      <c r="YQ190" s="1290"/>
      <c r="YR190" s="1290"/>
      <c r="YS190" s="1290"/>
      <c r="YT190" s="1290"/>
      <c r="YU190" s="1290"/>
      <c r="YV190" s="1290"/>
      <c r="YW190" s="1290"/>
      <c r="YX190" s="1290"/>
      <c r="YY190" s="1290"/>
      <c r="YZ190" s="1290"/>
      <c r="ZA190" s="1290"/>
      <c r="ZB190" s="1290"/>
      <c r="ZC190" s="1290"/>
      <c r="ZD190" s="1290"/>
      <c r="ZE190" s="1290"/>
      <c r="ZF190" s="1290"/>
      <c r="ZG190" s="1290"/>
      <c r="ZH190" s="1290"/>
      <c r="ZI190" s="1290"/>
      <c r="ZJ190" s="1290"/>
      <c r="ZK190" s="1290"/>
      <c r="ZL190" s="1290"/>
      <c r="ZM190" s="1290"/>
      <c r="ZN190" s="1290"/>
      <c r="ZO190" s="1290"/>
      <c r="ZP190" s="1290"/>
      <c r="ZQ190" s="1290"/>
      <c r="ZR190" s="1290"/>
      <c r="ZS190" s="1290"/>
      <c r="ZT190" s="1290"/>
      <c r="ZU190" s="1290"/>
      <c r="ZV190" s="1290"/>
      <c r="ZW190" s="1290"/>
      <c r="ZX190" s="1290"/>
      <c r="ZY190" s="1290"/>
      <c r="ZZ190" s="1290"/>
      <c r="AAA190" s="1290"/>
      <c r="AAB190" s="1290"/>
      <c r="AAC190" s="1290"/>
      <c r="AAD190" s="1290"/>
      <c r="AAE190" s="1290"/>
      <c r="AAF190" s="1290"/>
      <c r="AAG190" s="1290"/>
      <c r="AAH190" s="1290"/>
      <c r="AAI190" s="1290"/>
      <c r="AAJ190" s="1290"/>
      <c r="AAK190" s="1290"/>
      <c r="AAL190" s="1290"/>
      <c r="AAM190" s="1290"/>
      <c r="AAN190" s="1290"/>
      <c r="AAO190" s="1290"/>
      <c r="AAP190" s="1290"/>
      <c r="AAQ190" s="1290"/>
      <c r="AAR190" s="1290"/>
      <c r="AAS190" s="1290"/>
      <c r="AAT190" s="1290"/>
      <c r="AAU190" s="1290"/>
      <c r="AAV190" s="1290"/>
      <c r="AAW190" s="1290"/>
      <c r="AAX190" s="1290"/>
      <c r="AAY190" s="1290"/>
      <c r="AAZ190" s="1290"/>
      <c r="ABA190" s="1290"/>
      <c r="ABB190" s="1290"/>
      <c r="ABC190" s="1290"/>
      <c r="ABD190" s="1290"/>
      <c r="ABE190" s="1290"/>
      <c r="ABF190" s="1290"/>
      <c r="ABG190" s="1290"/>
      <c r="ABH190" s="1290"/>
      <c r="ABI190" s="1290"/>
      <c r="ABJ190" s="1290"/>
      <c r="ABK190" s="1290"/>
      <c r="ABL190" s="1290"/>
      <c r="ABM190" s="1290"/>
      <c r="ABN190" s="1290"/>
      <c r="ABO190" s="1290"/>
      <c r="ABP190" s="1290"/>
      <c r="ABQ190" s="1290"/>
      <c r="ABR190" s="1290"/>
      <c r="ABS190" s="1290"/>
      <c r="ABT190" s="1290"/>
      <c r="ABU190" s="1290"/>
      <c r="ABV190" s="1290"/>
      <c r="ABW190" s="1290"/>
      <c r="ABX190" s="1290"/>
      <c r="ABY190" s="1290"/>
      <c r="ABZ190" s="1290"/>
      <c r="ACA190" s="1290"/>
      <c r="ACB190" s="1290"/>
      <c r="ACC190" s="1290"/>
      <c r="ACD190" s="1290"/>
      <c r="ACE190" s="1290"/>
      <c r="ACF190" s="1290"/>
      <c r="ACG190" s="1290"/>
      <c r="ACH190" s="1290"/>
      <c r="ACI190" s="1290"/>
      <c r="ACJ190" s="1290"/>
      <c r="ACK190" s="1290"/>
      <c r="ACL190" s="1290"/>
      <c r="ACM190" s="1290"/>
      <c r="ACN190" s="1290"/>
      <c r="ACO190" s="1290"/>
      <c r="ACP190" s="1290"/>
      <c r="ACQ190" s="1290"/>
      <c r="ACR190" s="1290"/>
      <c r="ACS190" s="1290"/>
      <c r="ACT190" s="1290"/>
      <c r="ACU190" s="1290"/>
      <c r="ACV190" s="1290"/>
      <c r="ACW190" s="1290"/>
      <c r="ACX190" s="1290"/>
      <c r="ACY190" s="1290"/>
      <c r="ACZ190" s="1290"/>
      <c r="ADA190" s="1290"/>
      <c r="ADB190" s="1290"/>
      <c r="ADC190" s="1290"/>
      <c r="ADD190" s="1290"/>
      <c r="ADE190" s="1290"/>
      <c r="ADF190" s="1290"/>
      <c r="ADG190" s="1290"/>
      <c r="ADH190" s="1290"/>
      <c r="ADI190" s="1290"/>
      <c r="ADJ190" s="1290"/>
      <c r="ADK190" s="1290"/>
      <c r="ADL190" s="1290"/>
      <c r="ADM190" s="1290"/>
      <c r="ADN190" s="1290"/>
      <c r="ADO190" s="1290"/>
      <c r="ADP190" s="1290"/>
      <c r="ADQ190" s="1290"/>
      <c r="ADR190" s="1290"/>
      <c r="ADS190" s="1290"/>
      <c r="ADT190" s="1290"/>
      <c r="ADU190" s="1290"/>
      <c r="ADV190" s="1290"/>
      <c r="ADW190" s="1290"/>
      <c r="ADX190" s="1290"/>
      <c r="ADY190" s="1290"/>
      <c r="ADZ190" s="1290"/>
      <c r="AEA190" s="1290"/>
      <c r="AEB190" s="1290"/>
      <c r="AEC190" s="1290"/>
      <c r="AED190" s="1290"/>
      <c r="AEE190" s="1290"/>
      <c r="AEF190" s="1290"/>
      <c r="AEG190" s="1290"/>
      <c r="AEH190" s="1290"/>
      <c r="AEI190" s="1290"/>
      <c r="AEJ190" s="1290"/>
      <c r="AEK190" s="1290"/>
      <c r="AEL190" s="1290"/>
      <c r="AEM190" s="1290"/>
      <c r="AEN190" s="1290"/>
      <c r="AEO190" s="1290"/>
      <c r="AEP190" s="1290"/>
      <c r="AEQ190" s="1290"/>
      <c r="AER190" s="1290"/>
      <c r="AES190" s="1290"/>
      <c r="AET190" s="1290"/>
      <c r="AEU190" s="1290"/>
      <c r="AEV190" s="1290"/>
      <c r="AEW190" s="1290"/>
      <c r="AEX190" s="1290"/>
      <c r="AEY190" s="1290"/>
      <c r="AEZ190" s="1290"/>
      <c r="AFA190" s="1290"/>
      <c r="AFB190" s="1290"/>
      <c r="AFC190" s="1290"/>
      <c r="AFD190" s="1290"/>
      <c r="AFE190" s="1290"/>
      <c r="AFF190" s="1290"/>
      <c r="AFG190" s="1290"/>
      <c r="AFH190" s="1290"/>
      <c r="AFI190" s="1290"/>
      <c r="AFJ190" s="1290"/>
      <c r="AFK190" s="1290"/>
      <c r="AFL190" s="1290"/>
      <c r="AFM190" s="1290"/>
      <c r="AFN190" s="1290"/>
      <c r="AFO190" s="1290"/>
      <c r="AFP190" s="1290"/>
      <c r="AFQ190" s="1290"/>
      <c r="AFR190" s="1290"/>
      <c r="AFS190" s="1290"/>
      <c r="AFT190" s="1290"/>
      <c r="AFU190" s="1290"/>
      <c r="AFV190" s="1290"/>
      <c r="AFW190" s="1290"/>
      <c r="AFX190" s="1290"/>
      <c r="AFY190" s="1290"/>
      <c r="AFZ190" s="1290"/>
      <c r="AGA190" s="1290"/>
      <c r="AGB190" s="1290"/>
      <c r="AGC190" s="1290"/>
      <c r="AGD190" s="1290"/>
      <c r="AGE190" s="1290"/>
      <c r="AGF190" s="1290"/>
      <c r="AGG190" s="1290"/>
      <c r="AGH190" s="1290"/>
      <c r="AGI190" s="1290"/>
      <c r="AGJ190" s="1290"/>
      <c r="AGK190" s="1290"/>
      <c r="AGL190" s="1290"/>
      <c r="AGM190" s="1290"/>
      <c r="AGN190" s="1290"/>
      <c r="AGO190" s="1290"/>
      <c r="AGP190" s="1290"/>
      <c r="AGQ190" s="1290"/>
      <c r="AGR190" s="1290"/>
      <c r="AGS190" s="1290"/>
      <c r="AGT190" s="1290"/>
      <c r="AGU190" s="1290"/>
      <c r="AGV190" s="1290"/>
      <c r="AGW190" s="1290"/>
      <c r="AGX190" s="1290"/>
      <c r="AGY190" s="1290"/>
      <c r="AGZ190" s="1290"/>
      <c r="AHA190" s="1290"/>
      <c r="AHB190" s="1290"/>
      <c r="AHC190" s="1290"/>
      <c r="AHD190" s="1290"/>
      <c r="AHE190" s="1290"/>
      <c r="AHF190" s="1290"/>
      <c r="AHG190" s="1290"/>
      <c r="AHH190" s="1290"/>
      <c r="AHI190" s="1290"/>
      <c r="AHJ190" s="1290"/>
      <c r="AHK190" s="1290"/>
      <c r="AHL190" s="1290"/>
      <c r="AHM190" s="1290"/>
      <c r="AHN190" s="1290"/>
      <c r="AHO190" s="1290"/>
      <c r="AHP190" s="1290"/>
      <c r="AHQ190" s="1290"/>
      <c r="AHR190" s="1290"/>
      <c r="AHS190" s="1290"/>
      <c r="AHT190" s="1290"/>
      <c r="AHU190" s="1290"/>
      <c r="AHV190" s="1290"/>
      <c r="AHW190" s="1290"/>
      <c r="AHX190" s="1290"/>
      <c r="AHY190" s="1290"/>
      <c r="AHZ190" s="1290"/>
      <c r="AIA190" s="1290"/>
      <c r="AIB190" s="1290"/>
      <c r="AIC190" s="1290"/>
      <c r="AID190" s="1290"/>
      <c r="AIE190" s="1290"/>
      <c r="AIF190" s="1290"/>
      <c r="AIG190" s="1290"/>
      <c r="AIH190" s="1290"/>
      <c r="AII190" s="1290"/>
      <c r="AIJ190" s="1290"/>
      <c r="AIK190" s="1290"/>
      <c r="AIL190" s="1290"/>
      <c r="AIM190" s="1290"/>
      <c r="AIN190" s="1290"/>
      <c r="AIO190" s="1290"/>
      <c r="AIP190" s="1290"/>
      <c r="AIQ190" s="1290"/>
      <c r="AIR190" s="1290"/>
      <c r="AIS190" s="1290"/>
      <c r="AIT190" s="1290"/>
      <c r="AIU190" s="1290"/>
      <c r="AIV190" s="1290"/>
      <c r="AIW190" s="1290"/>
      <c r="AIX190" s="1290"/>
      <c r="AIY190" s="1290"/>
      <c r="AIZ190" s="1290"/>
      <c r="AJA190" s="1290"/>
      <c r="AJB190" s="1290"/>
      <c r="AJC190" s="1290"/>
      <c r="AJD190" s="1290"/>
      <c r="AJE190" s="1290"/>
      <c r="AJF190" s="1290"/>
      <c r="AJG190" s="1290"/>
      <c r="AJH190" s="1290"/>
      <c r="AJI190" s="1290"/>
      <c r="AJJ190" s="1290"/>
      <c r="AJK190" s="1290"/>
      <c r="AJL190" s="1290"/>
      <c r="AJM190" s="1290"/>
      <c r="AJN190" s="1290"/>
      <c r="AJO190" s="1290"/>
      <c r="AJP190" s="1290"/>
      <c r="AJQ190" s="1290"/>
      <c r="AJR190" s="1290"/>
      <c r="AJS190" s="1290"/>
      <c r="AJT190" s="1290"/>
      <c r="AJU190" s="1290"/>
      <c r="AJV190" s="1290"/>
      <c r="AJW190" s="1290"/>
      <c r="AJX190" s="1290"/>
      <c r="AJY190" s="1290"/>
      <c r="AJZ190" s="1290"/>
      <c r="AKA190" s="1290"/>
      <c r="AKB190" s="1290"/>
      <c r="AKC190" s="1290"/>
      <c r="AKD190" s="1290"/>
      <c r="AKE190" s="1290"/>
      <c r="AKF190" s="1290"/>
      <c r="AKG190" s="1290"/>
      <c r="AKH190" s="1290"/>
      <c r="AKI190" s="1290"/>
      <c r="AKJ190" s="1290"/>
      <c r="AKK190" s="1290"/>
      <c r="AKL190" s="1290"/>
      <c r="AKM190" s="1290"/>
      <c r="AKN190" s="1290"/>
      <c r="AKO190" s="1290"/>
      <c r="AKP190" s="1290"/>
      <c r="AKQ190" s="1290"/>
      <c r="AKR190" s="1290"/>
      <c r="AKS190" s="1290"/>
      <c r="AKT190" s="1290"/>
      <c r="AKU190" s="1290"/>
      <c r="AKV190" s="1290"/>
      <c r="AKW190" s="1290"/>
      <c r="AKX190" s="1290"/>
      <c r="AKY190" s="1290"/>
      <c r="AKZ190" s="1290"/>
      <c r="ALA190" s="1290"/>
      <c r="ALB190" s="1290"/>
      <c r="ALC190" s="1290"/>
      <c r="ALD190" s="1290"/>
      <c r="ALE190" s="1290"/>
      <c r="ALF190" s="1290"/>
      <c r="ALG190" s="1290"/>
      <c r="ALH190" s="1290"/>
      <c r="ALI190" s="1290"/>
      <c r="ALJ190" s="1290"/>
      <c r="ALK190" s="1290"/>
      <c r="ALL190" s="1290"/>
      <c r="ALM190" s="1290"/>
      <c r="ALN190" s="1290"/>
      <c r="ALO190" s="1290"/>
      <c r="ALP190" s="1290"/>
      <c r="ALQ190" s="1290"/>
      <c r="ALR190" s="1290"/>
      <c r="ALS190" s="1290"/>
      <c r="ALT190" s="1290"/>
      <c r="ALU190" s="1290"/>
      <c r="ALV190" s="1290"/>
      <c r="ALW190" s="1290"/>
      <c r="ALX190" s="1290"/>
      <c r="ALY190" s="1290"/>
      <c r="ALZ190" s="1290"/>
      <c r="AMA190" s="1290"/>
      <c r="AMB190" s="1290"/>
      <c r="AMC190" s="1290"/>
      <c r="AMD190" s="1290"/>
      <c r="AME190" s="1290"/>
      <c r="AMF190" s="1290"/>
    </row>
    <row r="191" spans="1:1024">
      <c r="H191" s="1290"/>
      <c r="I191" s="1290"/>
      <c r="J191" s="1290"/>
      <c r="K191" s="1290"/>
      <c r="L191" s="1290"/>
    </row>
    <row r="192" spans="1:1024">
      <c r="H192" s="1290"/>
      <c r="I192" s="1290"/>
      <c r="J192" s="1290"/>
      <c r="K192" s="1290"/>
      <c r="L192" s="1290"/>
    </row>
    <row r="193" spans="1:1024">
      <c r="H193" s="1290"/>
      <c r="I193" s="1290"/>
      <c r="J193" s="1290"/>
      <c r="K193" s="1290"/>
      <c r="L193" s="1290"/>
    </row>
    <row r="194" spans="1:1024">
      <c r="H194" s="1290"/>
      <c r="I194" s="1290"/>
      <c r="J194" s="1290"/>
      <c r="K194" s="1290"/>
      <c r="L194" s="1290"/>
    </row>
    <row r="195" spans="1:1024">
      <c r="H195" s="1290"/>
      <c r="I195" s="1290"/>
      <c r="J195" s="1290"/>
      <c r="K195" s="1290"/>
      <c r="L195" s="1290"/>
    </row>
    <row r="196" spans="1:1024">
      <c r="H196" s="1290"/>
      <c r="I196" s="1290"/>
      <c r="J196" s="1290"/>
      <c r="K196" s="1290"/>
      <c r="L196" s="1290"/>
    </row>
    <row r="197" spans="1:1024">
      <c r="H197" s="1290"/>
      <c r="I197" s="1290"/>
      <c r="J197" s="1290"/>
      <c r="K197" s="1290"/>
      <c r="L197" s="1290"/>
    </row>
    <row r="198" spans="1:1024">
      <c r="H198" s="1290"/>
      <c r="I198" s="1290"/>
      <c r="J198" s="1290"/>
      <c r="K198" s="1290"/>
      <c r="L198" s="1290"/>
      <c r="M198" s="1290"/>
      <c r="N198" s="1290"/>
      <c r="O198" s="1290"/>
      <c r="P198" s="1290"/>
      <c r="Q198" s="1290"/>
      <c r="R198" s="1290"/>
      <c r="S198" s="1290"/>
      <c r="T198" s="1290"/>
      <c r="U198" s="1290"/>
      <c r="V198" s="1290"/>
      <c r="W198" s="1290"/>
      <c r="X198" s="1290"/>
      <c r="Y198" s="1290"/>
      <c r="Z198" s="1290"/>
      <c r="AA198" s="1290"/>
      <c r="AB198" s="1290"/>
      <c r="AC198" s="1290"/>
      <c r="AD198" s="1290"/>
      <c r="AE198" s="1290"/>
      <c r="AF198" s="1290"/>
      <c r="AG198" s="1290"/>
      <c r="AH198" s="1290"/>
      <c r="AI198" s="1290"/>
      <c r="AJ198" s="1290"/>
      <c r="AK198" s="1290"/>
      <c r="AL198" s="1290"/>
      <c r="AM198" s="1290"/>
      <c r="AN198" s="1290"/>
      <c r="AO198" s="1290"/>
      <c r="AP198" s="1290"/>
      <c r="AQ198" s="1290"/>
      <c r="AR198" s="1290"/>
      <c r="AS198" s="1290"/>
      <c r="AT198" s="1290"/>
      <c r="AU198" s="1290"/>
      <c r="AV198" s="1290"/>
      <c r="AW198" s="1290"/>
      <c r="AX198" s="1290"/>
      <c r="AY198" s="1290"/>
      <c r="AZ198" s="1290"/>
      <c r="BA198" s="1290"/>
      <c r="BB198" s="1290"/>
      <c r="BC198" s="1290"/>
      <c r="BD198" s="1290"/>
      <c r="BE198" s="1290"/>
      <c r="BF198" s="1290"/>
      <c r="BG198" s="1290"/>
      <c r="BH198" s="1290"/>
      <c r="BI198" s="1290"/>
      <c r="BJ198" s="1290"/>
      <c r="BK198" s="1290"/>
      <c r="BL198" s="1290"/>
      <c r="BM198" s="1290"/>
      <c r="BN198" s="1290"/>
      <c r="BO198" s="1290"/>
      <c r="BP198" s="1290"/>
      <c r="BQ198" s="1290"/>
      <c r="BR198" s="1290"/>
      <c r="BS198" s="1290"/>
      <c r="BT198" s="1290"/>
      <c r="BU198" s="1290"/>
      <c r="BV198" s="1290"/>
      <c r="BW198" s="1290"/>
      <c r="BX198" s="1290"/>
      <c r="BY198" s="1290"/>
      <c r="BZ198" s="1290"/>
      <c r="CA198" s="1290"/>
      <c r="CB198" s="1290"/>
      <c r="CC198" s="1290"/>
      <c r="CD198" s="1290"/>
      <c r="CE198" s="1290"/>
      <c r="CF198" s="1290"/>
      <c r="CG198" s="1290"/>
      <c r="CH198" s="1290"/>
      <c r="CI198" s="1290"/>
      <c r="CJ198" s="1290"/>
      <c r="CK198" s="1290"/>
      <c r="CL198" s="1290"/>
      <c r="CM198" s="1290"/>
      <c r="CN198" s="1290"/>
      <c r="CO198" s="1290"/>
      <c r="CP198" s="1290"/>
      <c r="CQ198" s="1290"/>
      <c r="CR198" s="1290"/>
      <c r="CS198" s="1290"/>
      <c r="CT198" s="1290"/>
      <c r="CU198" s="1290"/>
      <c r="CV198" s="1290"/>
      <c r="CW198" s="1290"/>
      <c r="CX198" s="1290"/>
      <c r="CY198" s="1290"/>
      <c r="CZ198" s="1290"/>
      <c r="DA198" s="1290"/>
      <c r="DB198" s="1290"/>
      <c r="DC198" s="1290"/>
      <c r="DD198" s="1290"/>
      <c r="DE198" s="1290"/>
      <c r="DF198" s="1290"/>
      <c r="DG198" s="1290"/>
      <c r="DH198" s="1290"/>
      <c r="DI198" s="1290"/>
      <c r="DJ198" s="1290"/>
      <c r="DK198" s="1290"/>
      <c r="DL198" s="1290"/>
      <c r="DM198" s="1290"/>
      <c r="DN198" s="1290"/>
      <c r="DO198" s="1290"/>
      <c r="DP198" s="1290"/>
      <c r="DQ198" s="1290"/>
      <c r="DR198" s="1290"/>
      <c r="DS198" s="1290"/>
      <c r="DT198" s="1290"/>
      <c r="DU198" s="1290"/>
      <c r="DV198" s="1290"/>
      <c r="DW198" s="1290"/>
      <c r="DX198" s="1290"/>
      <c r="DY198" s="1290"/>
      <c r="DZ198" s="1290"/>
      <c r="EA198" s="1290"/>
      <c r="EB198" s="1290"/>
      <c r="EC198" s="1290"/>
      <c r="ED198" s="1290"/>
      <c r="EE198" s="1290"/>
      <c r="EF198" s="1290"/>
      <c r="EG198" s="1290"/>
      <c r="EH198" s="1290"/>
      <c r="EI198" s="1290"/>
      <c r="EJ198" s="1290"/>
      <c r="EK198" s="1290"/>
      <c r="EL198" s="1290"/>
      <c r="EM198" s="1290"/>
      <c r="EN198" s="1290"/>
      <c r="EO198" s="1290"/>
      <c r="EP198" s="1290"/>
      <c r="EQ198" s="1290"/>
      <c r="ER198" s="1290"/>
      <c r="ES198" s="1290"/>
      <c r="ET198" s="1290"/>
      <c r="EU198" s="1290"/>
      <c r="EV198" s="1290"/>
      <c r="EW198" s="1290"/>
      <c r="EX198" s="1290"/>
      <c r="EY198" s="1290"/>
      <c r="EZ198" s="1290"/>
      <c r="FA198" s="1290"/>
      <c r="FB198" s="1290"/>
      <c r="FC198" s="1290"/>
      <c r="FD198" s="1290"/>
      <c r="FE198" s="1290"/>
      <c r="FF198" s="1290"/>
      <c r="FG198" s="1290"/>
      <c r="FH198" s="1290"/>
      <c r="FI198" s="1290"/>
      <c r="FJ198" s="1290"/>
      <c r="FK198" s="1290"/>
      <c r="FL198" s="1290"/>
      <c r="FM198" s="1290"/>
      <c r="FN198" s="1290"/>
      <c r="FO198" s="1290"/>
      <c r="FP198" s="1290"/>
      <c r="FQ198" s="1290"/>
      <c r="FR198" s="1290"/>
      <c r="FS198" s="1290"/>
      <c r="FT198" s="1290"/>
      <c r="FU198" s="1290"/>
      <c r="FV198" s="1290"/>
      <c r="FW198" s="1290"/>
      <c r="FX198" s="1290"/>
      <c r="FY198" s="1290"/>
      <c r="FZ198" s="1290"/>
      <c r="GA198" s="1290"/>
      <c r="GB198" s="1290"/>
      <c r="GC198" s="1290"/>
      <c r="GD198" s="1290"/>
      <c r="GE198" s="1290"/>
      <c r="GF198" s="1290"/>
      <c r="GG198" s="1290"/>
      <c r="GH198" s="1290"/>
      <c r="GI198" s="1290"/>
      <c r="GJ198" s="1290"/>
      <c r="GK198" s="1290"/>
      <c r="GL198" s="1290"/>
      <c r="GM198" s="1290"/>
      <c r="GN198" s="1290"/>
      <c r="GO198" s="1290"/>
      <c r="GP198" s="1290"/>
      <c r="GQ198" s="1290"/>
      <c r="GR198" s="1290"/>
      <c r="GS198" s="1290"/>
      <c r="GT198" s="1290"/>
      <c r="GU198" s="1290"/>
      <c r="GV198" s="1290"/>
      <c r="GW198" s="1290"/>
      <c r="GX198" s="1290"/>
      <c r="GY198" s="1290"/>
      <c r="GZ198" s="1290"/>
      <c r="HA198" s="1290"/>
      <c r="HB198" s="1290"/>
      <c r="HC198" s="1290"/>
      <c r="HD198" s="1290"/>
      <c r="HE198" s="1290"/>
      <c r="HF198" s="1290"/>
      <c r="HG198" s="1290"/>
      <c r="HH198" s="1290"/>
      <c r="HI198" s="1290"/>
      <c r="HJ198" s="1290"/>
      <c r="HK198" s="1290"/>
      <c r="HL198" s="1290"/>
      <c r="HM198" s="1290"/>
      <c r="HN198" s="1290"/>
      <c r="HO198" s="1290"/>
      <c r="HP198" s="1290"/>
      <c r="HQ198" s="1290"/>
      <c r="HR198" s="1290"/>
      <c r="HS198" s="1290"/>
      <c r="HT198" s="1290"/>
      <c r="HU198" s="1290"/>
      <c r="HV198" s="1290"/>
      <c r="HW198" s="1290"/>
      <c r="HX198" s="1290"/>
      <c r="HY198" s="1290"/>
      <c r="HZ198" s="1290"/>
      <c r="IA198" s="1290"/>
      <c r="IB198" s="1290"/>
      <c r="IC198" s="1290"/>
      <c r="ID198" s="1290"/>
      <c r="IE198" s="1290"/>
      <c r="IF198" s="1290"/>
      <c r="IG198" s="1290"/>
      <c r="IH198" s="1290"/>
      <c r="II198" s="1290"/>
      <c r="IJ198" s="1290"/>
      <c r="IK198" s="1290"/>
      <c r="IL198" s="1290"/>
      <c r="IM198" s="1290"/>
      <c r="IN198" s="1290"/>
      <c r="IO198" s="1290"/>
      <c r="IP198" s="1290"/>
      <c r="IQ198" s="1290"/>
      <c r="IR198" s="1290"/>
      <c r="IS198" s="1290"/>
      <c r="IT198" s="1290"/>
      <c r="IU198" s="1290"/>
      <c r="IV198" s="1290"/>
      <c r="IW198" s="1290"/>
      <c r="IX198" s="1290"/>
      <c r="IY198" s="1290"/>
      <c r="IZ198" s="1290"/>
      <c r="JA198" s="1290"/>
      <c r="JB198" s="1290"/>
      <c r="JC198" s="1290"/>
      <c r="JD198" s="1290"/>
      <c r="JE198" s="1290"/>
      <c r="JF198" s="1290"/>
      <c r="JG198" s="1290"/>
      <c r="JH198" s="1290"/>
      <c r="JI198" s="1290"/>
      <c r="JJ198" s="1290"/>
      <c r="JK198" s="1290"/>
      <c r="JL198" s="1290"/>
      <c r="JM198" s="1290"/>
      <c r="JN198" s="1290"/>
      <c r="JO198" s="1290"/>
      <c r="JP198" s="1290"/>
      <c r="JQ198" s="1290"/>
      <c r="JR198" s="1290"/>
      <c r="JS198" s="1290"/>
      <c r="JT198" s="1290"/>
      <c r="JU198" s="1290"/>
      <c r="JV198" s="1290"/>
      <c r="JW198" s="1290"/>
      <c r="JX198" s="1290"/>
      <c r="JY198" s="1290"/>
      <c r="JZ198" s="1290"/>
      <c r="KA198" s="1290"/>
      <c r="KB198" s="1290"/>
      <c r="KC198" s="1290"/>
      <c r="KD198" s="1290"/>
      <c r="KE198" s="1290"/>
      <c r="KF198" s="1290"/>
      <c r="KG198" s="1290"/>
      <c r="KH198" s="1290"/>
      <c r="KI198" s="1290"/>
      <c r="KJ198" s="1290"/>
      <c r="KK198" s="1290"/>
      <c r="KL198" s="1290"/>
      <c r="KM198" s="1290"/>
      <c r="KN198" s="1290"/>
      <c r="KO198" s="1290"/>
      <c r="KP198" s="1290"/>
      <c r="KQ198" s="1290"/>
      <c r="KR198" s="1290"/>
      <c r="KS198" s="1290"/>
      <c r="KT198" s="1290"/>
      <c r="KU198" s="1290"/>
      <c r="KV198" s="1290"/>
      <c r="KW198" s="1290"/>
      <c r="KX198" s="1290"/>
      <c r="KY198" s="1290"/>
      <c r="KZ198" s="1290"/>
      <c r="LA198" s="1290"/>
      <c r="LB198" s="1290"/>
      <c r="LC198" s="1290"/>
      <c r="LD198" s="1290"/>
      <c r="LE198" s="1290"/>
      <c r="LF198" s="1290"/>
      <c r="LG198" s="1290"/>
      <c r="LH198" s="1290"/>
      <c r="LI198" s="1290"/>
      <c r="LJ198" s="1290"/>
      <c r="LK198" s="1290"/>
      <c r="LL198" s="1290"/>
      <c r="LM198" s="1290"/>
      <c r="LN198" s="1290"/>
      <c r="LO198" s="1290"/>
      <c r="LP198" s="1290"/>
      <c r="LQ198" s="1290"/>
      <c r="LR198" s="1290"/>
      <c r="LS198" s="1290"/>
      <c r="LT198" s="1290"/>
      <c r="LU198" s="1290"/>
      <c r="LV198" s="1290"/>
      <c r="LW198" s="1290"/>
      <c r="LX198" s="1290"/>
      <c r="LY198" s="1290"/>
      <c r="LZ198" s="1290"/>
      <c r="MA198" s="1290"/>
      <c r="MB198" s="1290"/>
      <c r="MC198" s="1290"/>
      <c r="MD198" s="1290"/>
      <c r="ME198" s="1290"/>
      <c r="MF198" s="1290"/>
      <c r="MG198" s="1290"/>
      <c r="MH198" s="1290"/>
      <c r="MI198" s="1290"/>
      <c r="MJ198" s="1290"/>
      <c r="MK198" s="1290"/>
      <c r="ML198" s="1290"/>
      <c r="MM198" s="1290"/>
      <c r="MN198" s="1290"/>
      <c r="MO198" s="1290"/>
      <c r="MP198" s="1290"/>
      <c r="MQ198" s="1290"/>
      <c r="MR198" s="1290"/>
      <c r="MS198" s="1290"/>
      <c r="MT198" s="1290"/>
      <c r="MU198" s="1290"/>
      <c r="MV198" s="1290"/>
      <c r="MW198" s="1290"/>
      <c r="MX198" s="1290"/>
      <c r="MY198" s="1290"/>
      <c r="MZ198" s="1290"/>
      <c r="NA198" s="1290"/>
      <c r="NB198" s="1290"/>
      <c r="NC198" s="1290"/>
      <c r="ND198" s="1290"/>
      <c r="NE198" s="1290"/>
      <c r="NF198" s="1290"/>
      <c r="NG198" s="1290"/>
      <c r="NH198" s="1290"/>
      <c r="NI198" s="1290"/>
      <c r="NJ198" s="1290"/>
      <c r="NK198" s="1290"/>
      <c r="NL198" s="1290"/>
      <c r="NM198" s="1290"/>
      <c r="NN198" s="1290"/>
      <c r="NO198" s="1290"/>
      <c r="NP198" s="1290"/>
      <c r="NQ198" s="1290"/>
      <c r="NR198" s="1290"/>
      <c r="NS198" s="1290"/>
      <c r="NT198" s="1290"/>
      <c r="NU198" s="1290"/>
      <c r="NV198" s="1290"/>
      <c r="NW198" s="1290"/>
      <c r="NX198" s="1290"/>
      <c r="NY198" s="1290"/>
      <c r="NZ198" s="1290"/>
      <c r="OA198" s="1290"/>
      <c r="OB198" s="1290"/>
      <c r="OC198" s="1290"/>
      <c r="OD198" s="1290"/>
      <c r="OE198" s="1290"/>
      <c r="OF198" s="1290"/>
      <c r="OG198" s="1290"/>
      <c r="OH198" s="1290"/>
      <c r="OI198" s="1290"/>
      <c r="OJ198" s="1290"/>
      <c r="OK198" s="1290"/>
      <c r="OL198" s="1290"/>
      <c r="OM198" s="1290"/>
      <c r="ON198" s="1290"/>
      <c r="OO198" s="1290"/>
      <c r="OP198" s="1290"/>
      <c r="OQ198" s="1290"/>
      <c r="OR198" s="1290"/>
      <c r="OS198" s="1290"/>
      <c r="OT198" s="1290"/>
      <c r="OU198" s="1290"/>
      <c r="OV198" s="1290"/>
      <c r="OW198" s="1290"/>
      <c r="OX198" s="1290"/>
      <c r="OY198" s="1290"/>
      <c r="OZ198" s="1290"/>
      <c r="PA198" s="1290"/>
      <c r="PB198" s="1290"/>
      <c r="PC198" s="1290"/>
      <c r="PD198" s="1290"/>
      <c r="PE198" s="1290"/>
      <c r="PF198" s="1290"/>
      <c r="PG198" s="1290"/>
      <c r="PH198" s="1290"/>
      <c r="PI198" s="1290"/>
      <c r="PJ198" s="1290"/>
      <c r="PK198" s="1290"/>
      <c r="PL198" s="1290"/>
      <c r="PM198" s="1290"/>
      <c r="PN198" s="1290"/>
      <c r="PO198" s="1290"/>
      <c r="PP198" s="1290"/>
      <c r="PQ198" s="1290"/>
      <c r="PR198" s="1290"/>
      <c r="PS198" s="1290"/>
      <c r="PT198" s="1290"/>
      <c r="PU198" s="1290"/>
      <c r="PV198" s="1290"/>
      <c r="PW198" s="1290"/>
      <c r="PX198" s="1290"/>
      <c r="PY198" s="1290"/>
      <c r="PZ198" s="1290"/>
      <c r="QA198" s="1290"/>
      <c r="QB198" s="1290"/>
      <c r="QC198" s="1290"/>
      <c r="QD198" s="1290"/>
      <c r="QE198" s="1290"/>
      <c r="QF198" s="1290"/>
      <c r="QG198" s="1290"/>
      <c r="QH198" s="1290"/>
      <c r="QI198" s="1290"/>
      <c r="QJ198" s="1290"/>
      <c r="QK198" s="1290"/>
      <c r="QL198" s="1290"/>
      <c r="QM198" s="1290"/>
      <c r="QN198" s="1290"/>
      <c r="QO198" s="1290"/>
      <c r="QP198" s="1290"/>
      <c r="QQ198" s="1290"/>
      <c r="QR198" s="1290"/>
      <c r="QS198" s="1290"/>
      <c r="QT198" s="1290"/>
      <c r="QU198" s="1290"/>
      <c r="QV198" s="1290"/>
      <c r="QW198" s="1290"/>
      <c r="QX198" s="1290"/>
      <c r="QY198" s="1290"/>
      <c r="QZ198" s="1290"/>
      <c r="RA198" s="1290"/>
      <c r="RB198" s="1290"/>
      <c r="RC198" s="1290"/>
      <c r="RD198" s="1290"/>
      <c r="RE198" s="1290"/>
      <c r="RF198" s="1290"/>
      <c r="RG198" s="1290"/>
      <c r="RH198" s="1290"/>
      <c r="RI198" s="1290"/>
      <c r="RJ198" s="1290"/>
      <c r="RK198" s="1290"/>
      <c r="RL198" s="1290"/>
      <c r="RM198" s="1290"/>
      <c r="RN198" s="1290"/>
      <c r="RO198" s="1290"/>
      <c r="RP198" s="1290"/>
      <c r="RQ198" s="1290"/>
      <c r="RR198" s="1290"/>
      <c r="RS198" s="1290"/>
      <c r="RT198" s="1290"/>
      <c r="RU198" s="1290"/>
      <c r="RV198" s="1290"/>
      <c r="RW198" s="1290"/>
      <c r="RX198" s="1290"/>
      <c r="RY198" s="1290"/>
      <c r="RZ198" s="1290"/>
      <c r="SA198" s="1290"/>
      <c r="SB198" s="1290"/>
      <c r="SC198" s="1290"/>
      <c r="SD198" s="1290"/>
      <c r="SE198" s="1290"/>
      <c r="SF198" s="1290"/>
      <c r="SG198" s="1290"/>
      <c r="SH198" s="1290"/>
      <c r="SI198" s="1290"/>
      <c r="SJ198" s="1290"/>
      <c r="SK198" s="1290"/>
      <c r="SL198" s="1290"/>
      <c r="SM198" s="1290"/>
      <c r="SN198" s="1290"/>
      <c r="SO198" s="1290"/>
      <c r="SP198" s="1290"/>
      <c r="SQ198" s="1290"/>
      <c r="SR198" s="1290"/>
      <c r="SS198" s="1290"/>
      <c r="ST198" s="1290"/>
      <c r="SU198" s="1290"/>
      <c r="SV198" s="1290"/>
      <c r="SW198" s="1290"/>
      <c r="SX198" s="1290"/>
      <c r="SY198" s="1290"/>
      <c r="SZ198" s="1290"/>
      <c r="TA198" s="1290"/>
      <c r="TB198" s="1290"/>
      <c r="TC198" s="1290"/>
      <c r="TD198" s="1290"/>
      <c r="TE198" s="1290"/>
      <c r="TF198" s="1290"/>
      <c r="TG198" s="1290"/>
      <c r="TH198" s="1290"/>
      <c r="TI198" s="1290"/>
      <c r="TJ198" s="1290"/>
      <c r="TK198" s="1290"/>
      <c r="TL198" s="1290"/>
      <c r="TM198" s="1290"/>
      <c r="TN198" s="1290"/>
      <c r="TO198" s="1290"/>
      <c r="TP198" s="1290"/>
      <c r="TQ198" s="1290"/>
      <c r="TR198" s="1290"/>
      <c r="TS198" s="1290"/>
      <c r="TT198" s="1290"/>
      <c r="TU198" s="1290"/>
      <c r="TV198" s="1290"/>
      <c r="TW198" s="1290"/>
      <c r="TX198" s="1290"/>
      <c r="TY198" s="1290"/>
      <c r="TZ198" s="1290"/>
      <c r="UA198" s="1290"/>
      <c r="UB198" s="1290"/>
      <c r="UC198" s="1290"/>
      <c r="UD198" s="1290"/>
      <c r="UE198" s="1290"/>
      <c r="UF198" s="1290"/>
      <c r="UG198" s="1290"/>
      <c r="UH198" s="1290"/>
      <c r="UI198" s="1290"/>
      <c r="UJ198" s="1290"/>
      <c r="UK198" s="1290"/>
      <c r="UL198" s="1290"/>
      <c r="UM198" s="1290"/>
      <c r="UN198" s="1290"/>
      <c r="UO198" s="1290"/>
      <c r="UP198" s="1290"/>
      <c r="UQ198" s="1290"/>
      <c r="UR198" s="1290"/>
      <c r="US198" s="1290"/>
      <c r="UT198" s="1290"/>
      <c r="UU198" s="1290"/>
      <c r="UV198" s="1290"/>
      <c r="UW198" s="1290"/>
      <c r="UX198" s="1290"/>
      <c r="UY198" s="1290"/>
      <c r="UZ198" s="1290"/>
      <c r="VA198" s="1290"/>
      <c r="VB198" s="1290"/>
      <c r="VC198" s="1290"/>
      <c r="VD198" s="1290"/>
      <c r="VE198" s="1290"/>
      <c r="VF198" s="1290"/>
      <c r="VG198" s="1290"/>
      <c r="VH198" s="1290"/>
      <c r="VI198" s="1290"/>
      <c r="VJ198" s="1290"/>
      <c r="VK198" s="1290"/>
      <c r="VL198" s="1290"/>
      <c r="VM198" s="1290"/>
      <c r="VN198" s="1290"/>
      <c r="VO198" s="1290"/>
      <c r="VP198" s="1290"/>
      <c r="VQ198" s="1290"/>
      <c r="VR198" s="1290"/>
      <c r="VS198" s="1290"/>
      <c r="VT198" s="1290"/>
      <c r="VU198" s="1290"/>
      <c r="VV198" s="1290"/>
      <c r="VW198" s="1290"/>
      <c r="VX198" s="1290"/>
      <c r="VY198" s="1290"/>
      <c r="VZ198" s="1290"/>
      <c r="WA198" s="1290"/>
      <c r="WB198" s="1290"/>
      <c r="WC198" s="1290"/>
      <c r="WD198" s="1290"/>
      <c r="WE198" s="1290"/>
      <c r="WF198" s="1290"/>
      <c r="WG198" s="1290"/>
      <c r="WH198" s="1290"/>
      <c r="WI198" s="1290"/>
      <c r="WJ198" s="1290"/>
      <c r="WK198" s="1290"/>
      <c r="WL198" s="1290"/>
      <c r="WM198" s="1290"/>
      <c r="WN198" s="1290"/>
      <c r="WO198" s="1290"/>
      <c r="WP198" s="1290"/>
      <c r="WQ198" s="1290"/>
      <c r="WR198" s="1290"/>
      <c r="WS198" s="1290"/>
      <c r="WT198" s="1290"/>
      <c r="WU198" s="1290"/>
      <c r="WV198" s="1290"/>
      <c r="WW198" s="1290"/>
      <c r="WX198" s="1290"/>
      <c r="WY198" s="1290"/>
      <c r="WZ198" s="1290"/>
      <c r="XA198" s="1290"/>
      <c r="XB198" s="1290"/>
      <c r="XC198" s="1290"/>
      <c r="XD198" s="1290"/>
      <c r="XE198" s="1290"/>
      <c r="XF198" s="1290"/>
      <c r="XG198" s="1290"/>
      <c r="XH198" s="1290"/>
      <c r="XI198" s="1290"/>
      <c r="XJ198" s="1290"/>
      <c r="XK198" s="1290"/>
      <c r="XL198" s="1290"/>
      <c r="XM198" s="1290"/>
      <c r="XN198" s="1290"/>
      <c r="XO198" s="1290"/>
      <c r="XP198" s="1290"/>
      <c r="XQ198" s="1290"/>
      <c r="XR198" s="1290"/>
      <c r="XS198" s="1290"/>
      <c r="XT198" s="1290"/>
      <c r="XU198" s="1290"/>
      <c r="XV198" s="1290"/>
      <c r="XW198" s="1290"/>
      <c r="XX198" s="1290"/>
      <c r="XY198" s="1290"/>
      <c r="XZ198" s="1290"/>
      <c r="YA198" s="1290"/>
      <c r="YB198" s="1290"/>
      <c r="YC198" s="1290"/>
      <c r="YD198" s="1290"/>
      <c r="YE198" s="1290"/>
      <c r="YF198" s="1290"/>
      <c r="YG198" s="1290"/>
      <c r="YH198" s="1290"/>
      <c r="YI198" s="1290"/>
      <c r="YJ198" s="1290"/>
      <c r="YK198" s="1290"/>
      <c r="YL198" s="1290"/>
      <c r="YM198" s="1290"/>
      <c r="YN198" s="1290"/>
      <c r="YO198" s="1290"/>
      <c r="YP198" s="1290"/>
      <c r="YQ198" s="1290"/>
      <c r="YR198" s="1290"/>
      <c r="YS198" s="1290"/>
      <c r="YT198" s="1290"/>
      <c r="YU198" s="1290"/>
      <c r="YV198" s="1290"/>
      <c r="YW198" s="1290"/>
      <c r="YX198" s="1290"/>
      <c r="YY198" s="1290"/>
      <c r="YZ198" s="1290"/>
      <c r="ZA198" s="1290"/>
      <c r="ZB198" s="1290"/>
      <c r="ZC198" s="1290"/>
      <c r="ZD198" s="1290"/>
      <c r="ZE198" s="1290"/>
      <c r="ZF198" s="1290"/>
      <c r="ZG198" s="1290"/>
      <c r="ZH198" s="1290"/>
      <c r="ZI198" s="1290"/>
      <c r="ZJ198" s="1290"/>
      <c r="ZK198" s="1290"/>
      <c r="ZL198" s="1290"/>
      <c r="ZM198" s="1290"/>
      <c r="ZN198" s="1290"/>
      <c r="ZO198" s="1290"/>
      <c r="ZP198" s="1290"/>
      <c r="ZQ198" s="1290"/>
      <c r="ZR198" s="1290"/>
      <c r="ZS198" s="1290"/>
      <c r="ZT198" s="1290"/>
      <c r="ZU198" s="1290"/>
      <c r="ZV198" s="1290"/>
      <c r="ZW198" s="1290"/>
      <c r="ZX198" s="1290"/>
      <c r="ZY198" s="1290"/>
      <c r="ZZ198" s="1290"/>
      <c r="AAA198" s="1290"/>
      <c r="AAB198" s="1290"/>
      <c r="AAC198" s="1290"/>
      <c r="AAD198" s="1290"/>
      <c r="AAE198" s="1290"/>
      <c r="AAF198" s="1290"/>
      <c r="AAG198" s="1290"/>
      <c r="AAH198" s="1290"/>
      <c r="AAI198" s="1290"/>
      <c r="AAJ198" s="1290"/>
      <c r="AAK198" s="1290"/>
      <c r="AAL198" s="1290"/>
      <c r="AAM198" s="1290"/>
      <c r="AAN198" s="1290"/>
      <c r="AAO198" s="1290"/>
      <c r="AAP198" s="1290"/>
      <c r="AAQ198" s="1290"/>
      <c r="AAR198" s="1290"/>
      <c r="AAS198" s="1290"/>
      <c r="AAT198" s="1290"/>
      <c r="AAU198" s="1290"/>
      <c r="AAV198" s="1290"/>
      <c r="AAW198" s="1290"/>
      <c r="AAX198" s="1290"/>
      <c r="AAY198" s="1290"/>
      <c r="AAZ198" s="1290"/>
      <c r="ABA198" s="1290"/>
      <c r="ABB198" s="1290"/>
      <c r="ABC198" s="1290"/>
      <c r="ABD198" s="1290"/>
      <c r="ABE198" s="1290"/>
      <c r="ABF198" s="1290"/>
      <c r="ABG198" s="1290"/>
      <c r="ABH198" s="1290"/>
      <c r="ABI198" s="1290"/>
      <c r="ABJ198" s="1290"/>
      <c r="ABK198" s="1290"/>
      <c r="ABL198" s="1290"/>
      <c r="ABM198" s="1290"/>
      <c r="ABN198" s="1290"/>
      <c r="ABO198" s="1290"/>
      <c r="ABP198" s="1290"/>
      <c r="ABQ198" s="1290"/>
      <c r="ABR198" s="1290"/>
      <c r="ABS198" s="1290"/>
      <c r="ABT198" s="1290"/>
      <c r="ABU198" s="1290"/>
      <c r="ABV198" s="1290"/>
      <c r="ABW198" s="1290"/>
      <c r="ABX198" s="1290"/>
      <c r="ABY198" s="1290"/>
      <c r="ABZ198" s="1290"/>
      <c r="ACA198" s="1290"/>
      <c r="ACB198" s="1290"/>
      <c r="ACC198" s="1290"/>
      <c r="ACD198" s="1290"/>
      <c r="ACE198" s="1290"/>
      <c r="ACF198" s="1290"/>
      <c r="ACG198" s="1290"/>
      <c r="ACH198" s="1290"/>
      <c r="ACI198" s="1290"/>
      <c r="ACJ198" s="1290"/>
      <c r="ACK198" s="1290"/>
      <c r="ACL198" s="1290"/>
      <c r="ACM198" s="1290"/>
      <c r="ACN198" s="1290"/>
      <c r="ACO198" s="1290"/>
      <c r="ACP198" s="1290"/>
      <c r="ACQ198" s="1290"/>
      <c r="ACR198" s="1290"/>
      <c r="ACS198" s="1290"/>
      <c r="ACT198" s="1290"/>
      <c r="ACU198" s="1290"/>
      <c r="ACV198" s="1290"/>
      <c r="ACW198" s="1290"/>
      <c r="ACX198" s="1290"/>
      <c r="ACY198" s="1290"/>
      <c r="ACZ198" s="1290"/>
      <c r="ADA198" s="1290"/>
      <c r="ADB198" s="1290"/>
      <c r="ADC198" s="1290"/>
      <c r="ADD198" s="1290"/>
      <c r="ADE198" s="1290"/>
      <c r="ADF198" s="1290"/>
      <c r="ADG198" s="1290"/>
      <c r="ADH198" s="1290"/>
      <c r="ADI198" s="1290"/>
      <c r="ADJ198" s="1290"/>
      <c r="ADK198" s="1290"/>
      <c r="ADL198" s="1290"/>
      <c r="ADM198" s="1290"/>
      <c r="ADN198" s="1290"/>
      <c r="ADO198" s="1290"/>
      <c r="ADP198" s="1290"/>
      <c r="ADQ198" s="1290"/>
      <c r="ADR198" s="1290"/>
      <c r="ADS198" s="1290"/>
      <c r="ADT198" s="1290"/>
      <c r="ADU198" s="1290"/>
      <c r="ADV198" s="1290"/>
      <c r="ADW198" s="1290"/>
      <c r="ADX198" s="1290"/>
      <c r="ADY198" s="1290"/>
      <c r="ADZ198" s="1290"/>
      <c r="AEA198" s="1290"/>
      <c r="AEB198" s="1290"/>
      <c r="AEC198" s="1290"/>
      <c r="AED198" s="1290"/>
      <c r="AEE198" s="1290"/>
      <c r="AEF198" s="1290"/>
      <c r="AEG198" s="1290"/>
      <c r="AEH198" s="1290"/>
      <c r="AEI198" s="1290"/>
      <c r="AEJ198" s="1290"/>
      <c r="AEK198" s="1290"/>
      <c r="AEL198" s="1290"/>
      <c r="AEM198" s="1290"/>
      <c r="AEN198" s="1290"/>
      <c r="AEO198" s="1290"/>
      <c r="AEP198" s="1290"/>
      <c r="AEQ198" s="1290"/>
      <c r="AER198" s="1290"/>
      <c r="AES198" s="1290"/>
      <c r="AET198" s="1290"/>
      <c r="AEU198" s="1290"/>
      <c r="AEV198" s="1290"/>
      <c r="AEW198" s="1290"/>
      <c r="AEX198" s="1290"/>
      <c r="AEY198" s="1290"/>
      <c r="AEZ198" s="1290"/>
      <c r="AFA198" s="1290"/>
      <c r="AFB198" s="1290"/>
      <c r="AFC198" s="1290"/>
      <c r="AFD198" s="1290"/>
      <c r="AFE198" s="1290"/>
      <c r="AFF198" s="1290"/>
      <c r="AFG198" s="1290"/>
      <c r="AFH198" s="1290"/>
      <c r="AFI198" s="1290"/>
      <c r="AFJ198" s="1290"/>
      <c r="AFK198" s="1290"/>
      <c r="AFL198" s="1290"/>
      <c r="AFM198" s="1290"/>
      <c r="AFN198" s="1290"/>
      <c r="AFO198" s="1290"/>
      <c r="AFP198" s="1290"/>
      <c r="AFQ198" s="1290"/>
      <c r="AFR198" s="1290"/>
      <c r="AFS198" s="1290"/>
      <c r="AFT198" s="1290"/>
      <c r="AFU198" s="1290"/>
      <c r="AFV198" s="1290"/>
      <c r="AFW198" s="1290"/>
      <c r="AFX198" s="1290"/>
      <c r="AFY198" s="1290"/>
      <c r="AFZ198" s="1290"/>
      <c r="AGA198" s="1290"/>
      <c r="AGB198" s="1290"/>
      <c r="AGC198" s="1290"/>
      <c r="AGD198" s="1290"/>
      <c r="AGE198" s="1290"/>
      <c r="AGF198" s="1290"/>
      <c r="AGG198" s="1290"/>
      <c r="AGH198" s="1290"/>
      <c r="AGI198" s="1290"/>
      <c r="AGJ198" s="1290"/>
      <c r="AGK198" s="1290"/>
      <c r="AGL198" s="1290"/>
      <c r="AGM198" s="1290"/>
      <c r="AGN198" s="1290"/>
      <c r="AGO198" s="1290"/>
      <c r="AGP198" s="1290"/>
      <c r="AGQ198" s="1290"/>
      <c r="AGR198" s="1290"/>
      <c r="AGS198" s="1290"/>
      <c r="AGT198" s="1290"/>
      <c r="AGU198" s="1290"/>
      <c r="AGV198" s="1290"/>
      <c r="AGW198" s="1290"/>
      <c r="AGX198" s="1290"/>
      <c r="AGY198" s="1290"/>
      <c r="AGZ198" s="1290"/>
      <c r="AHA198" s="1290"/>
      <c r="AHB198" s="1290"/>
      <c r="AHC198" s="1290"/>
      <c r="AHD198" s="1290"/>
      <c r="AHE198" s="1290"/>
      <c r="AHF198" s="1290"/>
      <c r="AHG198" s="1290"/>
      <c r="AHH198" s="1290"/>
      <c r="AHI198" s="1290"/>
      <c r="AHJ198" s="1290"/>
      <c r="AHK198" s="1290"/>
      <c r="AHL198" s="1290"/>
      <c r="AHM198" s="1290"/>
      <c r="AHN198" s="1290"/>
      <c r="AHO198" s="1290"/>
      <c r="AHP198" s="1290"/>
      <c r="AHQ198" s="1290"/>
      <c r="AHR198" s="1290"/>
      <c r="AHS198" s="1290"/>
      <c r="AHT198" s="1290"/>
      <c r="AHU198" s="1290"/>
      <c r="AHV198" s="1290"/>
      <c r="AHW198" s="1290"/>
      <c r="AHX198" s="1290"/>
      <c r="AHY198" s="1290"/>
      <c r="AHZ198" s="1290"/>
      <c r="AIA198" s="1290"/>
      <c r="AIB198" s="1290"/>
      <c r="AIC198" s="1290"/>
      <c r="AID198" s="1290"/>
      <c r="AIE198" s="1290"/>
      <c r="AIF198" s="1290"/>
      <c r="AIG198" s="1290"/>
      <c r="AIH198" s="1290"/>
      <c r="AII198" s="1290"/>
      <c r="AIJ198" s="1290"/>
      <c r="AIK198" s="1290"/>
      <c r="AIL198" s="1290"/>
      <c r="AIM198" s="1290"/>
      <c r="AIN198" s="1290"/>
      <c r="AIO198" s="1290"/>
      <c r="AIP198" s="1290"/>
      <c r="AIQ198" s="1290"/>
      <c r="AIR198" s="1290"/>
      <c r="AIS198" s="1290"/>
      <c r="AIT198" s="1290"/>
      <c r="AIU198" s="1290"/>
      <c r="AIV198" s="1290"/>
      <c r="AIW198" s="1290"/>
      <c r="AIX198" s="1290"/>
      <c r="AIY198" s="1290"/>
      <c r="AIZ198" s="1290"/>
      <c r="AJA198" s="1290"/>
      <c r="AJB198" s="1290"/>
      <c r="AJC198" s="1290"/>
      <c r="AJD198" s="1290"/>
      <c r="AJE198" s="1290"/>
      <c r="AJF198" s="1290"/>
      <c r="AJG198" s="1290"/>
      <c r="AJH198" s="1290"/>
      <c r="AJI198" s="1290"/>
      <c r="AJJ198" s="1290"/>
      <c r="AJK198" s="1290"/>
      <c r="AJL198" s="1290"/>
      <c r="AJM198" s="1290"/>
      <c r="AJN198" s="1290"/>
      <c r="AJO198" s="1290"/>
      <c r="AJP198" s="1290"/>
      <c r="AJQ198" s="1290"/>
      <c r="AJR198" s="1290"/>
      <c r="AJS198" s="1290"/>
      <c r="AJT198" s="1290"/>
      <c r="AJU198" s="1290"/>
      <c r="AJV198" s="1290"/>
      <c r="AJW198" s="1290"/>
      <c r="AJX198" s="1290"/>
      <c r="AJY198" s="1290"/>
      <c r="AJZ198" s="1290"/>
      <c r="AKA198" s="1290"/>
      <c r="AKB198" s="1290"/>
      <c r="AKC198" s="1290"/>
      <c r="AKD198" s="1290"/>
      <c r="AKE198" s="1290"/>
      <c r="AKF198" s="1290"/>
      <c r="AKG198" s="1290"/>
      <c r="AKH198" s="1290"/>
      <c r="AKI198" s="1290"/>
      <c r="AKJ198" s="1290"/>
      <c r="AKK198" s="1290"/>
      <c r="AKL198" s="1290"/>
      <c r="AKM198" s="1290"/>
      <c r="AKN198" s="1290"/>
      <c r="AKO198" s="1290"/>
      <c r="AKP198" s="1290"/>
      <c r="AKQ198" s="1290"/>
      <c r="AKR198" s="1290"/>
      <c r="AKS198" s="1290"/>
      <c r="AKT198" s="1290"/>
      <c r="AKU198" s="1290"/>
      <c r="AKV198" s="1290"/>
      <c r="AKW198" s="1290"/>
      <c r="AKX198" s="1290"/>
      <c r="AKY198" s="1290"/>
      <c r="AKZ198" s="1290"/>
      <c r="ALA198" s="1290"/>
      <c r="ALB198" s="1290"/>
      <c r="ALC198" s="1290"/>
      <c r="ALD198" s="1290"/>
      <c r="ALE198" s="1290"/>
      <c r="ALF198" s="1290"/>
      <c r="ALG198" s="1290"/>
      <c r="ALH198" s="1290"/>
      <c r="ALI198" s="1290"/>
      <c r="ALJ198" s="1290"/>
      <c r="ALK198" s="1290"/>
      <c r="ALL198" s="1290"/>
      <c r="ALM198" s="1290"/>
      <c r="ALN198" s="1290"/>
      <c r="ALO198" s="1290"/>
      <c r="ALP198" s="1290"/>
      <c r="ALQ198" s="1290"/>
      <c r="ALR198" s="1290"/>
      <c r="ALS198" s="1290"/>
      <c r="ALT198" s="1290"/>
      <c r="ALU198" s="1290"/>
      <c r="ALV198" s="1290"/>
      <c r="ALW198" s="1290"/>
      <c r="ALX198" s="1290"/>
      <c r="ALY198" s="1290"/>
      <c r="ALZ198" s="1290"/>
      <c r="AMA198" s="1290"/>
      <c r="AMB198" s="1290"/>
      <c r="AMC198" s="1290"/>
      <c r="AMD198" s="1290"/>
      <c r="AME198" s="1290"/>
      <c r="AMF198" s="1290"/>
    </row>
    <row r="199" spans="1:1024">
      <c r="H199" s="1290"/>
      <c r="I199" s="1290"/>
      <c r="J199" s="1290"/>
      <c r="K199" s="1290"/>
      <c r="L199" s="1290"/>
      <c r="M199" s="1290"/>
      <c r="N199" s="1290"/>
      <c r="O199" s="1290"/>
      <c r="P199" s="1290"/>
      <c r="Q199" s="1290"/>
      <c r="R199" s="1290"/>
      <c r="S199" s="1290"/>
      <c r="T199" s="1290"/>
      <c r="U199" s="1290"/>
      <c r="V199" s="1290"/>
      <c r="W199" s="1290"/>
      <c r="X199" s="1290"/>
      <c r="Y199" s="1290"/>
      <c r="Z199" s="1290"/>
      <c r="AA199" s="1290"/>
      <c r="AB199" s="1290"/>
      <c r="AC199" s="1290"/>
      <c r="AD199" s="1290"/>
      <c r="AE199" s="1290"/>
      <c r="AF199" s="1290"/>
      <c r="AG199" s="1290"/>
      <c r="AH199" s="1290"/>
      <c r="AI199" s="1290"/>
      <c r="AJ199" s="1290"/>
      <c r="AK199" s="1290"/>
      <c r="AL199" s="1290"/>
      <c r="AM199" s="1290"/>
      <c r="AN199" s="1290"/>
      <c r="AO199" s="1290"/>
      <c r="AP199" s="1290"/>
      <c r="AQ199" s="1290"/>
      <c r="AR199" s="1290"/>
      <c r="AS199" s="1290"/>
      <c r="AT199" s="1290"/>
      <c r="AU199" s="1290"/>
      <c r="AV199" s="1290"/>
      <c r="AW199" s="1290"/>
      <c r="AX199" s="1290"/>
      <c r="AY199" s="1290"/>
      <c r="AZ199" s="1290"/>
      <c r="BA199" s="1290"/>
      <c r="BB199" s="1290"/>
      <c r="BC199" s="1290"/>
      <c r="BD199" s="1290"/>
      <c r="BE199" s="1290"/>
      <c r="BF199" s="1290"/>
      <c r="BG199" s="1290"/>
      <c r="BH199" s="1290"/>
      <c r="BI199" s="1290"/>
      <c r="BJ199" s="1290"/>
      <c r="BK199" s="1290"/>
      <c r="BL199" s="1290"/>
      <c r="BM199" s="1290"/>
      <c r="BN199" s="1290"/>
      <c r="BO199" s="1290"/>
      <c r="BP199" s="1290"/>
      <c r="BQ199" s="1290"/>
      <c r="BR199" s="1290"/>
      <c r="BS199" s="1290"/>
      <c r="BT199" s="1290"/>
      <c r="BU199" s="1290"/>
      <c r="BV199" s="1290"/>
      <c r="BW199" s="1290"/>
      <c r="BX199" s="1290"/>
      <c r="BY199" s="1290"/>
      <c r="BZ199" s="1290"/>
      <c r="CA199" s="1290"/>
      <c r="CB199" s="1290"/>
      <c r="CC199" s="1290"/>
      <c r="CD199" s="1290"/>
      <c r="CE199" s="1290"/>
      <c r="CF199" s="1290"/>
      <c r="CG199" s="1290"/>
      <c r="CH199" s="1290"/>
      <c r="CI199" s="1290"/>
      <c r="CJ199" s="1290"/>
      <c r="CK199" s="1290"/>
      <c r="CL199" s="1290"/>
      <c r="CM199" s="1290"/>
      <c r="CN199" s="1290"/>
      <c r="CO199" s="1290"/>
      <c r="CP199" s="1290"/>
      <c r="CQ199" s="1290"/>
      <c r="CR199" s="1290"/>
      <c r="CS199" s="1290"/>
      <c r="CT199" s="1290"/>
      <c r="CU199" s="1290"/>
      <c r="CV199" s="1290"/>
      <c r="CW199" s="1290"/>
      <c r="CX199" s="1290"/>
      <c r="CY199" s="1290"/>
      <c r="CZ199" s="1290"/>
      <c r="DA199" s="1290"/>
      <c r="DB199" s="1290"/>
      <c r="DC199" s="1290"/>
      <c r="DD199" s="1290"/>
      <c r="DE199" s="1290"/>
      <c r="DF199" s="1290"/>
      <c r="DG199" s="1290"/>
      <c r="DH199" s="1290"/>
      <c r="DI199" s="1290"/>
      <c r="DJ199" s="1290"/>
      <c r="DK199" s="1290"/>
      <c r="DL199" s="1290"/>
      <c r="DM199" s="1290"/>
      <c r="DN199" s="1290"/>
      <c r="DO199" s="1290"/>
      <c r="DP199" s="1290"/>
      <c r="DQ199" s="1290"/>
      <c r="DR199" s="1290"/>
      <c r="DS199" s="1290"/>
      <c r="DT199" s="1290"/>
      <c r="DU199" s="1290"/>
      <c r="DV199" s="1290"/>
      <c r="DW199" s="1290"/>
      <c r="DX199" s="1290"/>
      <c r="DY199" s="1290"/>
      <c r="DZ199" s="1290"/>
      <c r="EA199" s="1290"/>
      <c r="EB199" s="1290"/>
      <c r="EC199" s="1290"/>
      <c r="ED199" s="1290"/>
      <c r="EE199" s="1290"/>
      <c r="EF199" s="1290"/>
      <c r="EG199" s="1290"/>
      <c r="EH199" s="1290"/>
      <c r="EI199" s="1290"/>
      <c r="EJ199" s="1290"/>
      <c r="EK199" s="1290"/>
      <c r="EL199" s="1290"/>
      <c r="EM199" s="1290"/>
      <c r="EN199" s="1290"/>
      <c r="EO199" s="1290"/>
      <c r="EP199" s="1290"/>
      <c r="EQ199" s="1290"/>
      <c r="ER199" s="1290"/>
      <c r="ES199" s="1290"/>
      <c r="ET199" s="1290"/>
      <c r="EU199" s="1290"/>
      <c r="EV199" s="1290"/>
      <c r="EW199" s="1290"/>
      <c r="EX199" s="1290"/>
      <c r="EY199" s="1290"/>
      <c r="EZ199" s="1290"/>
      <c r="FA199" s="1290"/>
      <c r="FB199" s="1290"/>
      <c r="FC199" s="1290"/>
      <c r="FD199" s="1290"/>
      <c r="FE199" s="1290"/>
      <c r="FF199" s="1290"/>
      <c r="FG199" s="1290"/>
      <c r="FH199" s="1290"/>
      <c r="FI199" s="1290"/>
      <c r="FJ199" s="1290"/>
      <c r="FK199" s="1290"/>
      <c r="FL199" s="1290"/>
      <c r="FM199" s="1290"/>
      <c r="FN199" s="1290"/>
      <c r="FO199" s="1290"/>
      <c r="FP199" s="1290"/>
      <c r="FQ199" s="1290"/>
      <c r="FR199" s="1290"/>
      <c r="FS199" s="1290"/>
      <c r="FT199" s="1290"/>
      <c r="FU199" s="1290"/>
      <c r="FV199" s="1290"/>
      <c r="FW199" s="1290"/>
      <c r="FX199" s="1290"/>
      <c r="FY199" s="1290"/>
      <c r="FZ199" s="1290"/>
      <c r="GA199" s="1290"/>
      <c r="GB199" s="1290"/>
      <c r="GC199" s="1290"/>
      <c r="GD199" s="1290"/>
      <c r="GE199" s="1290"/>
      <c r="GF199" s="1290"/>
      <c r="GG199" s="1290"/>
      <c r="GH199" s="1290"/>
      <c r="GI199" s="1290"/>
      <c r="GJ199" s="1290"/>
      <c r="GK199" s="1290"/>
      <c r="GL199" s="1290"/>
      <c r="GM199" s="1290"/>
      <c r="GN199" s="1290"/>
      <c r="GO199" s="1290"/>
      <c r="GP199" s="1290"/>
      <c r="GQ199" s="1290"/>
      <c r="GR199" s="1290"/>
      <c r="GS199" s="1290"/>
      <c r="GT199" s="1290"/>
      <c r="GU199" s="1290"/>
      <c r="GV199" s="1290"/>
      <c r="GW199" s="1290"/>
      <c r="GX199" s="1290"/>
      <c r="GY199" s="1290"/>
      <c r="GZ199" s="1290"/>
      <c r="HA199" s="1290"/>
      <c r="HB199" s="1290"/>
      <c r="HC199" s="1290"/>
      <c r="HD199" s="1290"/>
      <c r="HE199" s="1290"/>
      <c r="HF199" s="1290"/>
      <c r="HG199" s="1290"/>
      <c r="HH199" s="1290"/>
      <c r="HI199" s="1290"/>
      <c r="HJ199" s="1290"/>
      <c r="HK199" s="1290"/>
      <c r="HL199" s="1290"/>
      <c r="HM199" s="1290"/>
      <c r="HN199" s="1290"/>
      <c r="HO199" s="1290"/>
      <c r="HP199" s="1290"/>
      <c r="HQ199" s="1290"/>
      <c r="HR199" s="1290"/>
      <c r="HS199" s="1290"/>
      <c r="HT199" s="1290"/>
      <c r="HU199" s="1290"/>
      <c r="HV199" s="1290"/>
      <c r="HW199" s="1290"/>
      <c r="HX199" s="1290"/>
      <c r="HY199" s="1290"/>
      <c r="HZ199" s="1290"/>
      <c r="IA199" s="1290"/>
      <c r="IB199" s="1290"/>
      <c r="IC199" s="1290"/>
      <c r="ID199" s="1290"/>
      <c r="IE199" s="1290"/>
      <c r="IF199" s="1290"/>
      <c r="IG199" s="1290"/>
      <c r="IH199" s="1290"/>
      <c r="II199" s="1290"/>
      <c r="IJ199" s="1290"/>
      <c r="IK199" s="1290"/>
      <c r="IL199" s="1290"/>
      <c r="IM199" s="1290"/>
      <c r="IN199" s="1290"/>
      <c r="IO199" s="1290"/>
      <c r="IP199" s="1290"/>
      <c r="IQ199" s="1290"/>
      <c r="IR199" s="1290"/>
      <c r="IS199" s="1290"/>
      <c r="IT199" s="1290"/>
      <c r="IU199" s="1290"/>
      <c r="IV199" s="1290"/>
      <c r="IW199" s="1290"/>
      <c r="IX199" s="1290"/>
      <c r="IY199" s="1290"/>
      <c r="IZ199" s="1290"/>
      <c r="JA199" s="1290"/>
      <c r="JB199" s="1290"/>
      <c r="JC199" s="1290"/>
      <c r="JD199" s="1290"/>
      <c r="JE199" s="1290"/>
      <c r="JF199" s="1290"/>
      <c r="JG199" s="1290"/>
      <c r="JH199" s="1290"/>
      <c r="JI199" s="1290"/>
      <c r="JJ199" s="1290"/>
      <c r="JK199" s="1290"/>
      <c r="JL199" s="1290"/>
      <c r="JM199" s="1290"/>
      <c r="JN199" s="1290"/>
      <c r="JO199" s="1290"/>
      <c r="JP199" s="1290"/>
      <c r="JQ199" s="1290"/>
      <c r="JR199" s="1290"/>
      <c r="JS199" s="1290"/>
      <c r="JT199" s="1290"/>
      <c r="JU199" s="1290"/>
      <c r="JV199" s="1290"/>
      <c r="JW199" s="1290"/>
      <c r="JX199" s="1290"/>
      <c r="JY199" s="1290"/>
      <c r="JZ199" s="1290"/>
      <c r="KA199" s="1290"/>
      <c r="KB199" s="1290"/>
      <c r="KC199" s="1290"/>
      <c r="KD199" s="1290"/>
      <c r="KE199" s="1290"/>
      <c r="KF199" s="1290"/>
      <c r="KG199" s="1290"/>
      <c r="KH199" s="1290"/>
      <c r="KI199" s="1290"/>
      <c r="KJ199" s="1290"/>
      <c r="KK199" s="1290"/>
      <c r="KL199" s="1290"/>
      <c r="KM199" s="1290"/>
      <c r="KN199" s="1290"/>
      <c r="KO199" s="1290"/>
      <c r="KP199" s="1290"/>
      <c r="KQ199" s="1290"/>
      <c r="KR199" s="1290"/>
      <c r="KS199" s="1290"/>
      <c r="KT199" s="1290"/>
      <c r="KU199" s="1290"/>
      <c r="KV199" s="1290"/>
      <c r="KW199" s="1290"/>
      <c r="KX199" s="1290"/>
      <c r="KY199" s="1290"/>
      <c r="KZ199" s="1290"/>
      <c r="LA199" s="1290"/>
      <c r="LB199" s="1290"/>
      <c r="LC199" s="1290"/>
      <c r="LD199" s="1290"/>
      <c r="LE199" s="1290"/>
      <c r="LF199" s="1290"/>
      <c r="LG199" s="1290"/>
      <c r="LH199" s="1290"/>
      <c r="LI199" s="1290"/>
      <c r="LJ199" s="1290"/>
      <c r="LK199" s="1290"/>
      <c r="LL199" s="1290"/>
      <c r="LM199" s="1290"/>
      <c r="LN199" s="1290"/>
      <c r="LO199" s="1290"/>
      <c r="LP199" s="1290"/>
      <c r="LQ199" s="1290"/>
      <c r="LR199" s="1290"/>
      <c r="LS199" s="1290"/>
      <c r="LT199" s="1290"/>
      <c r="LU199" s="1290"/>
      <c r="LV199" s="1290"/>
      <c r="LW199" s="1290"/>
      <c r="LX199" s="1290"/>
      <c r="LY199" s="1290"/>
      <c r="LZ199" s="1290"/>
      <c r="MA199" s="1290"/>
      <c r="MB199" s="1290"/>
      <c r="MC199" s="1290"/>
      <c r="MD199" s="1290"/>
      <c r="ME199" s="1290"/>
      <c r="MF199" s="1290"/>
      <c r="MG199" s="1290"/>
      <c r="MH199" s="1290"/>
      <c r="MI199" s="1290"/>
      <c r="MJ199" s="1290"/>
      <c r="MK199" s="1290"/>
      <c r="ML199" s="1290"/>
      <c r="MM199" s="1290"/>
      <c r="MN199" s="1290"/>
      <c r="MO199" s="1290"/>
      <c r="MP199" s="1290"/>
      <c r="MQ199" s="1290"/>
      <c r="MR199" s="1290"/>
      <c r="MS199" s="1290"/>
      <c r="MT199" s="1290"/>
      <c r="MU199" s="1290"/>
      <c r="MV199" s="1290"/>
      <c r="MW199" s="1290"/>
      <c r="MX199" s="1290"/>
      <c r="MY199" s="1290"/>
      <c r="MZ199" s="1290"/>
      <c r="NA199" s="1290"/>
      <c r="NB199" s="1290"/>
      <c r="NC199" s="1290"/>
      <c r="ND199" s="1290"/>
      <c r="NE199" s="1290"/>
      <c r="NF199" s="1290"/>
      <c r="NG199" s="1290"/>
      <c r="NH199" s="1290"/>
      <c r="NI199" s="1290"/>
      <c r="NJ199" s="1290"/>
      <c r="NK199" s="1290"/>
      <c r="NL199" s="1290"/>
      <c r="NM199" s="1290"/>
      <c r="NN199" s="1290"/>
      <c r="NO199" s="1290"/>
      <c r="NP199" s="1290"/>
      <c r="NQ199" s="1290"/>
      <c r="NR199" s="1290"/>
      <c r="NS199" s="1290"/>
      <c r="NT199" s="1290"/>
      <c r="NU199" s="1290"/>
      <c r="NV199" s="1290"/>
      <c r="NW199" s="1290"/>
      <c r="NX199" s="1290"/>
      <c r="NY199" s="1290"/>
      <c r="NZ199" s="1290"/>
      <c r="OA199" s="1290"/>
      <c r="OB199" s="1290"/>
      <c r="OC199" s="1290"/>
      <c r="OD199" s="1290"/>
      <c r="OE199" s="1290"/>
      <c r="OF199" s="1290"/>
      <c r="OG199" s="1290"/>
      <c r="OH199" s="1290"/>
      <c r="OI199" s="1290"/>
      <c r="OJ199" s="1290"/>
      <c r="OK199" s="1290"/>
      <c r="OL199" s="1290"/>
      <c r="OM199" s="1290"/>
      <c r="ON199" s="1290"/>
      <c r="OO199" s="1290"/>
      <c r="OP199" s="1290"/>
      <c r="OQ199" s="1290"/>
      <c r="OR199" s="1290"/>
      <c r="OS199" s="1290"/>
      <c r="OT199" s="1290"/>
      <c r="OU199" s="1290"/>
      <c r="OV199" s="1290"/>
      <c r="OW199" s="1290"/>
      <c r="OX199" s="1290"/>
      <c r="OY199" s="1290"/>
      <c r="OZ199" s="1290"/>
      <c r="PA199" s="1290"/>
      <c r="PB199" s="1290"/>
      <c r="PC199" s="1290"/>
      <c r="PD199" s="1290"/>
      <c r="PE199" s="1290"/>
      <c r="PF199" s="1290"/>
      <c r="PG199" s="1290"/>
      <c r="PH199" s="1290"/>
      <c r="PI199" s="1290"/>
      <c r="PJ199" s="1290"/>
      <c r="PK199" s="1290"/>
      <c r="PL199" s="1290"/>
      <c r="PM199" s="1290"/>
      <c r="PN199" s="1290"/>
      <c r="PO199" s="1290"/>
      <c r="PP199" s="1290"/>
      <c r="PQ199" s="1290"/>
      <c r="PR199" s="1290"/>
      <c r="PS199" s="1290"/>
      <c r="PT199" s="1290"/>
      <c r="PU199" s="1290"/>
      <c r="PV199" s="1290"/>
      <c r="PW199" s="1290"/>
      <c r="PX199" s="1290"/>
      <c r="PY199" s="1290"/>
      <c r="PZ199" s="1290"/>
      <c r="QA199" s="1290"/>
      <c r="QB199" s="1290"/>
      <c r="QC199" s="1290"/>
      <c r="QD199" s="1290"/>
      <c r="QE199" s="1290"/>
      <c r="QF199" s="1290"/>
      <c r="QG199" s="1290"/>
      <c r="QH199" s="1290"/>
      <c r="QI199" s="1290"/>
      <c r="QJ199" s="1290"/>
      <c r="QK199" s="1290"/>
      <c r="QL199" s="1290"/>
      <c r="QM199" s="1290"/>
      <c r="QN199" s="1290"/>
      <c r="QO199" s="1290"/>
      <c r="QP199" s="1290"/>
      <c r="QQ199" s="1290"/>
      <c r="QR199" s="1290"/>
      <c r="QS199" s="1290"/>
      <c r="QT199" s="1290"/>
      <c r="QU199" s="1290"/>
      <c r="QV199" s="1290"/>
      <c r="QW199" s="1290"/>
      <c r="QX199" s="1290"/>
      <c r="QY199" s="1290"/>
      <c r="QZ199" s="1290"/>
      <c r="RA199" s="1290"/>
      <c r="RB199" s="1290"/>
      <c r="RC199" s="1290"/>
      <c r="RD199" s="1290"/>
      <c r="RE199" s="1290"/>
      <c r="RF199" s="1290"/>
      <c r="RG199" s="1290"/>
      <c r="RH199" s="1290"/>
      <c r="RI199" s="1290"/>
      <c r="RJ199" s="1290"/>
      <c r="RK199" s="1290"/>
      <c r="RL199" s="1290"/>
      <c r="RM199" s="1290"/>
      <c r="RN199" s="1290"/>
      <c r="RO199" s="1290"/>
      <c r="RP199" s="1290"/>
      <c r="RQ199" s="1290"/>
      <c r="RR199" s="1290"/>
      <c r="RS199" s="1290"/>
      <c r="RT199" s="1290"/>
      <c r="RU199" s="1290"/>
      <c r="RV199" s="1290"/>
      <c r="RW199" s="1290"/>
      <c r="RX199" s="1290"/>
      <c r="RY199" s="1290"/>
      <c r="RZ199" s="1290"/>
      <c r="SA199" s="1290"/>
      <c r="SB199" s="1290"/>
      <c r="SC199" s="1290"/>
      <c r="SD199" s="1290"/>
      <c r="SE199" s="1290"/>
      <c r="SF199" s="1290"/>
      <c r="SG199" s="1290"/>
      <c r="SH199" s="1290"/>
      <c r="SI199" s="1290"/>
      <c r="SJ199" s="1290"/>
      <c r="SK199" s="1290"/>
      <c r="SL199" s="1290"/>
      <c r="SM199" s="1290"/>
      <c r="SN199" s="1290"/>
      <c r="SO199" s="1290"/>
      <c r="SP199" s="1290"/>
      <c r="SQ199" s="1290"/>
      <c r="SR199" s="1290"/>
      <c r="SS199" s="1290"/>
      <c r="ST199" s="1290"/>
      <c r="SU199" s="1290"/>
      <c r="SV199" s="1290"/>
      <c r="SW199" s="1290"/>
      <c r="SX199" s="1290"/>
      <c r="SY199" s="1290"/>
      <c r="SZ199" s="1290"/>
      <c r="TA199" s="1290"/>
      <c r="TB199" s="1290"/>
      <c r="TC199" s="1290"/>
      <c r="TD199" s="1290"/>
      <c r="TE199" s="1290"/>
      <c r="TF199" s="1290"/>
      <c r="TG199" s="1290"/>
      <c r="TH199" s="1290"/>
      <c r="TI199" s="1290"/>
      <c r="TJ199" s="1290"/>
      <c r="TK199" s="1290"/>
      <c r="TL199" s="1290"/>
      <c r="TM199" s="1290"/>
      <c r="TN199" s="1290"/>
      <c r="TO199" s="1290"/>
      <c r="TP199" s="1290"/>
      <c r="TQ199" s="1290"/>
      <c r="TR199" s="1290"/>
      <c r="TS199" s="1290"/>
      <c r="TT199" s="1290"/>
      <c r="TU199" s="1290"/>
      <c r="TV199" s="1290"/>
      <c r="TW199" s="1290"/>
      <c r="TX199" s="1290"/>
      <c r="TY199" s="1290"/>
      <c r="TZ199" s="1290"/>
      <c r="UA199" s="1290"/>
      <c r="UB199" s="1290"/>
      <c r="UC199" s="1290"/>
      <c r="UD199" s="1290"/>
      <c r="UE199" s="1290"/>
      <c r="UF199" s="1290"/>
      <c r="UG199" s="1290"/>
      <c r="UH199" s="1290"/>
      <c r="UI199" s="1290"/>
      <c r="UJ199" s="1290"/>
      <c r="UK199" s="1290"/>
      <c r="UL199" s="1290"/>
      <c r="UM199" s="1290"/>
      <c r="UN199" s="1290"/>
      <c r="UO199" s="1290"/>
      <c r="UP199" s="1290"/>
      <c r="UQ199" s="1290"/>
      <c r="UR199" s="1290"/>
      <c r="US199" s="1290"/>
      <c r="UT199" s="1290"/>
      <c r="UU199" s="1290"/>
      <c r="UV199" s="1290"/>
      <c r="UW199" s="1290"/>
      <c r="UX199" s="1290"/>
      <c r="UY199" s="1290"/>
      <c r="UZ199" s="1290"/>
      <c r="VA199" s="1290"/>
      <c r="VB199" s="1290"/>
      <c r="VC199" s="1290"/>
      <c r="VD199" s="1290"/>
      <c r="VE199" s="1290"/>
      <c r="VF199" s="1290"/>
      <c r="VG199" s="1290"/>
      <c r="VH199" s="1290"/>
      <c r="VI199" s="1290"/>
      <c r="VJ199" s="1290"/>
      <c r="VK199" s="1290"/>
      <c r="VL199" s="1290"/>
      <c r="VM199" s="1290"/>
      <c r="VN199" s="1290"/>
      <c r="VO199" s="1290"/>
      <c r="VP199" s="1290"/>
      <c r="VQ199" s="1290"/>
      <c r="VR199" s="1290"/>
      <c r="VS199" s="1290"/>
      <c r="VT199" s="1290"/>
      <c r="VU199" s="1290"/>
      <c r="VV199" s="1290"/>
      <c r="VW199" s="1290"/>
      <c r="VX199" s="1290"/>
      <c r="VY199" s="1290"/>
      <c r="VZ199" s="1290"/>
      <c r="WA199" s="1290"/>
      <c r="WB199" s="1290"/>
      <c r="WC199" s="1290"/>
      <c r="WD199" s="1290"/>
      <c r="WE199" s="1290"/>
      <c r="WF199" s="1290"/>
      <c r="WG199" s="1290"/>
      <c r="WH199" s="1290"/>
      <c r="WI199" s="1290"/>
      <c r="WJ199" s="1290"/>
      <c r="WK199" s="1290"/>
      <c r="WL199" s="1290"/>
      <c r="WM199" s="1290"/>
      <c r="WN199" s="1290"/>
      <c r="WO199" s="1290"/>
      <c r="WP199" s="1290"/>
      <c r="WQ199" s="1290"/>
      <c r="WR199" s="1290"/>
      <c r="WS199" s="1290"/>
      <c r="WT199" s="1290"/>
      <c r="WU199" s="1290"/>
      <c r="WV199" s="1290"/>
      <c r="WW199" s="1290"/>
      <c r="WX199" s="1290"/>
      <c r="WY199" s="1290"/>
      <c r="WZ199" s="1290"/>
      <c r="XA199" s="1290"/>
      <c r="XB199" s="1290"/>
      <c r="XC199" s="1290"/>
      <c r="XD199" s="1290"/>
      <c r="XE199" s="1290"/>
      <c r="XF199" s="1290"/>
      <c r="XG199" s="1290"/>
      <c r="XH199" s="1290"/>
      <c r="XI199" s="1290"/>
      <c r="XJ199" s="1290"/>
      <c r="XK199" s="1290"/>
      <c r="XL199" s="1290"/>
      <c r="XM199" s="1290"/>
      <c r="XN199" s="1290"/>
      <c r="XO199" s="1290"/>
      <c r="XP199" s="1290"/>
      <c r="XQ199" s="1290"/>
      <c r="XR199" s="1290"/>
      <c r="XS199" s="1290"/>
      <c r="XT199" s="1290"/>
      <c r="XU199" s="1290"/>
      <c r="XV199" s="1290"/>
      <c r="XW199" s="1290"/>
      <c r="XX199" s="1290"/>
      <c r="XY199" s="1290"/>
      <c r="XZ199" s="1290"/>
      <c r="YA199" s="1290"/>
      <c r="YB199" s="1290"/>
      <c r="YC199" s="1290"/>
      <c r="YD199" s="1290"/>
      <c r="YE199" s="1290"/>
      <c r="YF199" s="1290"/>
      <c r="YG199" s="1290"/>
      <c r="YH199" s="1290"/>
      <c r="YI199" s="1290"/>
      <c r="YJ199" s="1290"/>
      <c r="YK199" s="1290"/>
      <c r="YL199" s="1290"/>
      <c r="YM199" s="1290"/>
      <c r="YN199" s="1290"/>
      <c r="YO199" s="1290"/>
      <c r="YP199" s="1290"/>
      <c r="YQ199" s="1290"/>
      <c r="YR199" s="1290"/>
      <c r="YS199" s="1290"/>
      <c r="YT199" s="1290"/>
      <c r="YU199" s="1290"/>
      <c r="YV199" s="1290"/>
      <c r="YW199" s="1290"/>
      <c r="YX199" s="1290"/>
      <c r="YY199" s="1290"/>
      <c r="YZ199" s="1290"/>
      <c r="ZA199" s="1290"/>
      <c r="ZB199" s="1290"/>
      <c r="ZC199" s="1290"/>
      <c r="ZD199" s="1290"/>
      <c r="ZE199" s="1290"/>
      <c r="ZF199" s="1290"/>
      <c r="ZG199" s="1290"/>
      <c r="ZH199" s="1290"/>
      <c r="ZI199" s="1290"/>
      <c r="ZJ199" s="1290"/>
      <c r="ZK199" s="1290"/>
      <c r="ZL199" s="1290"/>
      <c r="ZM199" s="1290"/>
      <c r="ZN199" s="1290"/>
      <c r="ZO199" s="1290"/>
      <c r="ZP199" s="1290"/>
      <c r="ZQ199" s="1290"/>
      <c r="ZR199" s="1290"/>
      <c r="ZS199" s="1290"/>
      <c r="ZT199" s="1290"/>
      <c r="ZU199" s="1290"/>
      <c r="ZV199" s="1290"/>
      <c r="ZW199" s="1290"/>
      <c r="ZX199" s="1290"/>
      <c r="ZY199" s="1290"/>
      <c r="ZZ199" s="1290"/>
      <c r="AAA199" s="1290"/>
      <c r="AAB199" s="1290"/>
      <c r="AAC199" s="1290"/>
      <c r="AAD199" s="1290"/>
      <c r="AAE199" s="1290"/>
      <c r="AAF199" s="1290"/>
      <c r="AAG199" s="1290"/>
      <c r="AAH199" s="1290"/>
      <c r="AAI199" s="1290"/>
      <c r="AAJ199" s="1290"/>
      <c r="AAK199" s="1290"/>
      <c r="AAL199" s="1290"/>
      <c r="AAM199" s="1290"/>
      <c r="AAN199" s="1290"/>
      <c r="AAO199" s="1290"/>
      <c r="AAP199" s="1290"/>
      <c r="AAQ199" s="1290"/>
      <c r="AAR199" s="1290"/>
      <c r="AAS199" s="1290"/>
      <c r="AAT199" s="1290"/>
      <c r="AAU199" s="1290"/>
      <c r="AAV199" s="1290"/>
      <c r="AAW199" s="1290"/>
      <c r="AAX199" s="1290"/>
      <c r="AAY199" s="1290"/>
      <c r="AAZ199" s="1290"/>
      <c r="ABA199" s="1290"/>
      <c r="ABB199" s="1290"/>
      <c r="ABC199" s="1290"/>
      <c r="ABD199" s="1290"/>
      <c r="ABE199" s="1290"/>
      <c r="ABF199" s="1290"/>
      <c r="ABG199" s="1290"/>
      <c r="ABH199" s="1290"/>
      <c r="ABI199" s="1290"/>
      <c r="ABJ199" s="1290"/>
      <c r="ABK199" s="1290"/>
      <c r="ABL199" s="1290"/>
      <c r="ABM199" s="1290"/>
      <c r="ABN199" s="1290"/>
      <c r="ABO199" s="1290"/>
      <c r="ABP199" s="1290"/>
      <c r="ABQ199" s="1290"/>
      <c r="ABR199" s="1290"/>
      <c r="ABS199" s="1290"/>
      <c r="ABT199" s="1290"/>
      <c r="ABU199" s="1290"/>
      <c r="ABV199" s="1290"/>
      <c r="ABW199" s="1290"/>
      <c r="ABX199" s="1290"/>
      <c r="ABY199" s="1290"/>
      <c r="ABZ199" s="1290"/>
      <c r="ACA199" s="1290"/>
      <c r="ACB199" s="1290"/>
      <c r="ACC199" s="1290"/>
      <c r="ACD199" s="1290"/>
      <c r="ACE199" s="1290"/>
      <c r="ACF199" s="1290"/>
      <c r="ACG199" s="1290"/>
      <c r="ACH199" s="1290"/>
      <c r="ACI199" s="1290"/>
      <c r="ACJ199" s="1290"/>
      <c r="ACK199" s="1290"/>
      <c r="ACL199" s="1290"/>
      <c r="ACM199" s="1290"/>
      <c r="ACN199" s="1290"/>
      <c r="ACO199" s="1290"/>
      <c r="ACP199" s="1290"/>
      <c r="ACQ199" s="1290"/>
      <c r="ACR199" s="1290"/>
      <c r="ACS199" s="1290"/>
      <c r="ACT199" s="1290"/>
      <c r="ACU199" s="1290"/>
      <c r="ACV199" s="1290"/>
      <c r="ACW199" s="1290"/>
      <c r="ACX199" s="1290"/>
      <c r="ACY199" s="1290"/>
      <c r="ACZ199" s="1290"/>
      <c r="ADA199" s="1290"/>
      <c r="ADB199" s="1290"/>
      <c r="ADC199" s="1290"/>
      <c r="ADD199" s="1290"/>
      <c r="ADE199" s="1290"/>
      <c r="ADF199" s="1290"/>
      <c r="ADG199" s="1290"/>
      <c r="ADH199" s="1290"/>
      <c r="ADI199" s="1290"/>
      <c r="ADJ199" s="1290"/>
      <c r="ADK199" s="1290"/>
      <c r="ADL199" s="1290"/>
      <c r="ADM199" s="1290"/>
      <c r="ADN199" s="1290"/>
      <c r="ADO199" s="1290"/>
      <c r="ADP199" s="1290"/>
      <c r="ADQ199" s="1290"/>
      <c r="ADR199" s="1290"/>
      <c r="ADS199" s="1290"/>
      <c r="ADT199" s="1290"/>
      <c r="ADU199" s="1290"/>
      <c r="ADV199" s="1290"/>
      <c r="ADW199" s="1290"/>
      <c r="ADX199" s="1290"/>
      <c r="ADY199" s="1290"/>
      <c r="ADZ199" s="1290"/>
      <c r="AEA199" s="1290"/>
      <c r="AEB199" s="1290"/>
      <c r="AEC199" s="1290"/>
      <c r="AED199" s="1290"/>
      <c r="AEE199" s="1290"/>
      <c r="AEF199" s="1290"/>
      <c r="AEG199" s="1290"/>
      <c r="AEH199" s="1290"/>
      <c r="AEI199" s="1290"/>
      <c r="AEJ199" s="1290"/>
      <c r="AEK199" s="1290"/>
      <c r="AEL199" s="1290"/>
      <c r="AEM199" s="1290"/>
      <c r="AEN199" s="1290"/>
      <c r="AEO199" s="1290"/>
      <c r="AEP199" s="1290"/>
      <c r="AEQ199" s="1290"/>
      <c r="AER199" s="1290"/>
      <c r="AES199" s="1290"/>
      <c r="AET199" s="1290"/>
      <c r="AEU199" s="1290"/>
      <c r="AEV199" s="1290"/>
      <c r="AEW199" s="1290"/>
      <c r="AEX199" s="1290"/>
      <c r="AEY199" s="1290"/>
      <c r="AEZ199" s="1290"/>
      <c r="AFA199" s="1290"/>
      <c r="AFB199" s="1290"/>
      <c r="AFC199" s="1290"/>
      <c r="AFD199" s="1290"/>
      <c r="AFE199" s="1290"/>
      <c r="AFF199" s="1290"/>
      <c r="AFG199" s="1290"/>
      <c r="AFH199" s="1290"/>
      <c r="AFI199" s="1290"/>
      <c r="AFJ199" s="1290"/>
      <c r="AFK199" s="1290"/>
      <c r="AFL199" s="1290"/>
      <c r="AFM199" s="1290"/>
      <c r="AFN199" s="1290"/>
      <c r="AFO199" s="1290"/>
      <c r="AFP199" s="1290"/>
      <c r="AFQ199" s="1290"/>
      <c r="AFR199" s="1290"/>
      <c r="AFS199" s="1290"/>
      <c r="AFT199" s="1290"/>
      <c r="AFU199" s="1290"/>
      <c r="AFV199" s="1290"/>
      <c r="AFW199" s="1290"/>
      <c r="AFX199" s="1290"/>
      <c r="AFY199" s="1290"/>
      <c r="AFZ199" s="1290"/>
      <c r="AGA199" s="1290"/>
      <c r="AGB199" s="1290"/>
      <c r="AGC199" s="1290"/>
      <c r="AGD199" s="1290"/>
      <c r="AGE199" s="1290"/>
      <c r="AGF199" s="1290"/>
      <c r="AGG199" s="1290"/>
      <c r="AGH199" s="1290"/>
      <c r="AGI199" s="1290"/>
      <c r="AGJ199" s="1290"/>
      <c r="AGK199" s="1290"/>
      <c r="AGL199" s="1290"/>
      <c r="AGM199" s="1290"/>
      <c r="AGN199" s="1290"/>
      <c r="AGO199" s="1290"/>
      <c r="AGP199" s="1290"/>
      <c r="AGQ199" s="1290"/>
      <c r="AGR199" s="1290"/>
      <c r="AGS199" s="1290"/>
      <c r="AGT199" s="1290"/>
      <c r="AGU199" s="1290"/>
      <c r="AGV199" s="1290"/>
      <c r="AGW199" s="1290"/>
      <c r="AGX199" s="1290"/>
      <c r="AGY199" s="1290"/>
      <c r="AGZ199" s="1290"/>
      <c r="AHA199" s="1290"/>
      <c r="AHB199" s="1290"/>
      <c r="AHC199" s="1290"/>
      <c r="AHD199" s="1290"/>
      <c r="AHE199" s="1290"/>
      <c r="AHF199" s="1290"/>
      <c r="AHG199" s="1290"/>
      <c r="AHH199" s="1290"/>
      <c r="AHI199" s="1290"/>
      <c r="AHJ199" s="1290"/>
      <c r="AHK199" s="1290"/>
      <c r="AHL199" s="1290"/>
      <c r="AHM199" s="1290"/>
      <c r="AHN199" s="1290"/>
      <c r="AHO199" s="1290"/>
      <c r="AHP199" s="1290"/>
      <c r="AHQ199" s="1290"/>
      <c r="AHR199" s="1290"/>
      <c r="AHS199" s="1290"/>
      <c r="AHT199" s="1290"/>
      <c r="AHU199" s="1290"/>
      <c r="AHV199" s="1290"/>
      <c r="AHW199" s="1290"/>
      <c r="AHX199" s="1290"/>
      <c r="AHY199" s="1290"/>
      <c r="AHZ199" s="1290"/>
      <c r="AIA199" s="1290"/>
      <c r="AIB199" s="1290"/>
      <c r="AIC199" s="1290"/>
      <c r="AID199" s="1290"/>
      <c r="AIE199" s="1290"/>
      <c r="AIF199" s="1290"/>
      <c r="AIG199" s="1290"/>
      <c r="AIH199" s="1290"/>
      <c r="AII199" s="1290"/>
      <c r="AIJ199" s="1290"/>
      <c r="AIK199" s="1290"/>
      <c r="AIL199" s="1290"/>
      <c r="AIM199" s="1290"/>
      <c r="AIN199" s="1290"/>
      <c r="AIO199" s="1290"/>
      <c r="AIP199" s="1290"/>
      <c r="AIQ199" s="1290"/>
      <c r="AIR199" s="1290"/>
      <c r="AIS199" s="1290"/>
      <c r="AIT199" s="1290"/>
      <c r="AIU199" s="1290"/>
      <c r="AIV199" s="1290"/>
      <c r="AIW199" s="1290"/>
      <c r="AIX199" s="1290"/>
      <c r="AIY199" s="1290"/>
      <c r="AIZ199" s="1290"/>
      <c r="AJA199" s="1290"/>
      <c r="AJB199" s="1290"/>
      <c r="AJC199" s="1290"/>
      <c r="AJD199" s="1290"/>
      <c r="AJE199" s="1290"/>
      <c r="AJF199" s="1290"/>
      <c r="AJG199" s="1290"/>
      <c r="AJH199" s="1290"/>
      <c r="AJI199" s="1290"/>
      <c r="AJJ199" s="1290"/>
      <c r="AJK199" s="1290"/>
      <c r="AJL199" s="1290"/>
      <c r="AJM199" s="1290"/>
      <c r="AJN199" s="1290"/>
      <c r="AJO199" s="1290"/>
      <c r="AJP199" s="1290"/>
      <c r="AJQ199" s="1290"/>
      <c r="AJR199" s="1290"/>
      <c r="AJS199" s="1290"/>
      <c r="AJT199" s="1290"/>
      <c r="AJU199" s="1290"/>
      <c r="AJV199" s="1290"/>
      <c r="AJW199" s="1290"/>
      <c r="AJX199" s="1290"/>
      <c r="AJY199" s="1290"/>
      <c r="AJZ199" s="1290"/>
      <c r="AKA199" s="1290"/>
      <c r="AKB199" s="1290"/>
      <c r="AKC199" s="1290"/>
      <c r="AKD199" s="1290"/>
      <c r="AKE199" s="1290"/>
      <c r="AKF199" s="1290"/>
      <c r="AKG199" s="1290"/>
      <c r="AKH199" s="1290"/>
      <c r="AKI199" s="1290"/>
      <c r="AKJ199" s="1290"/>
      <c r="AKK199" s="1290"/>
      <c r="AKL199" s="1290"/>
      <c r="AKM199" s="1290"/>
      <c r="AKN199" s="1290"/>
      <c r="AKO199" s="1290"/>
      <c r="AKP199" s="1290"/>
      <c r="AKQ199" s="1290"/>
      <c r="AKR199" s="1290"/>
      <c r="AKS199" s="1290"/>
      <c r="AKT199" s="1290"/>
      <c r="AKU199" s="1290"/>
      <c r="AKV199" s="1290"/>
      <c r="AKW199" s="1290"/>
      <c r="AKX199" s="1290"/>
      <c r="AKY199" s="1290"/>
      <c r="AKZ199" s="1290"/>
      <c r="ALA199" s="1290"/>
      <c r="ALB199" s="1290"/>
      <c r="ALC199" s="1290"/>
      <c r="ALD199" s="1290"/>
      <c r="ALE199" s="1290"/>
      <c r="ALF199" s="1290"/>
      <c r="ALG199" s="1290"/>
      <c r="ALH199" s="1290"/>
      <c r="ALI199" s="1290"/>
      <c r="ALJ199" s="1290"/>
      <c r="ALK199" s="1290"/>
      <c r="ALL199" s="1290"/>
      <c r="ALM199" s="1290"/>
      <c r="ALN199" s="1290"/>
      <c r="ALO199" s="1290"/>
      <c r="ALP199" s="1290"/>
      <c r="ALQ199" s="1290"/>
      <c r="ALR199" s="1290"/>
      <c r="ALS199" s="1290"/>
      <c r="ALT199" s="1290"/>
      <c r="ALU199" s="1290"/>
      <c r="ALV199" s="1290"/>
      <c r="ALW199" s="1290"/>
      <c r="ALX199" s="1290"/>
      <c r="ALY199" s="1290"/>
      <c r="ALZ199" s="1290"/>
      <c r="AMA199" s="1290"/>
      <c r="AMB199" s="1290"/>
      <c r="AMC199" s="1290"/>
      <c r="AMD199" s="1290"/>
      <c r="AME199" s="1290"/>
      <c r="AMF199" s="1290"/>
    </row>
    <row r="200" spans="1:1024">
      <c r="H200" s="1290"/>
      <c r="I200" s="1290"/>
      <c r="J200" s="1290"/>
      <c r="K200" s="1290"/>
      <c r="L200" s="1290"/>
    </row>
    <row r="201" spans="1:1024" ht="17" thickBot="1">
      <c r="H201" s="1290"/>
      <c r="I201" s="1290"/>
      <c r="J201" s="1290"/>
      <c r="K201" s="1290"/>
      <c r="L201" s="1290"/>
    </row>
    <row r="202" spans="1:1024" s="1293" customFormat="1" ht="18" thickTop="1" thickBot="1">
      <c r="A202" s="1291"/>
      <c r="B202" s="1291"/>
      <c r="C202" s="1291"/>
      <c r="D202" s="1291"/>
      <c r="E202" s="1292"/>
      <c r="F202" s="1291"/>
      <c r="G202" s="1291"/>
      <c r="H202" s="1290"/>
      <c r="I202" s="1290"/>
      <c r="J202" s="1290"/>
      <c r="K202" s="1290"/>
      <c r="L202" s="1290"/>
      <c r="M202" s="1290"/>
      <c r="N202" s="1290"/>
      <c r="O202" s="1290"/>
      <c r="P202" s="1290"/>
      <c r="Q202" s="1290"/>
      <c r="R202" s="1290"/>
      <c r="S202" s="1290"/>
      <c r="T202" s="1290"/>
      <c r="U202" s="1290"/>
      <c r="V202" s="1290"/>
      <c r="W202" s="1290"/>
      <c r="X202" s="1290"/>
      <c r="Y202" s="1290"/>
      <c r="Z202" s="1290"/>
      <c r="AA202" s="1290"/>
      <c r="AB202" s="1290"/>
      <c r="AMG202" s="1290"/>
      <c r="AMH202" s="1290"/>
      <c r="AMI202" s="1290"/>
      <c r="AMJ202" s="1290"/>
    </row>
    <row r="203" spans="1:1024" ht="17" thickTop="1">
      <c r="H203" s="1290"/>
      <c r="I203" s="1290"/>
      <c r="J203" s="1290"/>
      <c r="K203" s="1290"/>
      <c r="L203" s="1290"/>
    </row>
    <row r="204" spans="1:1024">
      <c r="H204" s="1290"/>
      <c r="I204" s="1290"/>
      <c r="J204" s="1290"/>
      <c r="K204" s="1290"/>
      <c r="L204" s="1290"/>
    </row>
    <row r="205" spans="1:1024">
      <c r="H205" s="1290"/>
      <c r="I205" s="1290"/>
      <c r="J205" s="1290"/>
      <c r="K205" s="1290"/>
      <c r="L205" s="1290"/>
    </row>
    <row r="206" spans="1:1024">
      <c r="H206" s="1290"/>
      <c r="I206" s="1290"/>
      <c r="J206" s="1290"/>
      <c r="K206" s="1290"/>
      <c r="L206" s="1290"/>
    </row>
    <row r="207" spans="1:1024">
      <c r="H207" s="1290"/>
      <c r="I207" s="1290"/>
      <c r="J207" s="1290"/>
      <c r="K207" s="1290"/>
      <c r="L207" s="1290"/>
    </row>
    <row r="208" spans="1:1024">
      <c r="H208" s="1290"/>
      <c r="I208" s="1290"/>
      <c r="J208" s="1290"/>
      <c r="K208" s="1290"/>
      <c r="L208" s="1290"/>
    </row>
    <row r="209" spans="8:12">
      <c r="H209" s="1290"/>
      <c r="I209" s="1290"/>
      <c r="J209" s="1290"/>
      <c r="K209" s="1290"/>
      <c r="L209" s="1290"/>
    </row>
    <row r="210" spans="8:12">
      <c r="H210" s="1290"/>
      <c r="I210" s="1290"/>
      <c r="J210" s="1290"/>
      <c r="K210" s="1290"/>
      <c r="L210" s="1290"/>
    </row>
    <row r="211" spans="8:12">
      <c r="H211" s="1290"/>
      <c r="I211" s="1290"/>
      <c r="J211" s="1290"/>
      <c r="K211" s="1290"/>
      <c r="L211" s="1290"/>
    </row>
    <row r="212" spans="8:12">
      <c r="H212" s="1290"/>
      <c r="I212" s="1290"/>
      <c r="J212" s="1290"/>
      <c r="K212" s="1290"/>
      <c r="L212" s="1290"/>
    </row>
    <row r="213" spans="8:12">
      <c r="J213" s="1290"/>
      <c r="K213" s="1290"/>
      <c r="L213" s="1290"/>
    </row>
    <row r="214" spans="8:12">
      <c r="J214" s="1290"/>
      <c r="K214" s="1290"/>
      <c r="L214" s="1290"/>
    </row>
  </sheetData>
  <mergeCells count="10">
    <mergeCell ref="A7:G7"/>
    <mergeCell ref="B8:G8"/>
    <mergeCell ref="B41:C41"/>
    <mergeCell ref="B139:C139"/>
    <mergeCell ref="A1:G1"/>
    <mergeCell ref="A2:G2"/>
    <mergeCell ref="A3:G3"/>
    <mergeCell ref="B4:G4"/>
    <mergeCell ref="A6:B6"/>
    <mergeCell ref="F6:G6"/>
  </mergeCells>
  <printOptions horizontalCentered="1"/>
  <pageMargins left="0.118055555555556" right="0.196527777777778" top="0.39374999999999999" bottom="1.53541666666667" header="0.23611111111111099" footer="1.1812499999999999"/>
  <pageSetup scale="60" firstPageNumber="0" orientation="portrait" horizontalDpi="300" verticalDpi="300" r:id="rId1"/>
  <headerFooter>
    <oddHeader>&amp;RFECHA DE IMPRESION:&amp;D</oddHeader>
    <oddFooter>&amp;RPAGINAS:&amp;P/&amp;N</oddFooter>
  </headerFooter>
  <rowBreaks count="5" manualBreakCount="5">
    <brk id="37" max="6" man="1"/>
    <brk id="73" max="6" man="1"/>
    <brk id="104" max="16383" man="1"/>
    <brk id="129" max="16383" man="1"/>
    <brk id="15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8AF54-865B-4760-B5A0-103F67815024}">
  <dimension ref="A1:IV601"/>
  <sheetViews>
    <sheetView view="pageBreakPreview" topLeftCell="A393" zoomScale="70" zoomScaleSheetLayoutView="70" workbookViewId="0">
      <selection activeCell="B397" sqref="A397:G412"/>
    </sheetView>
  </sheetViews>
  <sheetFormatPr baseColWidth="10" defaultColWidth="42.28515625" defaultRowHeight="23"/>
  <cols>
    <col min="1" max="1" width="9" style="911" customWidth="1"/>
    <col min="2" max="2" width="37.5703125" style="911" customWidth="1"/>
    <col min="3" max="3" width="10.28515625" style="911" customWidth="1"/>
    <col min="4" max="4" width="7.28515625" style="911" customWidth="1"/>
    <col min="5" max="5" width="13.85546875" style="1209" customWidth="1"/>
    <col min="6" max="6" width="15.28515625" style="911" customWidth="1"/>
    <col min="7" max="7" width="16.7109375" style="911" customWidth="1"/>
    <col min="8" max="8" width="11.28515625" style="913" customWidth="1"/>
    <col min="9" max="9" width="12.28515625" style="913" bestFit="1" customWidth="1"/>
    <col min="10" max="10" width="19.28515625" style="912" customWidth="1"/>
    <col min="11" max="11" width="11.85546875" style="912" customWidth="1"/>
    <col min="12" max="12" width="8.140625" style="912" customWidth="1"/>
    <col min="13" max="13" width="8.42578125" style="912" customWidth="1"/>
    <col min="14" max="14" width="10.85546875" style="912" customWidth="1"/>
    <col min="15" max="15" width="7.140625" style="912" customWidth="1"/>
    <col min="16" max="16" width="9.85546875" style="912" customWidth="1"/>
    <col min="17" max="17" width="7.140625" style="912" customWidth="1"/>
    <col min="18" max="254" width="7.140625" style="911" customWidth="1"/>
    <col min="255" max="255" width="11" style="911" customWidth="1"/>
    <col min="256" max="16384" width="42.28515625" style="911"/>
  </cols>
  <sheetData>
    <row r="1" spans="1:34" s="1204" customFormat="1" ht="23.25" customHeight="1">
      <c r="A1" s="1562" t="s">
        <v>154</v>
      </c>
      <c r="B1" s="1562"/>
      <c r="C1" s="1562"/>
      <c r="D1" s="1562"/>
      <c r="E1" s="1562"/>
      <c r="F1" s="1562"/>
      <c r="G1" s="1562"/>
      <c r="H1" s="913"/>
      <c r="I1" s="913"/>
      <c r="J1" s="912"/>
      <c r="K1" s="912"/>
      <c r="L1" s="912"/>
      <c r="M1" s="912"/>
      <c r="N1" s="912"/>
      <c r="O1" s="912"/>
      <c r="P1" s="912"/>
      <c r="Q1" s="912"/>
    </row>
    <row r="2" spans="1:34" s="1204" customFormat="1" ht="23.25" customHeight="1">
      <c r="A2" s="1563" t="s">
        <v>655</v>
      </c>
      <c r="B2" s="1563"/>
      <c r="C2" s="1563"/>
      <c r="D2" s="1563"/>
      <c r="E2" s="1563"/>
      <c r="F2" s="1563"/>
      <c r="G2" s="1563"/>
      <c r="H2" s="913"/>
      <c r="I2" s="913"/>
      <c r="J2" s="912"/>
      <c r="K2" s="912"/>
      <c r="L2" s="912"/>
      <c r="M2" s="912"/>
      <c r="N2" s="912"/>
      <c r="O2" s="912"/>
      <c r="P2" s="912"/>
      <c r="Q2" s="912"/>
    </row>
    <row r="3" spans="1:34" s="1204" customFormat="1" ht="23.25" customHeight="1">
      <c r="A3" s="1562" t="s">
        <v>654</v>
      </c>
      <c r="B3" s="1562"/>
      <c r="C3" s="1562"/>
      <c r="D3" s="1562"/>
      <c r="E3" s="1562"/>
      <c r="F3" s="1562"/>
      <c r="G3" s="1562"/>
      <c r="H3" s="1052"/>
      <c r="I3" s="1052"/>
      <c r="J3" s="1052"/>
      <c r="K3" s="912"/>
      <c r="L3" s="912"/>
      <c r="M3" s="912"/>
      <c r="N3" s="912"/>
      <c r="O3" s="912"/>
      <c r="P3" s="912"/>
      <c r="Q3" s="912"/>
    </row>
    <row r="4" spans="1:34" s="1204" customFormat="1" ht="23.25" customHeight="1">
      <c r="A4" s="1562"/>
      <c r="B4" s="1562"/>
      <c r="C4" s="1562"/>
      <c r="D4" s="1562"/>
      <c r="E4" s="1562"/>
      <c r="F4" s="1562"/>
      <c r="G4" s="1562"/>
      <c r="H4" s="1052"/>
      <c r="I4" s="1052"/>
      <c r="J4" s="1052"/>
      <c r="K4" s="912"/>
      <c r="L4" s="912"/>
      <c r="M4" s="912"/>
      <c r="N4" s="912"/>
      <c r="O4" s="912"/>
      <c r="P4" s="912"/>
      <c r="Q4" s="912"/>
    </row>
    <row r="5" spans="1:34" s="1204" customFormat="1" ht="22.5" customHeight="1">
      <c r="A5" s="1202"/>
      <c r="B5" s="1202"/>
      <c r="C5" s="1202"/>
      <c r="D5" s="1202"/>
      <c r="E5" s="1289"/>
      <c r="F5" s="1202"/>
      <c r="G5" s="1202"/>
      <c r="H5" s="1052"/>
      <c r="I5" s="1052"/>
      <c r="J5" s="1565"/>
      <c r="K5" s="1565"/>
      <c r="L5" s="1565"/>
      <c r="M5" s="1565"/>
      <c r="N5" s="1565"/>
      <c r="O5" s="1565"/>
      <c r="P5" s="1565"/>
      <c r="Q5" s="1565"/>
      <c r="R5" s="1565"/>
      <c r="S5" s="1565"/>
      <c r="T5" s="1565"/>
      <c r="U5" s="1565"/>
      <c r="V5" s="1565"/>
      <c r="W5" s="1565"/>
      <c r="X5" s="1565"/>
      <c r="Y5" s="1565"/>
      <c r="Z5" s="1565"/>
      <c r="AA5" s="1565"/>
      <c r="AB5" s="1565"/>
    </row>
    <row r="6" spans="1:34" s="1203" customFormat="1" ht="22.5" customHeight="1">
      <c r="A6" s="1566" t="s">
        <v>893</v>
      </c>
      <c r="B6" s="1566"/>
      <c r="E6" s="1288"/>
      <c r="F6" s="1567"/>
      <c r="G6" s="1567"/>
      <c r="H6" s="1206"/>
      <c r="I6" s="1205"/>
      <c r="J6" s="1568"/>
      <c r="K6" s="1568"/>
      <c r="L6" s="1568"/>
      <c r="M6" s="1568"/>
      <c r="N6" s="1568"/>
      <c r="O6" s="1568"/>
      <c r="P6" s="1568"/>
      <c r="Q6" s="1568"/>
      <c r="R6" s="1568"/>
      <c r="S6" s="1568"/>
      <c r="T6" s="1568"/>
      <c r="U6" s="1568"/>
      <c r="V6" s="1568"/>
      <c r="W6" s="1568"/>
      <c r="X6" s="1568"/>
      <c r="Y6" s="1568"/>
      <c r="Z6" s="1568"/>
      <c r="AA6" s="1568"/>
      <c r="AB6" s="1568"/>
      <c r="AE6" s="1204"/>
      <c r="AG6" s="1204"/>
      <c r="AH6" s="1204"/>
    </row>
    <row r="7" spans="1:34" ht="75" customHeight="1">
      <c r="A7" s="1560" t="s">
        <v>892</v>
      </c>
      <c r="B7" s="1560"/>
      <c r="C7" s="1560"/>
      <c r="D7" s="1560"/>
      <c r="E7" s="1560"/>
      <c r="F7" s="1560"/>
      <c r="G7" s="1560"/>
    </row>
    <row r="8" spans="1:34" ht="21" customHeight="1" thickBot="1">
      <c r="A8" s="1202"/>
      <c r="B8" s="1202"/>
      <c r="C8" s="1202"/>
      <c r="D8" s="1202"/>
      <c r="E8" s="1202"/>
      <c r="F8" s="1202"/>
      <c r="G8" s="1202"/>
    </row>
    <row r="9" spans="1:34" ht="27" customHeight="1" thickTop="1" thickBot="1">
      <c r="A9" s="1201" t="s">
        <v>0</v>
      </c>
      <c r="B9" s="1199" t="s">
        <v>149</v>
      </c>
      <c r="C9" s="1199" t="s">
        <v>148</v>
      </c>
      <c r="D9" s="1199" t="s">
        <v>147</v>
      </c>
      <c r="E9" s="1287" t="s">
        <v>146</v>
      </c>
      <c r="F9" s="1199" t="s">
        <v>145</v>
      </c>
      <c r="G9" s="1198" t="s">
        <v>144</v>
      </c>
    </row>
    <row r="10" spans="1:34" ht="12.75" customHeight="1" thickTop="1">
      <c r="A10" s="1197"/>
      <c r="B10" s="1195"/>
      <c r="C10" s="1195"/>
      <c r="D10" s="1195"/>
      <c r="E10" s="1286"/>
      <c r="F10" s="1195"/>
      <c r="G10" s="1194"/>
    </row>
    <row r="11" spans="1:34" s="1186" customFormat="1" ht="68.25" customHeight="1">
      <c r="A11" s="1193" t="s">
        <v>891</v>
      </c>
      <c r="B11" s="1192" t="s">
        <v>890</v>
      </c>
      <c r="C11" s="1190"/>
      <c r="D11" s="1190"/>
      <c r="E11" s="1285"/>
      <c r="F11" s="1190"/>
      <c r="G11" s="1189"/>
      <c r="H11" s="1187"/>
      <c r="I11" s="1187"/>
      <c r="J11" s="1187"/>
      <c r="L11" s="1187"/>
    </row>
    <row r="12" spans="1:34" s="1186" customFormat="1" ht="14.25" customHeight="1">
      <c r="A12" s="1193"/>
      <c r="B12" s="1192"/>
      <c r="C12" s="1190"/>
      <c r="D12" s="1190"/>
      <c r="E12" s="1285"/>
      <c r="F12" s="1190"/>
      <c r="G12" s="1189"/>
      <c r="H12" s="1187"/>
      <c r="I12" s="1187"/>
      <c r="J12" s="1187"/>
      <c r="L12" s="1187"/>
    </row>
    <row r="13" spans="1:34" s="1186" customFormat="1" ht="26.25" customHeight="1">
      <c r="A13" s="1124">
        <v>1</v>
      </c>
      <c r="B13" s="1142" t="s">
        <v>142</v>
      </c>
      <c r="C13" s="1174"/>
      <c r="D13" s="1174"/>
      <c r="E13" s="1228"/>
      <c r="F13" s="1120"/>
      <c r="G13" s="1188" t="str">
        <f>IF(ISBLANK('[9]PRESUP LINEA IMPULSION'!G19),"",'[9]PRESUP LINEA IMPULSION'!G19)</f>
        <v/>
      </c>
      <c r="H13" s="1187"/>
      <c r="I13" s="1187"/>
      <c r="J13" s="1187"/>
      <c r="L13" s="1187"/>
    </row>
    <row r="14" spans="1:34" s="1186" customFormat="1" ht="21.75" customHeight="1">
      <c r="A14" s="1164">
        <f>A13+0.1</f>
        <v>1.1000000000000001</v>
      </c>
      <c r="B14" s="1174" t="s">
        <v>781</v>
      </c>
      <c r="C14" s="1015">
        <v>1</v>
      </c>
      <c r="D14" s="1121" t="s">
        <v>14</v>
      </c>
      <c r="E14" s="1228"/>
      <c r="F14" s="1120">
        <f>IF(C14="","",ROUND(C14*E14,2))</f>
        <v>0</v>
      </c>
      <c r="G14" s="1188"/>
      <c r="H14" s="1187"/>
      <c r="I14" s="1187"/>
      <c r="J14" s="1187"/>
      <c r="L14" s="1187"/>
    </row>
    <row r="15" spans="1:34" s="1186" customFormat="1" ht="26.25" customHeight="1">
      <c r="A15" s="1164">
        <f>A14+0.1</f>
        <v>1.2</v>
      </c>
      <c r="B15" s="1174" t="s">
        <v>780</v>
      </c>
      <c r="C15" s="1241">
        <v>5440.31</v>
      </c>
      <c r="D15" s="1121" t="s">
        <v>5</v>
      </c>
      <c r="E15" s="1228"/>
      <c r="F15" s="1120">
        <f>IF(C15="","",ROUND(C15*E15,2))</f>
        <v>0</v>
      </c>
      <c r="G15" s="1119">
        <f>SUM(F14:F15)</f>
        <v>0</v>
      </c>
      <c r="H15" s="1284"/>
      <c r="I15" s="1283"/>
      <c r="J15" s="1187"/>
      <c r="L15" s="1187"/>
    </row>
    <row r="16" spans="1:34" s="1186" customFormat="1" ht="12.75" customHeight="1">
      <c r="A16" s="1164"/>
      <c r="B16" s="1174"/>
      <c r="C16" s="1015"/>
      <c r="D16" s="1121"/>
      <c r="E16" s="1228"/>
      <c r="F16" s="1120"/>
      <c r="G16" s="1119"/>
      <c r="H16" s="1187"/>
      <c r="I16" s="1187"/>
      <c r="J16" s="1187"/>
      <c r="L16" s="1187"/>
    </row>
    <row r="17" spans="1:61" s="927" customFormat="1">
      <c r="A17" s="1124">
        <v>2</v>
      </c>
      <c r="B17" s="1142" t="s">
        <v>32</v>
      </c>
      <c r="C17" s="1015"/>
      <c r="D17" s="1174"/>
      <c r="E17" s="1228"/>
      <c r="F17" s="1120"/>
      <c r="G17" s="1185"/>
      <c r="H17" s="928"/>
      <c r="I17" s="928"/>
      <c r="J17" s="928"/>
      <c r="K17" s="928"/>
      <c r="L17" s="928"/>
      <c r="M17" s="928"/>
      <c r="N17" s="928"/>
      <c r="O17" s="928"/>
      <c r="P17" s="928"/>
      <c r="Q17" s="928"/>
    </row>
    <row r="18" spans="1:61" s="927" customFormat="1" ht="42.75" customHeight="1">
      <c r="A18" s="1164">
        <v>2.1</v>
      </c>
      <c r="B18" s="1125" t="s">
        <v>889</v>
      </c>
      <c r="C18" s="1241">
        <v>3457.81</v>
      </c>
      <c r="D18" s="1121" t="s">
        <v>6</v>
      </c>
      <c r="E18" s="1228"/>
      <c r="F18" s="1120">
        <f t="shared" ref="F18:F23" si="0">C18*E18</f>
        <v>0</v>
      </c>
      <c r="G18" s="1185"/>
      <c r="H18" s="1255"/>
      <c r="I18" s="125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5"/>
      <c r="AD18" s="425"/>
      <c r="AE18" s="425"/>
      <c r="AF18" s="425"/>
      <c r="AG18" s="425"/>
      <c r="AH18" s="425"/>
      <c r="AI18" s="425"/>
      <c r="AJ18" s="425"/>
      <c r="AK18" s="425"/>
      <c r="AL18" s="425"/>
      <c r="AM18" s="425"/>
      <c r="AN18" s="425"/>
      <c r="AO18" s="425"/>
      <c r="AP18" s="425"/>
      <c r="AQ18" s="425"/>
      <c r="AR18" s="425"/>
      <c r="AS18" s="425"/>
      <c r="AT18" s="425"/>
      <c r="AU18" s="425"/>
      <c r="AV18" s="425"/>
      <c r="AW18" s="425"/>
      <c r="AX18" s="425"/>
      <c r="AY18" s="425"/>
      <c r="AZ18" s="425"/>
      <c r="BA18" s="425"/>
      <c r="BB18" s="425"/>
      <c r="BC18" s="425"/>
      <c r="BD18" s="425"/>
      <c r="BE18" s="425"/>
      <c r="BF18" s="425"/>
      <c r="BG18" s="425"/>
      <c r="BH18" s="425"/>
      <c r="BI18" s="425"/>
    </row>
    <row r="19" spans="1:61" s="927" customFormat="1" ht="24" customHeight="1">
      <c r="A19" s="1164">
        <v>2.2000000000000002</v>
      </c>
      <c r="B19" s="1174" t="s">
        <v>129</v>
      </c>
      <c r="C19" s="1241">
        <v>326.42</v>
      </c>
      <c r="D19" s="1121" t="s">
        <v>6</v>
      </c>
      <c r="E19" s="1241"/>
      <c r="F19" s="1120">
        <f t="shared" si="0"/>
        <v>0</v>
      </c>
      <c r="G19" s="1119"/>
      <c r="H19" s="1255"/>
      <c r="I19" s="125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5"/>
      <c r="AD19" s="425"/>
      <c r="AE19" s="425"/>
      <c r="AF19" s="425"/>
      <c r="AG19" s="425"/>
      <c r="AH19" s="425"/>
      <c r="AI19" s="425"/>
      <c r="AJ19" s="425"/>
      <c r="AK19" s="425"/>
      <c r="AL19" s="425"/>
      <c r="AM19" s="425"/>
      <c r="AN19" s="425"/>
      <c r="AO19" s="425"/>
      <c r="AP19" s="425"/>
      <c r="AQ19" s="425"/>
      <c r="AR19" s="425"/>
      <c r="AS19" s="425"/>
      <c r="AT19" s="425"/>
      <c r="AU19" s="425"/>
      <c r="AV19" s="425"/>
      <c r="AW19" s="425"/>
      <c r="AX19" s="425"/>
      <c r="AY19" s="425"/>
      <c r="AZ19" s="425"/>
      <c r="BA19" s="425"/>
      <c r="BB19" s="425"/>
      <c r="BC19" s="425"/>
      <c r="BD19" s="425"/>
      <c r="BE19" s="425"/>
      <c r="BF19" s="425"/>
      <c r="BG19" s="425"/>
      <c r="BH19" s="425"/>
      <c r="BI19" s="425"/>
    </row>
    <row r="20" spans="1:61" s="927" customFormat="1" ht="20">
      <c r="A20" s="1164">
        <v>2.3000000000000003</v>
      </c>
      <c r="B20" s="1174" t="s">
        <v>700</v>
      </c>
      <c r="C20" s="1241">
        <v>3103</v>
      </c>
      <c r="D20" s="1121" t="s">
        <v>6</v>
      </c>
      <c r="E20" s="1241"/>
      <c r="F20" s="1120">
        <f t="shared" si="0"/>
        <v>0</v>
      </c>
      <c r="G20" s="1119"/>
      <c r="H20" s="1255"/>
      <c r="I20" s="125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5"/>
      <c r="AD20" s="425"/>
      <c r="AE20" s="425"/>
      <c r="AF20" s="425"/>
      <c r="AG20" s="425"/>
      <c r="AH20" s="425"/>
      <c r="AI20" s="425"/>
      <c r="AJ20" s="425"/>
      <c r="AK20" s="425"/>
      <c r="AL20" s="425"/>
      <c r="AM20" s="425"/>
      <c r="AN20" s="425"/>
      <c r="AO20" s="425"/>
      <c r="AP20" s="425"/>
      <c r="AQ20" s="425"/>
      <c r="AR20" s="425"/>
      <c r="AS20" s="425"/>
      <c r="AT20" s="425"/>
      <c r="AU20" s="425"/>
      <c r="AV20" s="425"/>
      <c r="AW20" s="425"/>
      <c r="AX20" s="425"/>
      <c r="AY20" s="425"/>
      <c r="AZ20" s="425"/>
      <c r="BA20" s="425"/>
      <c r="BB20" s="425"/>
      <c r="BC20" s="425"/>
      <c r="BD20" s="425"/>
      <c r="BE20" s="425"/>
      <c r="BF20" s="425"/>
      <c r="BG20" s="425"/>
      <c r="BH20" s="425"/>
      <c r="BI20" s="425"/>
    </row>
    <row r="21" spans="1:61" s="927" customFormat="1" ht="41.25" customHeight="1">
      <c r="A21" s="1164">
        <v>2.4000000000000004</v>
      </c>
      <c r="B21" s="1177" t="s">
        <v>888</v>
      </c>
      <c r="C21" s="1241">
        <v>930.9</v>
      </c>
      <c r="D21" s="1121" t="s">
        <v>6</v>
      </c>
      <c r="E21" s="1241"/>
      <c r="F21" s="1120">
        <f t="shared" si="0"/>
        <v>0</v>
      </c>
      <c r="G21" s="1119"/>
      <c r="H21" s="1255"/>
      <c r="I21" s="125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5"/>
      <c r="AD21" s="425"/>
      <c r="AE21" s="425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5"/>
      <c r="AT21" s="425"/>
      <c r="AU21" s="425"/>
      <c r="AV21" s="425"/>
      <c r="AW21" s="425"/>
      <c r="AX21" s="425"/>
      <c r="AY21" s="425"/>
      <c r="AZ21" s="425"/>
      <c r="BA21" s="425"/>
      <c r="BB21" s="425"/>
      <c r="BC21" s="425"/>
      <c r="BD21" s="425"/>
      <c r="BE21" s="425"/>
      <c r="BF21" s="425"/>
      <c r="BG21" s="425"/>
      <c r="BH21" s="425"/>
      <c r="BI21" s="425"/>
    </row>
    <row r="22" spans="1:61" s="927" customFormat="1" ht="20">
      <c r="A22" s="1164">
        <v>2.5000000000000004</v>
      </c>
      <c r="B22" s="1174" t="s">
        <v>123</v>
      </c>
      <c r="C22" s="1241">
        <v>1374.41</v>
      </c>
      <c r="D22" s="1121" t="s">
        <v>6</v>
      </c>
      <c r="E22" s="1241"/>
      <c r="F22" s="1120">
        <f t="shared" si="0"/>
        <v>0</v>
      </c>
      <c r="G22" s="1119"/>
      <c r="H22" s="1255"/>
      <c r="I22" s="125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5"/>
      <c r="AD22" s="425"/>
      <c r="AE22" s="425"/>
      <c r="AF22" s="425"/>
      <c r="AG22" s="425"/>
      <c r="AH22" s="425"/>
      <c r="AI22" s="425"/>
      <c r="AJ22" s="425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25"/>
      <c r="BB22" s="425"/>
      <c r="BC22" s="425"/>
      <c r="BD22" s="425"/>
      <c r="BE22" s="425"/>
      <c r="BF22" s="425"/>
      <c r="BG22" s="425"/>
      <c r="BH22" s="425"/>
      <c r="BI22" s="425"/>
    </row>
    <row r="23" spans="1:61" s="927" customFormat="1" ht="20">
      <c r="A23" s="1164" t="s">
        <v>124</v>
      </c>
      <c r="B23" s="1174" t="s">
        <v>887</v>
      </c>
      <c r="C23" s="1241">
        <f>+C15*2</f>
        <v>10880.62</v>
      </c>
      <c r="D23" s="1121" t="s">
        <v>5</v>
      </c>
      <c r="E23" s="1241"/>
      <c r="F23" s="1120">
        <f t="shared" si="0"/>
        <v>0</v>
      </c>
      <c r="G23" s="1119">
        <f>SUM(F18:F23)</f>
        <v>0</v>
      </c>
      <c r="H23" s="1255"/>
      <c r="I23" s="125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5"/>
      <c r="AD23" s="425"/>
      <c r="AE23" s="425"/>
      <c r="AF23" s="425"/>
      <c r="AG23" s="425"/>
      <c r="AH23" s="425"/>
      <c r="AI23" s="425"/>
      <c r="AJ23" s="425"/>
      <c r="AK23" s="425"/>
      <c r="AL23" s="425"/>
      <c r="AM23" s="425"/>
      <c r="AN23" s="425"/>
      <c r="AO23" s="425"/>
      <c r="AP23" s="425"/>
      <c r="AQ23" s="425"/>
      <c r="AR23" s="425"/>
      <c r="AS23" s="425"/>
      <c r="AT23" s="425"/>
      <c r="AU23" s="425"/>
      <c r="AV23" s="425"/>
      <c r="AW23" s="425"/>
      <c r="AX23" s="425"/>
      <c r="AY23" s="425"/>
      <c r="AZ23" s="425"/>
      <c r="BA23" s="425"/>
      <c r="BB23" s="425"/>
      <c r="BC23" s="425"/>
      <c r="BD23" s="425"/>
      <c r="BE23" s="425"/>
      <c r="BF23" s="425"/>
      <c r="BG23" s="425"/>
      <c r="BH23" s="425"/>
      <c r="BI23" s="425"/>
    </row>
    <row r="24" spans="1:61" s="927" customFormat="1" ht="14.25" customHeight="1">
      <c r="A24" s="1175"/>
      <c r="B24" s="1174"/>
      <c r="C24" s="1122"/>
      <c r="D24" s="1121"/>
      <c r="E24" s="1241"/>
      <c r="F24" s="1120"/>
      <c r="G24" s="1119"/>
      <c r="H24" s="534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25"/>
      <c r="AU24" s="425"/>
      <c r="AV24" s="425"/>
      <c r="AW24" s="425"/>
      <c r="AX24" s="425"/>
      <c r="AY24" s="425"/>
      <c r="AZ24" s="425"/>
      <c r="BA24" s="425"/>
      <c r="BB24" s="425"/>
      <c r="BC24" s="425"/>
      <c r="BD24" s="425"/>
      <c r="BE24" s="425"/>
      <c r="BF24" s="425"/>
      <c r="BG24" s="425"/>
      <c r="BH24" s="425"/>
      <c r="BI24" s="425"/>
    </row>
    <row r="25" spans="1:61" s="927" customFormat="1" ht="40.5" customHeight="1">
      <c r="A25" s="1124">
        <v>3</v>
      </c>
      <c r="B25" s="1123" t="s">
        <v>772</v>
      </c>
      <c r="C25" s="1122"/>
      <c r="D25" s="1121"/>
      <c r="E25" s="1228"/>
      <c r="F25" s="1120"/>
      <c r="G25" s="1119"/>
      <c r="H25" s="534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25"/>
      <c r="AI25" s="425"/>
      <c r="AJ25" s="425"/>
      <c r="AK25" s="425"/>
      <c r="AL25" s="425"/>
      <c r="AM25" s="425"/>
      <c r="AN25" s="425"/>
      <c r="AO25" s="425"/>
      <c r="AP25" s="425"/>
      <c r="AQ25" s="425"/>
      <c r="AR25" s="425"/>
      <c r="AS25" s="425"/>
      <c r="AT25" s="425"/>
      <c r="AU25" s="425"/>
      <c r="AV25" s="425"/>
      <c r="AW25" s="425"/>
      <c r="AX25" s="425"/>
      <c r="AY25" s="425"/>
      <c r="AZ25" s="425"/>
      <c r="BA25" s="425"/>
      <c r="BB25" s="425"/>
      <c r="BC25" s="425"/>
      <c r="BD25" s="425"/>
      <c r="BE25" s="425"/>
      <c r="BF25" s="425"/>
      <c r="BG25" s="425"/>
      <c r="BH25" s="425"/>
      <c r="BI25" s="425"/>
    </row>
    <row r="26" spans="1:61" s="927" customFormat="1" ht="27" customHeight="1">
      <c r="A26" s="1124" t="s">
        <v>118</v>
      </c>
      <c r="B26" s="1123" t="s">
        <v>879</v>
      </c>
      <c r="C26" s="1122"/>
      <c r="D26" s="1121"/>
      <c r="E26" s="1228"/>
      <c r="F26" s="1120"/>
      <c r="G26" s="1119"/>
      <c r="H26" s="534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5"/>
      <c r="AD26" s="425"/>
      <c r="AE26" s="425"/>
      <c r="AF26" s="425"/>
      <c r="AG26" s="425"/>
      <c r="AH26" s="425"/>
      <c r="AI26" s="425"/>
      <c r="AJ26" s="425"/>
      <c r="AK26" s="425"/>
      <c r="AL26" s="425"/>
      <c r="AM26" s="425"/>
      <c r="AN26" s="425"/>
      <c r="AO26" s="425"/>
      <c r="AP26" s="425"/>
      <c r="AQ26" s="425"/>
      <c r="AR26" s="425"/>
      <c r="AS26" s="425"/>
      <c r="AT26" s="425"/>
      <c r="AU26" s="425"/>
      <c r="AV26" s="425"/>
      <c r="AW26" s="425"/>
      <c r="AX26" s="425"/>
      <c r="AY26" s="425"/>
      <c r="AZ26" s="425"/>
      <c r="BA26" s="425"/>
      <c r="BB26" s="425"/>
      <c r="BC26" s="425"/>
      <c r="BD26" s="425"/>
      <c r="BE26" s="425"/>
      <c r="BF26" s="425"/>
      <c r="BG26" s="425"/>
      <c r="BH26" s="425"/>
      <c r="BI26" s="425"/>
    </row>
    <row r="27" spans="1:61" s="927" customFormat="1" ht="21" customHeight="1">
      <c r="A27" s="1168" t="s">
        <v>320</v>
      </c>
      <c r="B27" s="1167" t="s">
        <v>886</v>
      </c>
      <c r="C27" s="1263">
        <v>4487.21</v>
      </c>
      <c r="D27" s="1166" t="s">
        <v>5</v>
      </c>
      <c r="E27" s="1282"/>
      <c r="F27" s="1120">
        <f>C27*E27</f>
        <v>0</v>
      </c>
      <c r="G27" s="1119"/>
      <c r="H27" s="1255"/>
      <c r="I27" s="1240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5"/>
      <c r="AD27" s="425"/>
      <c r="AE27" s="425"/>
      <c r="AF27" s="425"/>
      <c r="AG27" s="425"/>
      <c r="AH27" s="425"/>
      <c r="AI27" s="425"/>
      <c r="AJ27" s="425"/>
      <c r="AK27" s="425"/>
      <c r="AL27" s="425"/>
      <c r="AM27" s="425"/>
      <c r="AN27" s="425"/>
      <c r="AO27" s="425"/>
      <c r="AP27" s="425"/>
      <c r="AQ27" s="425"/>
      <c r="AR27" s="425"/>
      <c r="AS27" s="425"/>
      <c r="AT27" s="425"/>
      <c r="AU27" s="425"/>
      <c r="AV27" s="425"/>
      <c r="AW27" s="425"/>
      <c r="AX27" s="425"/>
      <c r="AY27" s="425"/>
      <c r="AZ27" s="425"/>
      <c r="BA27" s="425"/>
      <c r="BB27" s="425"/>
      <c r="BC27" s="425"/>
      <c r="BD27" s="425"/>
      <c r="BE27" s="425"/>
      <c r="BF27" s="425"/>
      <c r="BG27" s="425"/>
      <c r="BH27" s="425"/>
      <c r="BI27" s="425"/>
    </row>
    <row r="28" spans="1:61" s="927" customFormat="1" ht="21" customHeight="1">
      <c r="A28" s="1168" t="s">
        <v>319</v>
      </c>
      <c r="B28" s="1167" t="s">
        <v>885</v>
      </c>
      <c r="C28" s="1263">
        <v>1031.04</v>
      </c>
      <c r="D28" s="1166" t="s">
        <v>5</v>
      </c>
      <c r="E28" s="1282"/>
      <c r="F28" s="1120">
        <f>C28*E28</f>
        <v>0</v>
      </c>
      <c r="G28" s="1119"/>
      <c r="H28" s="1255"/>
      <c r="I28" s="1240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5"/>
      <c r="AD28" s="425"/>
      <c r="AE28" s="425"/>
      <c r="AF28" s="425"/>
      <c r="AG28" s="425"/>
      <c r="AH28" s="425"/>
      <c r="AI28" s="425"/>
      <c r="AJ28" s="425"/>
      <c r="AK28" s="425"/>
      <c r="AL28" s="425"/>
      <c r="AM28" s="425"/>
      <c r="AN28" s="425"/>
      <c r="AO28" s="425"/>
      <c r="AP28" s="425"/>
      <c r="AQ28" s="425"/>
      <c r="AR28" s="425"/>
      <c r="AS28" s="425"/>
      <c r="AT28" s="425"/>
      <c r="AU28" s="425"/>
      <c r="AV28" s="425"/>
      <c r="AW28" s="425"/>
      <c r="AX28" s="425"/>
      <c r="AY28" s="425"/>
      <c r="AZ28" s="425"/>
      <c r="BA28" s="425"/>
      <c r="BB28" s="425"/>
      <c r="BC28" s="425"/>
      <c r="BD28" s="425"/>
      <c r="BE28" s="425"/>
      <c r="BF28" s="425"/>
      <c r="BG28" s="425"/>
      <c r="BH28" s="425"/>
      <c r="BI28" s="425"/>
    </row>
    <row r="29" spans="1:61" s="927" customFormat="1" ht="20.25" customHeight="1">
      <c r="A29" s="1143">
        <v>3.2</v>
      </c>
      <c r="B29" s="1165" t="s">
        <v>203</v>
      </c>
      <c r="C29" s="1015"/>
      <c r="D29" s="1121"/>
      <c r="E29" s="1275"/>
      <c r="F29" s="1120"/>
      <c r="G29" s="1119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5"/>
      <c r="AD29" s="425"/>
      <c r="AE29" s="425"/>
      <c r="AF29" s="425"/>
      <c r="AG29" s="425"/>
      <c r="AH29" s="425"/>
      <c r="AI29" s="425"/>
      <c r="AJ29" s="425"/>
      <c r="AK29" s="425"/>
      <c r="AL29" s="425"/>
      <c r="AM29" s="425"/>
      <c r="AN29" s="425"/>
      <c r="AO29" s="425"/>
      <c r="AP29" s="425"/>
      <c r="AQ29" s="425"/>
      <c r="AR29" s="425"/>
      <c r="AS29" s="425"/>
      <c r="AT29" s="425"/>
      <c r="AU29" s="425"/>
      <c r="AV29" s="425"/>
      <c r="AW29" s="425"/>
      <c r="AX29" s="425"/>
      <c r="AY29" s="425"/>
      <c r="AZ29" s="425"/>
      <c r="BA29" s="425"/>
      <c r="BB29" s="425"/>
      <c r="BC29" s="425"/>
      <c r="BD29" s="425"/>
      <c r="BE29" s="425"/>
      <c r="BF29" s="425"/>
      <c r="BG29" s="425"/>
      <c r="BH29" s="425"/>
      <c r="BI29" s="425"/>
    </row>
    <row r="30" spans="1:61" s="927" customFormat="1" ht="21" customHeight="1">
      <c r="A30" s="1164" t="s">
        <v>317</v>
      </c>
      <c r="B30" s="1100" t="s">
        <v>769</v>
      </c>
      <c r="C30" s="1015">
        <v>7</v>
      </c>
      <c r="D30" s="1121" t="s">
        <v>2</v>
      </c>
      <c r="E30" s="1275"/>
      <c r="F30" s="1120">
        <f t="shared" ref="F30:F36" si="1">C30*E30</f>
        <v>0</v>
      </c>
      <c r="G30" s="1119"/>
      <c r="H30" s="1240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5"/>
      <c r="AD30" s="425"/>
      <c r="AE30" s="425"/>
      <c r="AF30" s="425"/>
      <c r="AG30" s="425"/>
      <c r="AH30" s="425"/>
      <c r="AI30" s="425"/>
      <c r="AJ30" s="425"/>
      <c r="AK30" s="425"/>
      <c r="AL30" s="425"/>
      <c r="AM30" s="425"/>
      <c r="AN30" s="425"/>
      <c r="AO30" s="425"/>
      <c r="AP30" s="425"/>
      <c r="AQ30" s="425"/>
      <c r="AR30" s="425"/>
      <c r="AS30" s="425"/>
      <c r="AT30" s="425"/>
      <c r="AU30" s="425"/>
      <c r="AV30" s="425"/>
      <c r="AW30" s="425"/>
      <c r="AX30" s="425"/>
      <c r="AY30" s="425"/>
      <c r="AZ30" s="425"/>
      <c r="BA30" s="425"/>
      <c r="BB30" s="425"/>
      <c r="BC30" s="425"/>
      <c r="BD30" s="425"/>
      <c r="BE30" s="425"/>
      <c r="BF30" s="425"/>
      <c r="BG30" s="425"/>
      <c r="BH30" s="425"/>
      <c r="BI30" s="425"/>
    </row>
    <row r="31" spans="1:61" s="927" customFormat="1" ht="20.25" customHeight="1">
      <c r="A31" s="1164" t="s">
        <v>316</v>
      </c>
      <c r="B31" s="1100" t="s">
        <v>768</v>
      </c>
      <c r="C31" s="1015">
        <f>1+2+1+8+1</f>
        <v>13</v>
      </c>
      <c r="D31" s="1121" t="s">
        <v>2</v>
      </c>
      <c r="E31" s="1275"/>
      <c r="F31" s="1120">
        <f t="shared" si="1"/>
        <v>0</v>
      </c>
      <c r="G31" s="1119"/>
      <c r="H31" s="1240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5"/>
      <c r="AD31" s="425"/>
      <c r="AE31" s="425"/>
      <c r="AF31" s="425"/>
      <c r="AG31" s="425"/>
      <c r="AH31" s="425"/>
      <c r="AI31" s="425"/>
      <c r="AJ31" s="425"/>
      <c r="AK31" s="425"/>
      <c r="AL31" s="425"/>
      <c r="AM31" s="425"/>
      <c r="AN31" s="425"/>
      <c r="AO31" s="425"/>
      <c r="AP31" s="425"/>
      <c r="AQ31" s="425"/>
      <c r="AR31" s="425"/>
      <c r="AS31" s="425"/>
      <c r="AT31" s="425"/>
      <c r="AU31" s="425"/>
      <c r="AV31" s="425"/>
      <c r="AW31" s="425"/>
      <c r="AX31" s="425"/>
      <c r="AY31" s="425"/>
      <c r="AZ31" s="425"/>
      <c r="BA31" s="425"/>
      <c r="BB31" s="425"/>
      <c r="BC31" s="425"/>
      <c r="BD31" s="425"/>
      <c r="BE31" s="425"/>
      <c r="BF31" s="425"/>
      <c r="BG31" s="425"/>
      <c r="BH31" s="425"/>
      <c r="BI31" s="425"/>
    </row>
    <row r="32" spans="1:61" s="927" customFormat="1" ht="20.25" customHeight="1">
      <c r="A32" s="1164" t="s">
        <v>315</v>
      </c>
      <c r="B32" s="1100" t="s">
        <v>878</v>
      </c>
      <c r="C32" s="1015">
        <f>1+1</f>
        <v>2</v>
      </c>
      <c r="D32" s="1121" t="s">
        <v>2</v>
      </c>
      <c r="E32" s="1275"/>
      <c r="F32" s="1120">
        <f t="shared" si="1"/>
        <v>0</v>
      </c>
      <c r="G32" s="1119"/>
      <c r="H32" s="1240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25"/>
      <c r="AU32" s="425"/>
      <c r="AV32" s="425"/>
      <c r="AW32" s="425"/>
      <c r="AX32" s="425"/>
      <c r="AY32" s="425"/>
      <c r="AZ32" s="425"/>
      <c r="BA32" s="425"/>
      <c r="BB32" s="425"/>
      <c r="BC32" s="425"/>
      <c r="BD32" s="425"/>
      <c r="BE32" s="425"/>
      <c r="BF32" s="425"/>
      <c r="BG32" s="425"/>
      <c r="BH32" s="425"/>
      <c r="BI32" s="425"/>
    </row>
    <row r="33" spans="1:61" s="927" customFormat="1" ht="20">
      <c r="A33" s="1164" t="s">
        <v>884</v>
      </c>
      <c r="B33" s="1100" t="s">
        <v>767</v>
      </c>
      <c r="C33" s="1015">
        <f>7+2+6+5+1</f>
        <v>21</v>
      </c>
      <c r="D33" s="1121" t="s">
        <v>2</v>
      </c>
      <c r="E33" s="1275"/>
      <c r="F33" s="1120">
        <f t="shared" si="1"/>
        <v>0</v>
      </c>
      <c r="G33" s="1119"/>
      <c r="H33" s="1240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5"/>
      <c r="AD33" s="425"/>
      <c r="AE33" s="425"/>
      <c r="AF33" s="425"/>
      <c r="AG33" s="425"/>
      <c r="AH33" s="425"/>
      <c r="AI33" s="425"/>
      <c r="AJ33" s="425"/>
      <c r="AK33" s="425"/>
      <c r="AL33" s="425"/>
      <c r="AM33" s="425"/>
      <c r="AN33" s="425"/>
      <c r="AO33" s="425"/>
      <c r="AP33" s="425"/>
      <c r="AQ33" s="425"/>
      <c r="AR33" s="425"/>
      <c r="AS33" s="425"/>
      <c r="AT33" s="425"/>
      <c r="AU33" s="425"/>
      <c r="AV33" s="425"/>
      <c r="AW33" s="425"/>
      <c r="AX33" s="425"/>
      <c r="AY33" s="425"/>
      <c r="AZ33" s="425"/>
      <c r="BA33" s="425"/>
      <c r="BB33" s="425"/>
      <c r="BC33" s="425"/>
      <c r="BD33" s="425"/>
      <c r="BE33" s="425"/>
      <c r="BF33" s="425"/>
      <c r="BG33" s="425"/>
      <c r="BH33" s="425"/>
      <c r="BI33" s="425"/>
    </row>
    <row r="34" spans="1:61" s="927" customFormat="1" ht="20">
      <c r="A34" s="1164" t="s">
        <v>883</v>
      </c>
      <c r="B34" s="1100" t="s">
        <v>875</v>
      </c>
      <c r="C34" s="1015">
        <f>3+2+1</f>
        <v>6</v>
      </c>
      <c r="D34" s="1121" t="s">
        <v>2</v>
      </c>
      <c r="E34" s="1275"/>
      <c r="F34" s="1120">
        <f t="shared" si="1"/>
        <v>0</v>
      </c>
      <c r="G34" s="1119"/>
      <c r="H34" s="1240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5"/>
      <c r="AD34" s="425"/>
      <c r="AE34" s="425"/>
      <c r="AF34" s="425"/>
      <c r="AG34" s="425"/>
      <c r="AH34" s="425"/>
      <c r="AI34" s="425"/>
      <c r="AJ34" s="425"/>
      <c r="AK34" s="425"/>
      <c r="AL34" s="425"/>
      <c r="AM34" s="425"/>
      <c r="AN34" s="425"/>
      <c r="AO34" s="425"/>
      <c r="AP34" s="425"/>
      <c r="AQ34" s="425"/>
      <c r="AR34" s="425"/>
      <c r="AS34" s="425"/>
      <c r="AT34" s="425"/>
      <c r="AU34" s="425"/>
      <c r="AV34" s="425"/>
      <c r="AW34" s="425"/>
      <c r="AX34" s="425"/>
      <c r="AY34" s="425"/>
      <c r="AZ34" s="425"/>
      <c r="BA34" s="425"/>
      <c r="BB34" s="425"/>
      <c r="BC34" s="425"/>
      <c r="BD34" s="425"/>
      <c r="BE34" s="425"/>
      <c r="BF34" s="425"/>
      <c r="BG34" s="425"/>
      <c r="BH34" s="425"/>
      <c r="BI34" s="425"/>
    </row>
    <row r="35" spans="1:61" s="927" customFormat="1" ht="20">
      <c r="A35" s="1164" t="s">
        <v>882</v>
      </c>
      <c r="B35" s="1100" t="s">
        <v>873</v>
      </c>
      <c r="C35" s="1015">
        <v>1</v>
      </c>
      <c r="D35" s="1121" t="s">
        <v>2</v>
      </c>
      <c r="E35" s="1275"/>
      <c r="F35" s="1120">
        <f t="shared" si="1"/>
        <v>0</v>
      </c>
      <c r="G35" s="1119"/>
      <c r="H35" s="1240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  <c r="AO35" s="425"/>
      <c r="AP35" s="425"/>
      <c r="AQ35" s="425"/>
      <c r="AR35" s="425"/>
      <c r="AS35" s="425"/>
      <c r="AT35" s="425"/>
      <c r="AU35" s="425"/>
      <c r="AV35" s="425"/>
      <c r="AW35" s="425"/>
      <c r="AX35" s="425"/>
      <c r="AY35" s="425"/>
      <c r="AZ35" s="425"/>
      <c r="BA35" s="425"/>
      <c r="BB35" s="425"/>
      <c r="BC35" s="425"/>
      <c r="BD35" s="425"/>
      <c r="BE35" s="425"/>
      <c r="BF35" s="425"/>
      <c r="BG35" s="425"/>
      <c r="BH35" s="425"/>
      <c r="BI35" s="425"/>
    </row>
    <row r="36" spans="1:61" s="927" customFormat="1" ht="20">
      <c r="A36" s="1164" t="s">
        <v>881</v>
      </c>
      <c r="B36" s="1100" t="s">
        <v>871</v>
      </c>
      <c r="C36" s="1015">
        <f>1+1</f>
        <v>2</v>
      </c>
      <c r="D36" s="1121" t="s">
        <v>2</v>
      </c>
      <c r="E36" s="1275"/>
      <c r="F36" s="1120">
        <f t="shared" si="1"/>
        <v>0</v>
      </c>
      <c r="G36" s="1119"/>
      <c r="H36" s="1240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  <c r="AO36" s="425"/>
      <c r="AP36" s="425"/>
      <c r="AQ36" s="425"/>
      <c r="AR36" s="425"/>
      <c r="AS36" s="425"/>
      <c r="AT36" s="425"/>
      <c r="AU36" s="425"/>
      <c r="AV36" s="425"/>
      <c r="AW36" s="425"/>
      <c r="AX36" s="425"/>
      <c r="AY36" s="425"/>
      <c r="AZ36" s="425"/>
      <c r="BA36" s="425"/>
      <c r="BB36" s="425"/>
      <c r="BC36" s="425"/>
      <c r="BD36" s="425"/>
      <c r="BE36" s="425"/>
      <c r="BF36" s="425"/>
      <c r="BG36" s="425"/>
      <c r="BH36" s="425"/>
      <c r="BI36" s="425"/>
    </row>
    <row r="37" spans="1:61" s="927" customFormat="1" ht="20">
      <c r="A37" s="1143" t="s">
        <v>116</v>
      </c>
      <c r="B37" s="1165" t="s">
        <v>185</v>
      </c>
      <c r="C37" s="1015"/>
      <c r="D37" s="1121"/>
      <c r="E37" s="1275"/>
      <c r="F37" s="1120"/>
      <c r="G37" s="1119"/>
      <c r="H37" s="1240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5"/>
      <c r="AD37" s="425"/>
      <c r="AE37" s="425"/>
      <c r="AF37" s="425"/>
      <c r="AG37" s="425"/>
      <c r="AH37" s="425"/>
      <c r="AI37" s="425"/>
      <c r="AJ37" s="425"/>
      <c r="AK37" s="425"/>
      <c r="AL37" s="425"/>
      <c r="AM37" s="425"/>
      <c r="AN37" s="425"/>
      <c r="AO37" s="425"/>
      <c r="AP37" s="425"/>
      <c r="AQ37" s="425"/>
      <c r="AR37" s="425"/>
      <c r="AS37" s="425"/>
      <c r="AT37" s="425"/>
      <c r="AU37" s="425"/>
      <c r="AV37" s="425"/>
      <c r="AW37" s="425"/>
      <c r="AX37" s="425"/>
      <c r="AY37" s="425"/>
      <c r="AZ37" s="425"/>
      <c r="BA37" s="425"/>
      <c r="BB37" s="425"/>
      <c r="BC37" s="425"/>
      <c r="BD37" s="425"/>
      <c r="BE37" s="425"/>
      <c r="BF37" s="425"/>
      <c r="BG37" s="425"/>
      <c r="BH37" s="425"/>
      <c r="BI37" s="425"/>
    </row>
    <row r="38" spans="1:61" s="927" customFormat="1" ht="22.5" customHeight="1">
      <c r="A38" s="1164" t="s">
        <v>314</v>
      </c>
      <c r="B38" s="1100" t="s">
        <v>865</v>
      </c>
      <c r="C38" s="1015">
        <v>1</v>
      </c>
      <c r="D38" s="1121" t="s">
        <v>2</v>
      </c>
      <c r="E38" s="1275"/>
      <c r="F38" s="1120">
        <f>C38*E38</f>
        <v>0</v>
      </c>
      <c r="G38" s="1119"/>
      <c r="H38" s="1240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5"/>
      <c r="AD38" s="425"/>
      <c r="AE38" s="425"/>
      <c r="AF38" s="425"/>
      <c r="AG38" s="425"/>
      <c r="AH38" s="425"/>
      <c r="AI38" s="425"/>
      <c r="AJ38" s="425"/>
      <c r="AK38" s="425"/>
      <c r="AL38" s="425"/>
      <c r="AM38" s="425"/>
      <c r="AN38" s="425"/>
      <c r="AO38" s="425"/>
      <c r="AP38" s="425"/>
      <c r="AQ38" s="425"/>
      <c r="AR38" s="425"/>
      <c r="AS38" s="425"/>
      <c r="AT38" s="425"/>
      <c r="AU38" s="425"/>
      <c r="AV38" s="425"/>
      <c r="AW38" s="425"/>
      <c r="AX38" s="425"/>
      <c r="AY38" s="425"/>
      <c r="AZ38" s="425"/>
      <c r="BA38" s="425"/>
      <c r="BB38" s="425"/>
      <c r="BC38" s="425"/>
      <c r="BD38" s="425"/>
      <c r="BE38" s="425"/>
      <c r="BF38" s="425"/>
      <c r="BG38" s="425"/>
      <c r="BH38" s="425"/>
      <c r="BI38" s="425"/>
    </row>
    <row r="39" spans="1:61" s="927" customFormat="1" ht="22.5" customHeight="1">
      <c r="A39" s="1164" t="s">
        <v>201</v>
      </c>
      <c r="B39" s="1100" t="s">
        <v>868</v>
      </c>
      <c r="C39" s="1015">
        <f>6+1+2</f>
        <v>9</v>
      </c>
      <c r="D39" s="1121" t="s">
        <v>2</v>
      </c>
      <c r="E39" s="1275"/>
      <c r="F39" s="1120">
        <f>C39*E39</f>
        <v>0</v>
      </c>
      <c r="G39" s="1119"/>
      <c r="H39" s="1240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5"/>
      <c r="AD39" s="425"/>
      <c r="AE39" s="425"/>
      <c r="AF39" s="425"/>
      <c r="AG39" s="425"/>
      <c r="AH39" s="425"/>
      <c r="AI39" s="425"/>
      <c r="AJ39" s="425"/>
      <c r="AK39" s="425"/>
      <c r="AL39" s="425"/>
      <c r="AM39" s="425"/>
      <c r="AN39" s="425"/>
      <c r="AO39" s="425"/>
      <c r="AP39" s="425"/>
      <c r="AQ39" s="425"/>
      <c r="AR39" s="425"/>
      <c r="AS39" s="425"/>
      <c r="AT39" s="425"/>
      <c r="AU39" s="425"/>
      <c r="AV39" s="425"/>
      <c r="AW39" s="425"/>
      <c r="AX39" s="425"/>
      <c r="AY39" s="425"/>
      <c r="AZ39" s="425"/>
      <c r="BA39" s="425"/>
      <c r="BB39" s="425"/>
      <c r="BC39" s="425"/>
      <c r="BD39" s="425"/>
      <c r="BE39" s="425"/>
      <c r="BF39" s="425"/>
      <c r="BG39" s="425"/>
      <c r="BH39" s="425"/>
      <c r="BI39" s="425"/>
    </row>
    <row r="40" spans="1:61" s="927" customFormat="1" ht="22.5" customHeight="1">
      <c r="A40" s="1164" t="s">
        <v>200</v>
      </c>
      <c r="B40" s="1100" t="s">
        <v>870</v>
      </c>
      <c r="C40" s="1015">
        <f>1+1</f>
        <v>2</v>
      </c>
      <c r="D40" s="1121" t="s">
        <v>2</v>
      </c>
      <c r="E40" s="1275"/>
      <c r="F40" s="1120">
        <f>C40*E40</f>
        <v>0</v>
      </c>
      <c r="G40" s="1119"/>
      <c r="H40" s="1240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5"/>
      <c r="AD40" s="425"/>
      <c r="AE40" s="425"/>
      <c r="AF40" s="425"/>
      <c r="AG40" s="425"/>
      <c r="AH40" s="425"/>
      <c r="AI40" s="425"/>
      <c r="AJ40" s="425"/>
      <c r="AK40" s="425"/>
      <c r="AL40" s="425"/>
      <c r="AM40" s="425"/>
      <c r="AN40" s="425"/>
      <c r="AO40" s="425"/>
      <c r="AP40" s="425"/>
      <c r="AQ40" s="425"/>
      <c r="AR40" s="425"/>
      <c r="AS40" s="425"/>
      <c r="AT40" s="425"/>
      <c r="AU40" s="425"/>
      <c r="AV40" s="425"/>
      <c r="AW40" s="425"/>
      <c r="AX40" s="425"/>
      <c r="AY40" s="425"/>
      <c r="AZ40" s="425"/>
      <c r="BA40" s="425"/>
      <c r="BB40" s="425"/>
      <c r="BC40" s="425"/>
      <c r="BD40" s="425"/>
      <c r="BE40" s="425"/>
      <c r="BF40" s="425"/>
      <c r="BG40" s="425"/>
      <c r="BH40" s="425"/>
      <c r="BI40" s="425"/>
    </row>
    <row r="41" spans="1:61" s="927" customFormat="1" ht="22.5" customHeight="1">
      <c r="A41" s="1164" t="s">
        <v>313</v>
      </c>
      <c r="B41" s="1100" t="s">
        <v>866</v>
      </c>
      <c r="C41" s="1015">
        <f>2+6+5+7+1+1</f>
        <v>22</v>
      </c>
      <c r="D41" s="1121" t="s">
        <v>2</v>
      </c>
      <c r="E41" s="1275"/>
      <c r="F41" s="1120">
        <f>C41*E41</f>
        <v>0</v>
      </c>
      <c r="G41" s="1119"/>
      <c r="H41" s="1240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425"/>
      <c r="AE41" s="425"/>
      <c r="AF41" s="425"/>
      <c r="AG41" s="425"/>
      <c r="AH41" s="425"/>
      <c r="AI41" s="425"/>
      <c r="AJ41" s="425"/>
      <c r="AK41" s="425"/>
      <c r="AL41" s="425"/>
      <c r="AM41" s="425"/>
      <c r="AN41" s="425"/>
      <c r="AO41" s="425"/>
      <c r="AP41" s="425"/>
      <c r="AQ41" s="425"/>
      <c r="AR41" s="425"/>
      <c r="AS41" s="425"/>
      <c r="AT41" s="425"/>
      <c r="AU41" s="425"/>
      <c r="AV41" s="425"/>
      <c r="AW41" s="425"/>
      <c r="AX41" s="425"/>
      <c r="AY41" s="425"/>
      <c r="AZ41" s="425"/>
      <c r="BA41" s="425"/>
      <c r="BB41" s="425"/>
      <c r="BC41" s="425"/>
      <c r="BD41" s="425"/>
      <c r="BE41" s="425"/>
      <c r="BF41" s="425"/>
      <c r="BG41" s="425"/>
      <c r="BH41" s="425"/>
      <c r="BI41" s="425"/>
    </row>
    <row r="42" spans="1:61" s="927" customFormat="1" ht="10.5" customHeight="1" thickBot="1">
      <c r="A42" s="1281"/>
      <c r="B42" s="1105"/>
      <c r="C42" s="1161"/>
      <c r="D42" s="1268"/>
      <c r="E42" s="1280"/>
      <c r="F42" s="1266"/>
      <c r="G42" s="1265"/>
      <c r="H42" s="1240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425"/>
      <c r="AD42" s="425"/>
      <c r="AE42" s="425"/>
      <c r="AF42" s="425"/>
      <c r="AG42" s="425"/>
      <c r="AH42" s="425"/>
      <c r="AI42" s="425"/>
      <c r="AJ42" s="425"/>
      <c r="AK42" s="425"/>
      <c r="AL42" s="425"/>
      <c r="AM42" s="425"/>
      <c r="AN42" s="425"/>
      <c r="AO42" s="425"/>
      <c r="AP42" s="425"/>
      <c r="AQ42" s="425"/>
      <c r="AR42" s="425"/>
      <c r="AS42" s="425"/>
      <c r="AT42" s="425"/>
      <c r="AU42" s="425"/>
      <c r="AV42" s="425"/>
      <c r="AW42" s="425"/>
      <c r="AX42" s="425"/>
      <c r="AY42" s="425"/>
      <c r="AZ42" s="425"/>
      <c r="BA42" s="425"/>
      <c r="BB42" s="425"/>
      <c r="BC42" s="425"/>
      <c r="BD42" s="425"/>
      <c r="BE42" s="425"/>
      <c r="BF42" s="425"/>
      <c r="BG42" s="425"/>
      <c r="BH42" s="425"/>
      <c r="BI42" s="425"/>
    </row>
    <row r="43" spans="1:61" s="927" customFormat="1" ht="13.5" customHeight="1" thickTop="1">
      <c r="A43" s="1164"/>
      <c r="B43" s="1100"/>
      <c r="C43" s="1015"/>
      <c r="D43" s="1121"/>
      <c r="E43" s="1275"/>
      <c r="F43" s="1120"/>
      <c r="G43" s="1119"/>
      <c r="H43" s="1240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5"/>
      <c r="AD43" s="425"/>
      <c r="AE43" s="425"/>
      <c r="AF43" s="425"/>
      <c r="AG43" s="425"/>
      <c r="AH43" s="425"/>
      <c r="AI43" s="425"/>
      <c r="AJ43" s="425"/>
      <c r="AK43" s="425"/>
      <c r="AL43" s="425"/>
      <c r="AM43" s="425"/>
      <c r="AN43" s="425"/>
      <c r="AO43" s="425"/>
      <c r="AP43" s="425"/>
      <c r="AQ43" s="425"/>
      <c r="AR43" s="425"/>
      <c r="AS43" s="425"/>
      <c r="AT43" s="425"/>
      <c r="AU43" s="425"/>
      <c r="AV43" s="425"/>
      <c r="AW43" s="425"/>
      <c r="AX43" s="425"/>
      <c r="AY43" s="425"/>
      <c r="AZ43" s="425"/>
      <c r="BA43" s="425"/>
      <c r="BB43" s="425"/>
      <c r="BC43" s="425"/>
      <c r="BD43" s="425"/>
      <c r="BE43" s="425"/>
      <c r="BF43" s="425"/>
      <c r="BG43" s="425"/>
      <c r="BH43" s="425"/>
      <c r="BI43" s="425"/>
    </row>
    <row r="44" spans="1:61" s="927" customFormat="1" ht="22.5" customHeight="1">
      <c r="A44" s="1143" t="s">
        <v>114</v>
      </c>
      <c r="B44" s="1165" t="s">
        <v>869</v>
      </c>
      <c r="C44" s="1015"/>
      <c r="D44" s="1121"/>
      <c r="E44" s="1275"/>
      <c r="F44" s="1120"/>
      <c r="G44" s="1119"/>
      <c r="H44" s="1240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425"/>
      <c r="AD44" s="425"/>
      <c r="AE44" s="425"/>
      <c r="AF44" s="425"/>
      <c r="AG44" s="425"/>
      <c r="AH44" s="425"/>
      <c r="AI44" s="425"/>
      <c r="AJ44" s="425"/>
      <c r="AK44" s="425"/>
      <c r="AL44" s="425"/>
      <c r="AM44" s="425"/>
      <c r="AN44" s="425"/>
      <c r="AO44" s="425"/>
      <c r="AP44" s="425"/>
      <c r="AQ44" s="425"/>
      <c r="AR44" s="425"/>
      <c r="AS44" s="425"/>
      <c r="AT44" s="425"/>
      <c r="AU44" s="425"/>
      <c r="AV44" s="425"/>
      <c r="AW44" s="425"/>
      <c r="AX44" s="425"/>
      <c r="AY44" s="425"/>
      <c r="AZ44" s="425"/>
      <c r="BA44" s="425"/>
      <c r="BB44" s="425"/>
      <c r="BC44" s="425"/>
      <c r="BD44" s="425"/>
      <c r="BE44" s="425"/>
      <c r="BF44" s="425"/>
      <c r="BG44" s="425"/>
      <c r="BH44" s="425"/>
      <c r="BI44" s="425"/>
    </row>
    <row r="45" spans="1:61" s="927" customFormat="1" ht="22.5" customHeight="1">
      <c r="A45" s="1164" t="s">
        <v>199</v>
      </c>
      <c r="B45" s="1100" t="s">
        <v>868</v>
      </c>
      <c r="C45" s="1015">
        <f>1+1+1+1+2+6</f>
        <v>12</v>
      </c>
      <c r="D45" s="1121" t="s">
        <v>2</v>
      </c>
      <c r="E45" s="1275"/>
      <c r="F45" s="1120">
        <f>C45*E45</f>
        <v>0</v>
      </c>
      <c r="G45" s="1119"/>
      <c r="H45" s="1240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425"/>
      <c r="AD45" s="425"/>
      <c r="AE45" s="425"/>
      <c r="AF45" s="425"/>
      <c r="AG45" s="425"/>
      <c r="AH45" s="425"/>
      <c r="AI45" s="425"/>
      <c r="AJ45" s="425"/>
      <c r="AK45" s="425"/>
      <c r="AL45" s="425"/>
      <c r="AM45" s="425"/>
      <c r="AN45" s="425"/>
      <c r="AO45" s="425"/>
      <c r="AP45" s="425"/>
      <c r="AQ45" s="425"/>
      <c r="AR45" s="425"/>
      <c r="AS45" s="425"/>
      <c r="AT45" s="425"/>
      <c r="AU45" s="425"/>
      <c r="AV45" s="425"/>
      <c r="AW45" s="425"/>
      <c r="AX45" s="425"/>
      <c r="AY45" s="425"/>
      <c r="AZ45" s="425"/>
      <c r="BA45" s="425"/>
      <c r="BB45" s="425"/>
      <c r="BC45" s="425"/>
      <c r="BD45" s="425"/>
      <c r="BE45" s="425"/>
      <c r="BF45" s="425"/>
      <c r="BG45" s="425"/>
      <c r="BH45" s="425"/>
      <c r="BI45" s="425"/>
    </row>
    <row r="46" spans="1:61" s="927" customFormat="1" ht="22.5" customHeight="1">
      <c r="A46" s="1143" t="s">
        <v>113</v>
      </c>
      <c r="B46" s="1165" t="s">
        <v>867</v>
      </c>
      <c r="C46" s="1015"/>
      <c r="D46" s="1121"/>
      <c r="E46" s="1275"/>
      <c r="F46" s="1120"/>
      <c r="G46" s="1119"/>
      <c r="H46" s="1240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425"/>
      <c r="AD46" s="425"/>
      <c r="AE46" s="425"/>
      <c r="AF46" s="425"/>
      <c r="AG46" s="425"/>
      <c r="AH46" s="425"/>
      <c r="AI46" s="425"/>
      <c r="AJ46" s="425"/>
      <c r="AK46" s="425"/>
      <c r="AL46" s="425"/>
      <c r="AM46" s="425"/>
      <c r="AN46" s="425"/>
      <c r="AO46" s="425"/>
      <c r="AP46" s="425"/>
      <c r="AQ46" s="425"/>
      <c r="AR46" s="425"/>
      <c r="AS46" s="425"/>
      <c r="AT46" s="425"/>
      <c r="AU46" s="425"/>
      <c r="AV46" s="425"/>
      <c r="AW46" s="425"/>
      <c r="AX46" s="425"/>
      <c r="AY46" s="425"/>
      <c r="AZ46" s="425"/>
      <c r="BA46" s="425"/>
      <c r="BB46" s="425"/>
      <c r="BC46" s="425"/>
      <c r="BD46" s="425"/>
      <c r="BE46" s="425"/>
      <c r="BF46" s="425"/>
      <c r="BG46" s="425"/>
      <c r="BH46" s="425"/>
      <c r="BI46" s="425"/>
    </row>
    <row r="47" spans="1:61" s="927" customFormat="1" ht="22.5" customHeight="1">
      <c r="A47" s="1164" t="s">
        <v>112</v>
      </c>
      <c r="B47" s="1100" t="s">
        <v>866</v>
      </c>
      <c r="C47" s="1015">
        <f>1+5</f>
        <v>6</v>
      </c>
      <c r="D47" s="1121" t="s">
        <v>2</v>
      </c>
      <c r="E47" s="1275"/>
      <c r="F47" s="1120">
        <f>C47*E47</f>
        <v>0</v>
      </c>
      <c r="G47" s="1119"/>
      <c r="H47" s="1240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425"/>
      <c r="AD47" s="425"/>
      <c r="AE47" s="425"/>
      <c r="AF47" s="425"/>
      <c r="AG47" s="425"/>
      <c r="AH47" s="425"/>
      <c r="AI47" s="425"/>
      <c r="AJ47" s="425"/>
      <c r="AK47" s="425"/>
      <c r="AL47" s="425"/>
      <c r="AM47" s="425"/>
      <c r="AN47" s="425"/>
      <c r="AO47" s="425"/>
      <c r="AP47" s="425"/>
      <c r="AQ47" s="425"/>
      <c r="AR47" s="425"/>
      <c r="AS47" s="425"/>
      <c r="AT47" s="425"/>
      <c r="AU47" s="425"/>
      <c r="AV47" s="425"/>
      <c r="AW47" s="425"/>
      <c r="AX47" s="425"/>
      <c r="AY47" s="425"/>
      <c r="AZ47" s="425"/>
      <c r="BA47" s="425"/>
      <c r="BB47" s="425"/>
      <c r="BC47" s="425"/>
      <c r="BD47" s="425"/>
      <c r="BE47" s="425"/>
      <c r="BF47" s="425"/>
      <c r="BG47" s="425"/>
      <c r="BH47" s="425"/>
      <c r="BI47" s="425"/>
    </row>
    <row r="48" spans="1:61" s="927" customFormat="1" ht="22.5" customHeight="1">
      <c r="A48" s="1164" t="s">
        <v>111</v>
      </c>
      <c r="B48" s="1100" t="s">
        <v>865</v>
      </c>
      <c r="C48" s="1015">
        <f>1+1+3</f>
        <v>5</v>
      </c>
      <c r="D48" s="1121" t="s">
        <v>2</v>
      </c>
      <c r="E48" s="1275"/>
      <c r="F48" s="1120">
        <f>C48*E48</f>
        <v>0</v>
      </c>
      <c r="G48" s="1119"/>
      <c r="H48" s="1240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425"/>
      <c r="AD48" s="425"/>
      <c r="AE48" s="425"/>
      <c r="AF48" s="425"/>
      <c r="AG48" s="425"/>
      <c r="AH48" s="425"/>
      <c r="AI48" s="425"/>
      <c r="AJ48" s="425"/>
      <c r="AK48" s="425"/>
      <c r="AL48" s="425"/>
      <c r="AM48" s="425"/>
      <c r="AN48" s="425"/>
      <c r="AO48" s="425"/>
      <c r="AP48" s="425"/>
      <c r="AQ48" s="425"/>
      <c r="AR48" s="425"/>
      <c r="AS48" s="425"/>
      <c r="AT48" s="425"/>
      <c r="AU48" s="425"/>
      <c r="AV48" s="425"/>
      <c r="AW48" s="425"/>
      <c r="AX48" s="425"/>
      <c r="AY48" s="425"/>
      <c r="AZ48" s="425"/>
      <c r="BA48" s="425"/>
      <c r="BB48" s="425"/>
      <c r="BC48" s="425"/>
      <c r="BD48" s="425"/>
      <c r="BE48" s="425"/>
      <c r="BF48" s="425"/>
      <c r="BG48" s="425"/>
      <c r="BH48" s="425"/>
      <c r="BI48" s="425"/>
    </row>
    <row r="49" spans="1:61" s="927" customFormat="1" ht="22.5" customHeight="1">
      <c r="A49" s="1143" t="s">
        <v>197</v>
      </c>
      <c r="B49" s="1165" t="s">
        <v>178</v>
      </c>
      <c r="C49" s="1015"/>
      <c r="D49" s="1121"/>
      <c r="E49" s="1275"/>
      <c r="F49" s="1120"/>
      <c r="G49" s="1119"/>
      <c r="H49" s="125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5"/>
      <c r="AD49" s="425"/>
      <c r="AE49" s="425"/>
      <c r="AF49" s="425"/>
      <c r="AG49" s="425"/>
      <c r="AH49" s="425"/>
      <c r="AI49" s="425"/>
      <c r="AJ49" s="425"/>
      <c r="AK49" s="425"/>
      <c r="AL49" s="425"/>
      <c r="AM49" s="425"/>
      <c r="AN49" s="425"/>
      <c r="AO49" s="425"/>
      <c r="AP49" s="425"/>
      <c r="AQ49" s="425"/>
      <c r="AR49" s="425"/>
      <c r="AS49" s="425"/>
      <c r="AT49" s="425"/>
      <c r="AU49" s="425"/>
      <c r="AV49" s="425"/>
      <c r="AW49" s="425"/>
      <c r="AX49" s="425"/>
      <c r="AY49" s="425"/>
      <c r="AZ49" s="425"/>
      <c r="BA49" s="425"/>
      <c r="BB49" s="425"/>
      <c r="BC49" s="425"/>
      <c r="BD49" s="425"/>
      <c r="BE49" s="425"/>
      <c r="BF49" s="425"/>
      <c r="BG49" s="425"/>
      <c r="BH49" s="425"/>
      <c r="BI49" s="425"/>
    </row>
    <row r="50" spans="1:61" s="927" customFormat="1" ht="22.5" customHeight="1">
      <c r="A50" s="1164" t="s">
        <v>195</v>
      </c>
      <c r="B50" s="1100" t="s">
        <v>177</v>
      </c>
      <c r="C50" s="1015">
        <v>19</v>
      </c>
      <c r="D50" s="1121" t="s">
        <v>2</v>
      </c>
      <c r="E50" s="1275"/>
      <c r="F50" s="1120">
        <f>C50*E50</f>
        <v>0</v>
      </c>
      <c r="G50" s="1119"/>
      <c r="H50" s="1240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425"/>
      <c r="AD50" s="425"/>
      <c r="AE50" s="425"/>
      <c r="AF50" s="425"/>
      <c r="AG50" s="425"/>
      <c r="AH50" s="425"/>
      <c r="AI50" s="425"/>
      <c r="AJ50" s="425"/>
      <c r="AK50" s="425"/>
      <c r="AL50" s="425"/>
      <c r="AM50" s="425"/>
      <c r="AN50" s="425"/>
      <c r="AO50" s="425"/>
      <c r="AP50" s="425"/>
      <c r="AQ50" s="425"/>
      <c r="AR50" s="425"/>
      <c r="AS50" s="425"/>
      <c r="AT50" s="425"/>
      <c r="AU50" s="425"/>
      <c r="AV50" s="425"/>
      <c r="AW50" s="425"/>
      <c r="AX50" s="425"/>
      <c r="AY50" s="425"/>
      <c r="AZ50" s="425"/>
      <c r="BA50" s="425"/>
      <c r="BB50" s="425"/>
      <c r="BC50" s="425"/>
      <c r="BD50" s="425"/>
      <c r="BE50" s="425"/>
      <c r="BF50" s="425"/>
      <c r="BG50" s="425"/>
      <c r="BH50" s="425"/>
      <c r="BI50" s="425"/>
    </row>
    <row r="51" spans="1:61" s="927" customFormat="1" ht="21" customHeight="1">
      <c r="A51" s="1164" t="s">
        <v>194</v>
      </c>
      <c r="B51" s="1100" t="s">
        <v>176</v>
      </c>
      <c r="C51" s="1015">
        <v>1</v>
      </c>
      <c r="D51" s="1121" t="s">
        <v>2</v>
      </c>
      <c r="E51" s="1275"/>
      <c r="F51" s="1120">
        <f>C51*E51</f>
        <v>0</v>
      </c>
      <c r="G51" s="1119"/>
      <c r="H51" s="1240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425"/>
      <c r="AD51" s="425"/>
      <c r="AE51" s="425"/>
      <c r="AF51" s="425"/>
      <c r="AG51" s="425"/>
      <c r="AH51" s="425"/>
      <c r="AI51" s="425"/>
      <c r="AJ51" s="425"/>
      <c r="AK51" s="425"/>
      <c r="AL51" s="425"/>
      <c r="AM51" s="425"/>
      <c r="AN51" s="425"/>
      <c r="AO51" s="425"/>
      <c r="AP51" s="425"/>
      <c r="AQ51" s="425"/>
      <c r="AR51" s="425"/>
      <c r="AS51" s="425"/>
      <c r="AT51" s="425"/>
      <c r="AU51" s="425"/>
      <c r="AV51" s="425"/>
      <c r="AW51" s="425"/>
      <c r="AX51" s="425"/>
      <c r="AY51" s="425"/>
      <c r="AZ51" s="425"/>
      <c r="BA51" s="425"/>
      <c r="BB51" s="425"/>
      <c r="BC51" s="425"/>
      <c r="BD51" s="425"/>
      <c r="BE51" s="425"/>
      <c r="BF51" s="425"/>
      <c r="BG51" s="425"/>
      <c r="BH51" s="425"/>
      <c r="BI51" s="425"/>
    </row>
    <row r="52" spans="1:61" s="927" customFormat="1" ht="21" customHeight="1">
      <c r="A52" s="1143" t="s">
        <v>192</v>
      </c>
      <c r="B52" s="1165" t="s">
        <v>196</v>
      </c>
      <c r="C52" s="1015"/>
      <c r="D52" s="1121"/>
      <c r="E52" s="1275"/>
      <c r="F52" s="1120"/>
      <c r="G52" s="1119"/>
      <c r="H52" s="1240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425"/>
      <c r="AD52" s="425"/>
      <c r="AE52" s="425"/>
      <c r="AF52" s="425"/>
      <c r="AG52" s="425"/>
      <c r="AH52" s="425"/>
      <c r="AI52" s="425"/>
      <c r="AJ52" s="425"/>
      <c r="AK52" s="425"/>
      <c r="AL52" s="425"/>
      <c r="AM52" s="425"/>
      <c r="AN52" s="425"/>
      <c r="AO52" s="425"/>
      <c r="AP52" s="425"/>
      <c r="AQ52" s="425"/>
      <c r="AR52" s="425"/>
      <c r="AS52" s="425"/>
      <c r="AT52" s="425"/>
      <c r="AU52" s="425"/>
      <c r="AV52" s="425"/>
      <c r="AW52" s="425"/>
      <c r="AX52" s="425"/>
      <c r="AY52" s="425"/>
      <c r="AZ52" s="425"/>
      <c r="BA52" s="425"/>
      <c r="BB52" s="425"/>
      <c r="BC52" s="425"/>
      <c r="BD52" s="425"/>
      <c r="BE52" s="425"/>
      <c r="BF52" s="425"/>
      <c r="BG52" s="425"/>
      <c r="BH52" s="425"/>
      <c r="BI52" s="425"/>
    </row>
    <row r="53" spans="1:61" s="927" customFormat="1" ht="21" customHeight="1">
      <c r="A53" s="1164" t="s">
        <v>191</v>
      </c>
      <c r="B53" s="1100" t="s">
        <v>304</v>
      </c>
      <c r="C53" s="1015">
        <v>1</v>
      </c>
      <c r="D53" s="1121" t="s">
        <v>2</v>
      </c>
      <c r="E53" s="1275"/>
      <c r="F53" s="1120">
        <f>C53*E53</f>
        <v>0</v>
      </c>
      <c r="G53" s="1119"/>
      <c r="H53" s="1240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425"/>
      <c r="AD53" s="425"/>
      <c r="AE53" s="425"/>
      <c r="AF53" s="425"/>
      <c r="AG53" s="425"/>
      <c r="AH53" s="425"/>
      <c r="AI53" s="425"/>
      <c r="AJ53" s="425"/>
      <c r="AK53" s="425"/>
      <c r="AL53" s="425"/>
      <c r="AM53" s="425"/>
      <c r="AN53" s="425"/>
      <c r="AO53" s="425"/>
      <c r="AP53" s="425"/>
      <c r="AQ53" s="425"/>
      <c r="AR53" s="425"/>
      <c r="AS53" s="425"/>
      <c r="AT53" s="425"/>
      <c r="AU53" s="425"/>
      <c r="AV53" s="425"/>
      <c r="AW53" s="425"/>
      <c r="AX53" s="425"/>
      <c r="AY53" s="425"/>
      <c r="AZ53" s="425"/>
      <c r="BA53" s="425"/>
      <c r="BB53" s="425"/>
      <c r="BC53" s="425"/>
      <c r="BD53" s="425"/>
      <c r="BE53" s="425"/>
      <c r="BF53" s="425"/>
      <c r="BG53" s="425"/>
      <c r="BH53" s="425"/>
      <c r="BI53" s="425"/>
    </row>
    <row r="54" spans="1:61" s="927" customFormat="1" ht="21" customHeight="1">
      <c r="A54" s="1164" t="s">
        <v>190</v>
      </c>
      <c r="B54" s="1100" t="s">
        <v>880</v>
      </c>
      <c r="C54" s="1015">
        <v>2</v>
      </c>
      <c r="D54" s="1121" t="s">
        <v>2</v>
      </c>
      <c r="E54" s="1275"/>
      <c r="F54" s="1120">
        <f>C54*E54</f>
        <v>0</v>
      </c>
      <c r="G54" s="1119"/>
      <c r="H54" s="1240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425"/>
      <c r="AD54" s="425"/>
      <c r="AE54" s="425"/>
      <c r="AF54" s="425"/>
      <c r="AG54" s="425"/>
      <c r="AH54" s="425"/>
      <c r="AI54" s="425"/>
      <c r="AJ54" s="425"/>
      <c r="AK54" s="425"/>
      <c r="AL54" s="425"/>
      <c r="AM54" s="425"/>
      <c r="AN54" s="425"/>
      <c r="AO54" s="425"/>
      <c r="AP54" s="425"/>
      <c r="AQ54" s="425"/>
      <c r="AR54" s="425"/>
      <c r="AS54" s="425"/>
      <c r="AT54" s="425"/>
      <c r="AU54" s="425"/>
      <c r="AV54" s="425"/>
      <c r="AW54" s="425"/>
      <c r="AX54" s="425"/>
      <c r="AY54" s="425"/>
      <c r="AZ54" s="425"/>
      <c r="BA54" s="425"/>
      <c r="BB54" s="425"/>
      <c r="BC54" s="425"/>
      <c r="BD54" s="425"/>
      <c r="BE54" s="425"/>
      <c r="BF54" s="425"/>
      <c r="BG54" s="425"/>
      <c r="BH54" s="425"/>
      <c r="BI54" s="425"/>
    </row>
    <row r="55" spans="1:61" s="927" customFormat="1" ht="21" customHeight="1">
      <c r="A55" s="1143" t="s">
        <v>303</v>
      </c>
      <c r="B55" s="1165" t="s">
        <v>863</v>
      </c>
      <c r="C55" s="1015"/>
      <c r="D55" s="1121"/>
      <c r="E55" s="1275"/>
      <c r="F55" s="1120"/>
      <c r="G55" s="1119"/>
      <c r="H55" s="1240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425"/>
      <c r="AD55" s="425"/>
      <c r="AE55" s="425"/>
      <c r="AF55" s="425"/>
      <c r="AG55" s="425"/>
      <c r="AH55" s="425"/>
      <c r="AI55" s="425"/>
      <c r="AJ55" s="425"/>
      <c r="AK55" s="425"/>
      <c r="AL55" s="425"/>
      <c r="AM55" s="425"/>
      <c r="AN55" s="425"/>
      <c r="AO55" s="425"/>
      <c r="AP55" s="425"/>
      <c r="AQ55" s="425"/>
      <c r="AR55" s="425"/>
      <c r="AS55" s="425"/>
      <c r="AT55" s="425"/>
      <c r="AU55" s="425"/>
      <c r="AV55" s="425"/>
      <c r="AW55" s="425"/>
      <c r="AX55" s="425"/>
      <c r="AY55" s="425"/>
      <c r="AZ55" s="425"/>
      <c r="BA55" s="425"/>
      <c r="BB55" s="425"/>
      <c r="BC55" s="425"/>
      <c r="BD55" s="425"/>
      <c r="BE55" s="425"/>
      <c r="BF55" s="425"/>
      <c r="BG55" s="425"/>
      <c r="BH55" s="425"/>
      <c r="BI55" s="425"/>
    </row>
    <row r="56" spans="1:61" s="927" customFormat="1" ht="44.25" customHeight="1">
      <c r="A56" s="1164" t="s">
        <v>302</v>
      </c>
      <c r="B56" s="1100" t="s">
        <v>862</v>
      </c>
      <c r="C56" s="1015">
        <v>2</v>
      </c>
      <c r="D56" s="1121" t="s">
        <v>2</v>
      </c>
      <c r="E56" s="1275"/>
      <c r="F56" s="1120">
        <f>C56*E56</f>
        <v>0</v>
      </c>
      <c r="G56" s="1119"/>
      <c r="H56" s="1240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425"/>
      <c r="AD56" s="425"/>
      <c r="AE56" s="425"/>
      <c r="AF56" s="425"/>
      <c r="AG56" s="425"/>
      <c r="AH56" s="425"/>
      <c r="AI56" s="425"/>
      <c r="AJ56" s="425"/>
      <c r="AK56" s="425"/>
      <c r="AL56" s="425"/>
      <c r="AM56" s="425"/>
      <c r="AN56" s="425"/>
      <c r="AO56" s="425"/>
      <c r="AP56" s="425"/>
      <c r="AQ56" s="425"/>
      <c r="AR56" s="425"/>
      <c r="AS56" s="425"/>
      <c r="AT56" s="425"/>
      <c r="AU56" s="425"/>
      <c r="AV56" s="425"/>
      <c r="AW56" s="425"/>
      <c r="AX56" s="425"/>
      <c r="AY56" s="425"/>
      <c r="AZ56" s="425"/>
      <c r="BA56" s="425"/>
      <c r="BB56" s="425"/>
      <c r="BC56" s="425"/>
      <c r="BD56" s="425"/>
      <c r="BE56" s="425"/>
      <c r="BF56" s="425"/>
      <c r="BG56" s="425"/>
      <c r="BH56" s="425"/>
      <c r="BI56" s="425"/>
    </row>
    <row r="57" spans="1:61" s="927" customFormat="1" ht="26.25" customHeight="1">
      <c r="A57" s="1171" t="s">
        <v>301</v>
      </c>
      <c r="B57" s="1100" t="s">
        <v>109</v>
      </c>
      <c r="C57" s="1015">
        <v>2</v>
      </c>
      <c r="D57" s="1121" t="s">
        <v>2</v>
      </c>
      <c r="E57" s="1241"/>
      <c r="F57" s="1120">
        <f>C57*E57</f>
        <v>0</v>
      </c>
      <c r="G57" s="1119">
        <f>SUM(F26:F57)</f>
        <v>0</v>
      </c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425"/>
      <c r="AD57" s="425"/>
      <c r="AE57" s="425"/>
      <c r="AF57" s="425"/>
      <c r="AG57" s="425"/>
      <c r="AH57" s="425"/>
      <c r="AI57" s="425"/>
      <c r="AJ57" s="425"/>
      <c r="AK57" s="425"/>
      <c r="AL57" s="425"/>
      <c r="AM57" s="425"/>
      <c r="AN57" s="425"/>
      <c r="AO57" s="425"/>
      <c r="AP57" s="425"/>
      <c r="AQ57" s="425"/>
      <c r="AR57" s="425"/>
      <c r="AS57" s="425"/>
      <c r="AT57" s="425"/>
      <c r="AU57" s="425"/>
      <c r="AV57" s="425"/>
      <c r="AW57" s="425"/>
      <c r="AX57" s="425"/>
      <c r="AY57" s="425"/>
      <c r="AZ57" s="425"/>
      <c r="BA57" s="425"/>
      <c r="BB57" s="425"/>
      <c r="BC57" s="425"/>
      <c r="BD57" s="425"/>
      <c r="BE57" s="425"/>
      <c r="BF57" s="425"/>
      <c r="BG57" s="425"/>
      <c r="BH57" s="425"/>
      <c r="BI57" s="425"/>
    </row>
    <row r="58" spans="1:61" s="927" customFormat="1" ht="16.5" customHeight="1">
      <c r="A58" s="1171"/>
      <c r="B58" s="1100"/>
      <c r="C58" s="1015"/>
      <c r="D58" s="1121"/>
      <c r="E58" s="1241"/>
      <c r="F58" s="1120"/>
      <c r="G58" s="1170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425"/>
      <c r="AD58" s="425"/>
      <c r="AE58" s="425"/>
      <c r="AF58" s="425"/>
      <c r="AG58" s="425"/>
      <c r="AH58" s="425"/>
      <c r="AI58" s="425"/>
      <c r="AJ58" s="425"/>
      <c r="AK58" s="425"/>
      <c r="AL58" s="425"/>
      <c r="AM58" s="425"/>
      <c r="AN58" s="425"/>
      <c r="AO58" s="425"/>
      <c r="AP58" s="425"/>
      <c r="AQ58" s="425"/>
      <c r="AR58" s="425"/>
      <c r="AS58" s="425"/>
      <c r="AT58" s="425"/>
      <c r="AU58" s="425"/>
      <c r="AV58" s="425"/>
      <c r="AW58" s="425"/>
      <c r="AX58" s="425"/>
      <c r="AY58" s="425"/>
      <c r="AZ58" s="425"/>
      <c r="BA58" s="425"/>
      <c r="BB58" s="425"/>
      <c r="BC58" s="425"/>
      <c r="BD58" s="425"/>
      <c r="BE58" s="425"/>
      <c r="BF58" s="425"/>
      <c r="BG58" s="425"/>
      <c r="BH58" s="425"/>
      <c r="BI58" s="425"/>
    </row>
    <row r="59" spans="1:61" s="927" customFormat="1" ht="47.25" customHeight="1">
      <c r="A59" s="1124">
        <v>4</v>
      </c>
      <c r="B59" s="1123" t="s">
        <v>771</v>
      </c>
      <c r="C59" s="1015"/>
      <c r="D59" s="1121"/>
      <c r="E59" s="1241"/>
      <c r="F59" s="1120"/>
      <c r="G59" s="1169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425"/>
      <c r="AD59" s="425"/>
      <c r="AE59" s="425"/>
      <c r="AF59" s="425"/>
      <c r="AG59" s="425"/>
      <c r="AH59" s="425"/>
      <c r="AI59" s="425"/>
      <c r="AJ59" s="425"/>
      <c r="AK59" s="425"/>
      <c r="AL59" s="425"/>
      <c r="AM59" s="425"/>
      <c r="AN59" s="425"/>
      <c r="AO59" s="425"/>
      <c r="AP59" s="425"/>
      <c r="AQ59" s="425"/>
      <c r="AR59" s="425"/>
      <c r="AS59" s="425"/>
      <c r="AT59" s="425"/>
      <c r="AU59" s="425"/>
      <c r="AV59" s="425"/>
      <c r="AW59" s="425"/>
      <c r="AX59" s="425"/>
      <c r="AY59" s="425"/>
      <c r="AZ59" s="425"/>
      <c r="BA59" s="425"/>
      <c r="BB59" s="425"/>
      <c r="BC59" s="425"/>
      <c r="BD59" s="425"/>
      <c r="BE59" s="425"/>
      <c r="BF59" s="425"/>
      <c r="BG59" s="425"/>
      <c r="BH59" s="425"/>
      <c r="BI59" s="425"/>
    </row>
    <row r="60" spans="1:61" s="927" customFormat="1" ht="20">
      <c r="A60" s="1124" t="s">
        <v>106</v>
      </c>
      <c r="B60" s="1123" t="s">
        <v>879</v>
      </c>
      <c r="C60" s="1015"/>
      <c r="D60" s="1121"/>
      <c r="E60" s="1241"/>
      <c r="F60" s="1120"/>
      <c r="G60" s="1169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425"/>
      <c r="AD60" s="425"/>
      <c r="AE60" s="425"/>
      <c r="AF60" s="425"/>
      <c r="AG60" s="425"/>
      <c r="AH60" s="425"/>
      <c r="AI60" s="425"/>
      <c r="AJ60" s="425"/>
      <c r="AK60" s="425"/>
      <c r="AL60" s="425"/>
      <c r="AM60" s="425"/>
      <c r="AN60" s="425"/>
      <c r="AO60" s="425"/>
      <c r="AP60" s="425"/>
      <c r="AQ60" s="425"/>
      <c r="AR60" s="425"/>
      <c r="AS60" s="425"/>
      <c r="AT60" s="425"/>
      <c r="AU60" s="425"/>
      <c r="AV60" s="425"/>
      <c r="AW60" s="425"/>
      <c r="AX60" s="425"/>
      <c r="AY60" s="425"/>
      <c r="AZ60" s="425"/>
      <c r="BA60" s="425"/>
      <c r="BB60" s="425"/>
      <c r="BC60" s="425"/>
      <c r="BD60" s="425"/>
      <c r="BE60" s="425"/>
      <c r="BF60" s="425"/>
      <c r="BG60" s="425"/>
      <c r="BH60" s="425"/>
      <c r="BI60" s="425"/>
    </row>
    <row r="61" spans="1:61" s="927" customFormat="1" ht="20">
      <c r="A61" s="1168" t="s">
        <v>298</v>
      </c>
      <c r="B61" s="1167" t="str">
        <f>B27</f>
        <v xml:space="preserve"> Tuberia de Ø3" PVC - SDR-21 con J. G.</v>
      </c>
      <c r="C61" s="1263">
        <f>C27</f>
        <v>4487.21</v>
      </c>
      <c r="D61" s="1166" t="s">
        <v>5</v>
      </c>
      <c r="E61" s="1275"/>
      <c r="F61" s="1120">
        <f>C61*E61</f>
        <v>0</v>
      </c>
      <c r="G61" s="1119"/>
      <c r="H61" s="1240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425"/>
      <c r="AI61" s="425"/>
      <c r="AJ61" s="425"/>
      <c r="AK61" s="425"/>
      <c r="AL61" s="425"/>
      <c r="AM61" s="425"/>
      <c r="AN61" s="425"/>
      <c r="AO61" s="425"/>
      <c r="AP61" s="425"/>
      <c r="AQ61" s="425"/>
      <c r="AR61" s="425"/>
      <c r="AS61" s="425"/>
      <c r="AT61" s="425"/>
      <c r="AU61" s="425"/>
      <c r="AV61" s="425"/>
      <c r="AW61" s="425"/>
      <c r="AX61" s="425"/>
      <c r="AY61" s="425"/>
      <c r="AZ61" s="425"/>
      <c r="BA61" s="425"/>
      <c r="BB61" s="425"/>
      <c r="BC61" s="425"/>
      <c r="BD61" s="425"/>
      <c r="BE61" s="425"/>
      <c r="BF61" s="425"/>
      <c r="BG61" s="425"/>
      <c r="BH61" s="425"/>
      <c r="BI61" s="425"/>
    </row>
    <row r="62" spans="1:61" s="927" customFormat="1" ht="20">
      <c r="A62" s="1168" t="s">
        <v>297</v>
      </c>
      <c r="B62" s="1167" t="str">
        <f>B28</f>
        <v xml:space="preserve"> Tuberia de Ø4" PVC - SDR-21  con J. G.</v>
      </c>
      <c r="C62" s="1263">
        <f>C28</f>
        <v>1031.04</v>
      </c>
      <c r="D62" s="1166" t="s">
        <v>5</v>
      </c>
      <c r="E62" s="1275"/>
      <c r="F62" s="1120">
        <f>C62*E62</f>
        <v>0</v>
      </c>
      <c r="G62" s="1119"/>
      <c r="H62" s="1240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425"/>
      <c r="AD62" s="425"/>
      <c r="AE62" s="425"/>
      <c r="AF62" s="425"/>
      <c r="AG62" s="425"/>
      <c r="AH62" s="425"/>
      <c r="AI62" s="425"/>
      <c r="AJ62" s="425"/>
      <c r="AK62" s="425"/>
      <c r="AL62" s="425"/>
      <c r="AM62" s="425"/>
      <c r="AN62" s="425"/>
      <c r="AO62" s="425"/>
      <c r="AP62" s="425"/>
      <c r="AQ62" s="425"/>
      <c r="AR62" s="425"/>
      <c r="AS62" s="425"/>
      <c r="AT62" s="425"/>
      <c r="AU62" s="425"/>
      <c r="AV62" s="425"/>
      <c r="AW62" s="425"/>
      <c r="AX62" s="425"/>
      <c r="AY62" s="425"/>
      <c r="AZ62" s="425"/>
      <c r="BA62" s="425"/>
      <c r="BB62" s="425"/>
      <c r="BC62" s="425"/>
      <c r="BD62" s="425"/>
      <c r="BE62" s="425"/>
      <c r="BF62" s="425"/>
      <c r="BG62" s="425"/>
      <c r="BH62" s="425"/>
      <c r="BI62" s="425"/>
    </row>
    <row r="63" spans="1:61" s="927" customFormat="1" ht="20">
      <c r="A63" s="1143">
        <v>4.2</v>
      </c>
      <c r="B63" s="1165" t="s">
        <v>203</v>
      </c>
      <c r="C63" s="1015"/>
      <c r="D63" s="1121"/>
      <c r="E63" s="1275"/>
      <c r="F63" s="1120"/>
      <c r="G63" s="1119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425"/>
      <c r="AD63" s="425"/>
      <c r="AE63" s="425"/>
      <c r="AF63" s="425"/>
      <c r="AG63" s="425"/>
      <c r="AH63" s="425"/>
      <c r="AI63" s="425"/>
      <c r="AJ63" s="425"/>
      <c r="AK63" s="425"/>
      <c r="AL63" s="425"/>
      <c r="AM63" s="425"/>
      <c r="AN63" s="425"/>
      <c r="AO63" s="425"/>
      <c r="AP63" s="425"/>
      <c r="AQ63" s="425"/>
      <c r="AR63" s="425"/>
      <c r="AS63" s="425"/>
      <c r="AT63" s="425"/>
      <c r="AU63" s="425"/>
      <c r="AV63" s="425"/>
      <c r="AW63" s="425"/>
      <c r="AX63" s="425"/>
      <c r="AY63" s="425"/>
      <c r="AZ63" s="425"/>
      <c r="BA63" s="425"/>
      <c r="BB63" s="425"/>
      <c r="BC63" s="425"/>
      <c r="BD63" s="425"/>
      <c r="BE63" s="425"/>
      <c r="BF63" s="425"/>
      <c r="BG63" s="425"/>
      <c r="BH63" s="425"/>
      <c r="BI63" s="425"/>
    </row>
    <row r="64" spans="1:61" s="927" customFormat="1" ht="20.25" customHeight="1">
      <c r="A64" s="1164" t="s">
        <v>295</v>
      </c>
      <c r="B64" s="1100" t="s">
        <v>769</v>
      </c>
      <c r="C64" s="1015">
        <f t="shared" ref="C64:C70" si="2">C30</f>
        <v>7</v>
      </c>
      <c r="D64" s="1121" t="s">
        <v>2</v>
      </c>
      <c r="E64" s="1275"/>
      <c r="F64" s="1120">
        <f t="shared" ref="F64:F70" si="3">C64*E64</f>
        <v>0</v>
      </c>
      <c r="G64" s="1119"/>
      <c r="H64" s="1240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425"/>
      <c r="AD64" s="425"/>
      <c r="AE64" s="425"/>
      <c r="AF64" s="425"/>
      <c r="AG64" s="425"/>
      <c r="AH64" s="425"/>
      <c r="AI64" s="425"/>
      <c r="AJ64" s="425"/>
      <c r="AK64" s="425"/>
      <c r="AL64" s="425"/>
      <c r="AM64" s="425"/>
      <c r="AN64" s="425"/>
      <c r="AO64" s="425"/>
      <c r="AP64" s="425"/>
      <c r="AQ64" s="425"/>
      <c r="AR64" s="425"/>
      <c r="AS64" s="425"/>
      <c r="AT64" s="425"/>
      <c r="AU64" s="425"/>
      <c r="AV64" s="425"/>
      <c r="AW64" s="425"/>
      <c r="AX64" s="425"/>
      <c r="AY64" s="425"/>
      <c r="AZ64" s="425"/>
      <c r="BA64" s="425"/>
      <c r="BB64" s="425"/>
      <c r="BC64" s="425"/>
      <c r="BD64" s="425"/>
      <c r="BE64" s="425"/>
      <c r="BF64" s="425"/>
      <c r="BG64" s="425"/>
      <c r="BH64" s="425"/>
      <c r="BI64" s="425"/>
    </row>
    <row r="65" spans="1:61" s="927" customFormat="1" ht="20.25" customHeight="1">
      <c r="A65" s="1164" t="s">
        <v>293</v>
      </c>
      <c r="B65" s="1100" t="s">
        <v>768</v>
      </c>
      <c r="C65" s="1015">
        <f t="shared" si="2"/>
        <v>13</v>
      </c>
      <c r="D65" s="1121" t="s">
        <v>2</v>
      </c>
      <c r="E65" s="1275"/>
      <c r="F65" s="1120">
        <f t="shared" si="3"/>
        <v>0</v>
      </c>
      <c r="G65" s="1119"/>
      <c r="H65" s="1240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425"/>
      <c r="AD65" s="425"/>
      <c r="AE65" s="425"/>
      <c r="AF65" s="425"/>
      <c r="AG65" s="425"/>
      <c r="AH65" s="425"/>
      <c r="AI65" s="425"/>
      <c r="AJ65" s="425"/>
      <c r="AK65" s="425"/>
      <c r="AL65" s="425"/>
      <c r="AM65" s="425"/>
      <c r="AN65" s="425"/>
      <c r="AO65" s="425"/>
      <c r="AP65" s="425"/>
      <c r="AQ65" s="425"/>
      <c r="AR65" s="425"/>
      <c r="AS65" s="425"/>
      <c r="AT65" s="425"/>
      <c r="AU65" s="425"/>
      <c r="AV65" s="425"/>
      <c r="AW65" s="425"/>
      <c r="AX65" s="425"/>
      <c r="AY65" s="425"/>
      <c r="AZ65" s="425"/>
      <c r="BA65" s="425"/>
      <c r="BB65" s="425"/>
      <c r="BC65" s="425"/>
      <c r="BD65" s="425"/>
      <c r="BE65" s="425"/>
      <c r="BF65" s="425"/>
      <c r="BG65" s="425"/>
      <c r="BH65" s="425"/>
      <c r="BI65" s="425"/>
    </row>
    <row r="66" spans="1:61" s="927" customFormat="1" ht="20.25" customHeight="1">
      <c r="A66" s="1164" t="s">
        <v>292</v>
      </c>
      <c r="B66" s="1100" t="s">
        <v>878</v>
      </c>
      <c r="C66" s="1015">
        <f t="shared" si="2"/>
        <v>2</v>
      </c>
      <c r="D66" s="1121" t="s">
        <v>2</v>
      </c>
      <c r="E66" s="1275"/>
      <c r="F66" s="1120">
        <f t="shared" si="3"/>
        <v>0</v>
      </c>
      <c r="G66" s="1119"/>
      <c r="H66" s="1240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425"/>
      <c r="AD66" s="425"/>
      <c r="AE66" s="425"/>
      <c r="AF66" s="425"/>
      <c r="AG66" s="425"/>
      <c r="AH66" s="425"/>
      <c r="AI66" s="425"/>
      <c r="AJ66" s="425"/>
      <c r="AK66" s="425"/>
      <c r="AL66" s="425"/>
      <c r="AM66" s="425"/>
      <c r="AN66" s="425"/>
      <c r="AO66" s="425"/>
      <c r="AP66" s="425"/>
      <c r="AQ66" s="425"/>
      <c r="AR66" s="425"/>
      <c r="AS66" s="425"/>
      <c r="AT66" s="425"/>
      <c r="AU66" s="425"/>
      <c r="AV66" s="425"/>
      <c r="AW66" s="425"/>
      <c r="AX66" s="425"/>
      <c r="AY66" s="425"/>
      <c r="AZ66" s="425"/>
      <c r="BA66" s="425"/>
      <c r="BB66" s="425"/>
      <c r="BC66" s="425"/>
      <c r="BD66" s="425"/>
      <c r="BE66" s="425"/>
      <c r="BF66" s="425"/>
      <c r="BG66" s="425"/>
      <c r="BH66" s="425"/>
      <c r="BI66" s="425"/>
    </row>
    <row r="67" spans="1:61" s="927" customFormat="1" ht="21" customHeight="1">
      <c r="A67" s="1164" t="s">
        <v>877</v>
      </c>
      <c r="B67" s="1100" t="s">
        <v>767</v>
      </c>
      <c r="C67" s="1015">
        <f t="shared" si="2"/>
        <v>21</v>
      </c>
      <c r="D67" s="1121" t="s">
        <v>2</v>
      </c>
      <c r="E67" s="1275"/>
      <c r="F67" s="1120">
        <f t="shared" si="3"/>
        <v>0</v>
      </c>
      <c r="G67" s="1119"/>
      <c r="H67" s="1240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425"/>
      <c r="AD67" s="425"/>
      <c r="AE67" s="425"/>
      <c r="AF67" s="425"/>
      <c r="AG67" s="425"/>
      <c r="AH67" s="425"/>
      <c r="AI67" s="425"/>
      <c r="AJ67" s="425"/>
      <c r="AK67" s="425"/>
      <c r="AL67" s="425"/>
      <c r="AM67" s="425"/>
      <c r="AN67" s="425"/>
      <c r="AO67" s="425"/>
      <c r="AP67" s="425"/>
      <c r="AQ67" s="425"/>
      <c r="AR67" s="425"/>
      <c r="AS67" s="425"/>
      <c r="AT67" s="425"/>
      <c r="AU67" s="425"/>
      <c r="AV67" s="425"/>
      <c r="AW67" s="425"/>
      <c r="AX67" s="425"/>
      <c r="AY67" s="425"/>
      <c r="AZ67" s="425"/>
      <c r="BA67" s="425"/>
      <c r="BB67" s="425"/>
      <c r="BC67" s="425"/>
      <c r="BD67" s="425"/>
      <c r="BE67" s="425"/>
      <c r="BF67" s="425"/>
      <c r="BG67" s="425"/>
      <c r="BH67" s="425"/>
      <c r="BI67" s="425"/>
    </row>
    <row r="68" spans="1:61" s="927" customFormat="1" ht="21" customHeight="1">
      <c r="A68" s="1164" t="s">
        <v>876</v>
      </c>
      <c r="B68" s="1100" t="s">
        <v>875</v>
      </c>
      <c r="C68" s="1015">
        <f t="shared" si="2"/>
        <v>6</v>
      </c>
      <c r="D68" s="1121" t="s">
        <v>2</v>
      </c>
      <c r="E68" s="1275"/>
      <c r="F68" s="1120">
        <f t="shared" si="3"/>
        <v>0</v>
      </c>
      <c r="G68" s="1119"/>
      <c r="H68" s="1240"/>
      <c r="I68" s="425"/>
      <c r="J68" s="425"/>
      <c r="K68" s="425"/>
      <c r="L68" s="425"/>
      <c r="M68" s="425"/>
      <c r="N68" s="425"/>
      <c r="O68" s="425"/>
      <c r="P68" s="425"/>
      <c r="Q68" s="425"/>
      <c r="R68" s="425"/>
      <c r="S68" s="425"/>
      <c r="T68" s="425"/>
      <c r="U68" s="425"/>
      <c r="V68" s="425"/>
      <c r="W68" s="425"/>
      <c r="X68" s="425"/>
      <c r="Y68" s="425"/>
      <c r="Z68" s="425"/>
      <c r="AA68" s="425"/>
      <c r="AB68" s="425"/>
      <c r="AC68" s="425"/>
      <c r="AD68" s="425"/>
      <c r="AE68" s="425"/>
      <c r="AF68" s="425"/>
      <c r="AG68" s="425"/>
      <c r="AH68" s="425"/>
      <c r="AI68" s="425"/>
      <c r="AJ68" s="425"/>
      <c r="AK68" s="425"/>
      <c r="AL68" s="425"/>
      <c r="AM68" s="425"/>
      <c r="AN68" s="425"/>
      <c r="AO68" s="425"/>
      <c r="AP68" s="425"/>
      <c r="AQ68" s="425"/>
      <c r="AR68" s="425"/>
      <c r="AS68" s="425"/>
      <c r="AT68" s="425"/>
      <c r="AU68" s="425"/>
      <c r="AV68" s="425"/>
      <c r="AW68" s="425"/>
      <c r="AX68" s="425"/>
      <c r="AY68" s="425"/>
      <c r="AZ68" s="425"/>
      <c r="BA68" s="425"/>
      <c r="BB68" s="425"/>
      <c r="BC68" s="425"/>
      <c r="BD68" s="425"/>
      <c r="BE68" s="425"/>
      <c r="BF68" s="425"/>
      <c r="BG68" s="425"/>
      <c r="BH68" s="425"/>
      <c r="BI68" s="425"/>
    </row>
    <row r="69" spans="1:61" s="927" customFormat="1" ht="21" customHeight="1">
      <c r="A69" s="1164" t="s">
        <v>874</v>
      </c>
      <c r="B69" s="1100" t="s">
        <v>873</v>
      </c>
      <c r="C69" s="1015">
        <f t="shared" si="2"/>
        <v>1</v>
      </c>
      <c r="D69" s="1121" t="s">
        <v>2</v>
      </c>
      <c r="E69" s="1275"/>
      <c r="F69" s="1120">
        <f t="shared" si="3"/>
        <v>0</v>
      </c>
      <c r="G69" s="1119"/>
      <c r="H69" s="1240"/>
      <c r="I69" s="425"/>
      <c r="J69" s="425"/>
      <c r="K69" s="425"/>
      <c r="L69" s="425"/>
      <c r="M69" s="425"/>
      <c r="N69" s="425"/>
      <c r="O69" s="425"/>
      <c r="P69" s="425"/>
      <c r="Q69" s="425"/>
      <c r="R69" s="425"/>
      <c r="S69" s="425"/>
      <c r="T69" s="425"/>
      <c r="U69" s="425"/>
      <c r="V69" s="425"/>
      <c r="W69" s="425"/>
      <c r="X69" s="425"/>
      <c r="Y69" s="425"/>
      <c r="Z69" s="425"/>
      <c r="AA69" s="425"/>
      <c r="AB69" s="425"/>
      <c r="AC69" s="425"/>
      <c r="AD69" s="425"/>
      <c r="AE69" s="425"/>
      <c r="AF69" s="425"/>
      <c r="AG69" s="425"/>
      <c r="AH69" s="425"/>
      <c r="AI69" s="425"/>
      <c r="AJ69" s="425"/>
      <c r="AK69" s="425"/>
      <c r="AL69" s="425"/>
      <c r="AM69" s="425"/>
      <c r="AN69" s="425"/>
      <c r="AO69" s="425"/>
      <c r="AP69" s="425"/>
      <c r="AQ69" s="425"/>
      <c r="AR69" s="425"/>
      <c r="AS69" s="425"/>
      <c r="AT69" s="425"/>
      <c r="AU69" s="425"/>
      <c r="AV69" s="425"/>
      <c r="AW69" s="425"/>
      <c r="AX69" s="425"/>
      <c r="AY69" s="425"/>
      <c r="AZ69" s="425"/>
      <c r="BA69" s="425"/>
      <c r="BB69" s="425"/>
      <c r="BC69" s="425"/>
      <c r="BD69" s="425"/>
      <c r="BE69" s="425"/>
      <c r="BF69" s="425"/>
      <c r="BG69" s="425"/>
      <c r="BH69" s="425"/>
      <c r="BI69" s="425"/>
    </row>
    <row r="70" spans="1:61" s="927" customFormat="1" ht="21" customHeight="1">
      <c r="A70" s="1164" t="s">
        <v>872</v>
      </c>
      <c r="B70" s="1100" t="s">
        <v>871</v>
      </c>
      <c r="C70" s="1015">
        <f t="shared" si="2"/>
        <v>2</v>
      </c>
      <c r="D70" s="1121" t="s">
        <v>2</v>
      </c>
      <c r="E70" s="1275"/>
      <c r="F70" s="1120">
        <f t="shared" si="3"/>
        <v>0</v>
      </c>
      <c r="G70" s="1119"/>
      <c r="H70" s="1240"/>
      <c r="I70" s="425"/>
      <c r="J70" s="425"/>
      <c r="K70" s="425"/>
      <c r="L70" s="425"/>
      <c r="M70" s="425"/>
      <c r="N70" s="425"/>
      <c r="O70" s="425"/>
      <c r="P70" s="425"/>
      <c r="Q70" s="425"/>
      <c r="R70" s="425"/>
      <c r="S70" s="425"/>
      <c r="T70" s="425"/>
      <c r="U70" s="425"/>
      <c r="V70" s="425"/>
      <c r="W70" s="425"/>
      <c r="X70" s="425"/>
      <c r="Y70" s="425"/>
      <c r="Z70" s="425"/>
      <c r="AA70" s="425"/>
      <c r="AB70" s="425"/>
      <c r="AC70" s="425"/>
      <c r="AD70" s="425"/>
      <c r="AE70" s="425"/>
      <c r="AF70" s="425"/>
      <c r="AG70" s="425"/>
      <c r="AH70" s="425"/>
      <c r="AI70" s="425"/>
      <c r="AJ70" s="425"/>
      <c r="AK70" s="425"/>
      <c r="AL70" s="425"/>
      <c r="AM70" s="425"/>
      <c r="AN70" s="425"/>
      <c r="AO70" s="425"/>
      <c r="AP70" s="425"/>
      <c r="AQ70" s="425"/>
      <c r="AR70" s="425"/>
      <c r="AS70" s="425"/>
      <c r="AT70" s="425"/>
      <c r="AU70" s="425"/>
      <c r="AV70" s="425"/>
      <c r="AW70" s="425"/>
      <c r="AX70" s="425"/>
      <c r="AY70" s="425"/>
      <c r="AZ70" s="425"/>
      <c r="BA70" s="425"/>
      <c r="BB70" s="425"/>
      <c r="BC70" s="425"/>
      <c r="BD70" s="425"/>
      <c r="BE70" s="425"/>
      <c r="BF70" s="425"/>
      <c r="BG70" s="425"/>
      <c r="BH70" s="425"/>
      <c r="BI70" s="425"/>
    </row>
    <row r="71" spans="1:61" s="927" customFormat="1" ht="21" customHeight="1">
      <c r="A71" s="1143" t="s">
        <v>102</v>
      </c>
      <c r="B71" s="1165" t="s">
        <v>185</v>
      </c>
      <c r="C71" s="1015"/>
      <c r="D71" s="1121"/>
      <c r="E71" s="1275"/>
      <c r="F71" s="1120"/>
      <c r="G71" s="1119"/>
      <c r="H71" s="1240"/>
      <c r="I71" s="425"/>
      <c r="J71" s="425"/>
      <c r="K71" s="425"/>
      <c r="L71" s="425"/>
      <c r="M71" s="425"/>
      <c r="N71" s="425"/>
      <c r="O71" s="425"/>
      <c r="P71" s="425"/>
      <c r="Q71" s="425"/>
      <c r="R71" s="425"/>
      <c r="S71" s="425"/>
      <c r="T71" s="425"/>
      <c r="U71" s="425"/>
      <c r="V71" s="425"/>
      <c r="W71" s="425"/>
      <c r="X71" s="425"/>
      <c r="Y71" s="425"/>
      <c r="Z71" s="425"/>
      <c r="AA71" s="425"/>
      <c r="AB71" s="425"/>
      <c r="AC71" s="425"/>
      <c r="AD71" s="425"/>
      <c r="AE71" s="425"/>
      <c r="AF71" s="425"/>
      <c r="AG71" s="425"/>
      <c r="AH71" s="425"/>
      <c r="AI71" s="425"/>
      <c r="AJ71" s="425"/>
      <c r="AK71" s="425"/>
      <c r="AL71" s="425"/>
      <c r="AM71" s="425"/>
      <c r="AN71" s="425"/>
      <c r="AO71" s="425"/>
      <c r="AP71" s="425"/>
      <c r="AQ71" s="425"/>
      <c r="AR71" s="425"/>
      <c r="AS71" s="425"/>
      <c r="AT71" s="425"/>
      <c r="AU71" s="425"/>
      <c r="AV71" s="425"/>
      <c r="AW71" s="425"/>
      <c r="AX71" s="425"/>
      <c r="AY71" s="425"/>
      <c r="AZ71" s="425"/>
      <c r="BA71" s="425"/>
      <c r="BB71" s="425"/>
      <c r="BC71" s="425"/>
      <c r="BD71" s="425"/>
      <c r="BE71" s="425"/>
      <c r="BF71" s="425"/>
      <c r="BG71" s="425"/>
      <c r="BH71" s="425"/>
      <c r="BI71" s="425"/>
    </row>
    <row r="72" spans="1:61" s="927" customFormat="1" ht="20">
      <c r="A72" s="1164" t="s">
        <v>291</v>
      </c>
      <c r="B72" s="1100" t="s">
        <v>865</v>
      </c>
      <c r="C72" s="1015">
        <f>C38</f>
        <v>1</v>
      </c>
      <c r="D72" s="1121" t="s">
        <v>2</v>
      </c>
      <c r="E72" s="1275"/>
      <c r="F72" s="1120">
        <f>C72*E72</f>
        <v>0</v>
      </c>
      <c r="G72" s="1119"/>
      <c r="H72" s="1240"/>
      <c r="I72" s="425"/>
      <c r="J72" s="425"/>
      <c r="K72" s="425"/>
      <c r="L72" s="425"/>
      <c r="M72" s="425"/>
      <c r="N72" s="425"/>
      <c r="O72" s="425"/>
      <c r="P72" s="425"/>
      <c r="Q72" s="425"/>
      <c r="R72" s="425"/>
      <c r="S72" s="425"/>
      <c r="T72" s="425"/>
      <c r="U72" s="425"/>
      <c r="V72" s="425"/>
      <c r="W72" s="425"/>
      <c r="X72" s="425"/>
      <c r="Y72" s="425"/>
      <c r="Z72" s="425"/>
      <c r="AA72" s="425"/>
      <c r="AB72" s="425"/>
      <c r="AC72" s="425"/>
      <c r="AD72" s="425"/>
      <c r="AE72" s="425"/>
      <c r="AF72" s="425"/>
      <c r="AG72" s="425"/>
      <c r="AH72" s="425"/>
      <c r="AI72" s="425"/>
      <c r="AJ72" s="425"/>
      <c r="AK72" s="425"/>
      <c r="AL72" s="425"/>
      <c r="AM72" s="425"/>
      <c r="AN72" s="425"/>
      <c r="AO72" s="425"/>
      <c r="AP72" s="425"/>
      <c r="AQ72" s="425"/>
      <c r="AR72" s="425"/>
      <c r="AS72" s="425"/>
      <c r="AT72" s="425"/>
      <c r="AU72" s="425"/>
      <c r="AV72" s="425"/>
      <c r="AW72" s="425"/>
      <c r="AX72" s="425"/>
      <c r="AY72" s="425"/>
      <c r="AZ72" s="425"/>
      <c r="BA72" s="425"/>
      <c r="BB72" s="425"/>
      <c r="BC72" s="425"/>
      <c r="BD72" s="425"/>
      <c r="BE72" s="425"/>
      <c r="BF72" s="425"/>
      <c r="BG72" s="425"/>
      <c r="BH72" s="425"/>
      <c r="BI72" s="425"/>
    </row>
    <row r="73" spans="1:61" s="927" customFormat="1" ht="20">
      <c r="A73" s="1164" t="s">
        <v>289</v>
      </c>
      <c r="B73" s="1100" t="s">
        <v>868</v>
      </c>
      <c r="C73" s="1015">
        <f>C39</f>
        <v>9</v>
      </c>
      <c r="D73" s="1121" t="s">
        <v>2</v>
      </c>
      <c r="E73" s="1275"/>
      <c r="F73" s="1120">
        <f>C73*E73</f>
        <v>0</v>
      </c>
      <c r="G73" s="1119"/>
      <c r="H73" s="1255"/>
      <c r="I73" s="425"/>
      <c r="J73" s="425"/>
      <c r="K73" s="425"/>
      <c r="L73" s="425"/>
      <c r="M73" s="425"/>
      <c r="N73" s="425"/>
      <c r="O73" s="425"/>
      <c r="P73" s="425"/>
      <c r="Q73" s="425"/>
      <c r="R73" s="425"/>
      <c r="S73" s="425"/>
      <c r="T73" s="425"/>
      <c r="U73" s="425"/>
      <c r="V73" s="425"/>
      <c r="W73" s="425"/>
      <c r="X73" s="425"/>
      <c r="Y73" s="425"/>
      <c r="Z73" s="425"/>
      <c r="AA73" s="425"/>
      <c r="AB73" s="425"/>
      <c r="AC73" s="425"/>
      <c r="AD73" s="425"/>
      <c r="AE73" s="425"/>
      <c r="AF73" s="425"/>
      <c r="AG73" s="425"/>
      <c r="AH73" s="425"/>
      <c r="AI73" s="425"/>
      <c r="AJ73" s="425"/>
      <c r="AK73" s="425"/>
      <c r="AL73" s="425"/>
      <c r="AM73" s="425"/>
      <c r="AN73" s="425"/>
      <c r="AO73" s="425"/>
      <c r="AP73" s="425"/>
      <c r="AQ73" s="425"/>
      <c r="AR73" s="425"/>
      <c r="AS73" s="425"/>
      <c r="AT73" s="425"/>
      <c r="AU73" s="425"/>
      <c r="AV73" s="425"/>
      <c r="AW73" s="425"/>
      <c r="AX73" s="425"/>
      <c r="AY73" s="425"/>
      <c r="AZ73" s="425"/>
      <c r="BA73" s="425"/>
      <c r="BB73" s="425"/>
      <c r="BC73" s="425"/>
      <c r="BD73" s="425"/>
      <c r="BE73" s="425"/>
      <c r="BF73" s="425"/>
      <c r="BG73" s="425"/>
      <c r="BH73" s="425"/>
      <c r="BI73" s="425"/>
    </row>
    <row r="74" spans="1:61" s="927" customFormat="1" ht="20">
      <c r="A74" s="1164" t="s">
        <v>180</v>
      </c>
      <c r="B74" s="1100" t="s">
        <v>870</v>
      </c>
      <c r="C74" s="1015">
        <f>C40</f>
        <v>2</v>
      </c>
      <c r="D74" s="1121" t="s">
        <v>2</v>
      </c>
      <c r="E74" s="1275"/>
      <c r="F74" s="1120">
        <f>C74*E74</f>
        <v>0</v>
      </c>
      <c r="G74" s="1119"/>
      <c r="H74" s="1240"/>
      <c r="I74" s="425"/>
      <c r="J74" s="425"/>
      <c r="K74" s="425"/>
      <c r="L74" s="425"/>
      <c r="M74" s="425"/>
      <c r="N74" s="425"/>
      <c r="O74" s="425"/>
      <c r="P74" s="425"/>
      <c r="Q74" s="425"/>
      <c r="R74" s="425"/>
      <c r="S74" s="425"/>
      <c r="T74" s="425"/>
      <c r="U74" s="425"/>
      <c r="V74" s="425"/>
      <c r="W74" s="425"/>
      <c r="X74" s="425"/>
      <c r="Y74" s="425"/>
      <c r="Z74" s="425"/>
      <c r="AA74" s="425"/>
      <c r="AB74" s="425"/>
      <c r="AC74" s="425"/>
      <c r="AD74" s="425"/>
      <c r="AE74" s="425"/>
      <c r="AF74" s="425"/>
      <c r="AG74" s="425"/>
      <c r="AH74" s="425"/>
      <c r="AI74" s="425"/>
      <c r="AJ74" s="425"/>
      <c r="AK74" s="425"/>
      <c r="AL74" s="425"/>
      <c r="AM74" s="425"/>
      <c r="AN74" s="425"/>
      <c r="AO74" s="425"/>
      <c r="AP74" s="425"/>
      <c r="AQ74" s="425"/>
      <c r="AR74" s="425"/>
      <c r="AS74" s="425"/>
      <c r="AT74" s="425"/>
      <c r="AU74" s="425"/>
      <c r="AV74" s="425"/>
      <c r="AW74" s="425"/>
      <c r="AX74" s="425"/>
      <c r="AY74" s="425"/>
      <c r="AZ74" s="425"/>
      <c r="BA74" s="425"/>
      <c r="BB74" s="425"/>
      <c r="BC74" s="425"/>
      <c r="BD74" s="425"/>
      <c r="BE74" s="425"/>
      <c r="BF74" s="425"/>
      <c r="BG74" s="425"/>
      <c r="BH74" s="425"/>
      <c r="BI74" s="425"/>
    </row>
    <row r="75" spans="1:61" s="927" customFormat="1" ht="20">
      <c r="A75" s="1164" t="s">
        <v>286</v>
      </c>
      <c r="B75" s="1100" t="str">
        <f>B41</f>
        <v>Ø3" x Ø3" PVC</v>
      </c>
      <c r="C75" s="1015">
        <f>C41</f>
        <v>22</v>
      </c>
      <c r="D75" s="1121" t="s">
        <v>2</v>
      </c>
      <c r="E75" s="1275"/>
      <c r="F75" s="1120">
        <f>C75*E75</f>
        <v>0</v>
      </c>
      <c r="G75" s="1119"/>
      <c r="H75" s="125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  <c r="Z75" s="425"/>
      <c r="AA75" s="425"/>
      <c r="AB75" s="425"/>
      <c r="AC75" s="425"/>
      <c r="AD75" s="425"/>
      <c r="AE75" s="425"/>
      <c r="AF75" s="425"/>
      <c r="AG75" s="425"/>
      <c r="AH75" s="425"/>
      <c r="AI75" s="425"/>
      <c r="AJ75" s="425"/>
      <c r="AK75" s="425"/>
      <c r="AL75" s="425"/>
      <c r="AM75" s="425"/>
      <c r="AN75" s="425"/>
      <c r="AO75" s="425"/>
      <c r="AP75" s="425"/>
      <c r="AQ75" s="425"/>
      <c r="AR75" s="425"/>
      <c r="AS75" s="425"/>
      <c r="AT75" s="425"/>
      <c r="AU75" s="425"/>
      <c r="AV75" s="425"/>
      <c r="AW75" s="425"/>
      <c r="AX75" s="425"/>
      <c r="AY75" s="425"/>
      <c r="AZ75" s="425"/>
      <c r="BA75" s="425"/>
      <c r="BB75" s="425"/>
      <c r="BC75" s="425"/>
      <c r="BD75" s="425"/>
      <c r="BE75" s="425"/>
      <c r="BF75" s="425"/>
      <c r="BG75" s="425"/>
      <c r="BH75" s="425"/>
      <c r="BI75" s="425"/>
    </row>
    <row r="76" spans="1:61" s="927" customFormat="1" ht="12.75" customHeight="1" thickBot="1">
      <c r="A76" s="1281"/>
      <c r="B76" s="1105"/>
      <c r="C76" s="1161"/>
      <c r="D76" s="1268"/>
      <c r="E76" s="1280"/>
      <c r="F76" s="1266"/>
      <c r="G76" s="1265"/>
      <c r="H76" s="1255"/>
      <c r="I76" s="425"/>
      <c r="J76" s="425"/>
      <c r="K76" s="425"/>
      <c r="L76" s="425"/>
      <c r="M76" s="425"/>
      <c r="N76" s="425"/>
      <c r="O76" s="425"/>
      <c r="P76" s="425"/>
      <c r="Q76" s="425"/>
      <c r="R76" s="425"/>
      <c r="S76" s="425"/>
      <c r="T76" s="425"/>
      <c r="U76" s="425"/>
      <c r="V76" s="425"/>
      <c r="W76" s="425"/>
      <c r="X76" s="425"/>
      <c r="Y76" s="425"/>
      <c r="Z76" s="425"/>
      <c r="AA76" s="425"/>
      <c r="AB76" s="425"/>
      <c r="AC76" s="425"/>
      <c r="AD76" s="425"/>
      <c r="AE76" s="425"/>
      <c r="AF76" s="425"/>
      <c r="AG76" s="425"/>
      <c r="AH76" s="425"/>
      <c r="AI76" s="425"/>
      <c r="AJ76" s="425"/>
      <c r="AK76" s="425"/>
      <c r="AL76" s="425"/>
      <c r="AM76" s="425"/>
      <c r="AN76" s="425"/>
      <c r="AO76" s="425"/>
      <c r="AP76" s="425"/>
      <c r="AQ76" s="425"/>
      <c r="AR76" s="425"/>
      <c r="AS76" s="425"/>
      <c r="AT76" s="425"/>
      <c r="AU76" s="425"/>
      <c r="AV76" s="425"/>
      <c r="AW76" s="425"/>
      <c r="AX76" s="425"/>
      <c r="AY76" s="425"/>
      <c r="AZ76" s="425"/>
      <c r="BA76" s="425"/>
      <c r="BB76" s="425"/>
      <c r="BC76" s="425"/>
      <c r="BD76" s="425"/>
      <c r="BE76" s="425"/>
      <c r="BF76" s="425"/>
      <c r="BG76" s="425"/>
      <c r="BH76" s="425"/>
      <c r="BI76" s="425"/>
    </row>
    <row r="77" spans="1:61" s="927" customFormat="1" ht="12.75" customHeight="1" thickTop="1">
      <c r="A77" s="1164"/>
      <c r="B77" s="1100"/>
      <c r="C77" s="1015"/>
      <c r="D77" s="1121"/>
      <c r="E77" s="1275"/>
      <c r="F77" s="1120"/>
      <c r="G77" s="1119"/>
      <c r="H77" s="1255"/>
      <c r="I77" s="425"/>
      <c r="J77" s="425"/>
      <c r="K77" s="425"/>
      <c r="L77" s="425"/>
      <c r="M77" s="425"/>
      <c r="N77" s="425"/>
      <c r="O77" s="425"/>
      <c r="P77" s="425"/>
      <c r="Q77" s="425"/>
      <c r="R77" s="425"/>
      <c r="S77" s="425"/>
      <c r="T77" s="425"/>
      <c r="U77" s="425"/>
      <c r="V77" s="425"/>
      <c r="W77" s="425"/>
      <c r="X77" s="425"/>
      <c r="Y77" s="425"/>
      <c r="Z77" s="425"/>
      <c r="AA77" s="425"/>
      <c r="AB77" s="425"/>
      <c r="AC77" s="425"/>
      <c r="AD77" s="425"/>
      <c r="AE77" s="425"/>
      <c r="AF77" s="425"/>
      <c r="AG77" s="425"/>
      <c r="AH77" s="425"/>
      <c r="AI77" s="425"/>
      <c r="AJ77" s="425"/>
      <c r="AK77" s="425"/>
      <c r="AL77" s="425"/>
      <c r="AM77" s="425"/>
      <c r="AN77" s="425"/>
      <c r="AO77" s="425"/>
      <c r="AP77" s="425"/>
      <c r="AQ77" s="425"/>
      <c r="AR77" s="425"/>
      <c r="AS77" s="425"/>
      <c r="AT77" s="425"/>
      <c r="AU77" s="425"/>
      <c r="AV77" s="425"/>
      <c r="AW77" s="425"/>
      <c r="AX77" s="425"/>
      <c r="AY77" s="425"/>
      <c r="AZ77" s="425"/>
      <c r="BA77" s="425"/>
      <c r="BB77" s="425"/>
      <c r="BC77" s="425"/>
      <c r="BD77" s="425"/>
      <c r="BE77" s="425"/>
      <c r="BF77" s="425"/>
      <c r="BG77" s="425"/>
      <c r="BH77" s="425"/>
      <c r="BI77" s="425"/>
    </row>
    <row r="78" spans="1:61" s="927" customFormat="1" ht="20">
      <c r="A78" s="1143" t="s">
        <v>100</v>
      </c>
      <c r="B78" s="1165" t="s">
        <v>869</v>
      </c>
      <c r="C78" s="1015"/>
      <c r="D78" s="1121"/>
      <c r="E78" s="1275"/>
      <c r="F78" s="1120"/>
      <c r="G78" s="1119"/>
      <c r="H78" s="1255"/>
      <c r="I78" s="425"/>
      <c r="J78" s="425"/>
      <c r="K78" s="425"/>
      <c r="L78" s="425"/>
      <c r="M78" s="425"/>
      <c r="N78" s="425"/>
      <c r="O78" s="425"/>
      <c r="P78" s="425"/>
      <c r="Q78" s="425"/>
      <c r="R78" s="425"/>
      <c r="S78" s="425"/>
      <c r="T78" s="425"/>
      <c r="U78" s="425"/>
      <c r="V78" s="425"/>
      <c r="W78" s="425"/>
      <c r="X78" s="425"/>
      <c r="Y78" s="425"/>
      <c r="Z78" s="425"/>
      <c r="AA78" s="425"/>
      <c r="AB78" s="425"/>
      <c r="AC78" s="425"/>
      <c r="AD78" s="425"/>
      <c r="AE78" s="425"/>
      <c r="AF78" s="425"/>
      <c r="AG78" s="425"/>
      <c r="AH78" s="425"/>
      <c r="AI78" s="425"/>
      <c r="AJ78" s="425"/>
      <c r="AK78" s="425"/>
      <c r="AL78" s="425"/>
      <c r="AM78" s="425"/>
      <c r="AN78" s="425"/>
      <c r="AO78" s="425"/>
      <c r="AP78" s="425"/>
      <c r="AQ78" s="425"/>
      <c r="AR78" s="425"/>
      <c r="AS78" s="425"/>
      <c r="AT78" s="425"/>
      <c r="AU78" s="425"/>
      <c r="AV78" s="425"/>
      <c r="AW78" s="425"/>
      <c r="AX78" s="425"/>
      <c r="AY78" s="425"/>
      <c r="AZ78" s="425"/>
      <c r="BA78" s="425"/>
      <c r="BB78" s="425"/>
      <c r="BC78" s="425"/>
      <c r="BD78" s="425"/>
      <c r="BE78" s="425"/>
      <c r="BF78" s="425"/>
      <c r="BG78" s="425"/>
      <c r="BH78" s="425"/>
      <c r="BI78" s="425"/>
    </row>
    <row r="79" spans="1:61" s="927" customFormat="1" ht="20">
      <c r="A79" s="1164" t="s">
        <v>98</v>
      </c>
      <c r="B79" s="1100" t="s">
        <v>868</v>
      </c>
      <c r="C79" s="1015">
        <f>C45</f>
        <v>12</v>
      </c>
      <c r="D79" s="1121" t="s">
        <v>2</v>
      </c>
      <c r="E79" s="1275"/>
      <c r="F79" s="1120">
        <f>C79*E79</f>
        <v>0</v>
      </c>
      <c r="G79" s="1119"/>
      <c r="H79" s="1255"/>
      <c r="I79" s="425"/>
      <c r="J79" s="425"/>
      <c r="K79" s="425"/>
      <c r="L79" s="425"/>
      <c r="M79" s="425"/>
      <c r="N79" s="425"/>
      <c r="O79" s="425"/>
      <c r="P79" s="425"/>
      <c r="Q79" s="425"/>
      <c r="R79" s="425"/>
      <c r="S79" s="425"/>
      <c r="T79" s="425"/>
      <c r="U79" s="425"/>
      <c r="V79" s="425"/>
      <c r="W79" s="425"/>
      <c r="X79" s="425"/>
      <c r="Y79" s="425"/>
      <c r="Z79" s="425"/>
      <c r="AA79" s="425"/>
      <c r="AB79" s="425"/>
      <c r="AC79" s="425"/>
      <c r="AD79" s="425"/>
      <c r="AE79" s="425"/>
      <c r="AF79" s="425"/>
      <c r="AG79" s="425"/>
      <c r="AH79" s="425"/>
      <c r="AI79" s="425"/>
      <c r="AJ79" s="425"/>
      <c r="AK79" s="425"/>
      <c r="AL79" s="425"/>
      <c r="AM79" s="425"/>
      <c r="AN79" s="425"/>
      <c r="AO79" s="425"/>
      <c r="AP79" s="425"/>
      <c r="AQ79" s="425"/>
      <c r="AR79" s="425"/>
      <c r="AS79" s="425"/>
      <c r="AT79" s="425"/>
      <c r="AU79" s="425"/>
      <c r="AV79" s="425"/>
      <c r="AW79" s="425"/>
      <c r="AX79" s="425"/>
      <c r="AY79" s="425"/>
      <c r="AZ79" s="425"/>
      <c r="BA79" s="425"/>
      <c r="BB79" s="425"/>
      <c r="BC79" s="425"/>
      <c r="BD79" s="425"/>
      <c r="BE79" s="425"/>
      <c r="BF79" s="425"/>
      <c r="BG79" s="425"/>
      <c r="BH79" s="425"/>
      <c r="BI79" s="425"/>
    </row>
    <row r="80" spans="1:61" s="927" customFormat="1" ht="20">
      <c r="A80" s="1143" t="s">
        <v>175</v>
      </c>
      <c r="B80" s="1165" t="s">
        <v>867</v>
      </c>
      <c r="C80" s="1015"/>
      <c r="D80" s="1121"/>
      <c r="E80" s="1275"/>
      <c r="F80" s="1120"/>
      <c r="G80" s="1119"/>
      <c r="H80" s="1255"/>
      <c r="I80" s="425"/>
      <c r="J80" s="425"/>
      <c r="K80" s="425"/>
      <c r="L80" s="425"/>
      <c r="M80" s="425"/>
      <c r="N80" s="425"/>
      <c r="O80" s="425"/>
      <c r="P80" s="425"/>
      <c r="Q80" s="425"/>
      <c r="R80" s="425"/>
      <c r="S80" s="425"/>
      <c r="T80" s="425"/>
      <c r="U80" s="425"/>
      <c r="V80" s="425"/>
      <c r="W80" s="425"/>
      <c r="X80" s="425"/>
      <c r="Y80" s="425"/>
      <c r="Z80" s="425"/>
      <c r="AA80" s="425"/>
      <c r="AB80" s="425"/>
      <c r="AC80" s="425"/>
      <c r="AD80" s="425"/>
      <c r="AE80" s="425"/>
      <c r="AF80" s="425"/>
      <c r="AG80" s="425"/>
      <c r="AH80" s="425"/>
      <c r="AI80" s="425"/>
      <c r="AJ80" s="425"/>
      <c r="AK80" s="425"/>
      <c r="AL80" s="425"/>
      <c r="AM80" s="425"/>
      <c r="AN80" s="425"/>
      <c r="AO80" s="425"/>
      <c r="AP80" s="425"/>
      <c r="AQ80" s="425"/>
      <c r="AR80" s="425"/>
      <c r="AS80" s="425"/>
      <c r="AT80" s="425"/>
      <c r="AU80" s="425"/>
      <c r="AV80" s="425"/>
      <c r="AW80" s="425"/>
      <c r="AX80" s="425"/>
      <c r="AY80" s="425"/>
      <c r="AZ80" s="425"/>
      <c r="BA80" s="425"/>
      <c r="BB80" s="425"/>
      <c r="BC80" s="425"/>
      <c r="BD80" s="425"/>
      <c r="BE80" s="425"/>
      <c r="BF80" s="425"/>
      <c r="BG80" s="425"/>
      <c r="BH80" s="425"/>
      <c r="BI80" s="425"/>
    </row>
    <row r="81" spans="1:256" s="927" customFormat="1" ht="20">
      <c r="A81" s="1164" t="s">
        <v>272</v>
      </c>
      <c r="B81" s="1100" t="s">
        <v>866</v>
      </c>
      <c r="C81" s="1015">
        <f>C47</f>
        <v>6</v>
      </c>
      <c r="D81" s="1121" t="s">
        <v>2</v>
      </c>
      <c r="E81" s="1275"/>
      <c r="F81" s="1120">
        <f>C81*E81</f>
        <v>0</v>
      </c>
      <c r="G81" s="1119"/>
      <c r="H81" s="1255"/>
      <c r="I81" s="425"/>
      <c r="J81" s="425"/>
      <c r="K81" s="425"/>
      <c r="L81" s="425"/>
      <c r="M81" s="425"/>
      <c r="N81" s="425"/>
      <c r="O81" s="425"/>
      <c r="P81" s="425"/>
      <c r="Q81" s="425"/>
      <c r="R81" s="425"/>
      <c r="S81" s="425"/>
      <c r="T81" s="425"/>
      <c r="U81" s="425"/>
      <c r="V81" s="425"/>
      <c r="W81" s="425"/>
      <c r="X81" s="425"/>
      <c r="Y81" s="425"/>
      <c r="Z81" s="425"/>
      <c r="AA81" s="425"/>
      <c r="AB81" s="425"/>
      <c r="AC81" s="425"/>
      <c r="AD81" s="425"/>
      <c r="AE81" s="425"/>
      <c r="AF81" s="425"/>
      <c r="AG81" s="425"/>
      <c r="AH81" s="425"/>
      <c r="AI81" s="425"/>
      <c r="AJ81" s="425"/>
      <c r="AK81" s="425"/>
      <c r="AL81" s="425"/>
      <c r="AM81" s="425"/>
      <c r="AN81" s="425"/>
      <c r="AO81" s="425"/>
      <c r="AP81" s="425"/>
      <c r="AQ81" s="425"/>
      <c r="AR81" s="425"/>
      <c r="AS81" s="425"/>
      <c r="AT81" s="425"/>
      <c r="AU81" s="425"/>
      <c r="AV81" s="425"/>
      <c r="AW81" s="425"/>
      <c r="AX81" s="425"/>
      <c r="AY81" s="425"/>
      <c r="AZ81" s="425"/>
      <c r="BA81" s="425"/>
      <c r="BB81" s="425"/>
      <c r="BC81" s="425"/>
      <c r="BD81" s="425"/>
      <c r="BE81" s="425"/>
      <c r="BF81" s="425"/>
      <c r="BG81" s="425"/>
      <c r="BH81" s="425"/>
      <c r="BI81" s="425"/>
    </row>
    <row r="82" spans="1:256" s="927" customFormat="1" ht="20">
      <c r="A82" s="1164" t="s">
        <v>270</v>
      </c>
      <c r="B82" s="1100" t="s">
        <v>865</v>
      </c>
      <c r="C82" s="1015">
        <f>C48</f>
        <v>5</v>
      </c>
      <c r="D82" s="1121" t="s">
        <v>2</v>
      </c>
      <c r="E82" s="1275"/>
      <c r="F82" s="1120">
        <f>C82*E82</f>
        <v>0</v>
      </c>
      <c r="G82" s="1119"/>
      <c r="H82" s="1255"/>
      <c r="I82" s="425"/>
      <c r="J82" s="425"/>
      <c r="K82" s="425"/>
      <c r="L82" s="425"/>
      <c r="M82" s="425"/>
      <c r="N82" s="425"/>
      <c r="O82" s="425"/>
      <c r="P82" s="425"/>
      <c r="Q82" s="425"/>
      <c r="R82" s="425"/>
      <c r="S82" s="425"/>
      <c r="T82" s="425"/>
      <c r="U82" s="425"/>
      <c r="V82" s="425"/>
      <c r="W82" s="425"/>
      <c r="X82" s="425"/>
      <c r="Y82" s="425"/>
      <c r="Z82" s="425"/>
      <c r="AA82" s="425"/>
      <c r="AB82" s="425"/>
      <c r="AC82" s="425"/>
      <c r="AD82" s="425"/>
      <c r="AE82" s="425"/>
      <c r="AF82" s="425"/>
      <c r="AG82" s="425"/>
      <c r="AH82" s="425"/>
      <c r="AI82" s="425"/>
      <c r="AJ82" s="425"/>
      <c r="AK82" s="425"/>
      <c r="AL82" s="425"/>
      <c r="AM82" s="425"/>
      <c r="AN82" s="425"/>
      <c r="AO82" s="425"/>
      <c r="AP82" s="425"/>
      <c r="AQ82" s="425"/>
      <c r="AR82" s="425"/>
      <c r="AS82" s="425"/>
      <c r="AT82" s="425"/>
      <c r="AU82" s="425"/>
      <c r="AV82" s="425"/>
      <c r="AW82" s="425"/>
      <c r="AX82" s="425"/>
      <c r="AY82" s="425"/>
      <c r="AZ82" s="425"/>
      <c r="BA82" s="425"/>
      <c r="BB82" s="425"/>
      <c r="BC82" s="425"/>
      <c r="BD82" s="425"/>
      <c r="BE82" s="425"/>
      <c r="BF82" s="425"/>
      <c r="BG82" s="425"/>
      <c r="BH82" s="425"/>
      <c r="BI82" s="425"/>
    </row>
    <row r="83" spans="1:256" s="927" customFormat="1" ht="20">
      <c r="A83" s="1143">
        <v>4.5999999999999996</v>
      </c>
      <c r="B83" s="1165" t="s">
        <v>178</v>
      </c>
      <c r="C83" s="1015"/>
      <c r="D83" s="1121"/>
      <c r="E83" s="1275"/>
      <c r="F83" s="1120"/>
      <c r="G83" s="1119"/>
      <c r="H83" s="1255"/>
      <c r="I83" s="425"/>
      <c r="J83" s="425"/>
      <c r="K83" s="425"/>
      <c r="L83" s="425"/>
      <c r="M83" s="425"/>
      <c r="N83" s="425"/>
      <c r="O83" s="425"/>
      <c r="P83" s="425"/>
      <c r="Q83" s="425"/>
      <c r="R83" s="425"/>
      <c r="S83" s="425"/>
      <c r="T83" s="425"/>
      <c r="U83" s="425"/>
      <c r="V83" s="425"/>
      <c r="W83" s="425"/>
      <c r="X83" s="425"/>
      <c r="Y83" s="425"/>
      <c r="Z83" s="425"/>
      <c r="AA83" s="425"/>
      <c r="AB83" s="425"/>
      <c r="AC83" s="425"/>
      <c r="AD83" s="425"/>
      <c r="AE83" s="425"/>
      <c r="AF83" s="425"/>
      <c r="AG83" s="425"/>
      <c r="AH83" s="425"/>
      <c r="AI83" s="425"/>
      <c r="AJ83" s="425"/>
      <c r="AK83" s="425"/>
      <c r="AL83" s="425"/>
      <c r="AM83" s="425"/>
      <c r="AN83" s="425"/>
      <c r="AO83" s="425"/>
      <c r="AP83" s="425"/>
      <c r="AQ83" s="425"/>
      <c r="AR83" s="425"/>
      <c r="AS83" s="425"/>
      <c r="AT83" s="425"/>
      <c r="AU83" s="425"/>
      <c r="AV83" s="425"/>
      <c r="AW83" s="425"/>
      <c r="AX83" s="425"/>
      <c r="AY83" s="425"/>
      <c r="AZ83" s="425"/>
      <c r="BA83" s="425"/>
      <c r="BB83" s="425"/>
      <c r="BC83" s="425"/>
      <c r="BD83" s="425"/>
      <c r="BE83" s="425"/>
      <c r="BF83" s="425"/>
      <c r="BG83" s="425"/>
      <c r="BH83" s="425"/>
      <c r="BI83" s="425"/>
    </row>
    <row r="84" spans="1:256" s="927" customFormat="1" ht="20">
      <c r="A84" s="1164" t="s">
        <v>171</v>
      </c>
      <c r="B84" s="1100" t="s">
        <v>864</v>
      </c>
      <c r="C84" s="1015">
        <f>C50</f>
        <v>19</v>
      </c>
      <c r="D84" s="1121" t="s">
        <v>2</v>
      </c>
      <c r="E84" s="1275"/>
      <c r="F84" s="1120">
        <f>C84*E84</f>
        <v>0</v>
      </c>
      <c r="G84" s="1119"/>
      <c r="H84" s="1255"/>
      <c r="I84" s="425"/>
      <c r="J84" s="425"/>
      <c r="K84" s="425"/>
      <c r="L84" s="425"/>
      <c r="M84" s="425"/>
      <c r="N84" s="425"/>
      <c r="O84" s="425"/>
      <c r="P84" s="425"/>
      <c r="Q84" s="425"/>
      <c r="R84" s="425"/>
      <c r="S84" s="425"/>
      <c r="T84" s="425"/>
      <c r="U84" s="425"/>
      <c r="V84" s="425"/>
      <c r="W84" s="425"/>
      <c r="X84" s="425"/>
      <c r="Y84" s="425"/>
      <c r="Z84" s="425"/>
      <c r="AA84" s="425"/>
      <c r="AB84" s="425"/>
      <c r="AC84" s="425"/>
      <c r="AD84" s="425"/>
      <c r="AE84" s="425"/>
      <c r="AF84" s="425"/>
      <c r="AG84" s="425"/>
      <c r="AH84" s="425"/>
      <c r="AI84" s="425"/>
      <c r="AJ84" s="425"/>
      <c r="AK84" s="425"/>
      <c r="AL84" s="425"/>
      <c r="AM84" s="425"/>
      <c r="AN84" s="425"/>
      <c r="AO84" s="425"/>
      <c r="AP84" s="425"/>
      <c r="AQ84" s="425"/>
      <c r="AR84" s="425"/>
      <c r="AS84" s="425"/>
      <c r="AT84" s="425"/>
      <c r="AU84" s="425"/>
      <c r="AV84" s="425"/>
      <c r="AW84" s="425"/>
      <c r="AX84" s="425"/>
      <c r="AY84" s="425"/>
      <c r="AZ84" s="425"/>
      <c r="BA84" s="425"/>
      <c r="BB84" s="425"/>
      <c r="BC84" s="425"/>
      <c r="BD84" s="425"/>
      <c r="BE84" s="425"/>
      <c r="BF84" s="425"/>
      <c r="BG84" s="425"/>
      <c r="BH84" s="425"/>
      <c r="BI84" s="425"/>
    </row>
    <row r="85" spans="1:256" s="927" customFormat="1" ht="19.5" customHeight="1">
      <c r="A85" s="1164" t="s">
        <v>264</v>
      </c>
      <c r="B85" s="1100" t="str">
        <f>B51</f>
        <v>Ø4" PVC</v>
      </c>
      <c r="C85" s="1015">
        <f>C51</f>
        <v>1</v>
      </c>
      <c r="D85" s="1121" t="s">
        <v>2</v>
      </c>
      <c r="E85" s="1275"/>
      <c r="F85" s="1120">
        <f>C85*E85</f>
        <v>0</v>
      </c>
      <c r="G85" s="1119"/>
      <c r="H85" s="534"/>
      <c r="I85" s="425"/>
      <c r="J85" s="425"/>
      <c r="K85" s="425"/>
      <c r="L85" s="425"/>
      <c r="M85" s="425"/>
      <c r="N85" s="425"/>
      <c r="O85" s="425"/>
      <c r="P85" s="425"/>
      <c r="Q85" s="425"/>
      <c r="R85" s="425"/>
      <c r="S85" s="425"/>
      <c r="T85" s="425"/>
      <c r="U85" s="425"/>
      <c r="V85" s="425"/>
      <c r="W85" s="425"/>
      <c r="X85" s="425"/>
      <c r="Y85" s="425"/>
      <c r="Z85" s="425"/>
      <c r="AA85" s="425"/>
      <c r="AB85" s="425"/>
      <c r="AC85" s="425"/>
      <c r="AD85" s="425"/>
      <c r="AE85" s="425"/>
      <c r="AF85" s="425"/>
      <c r="AG85" s="425"/>
      <c r="AH85" s="425"/>
      <c r="AI85" s="425"/>
      <c r="AJ85" s="425"/>
      <c r="AK85" s="425"/>
      <c r="AL85" s="425"/>
      <c r="AM85" s="425"/>
      <c r="AN85" s="425"/>
      <c r="AO85" s="425"/>
      <c r="AP85" s="425"/>
      <c r="AQ85" s="425"/>
      <c r="AR85" s="425"/>
      <c r="AS85" s="425"/>
      <c r="AT85" s="425"/>
      <c r="AU85" s="425"/>
      <c r="AV85" s="425"/>
      <c r="AW85" s="425"/>
      <c r="AX85" s="425"/>
      <c r="AY85" s="425"/>
      <c r="AZ85" s="425"/>
      <c r="BA85" s="425"/>
      <c r="BB85" s="425"/>
      <c r="BC85" s="425"/>
      <c r="BD85" s="425"/>
      <c r="BE85" s="425"/>
      <c r="BF85" s="425"/>
      <c r="BG85" s="425"/>
      <c r="BH85" s="425"/>
      <c r="BI85" s="425"/>
    </row>
    <row r="86" spans="1:256" s="927" customFormat="1" ht="19.5" customHeight="1">
      <c r="A86" s="1143" t="s">
        <v>262</v>
      </c>
      <c r="B86" s="1165" t="s">
        <v>863</v>
      </c>
      <c r="C86" s="1015"/>
      <c r="D86" s="1121"/>
      <c r="E86" s="1275"/>
      <c r="F86" s="1120"/>
      <c r="G86" s="1119"/>
      <c r="H86" s="534"/>
      <c r="I86" s="425"/>
      <c r="J86" s="425"/>
      <c r="K86" s="425"/>
      <c r="L86" s="425"/>
      <c r="M86" s="425"/>
      <c r="N86" s="425"/>
      <c r="O86" s="425"/>
      <c r="P86" s="425"/>
      <c r="Q86" s="425"/>
      <c r="R86" s="425"/>
      <c r="S86" s="425"/>
      <c r="T86" s="425"/>
      <c r="U86" s="425"/>
      <c r="V86" s="425"/>
      <c r="W86" s="425"/>
      <c r="X86" s="425"/>
      <c r="Y86" s="425"/>
      <c r="Z86" s="425"/>
      <c r="AA86" s="425"/>
      <c r="AB86" s="425"/>
      <c r="AC86" s="425"/>
      <c r="AD86" s="425"/>
      <c r="AE86" s="425"/>
      <c r="AF86" s="425"/>
      <c r="AG86" s="425"/>
      <c r="AH86" s="425"/>
      <c r="AI86" s="425"/>
      <c r="AJ86" s="425"/>
      <c r="AK86" s="425"/>
      <c r="AL86" s="425"/>
      <c r="AM86" s="425"/>
      <c r="AN86" s="425"/>
      <c r="AO86" s="425"/>
      <c r="AP86" s="425"/>
      <c r="AQ86" s="425"/>
      <c r="AR86" s="425"/>
      <c r="AS86" s="425"/>
      <c r="AT86" s="425"/>
      <c r="AU86" s="425"/>
      <c r="AV86" s="425"/>
      <c r="AW86" s="425"/>
      <c r="AX86" s="425"/>
      <c r="AY86" s="425"/>
      <c r="AZ86" s="425"/>
      <c r="BA86" s="425"/>
      <c r="BB86" s="425"/>
      <c r="BC86" s="425"/>
      <c r="BD86" s="425"/>
      <c r="BE86" s="425"/>
      <c r="BF86" s="425"/>
      <c r="BG86" s="425"/>
      <c r="BH86" s="425"/>
      <c r="BI86" s="425"/>
    </row>
    <row r="87" spans="1:256" s="927" customFormat="1" ht="45" customHeight="1">
      <c r="A87" s="1164" t="s">
        <v>260</v>
      </c>
      <c r="B87" s="1100" t="s">
        <v>862</v>
      </c>
      <c r="C87" s="1015">
        <f>C56</f>
        <v>2</v>
      </c>
      <c r="D87" s="1121" t="s">
        <v>2</v>
      </c>
      <c r="E87" s="1275"/>
      <c r="F87" s="1120">
        <f>C87*E87</f>
        <v>0</v>
      </c>
      <c r="G87" s="1119"/>
      <c r="H87" s="1240"/>
      <c r="I87" s="425"/>
      <c r="J87" s="425"/>
      <c r="K87" s="425"/>
      <c r="L87" s="425"/>
      <c r="M87" s="425"/>
      <c r="N87" s="425"/>
      <c r="O87" s="425"/>
      <c r="P87" s="425"/>
      <c r="Q87" s="425"/>
      <c r="R87" s="425"/>
      <c r="S87" s="425"/>
      <c r="T87" s="425"/>
      <c r="U87" s="425"/>
      <c r="V87" s="425"/>
      <c r="W87" s="425"/>
      <c r="X87" s="425"/>
      <c r="Y87" s="425"/>
      <c r="Z87" s="425"/>
      <c r="AA87" s="425"/>
      <c r="AB87" s="425"/>
      <c r="AC87" s="425"/>
      <c r="AD87" s="425"/>
      <c r="AE87" s="425"/>
      <c r="AF87" s="425"/>
      <c r="AG87" s="425"/>
      <c r="AH87" s="425"/>
      <c r="AI87" s="425"/>
      <c r="AJ87" s="425"/>
      <c r="AK87" s="425"/>
      <c r="AL87" s="425"/>
      <c r="AM87" s="425"/>
      <c r="AN87" s="425"/>
      <c r="AO87" s="425"/>
      <c r="AP87" s="425"/>
      <c r="AQ87" s="425"/>
      <c r="AR87" s="425"/>
      <c r="AS87" s="425"/>
      <c r="AT87" s="425"/>
      <c r="AU87" s="425"/>
      <c r="AV87" s="425"/>
      <c r="AW87" s="425"/>
      <c r="AX87" s="425"/>
      <c r="AY87" s="425"/>
      <c r="AZ87" s="425"/>
      <c r="BA87" s="425"/>
      <c r="BB87" s="425"/>
      <c r="BC87" s="425"/>
      <c r="BD87" s="425"/>
      <c r="BE87" s="425"/>
      <c r="BF87" s="425"/>
      <c r="BG87" s="425"/>
      <c r="BH87" s="425"/>
      <c r="BI87" s="425"/>
    </row>
    <row r="88" spans="1:256" s="927" customFormat="1" ht="27.75" customHeight="1">
      <c r="A88" s="1171" t="s">
        <v>259</v>
      </c>
      <c r="B88" s="1100" t="s">
        <v>109</v>
      </c>
      <c r="C88" s="1015">
        <v>2</v>
      </c>
      <c r="D88" s="1121" t="s">
        <v>2</v>
      </c>
      <c r="E88" s="1241"/>
      <c r="F88" s="1120">
        <f>C88*E88</f>
        <v>0</v>
      </c>
      <c r="G88" s="1119">
        <f>SUM(F60:F88)</f>
        <v>0</v>
      </c>
      <c r="H88" s="1240"/>
      <c r="I88" s="425"/>
      <c r="J88" s="425"/>
      <c r="K88" s="425"/>
      <c r="L88" s="425"/>
      <c r="M88" s="425"/>
      <c r="N88" s="425"/>
      <c r="O88" s="425"/>
      <c r="P88" s="425"/>
      <c r="Q88" s="425"/>
      <c r="R88" s="425"/>
      <c r="S88" s="425"/>
      <c r="T88" s="425"/>
      <c r="U88" s="425"/>
      <c r="V88" s="425"/>
      <c r="W88" s="425"/>
      <c r="X88" s="425"/>
      <c r="Y88" s="425"/>
      <c r="Z88" s="425"/>
      <c r="AA88" s="425"/>
      <c r="AB88" s="425"/>
      <c r="AC88" s="425"/>
      <c r="AD88" s="425"/>
      <c r="AE88" s="425"/>
      <c r="AF88" s="425"/>
      <c r="AG88" s="425"/>
      <c r="AH88" s="425"/>
      <c r="AI88" s="425"/>
      <c r="AJ88" s="425"/>
      <c r="AK88" s="425"/>
      <c r="AL88" s="425"/>
      <c r="AM88" s="425"/>
      <c r="AN88" s="425"/>
      <c r="AO88" s="425"/>
      <c r="AP88" s="425"/>
      <c r="AQ88" s="425"/>
      <c r="AR88" s="425"/>
      <c r="AS88" s="425"/>
      <c r="AT88" s="425"/>
      <c r="AU88" s="425"/>
      <c r="AV88" s="425"/>
      <c r="AW88" s="425"/>
      <c r="AX88" s="425"/>
      <c r="AY88" s="425"/>
      <c r="AZ88" s="425"/>
      <c r="BA88" s="425"/>
      <c r="BB88" s="425"/>
      <c r="BC88" s="425"/>
      <c r="BD88" s="425"/>
      <c r="BE88" s="425"/>
      <c r="BF88" s="425"/>
      <c r="BG88" s="425"/>
      <c r="BH88" s="425"/>
      <c r="BI88" s="425"/>
    </row>
    <row r="89" spans="1:256" s="927" customFormat="1" ht="14.25" customHeight="1">
      <c r="A89" s="1164"/>
      <c r="B89" s="1100"/>
      <c r="C89" s="1015"/>
      <c r="D89" s="1121"/>
      <c r="E89" s="1275"/>
      <c r="F89" s="1120"/>
      <c r="G89" s="1119"/>
      <c r="H89" s="425"/>
      <c r="I89" s="425"/>
      <c r="J89" s="425"/>
      <c r="K89" s="425"/>
      <c r="L89" s="425"/>
      <c r="M89" s="425"/>
      <c r="N89" s="425"/>
      <c r="O89" s="425"/>
      <c r="P89" s="425"/>
      <c r="Q89" s="425"/>
      <c r="R89" s="425"/>
      <c r="S89" s="425"/>
      <c r="T89" s="425"/>
      <c r="U89" s="425"/>
      <c r="V89" s="425"/>
      <c r="W89" s="425"/>
      <c r="X89" s="425"/>
      <c r="Y89" s="425"/>
      <c r="Z89" s="425"/>
      <c r="AA89" s="425"/>
      <c r="AB89" s="425"/>
      <c r="AC89" s="425"/>
      <c r="AD89" s="425"/>
      <c r="AE89" s="425"/>
      <c r="AF89" s="425"/>
      <c r="AG89" s="425"/>
      <c r="AH89" s="425"/>
      <c r="AI89" s="425"/>
      <c r="AJ89" s="425"/>
      <c r="AK89" s="425"/>
      <c r="AL89" s="425"/>
      <c r="AM89" s="425"/>
      <c r="AN89" s="425"/>
      <c r="AO89" s="425"/>
      <c r="AP89" s="425"/>
      <c r="AQ89" s="425"/>
      <c r="AR89" s="425"/>
      <c r="AS89" s="425"/>
      <c r="AT89" s="425"/>
      <c r="AU89" s="425"/>
      <c r="AV89" s="425"/>
      <c r="AW89" s="425"/>
      <c r="AX89" s="425"/>
      <c r="AY89" s="425"/>
      <c r="AZ89" s="425"/>
      <c r="BA89" s="425"/>
      <c r="BB89" s="425"/>
      <c r="BC89" s="425"/>
      <c r="BD89" s="425"/>
      <c r="BE89" s="425"/>
      <c r="BF89" s="425"/>
      <c r="BG89" s="425"/>
      <c r="BH89" s="425"/>
      <c r="BI89" s="425"/>
    </row>
    <row r="90" spans="1:256" s="1155" customFormat="1" ht="27.75" customHeight="1" thickBot="1">
      <c r="A90" s="1140" t="s">
        <v>92</v>
      </c>
      <c r="B90" s="1279" t="s">
        <v>89</v>
      </c>
      <c r="C90" s="1015">
        <v>6</v>
      </c>
      <c r="D90" s="1139" t="s">
        <v>861</v>
      </c>
      <c r="E90" s="1278"/>
      <c r="F90" s="1275">
        <f>ROUND(C90*E90,2)</f>
        <v>0</v>
      </c>
      <c r="G90" s="1136">
        <f>SUM(F90)</f>
        <v>0</v>
      </c>
      <c r="H90" s="425"/>
      <c r="I90" s="425"/>
      <c r="J90" s="425"/>
      <c r="K90" s="425"/>
      <c r="L90" s="425"/>
      <c r="M90" s="425"/>
      <c r="N90" s="425"/>
      <c r="O90" s="425"/>
      <c r="P90" s="425"/>
      <c r="Q90" s="425"/>
      <c r="R90" s="425"/>
      <c r="S90" s="425"/>
      <c r="T90" s="425"/>
      <c r="U90" s="425"/>
      <c r="V90" s="425"/>
      <c r="W90" s="425"/>
      <c r="X90" s="425"/>
      <c r="Y90" s="425"/>
      <c r="Z90" s="425"/>
      <c r="AA90" s="425"/>
      <c r="AB90" s="425"/>
      <c r="AC90" s="425"/>
      <c r="AD90" s="425"/>
      <c r="AE90" s="425"/>
      <c r="AF90" s="425"/>
      <c r="AG90" s="425"/>
      <c r="AH90" s="425"/>
      <c r="AI90" s="425"/>
      <c r="AJ90" s="425"/>
      <c r="AK90" s="425"/>
      <c r="AL90" s="425"/>
      <c r="AM90" s="425"/>
      <c r="AN90" s="425"/>
      <c r="AO90" s="425"/>
      <c r="AP90" s="425"/>
      <c r="AQ90" s="425"/>
      <c r="AR90" s="425"/>
      <c r="AS90" s="425"/>
      <c r="AT90" s="425"/>
      <c r="AU90" s="425"/>
      <c r="AV90" s="425"/>
      <c r="AW90" s="425"/>
      <c r="AX90" s="425"/>
      <c r="AY90" s="425"/>
      <c r="AZ90" s="425"/>
      <c r="BA90" s="425"/>
      <c r="BB90" s="425"/>
      <c r="BC90" s="425"/>
      <c r="BD90" s="425"/>
      <c r="BE90" s="425"/>
      <c r="BF90" s="425"/>
      <c r="BG90" s="425"/>
      <c r="BH90" s="425"/>
      <c r="BI90" s="425"/>
    </row>
    <row r="91" spans="1:256" s="927" customFormat="1" ht="16.5" customHeight="1" thickTop="1">
      <c r="A91" s="1154"/>
      <c r="B91" s="1153"/>
      <c r="C91" s="1015"/>
      <c r="D91" s="1121"/>
      <c r="E91" s="1241"/>
      <c r="F91" s="1120"/>
      <c r="G91" s="1144"/>
      <c r="H91" s="425"/>
      <c r="I91" s="425"/>
      <c r="J91" s="425"/>
      <c r="K91" s="425"/>
      <c r="L91" s="425"/>
      <c r="M91" s="425"/>
      <c r="N91" s="425"/>
      <c r="O91" s="425"/>
      <c r="P91" s="425"/>
      <c r="Q91" s="425"/>
      <c r="R91" s="425"/>
      <c r="S91" s="425"/>
      <c r="T91" s="425"/>
      <c r="U91" s="425"/>
      <c r="V91" s="425"/>
      <c r="W91" s="425"/>
      <c r="X91" s="425"/>
      <c r="Y91" s="425"/>
      <c r="Z91" s="425"/>
      <c r="AA91" s="425"/>
      <c r="AB91" s="425"/>
      <c r="AC91" s="425"/>
      <c r="AD91" s="425"/>
      <c r="AE91" s="425"/>
      <c r="AF91" s="425"/>
      <c r="AG91" s="425"/>
      <c r="AH91" s="425"/>
      <c r="AI91" s="425"/>
      <c r="AJ91" s="425"/>
      <c r="AK91" s="425"/>
      <c r="AL91" s="425"/>
      <c r="AM91" s="425"/>
      <c r="AN91" s="425"/>
      <c r="AO91" s="425"/>
      <c r="AP91" s="425"/>
      <c r="AQ91" s="425"/>
      <c r="AR91" s="425"/>
      <c r="AS91" s="425"/>
      <c r="AT91" s="425"/>
      <c r="AU91" s="425"/>
      <c r="AV91" s="425"/>
      <c r="AW91" s="425"/>
      <c r="AX91" s="425"/>
      <c r="AY91" s="425"/>
      <c r="AZ91" s="425"/>
      <c r="BA91" s="425"/>
      <c r="BB91" s="425"/>
      <c r="BC91" s="425"/>
      <c r="BD91" s="425"/>
      <c r="BE91" s="425"/>
      <c r="BF91" s="425"/>
      <c r="BG91" s="425"/>
      <c r="BH91" s="425"/>
      <c r="BI91" s="425"/>
    </row>
    <row r="92" spans="1:256" s="927" customFormat="1" ht="20">
      <c r="A92" s="1124" t="s">
        <v>90</v>
      </c>
      <c r="B92" s="1149" t="s">
        <v>764</v>
      </c>
      <c r="C92" s="1015">
        <v>3.06</v>
      </c>
      <c r="D92" s="1121" t="s">
        <v>6</v>
      </c>
      <c r="E92" s="1278"/>
      <c r="F92" s="1120">
        <f>+C92*E92</f>
        <v>0</v>
      </c>
      <c r="G92" s="1119">
        <f>+F92</f>
        <v>0</v>
      </c>
      <c r="H92" s="1240"/>
      <c r="I92" s="425"/>
      <c r="J92" s="425"/>
      <c r="K92" s="425"/>
      <c r="L92" s="425"/>
      <c r="M92" s="425"/>
      <c r="N92" s="425"/>
      <c r="O92" s="425"/>
      <c r="P92" s="425"/>
      <c r="Q92" s="425"/>
      <c r="R92" s="425"/>
      <c r="S92" s="425"/>
      <c r="T92" s="425"/>
      <c r="U92" s="425"/>
      <c r="V92" s="425"/>
      <c r="W92" s="425"/>
      <c r="X92" s="425"/>
      <c r="Y92" s="425"/>
      <c r="Z92" s="425"/>
      <c r="AA92" s="425"/>
      <c r="AB92" s="425"/>
      <c r="AC92" s="425"/>
      <c r="AD92" s="425"/>
      <c r="AE92" s="425"/>
      <c r="AF92" s="425"/>
      <c r="AG92" s="425"/>
      <c r="AH92" s="425"/>
      <c r="AI92" s="425"/>
      <c r="AJ92" s="425"/>
      <c r="AK92" s="425"/>
      <c r="AL92" s="425"/>
      <c r="AM92" s="425"/>
      <c r="AN92" s="425"/>
      <c r="AO92" s="425"/>
      <c r="AP92" s="425"/>
      <c r="AQ92" s="425"/>
      <c r="AR92" s="425"/>
      <c r="AS92" s="425"/>
      <c r="AT92" s="425"/>
      <c r="AU92" s="425"/>
      <c r="AV92" s="425"/>
      <c r="AW92" s="425"/>
      <c r="AX92" s="425"/>
      <c r="AY92" s="425"/>
      <c r="AZ92" s="425"/>
      <c r="BA92" s="425"/>
      <c r="BB92" s="425"/>
      <c r="BC92" s="425"/>
      <c r="BD92" s="425"/>
      <c r="BE92" s="425"/>
      <c r="BF92" s="425"/>
      <c r="BG92" s="425"/>
      <c r="BH92" s="425"/>
      <c r="BI92" s="425"/>
      <c r="IP92" s="911"/>
      <c r="IQ92" s="911"/>
      <c r="IR92" s="911"/>
      <c r="IS92" s="911"/>
      <c r="IT92" s="911"/>
      <c r="IU92" s="911"/>
      <c r="IV92" s="911"/>
    </row>
    <row r="93" spans="1:256" s="927" customFormat="1" ht="17.25" customHeight="1">
      <c r="A93" s="1124"/>
      <c r="B93" s="1123"/>
      <c r="C93" s="1015"/>
      <c r="D93" s="1121"/>
      <c r="E93" s="1277"/>
      <c r="F93" s="1120"/>
      <c r="G93" s="1119"/>
      <c r="H93" s="425"/>
      <c r="I93" s="425"/>
      <c r="J93" s="425"/>
      <c r="K93" s="425"/>
      <c r="L93" s="425"/>
      <c r="M93" s="425"/>
      <c r="N93" s="425"/>
      <c r="O93" s="425"/>
      <c r="P93" s="425"/>
      <c r="Q93" s="425"/>
      <c r="R93" s="425"/>
      <c r="S93" s="425"/>
      <c r="T93" s="425"/>
      <c r="U93" s="425"/>
      <c r="V93" s="425"/>
      <c r="W93" s="425"/>
      <c r="X93" s="425"/>
      <c r="Y93" s="425"/>
      <c r="Z93" s="425"/>
      <c r="AA93" s="425"/>
      <c r="AB93" s="425"/>
      <c r="AC93" s="425"/>
      <c r="AD93" s="425"/>
      <c r="AE93" s="425"/>
      <c r="AF93" s="425"/>
      <c r="AG93" s="425"/>
      <c r="AH93" s="425"/>
      <c r="AI93" s="425"/>
      <c r="AJ93" s="425"/>
      <c r="AK93" s="425"/>
      <c r="AL93" s="425"/>
      <c r="AM93" s="425"/>
      <c r="AN93" s="425"/>
      <c r="AO93" s="425"/>
      <c r="AP93" s="425"/>
      <c r="AQ93" s="425"/>
      <c r="AR93" s="425"/>
      <c r="AS93" s="425"/>
      <c r="AT93" s="425"/>
      <c r="AU93" s="425"/>
      <c r="AV93" s="425"/>
      <c r="AW93" s="425"/>
      <c r="AX93" s="425"/>
      <c r="AY93" s="425"/>
      <c r="AZ93" s="425"/>
      <c r="BA93" s="425"/>
      <c r="BB93" s="425"/>
      <c r="BC93" s="425"/>
      <c r="BD93" s="425"/>
      <c r="BE93" s="425"/>
      <c r="BF93" s="425"/>
      <c r="BG93" s="425"/>
      <c r="BH93" s="425"/>
      <c r="BI93" s="425"/>
      <c r="IP93" s="911"/>
      <c r="IQ93" s="911"/>
      <c r="IR93" s="911"/>
      <c r="IS93" s="911"/>
      <c r="IT93" s="911"/>
      <c r="IU93" s="911"/>
      <c r="IV93" s="911"/>
    </row>
    <row r="94" spans="1:256" s="927" customFormat="1" ht="37.5" customHeight="1">
      <c r="A94" s="1150" t="s">
        <v>87</v>
      </c>
      <c r="B94" s="1149" t="s">
        <v>659</v>
      </c>
      <c r="C94" s="1233"/>
      <c r="D94" s="1148"/>
      <c r="E94" s="1275"/>
      <c r="F94" s="1275"/>
      <c r="G94" s="1147"/>
      <c r="H94" s="425"/>
      <c r="I94" s="425"/>
      <c r="J94" s="425"/>
      <c r="K94" s="425"/>
      <c r="L94" s="425"/>
      <c r="M94" s="425"/>
      <c r="N94" s="425"/>
      <c r="O94" s="425"/>
      <c r="P94" s="425"/>
      <c r="Q94" s="425"/>
      <c r="R94" s="425"/>
      <c r="S94" s="425"/>
      <c r="T94" s="425"/>
      <c r="U94" s="425"/>
      <c r="V94" s="425"/>
      <c r="W94" s="425"/>
      <c r="X94" s="425"/>
      <c r="Y94" s="425"/>
      <c r="Z94" s="425"/>
      <c r="AA94" s="425"/>
      <c r="AB94" s="425"/>
      <c r="AC94" s="425"/>
      <c r="AD94" s="425"/>
      <c r="AE94" s="425"/>
      <c r="AF94" s="425"/>
      <c r="AG94" s="425"/>
      <c r="AH94" s="425"/>
      <c r="AI94" s="425"/>
      <c r="AJ94" s="425"/>
      <c r="AK94" s="425"/>
      <c r="AL94" s="425"/>
      <c r="AM94" s="425"/>
      <c r="AN94" s="425"/>
      <c r="AO94" s="425"/>
      <c r="AP94" s="425"/>
      <c r="AQ94" s="425"/>
      <c r="AR94" s="425"/>
      <c r="AS94" s="425"/>
      <c r="AT94" s="425"/>
      <c r="AU94" s="425"/>
      <c r="AV94" s="425"/>
      <c r="AW94" s="425"/>
      <c r="AX94" s="425"/>
      <c r="AY94" s="425"/>
      <c r="AZ94" s="425"/>
      <c r="BA94" s="425"/>
      <c r="BB94" s="425"/>
      <c r="BC94" s="425"/>
      <c r="BD94" s="425"/>
      <c r="BE94" s="425"/>
      <c r="BF94" s="425"/>
      <c r="BG94" s="425"/>
      <c r="BH94" s="425"/>
      <c r="BI94" s="425"/>
      <c r="IP94" s="911"/>
      <c r="IQ94" s="911"/>
      <c r="IR94" s="911"/>
      <c r="IS94" s="911"/>
      <c r="IT94" s="911"/>
      <c r="IU94" s="911"/>
      <c r="IV94" s="911"/>
    </row>
    <row r="95" spans="1:256" s="927" customFormat="1" ht="18.75" customHeight="1">
      <c r="A95" s="1276" t="s">
        <v>221</v>
      </c>
      <c r="B95" s="1177" t="s">
        <v>860</v>
      </c>
      <c r="C95" s="1233">
        <f>C61</f>
        <v>4487.21</v>
      </c>
      <c r="D95" s="1166" t="s">
        <v>5</v>
      </c>
      <c r="E95" s="1275"/>
      <c r="F95" s="1275">
        <f>C95*E95</f>
        <v>0</v>
      </c>
      <c r="G95" s="1147"/>
      <c r="H95" s="1240"/>
      <c r="I95" s="425"/>
      <c r="J95" s="425"/>
      <c r="K95" s="425"/>
      <c r="L95" s="425"/>
      <c r="M95" s="425"/>
      <c r="N95" s="425"/>
      <c r="O95" s="425"/>
      <c r="P95" s="425"/>
      <c r="Q95" s="425"/>
      <c r="R95" s="425"/>
      <c r="S95" s="425"/>
      <c r="T95" s="425"/>
      <c r="U95" s="425"/>
      <c r="V95" s="425"/>
      <c r="W95" s="425"/>
      <c r="X95" s="425"/>
      <c r="Y95" s="425"/>
      <c r="Z95" s="425"/>
      <c r="AA95" s="425"/>
      <c r="AB95" s="425"/>
      <c r="AC95" s="425"/>
      <c r="AD95" s="425"/>
      <c r="AE95" s="425"/>
      <c r="AF95" s="425"/>
      <c r="AG95" s="425"/>
      <c r="AH95" s="425"/>
      <c r="AI95" s="425"/>
      <c r="AJ95" s="425"/>
      <c r="AK95" s="425"/>
      <c r="AL95" s="425"/>
      <c r="AM95" s="425"/>
      <c r="AN95" s="425"/>
      <c r="AO95" s="425"/>
      <c r="AP95" s="425"/>
      <c r="AQ95" s="425"/>
      <c r="AR95" s="425"/>
      <c r="AS95" s="425"/>
      <c r="AT95" s="425"/>
      <c r="AU95" s="425"/>
      <c r="AV95" s="425"/>
      <c r="AW95" s="425"/>
      <c r="AX95" s="425"/>
      <c r="AY95" s="425"/>
      <c r="AZ95" s="425"/>
      <c r="BA95" s="425"/>
      <c r="BB95" s="425"/>
      <c r="BC95" s="425"/>
      <c r="BD95" s="425"/>
      <c r="BE95" s="425"/>
      <c r="BF95" s="425"/>
      <c r="BG95" s="425"/>
      <c r="BH95" s="425"/>
      <c r="BI95" s="425"/>
      <c r="IP95" s="911"/>
      <c r="IQ95" s="911"/>
      <c r="IR95" s="911"/>
      <c r="IS95" s="911"/>
      <c r="IT95" s="911"/>
      <c r="IU95" s="911"/>
      <c r="IV95" s="911"/>
    </row>
    <row r="96" spans="1:256" s="927" customFormat="1" ht="27" customHeight="1">
      <c r="A96" s="1276" t="s">
        <v>219</v>
      </c>
      <c r="B96" s="1177" t="s">
        <v>859</v>
      </c>
      <c r="C96" s="1233">
        <f>C62</f>
        <v>1031.04</v>
      </c>
      <c r="D96" s="1166" t="s">
        <v>5</v>
      </c>
      <c r="E96" s="1275"/>
      <c r="F96" s="1275">
        <f>C96*E96</f>
        <v>0</v>
      </c>
      <c r="G96" s="1147">
        <f>SUM(F95:F96)</f>
        <v>0</v>
      </c>
      <c r="H96" s="1240"/>
      <c r="I96" s="425"/>
      <c r="J96" s="425"/>
      <c r="K96" s="425"/>
      <c r="L96" s="425"/>
      <c r="M96" s="425"/>
      <c r="N96" s="425"/>
      <c r="O96" s="425"/>
      <c r="P96" s="425"/>
      <c r="Q96" s="425"/>
      <c r="R96" s="425"/>
      <c r="S96" s="425"/>
      <c r="T96" s="425"/>
      <c r="U96" s="425"/>
      <c r="V96" s="425"/>
      <c r="W96" s="425"/>
      <c r="X96" s="425"/>
      <c r="Y96" s="425"/>
      <c r="Z96" s="425"/>
      <c r="AA96" s="425"/>
      <c r="AB96" s="425"/>
      <c r="AC96" s="425"/>
      <c r="AD96" s="425"/>
      <c r="AE96" s="425"/>
      <c r="AF96" s="425"/>
      <c r="AG96" s="425"/>
      <c r="AH96" s="425"/>
      <c r="AI96" s="425"/>
      <c r="AJ96" s="425"/>
      <c r="AK96" s="425"/>
      <c r="AL96" s="425"/>
      <c r="AM96" s="425"/>
      <c r="AN96" s="425"/>
      <c r="AO96" s="425"/>
      <c r="AP96" s="425"/>
      <c r="AQ96" s="425"/>
      <c r="AR96" s="425"/>
      <c r="AS96" s="425"/>
      <c r="AT96" s="425"/>
      <c r="AU96" s="425"/>
      <c r="AV96" s="425"/>
      <c r="AW96" s="425"/>
      <c r="AX96" s="425"/>
      <c r="AY96" s="425"/>
      <c r="AZ96" s="425"/>
      <c r="BA96" s="425"/>
      <c r="BB96" s="425"/>
      <c r="BC96" s="425"/>
      <c r="BD96" s="425"/>
      <c r="BE96" s="425"/>
      <c r="BF96" s="425"/>
      <c r="BG96" s="425"/>
      <c r="BH96" s="425"/>
      <c r="BI96" s="425"/>
      <c r="IP96" s="911"/>
      <c r="IQ96" s="911"/>
      <c r="IR96" s="911"/>
      <c r="IS96" s="911"/>
      <c r="IT96" s="911"/>
      <c r="IU96" s="911"/>
      <c r="IV96" s="911"/>
    </row>
    <row r="97" spans="1:256" s="927" customFormat="1" ht="9" customHeight="1">
      <c r="A97" s="1150"/>
      <c r="B97" s="1149"/>
      <c r="C97" s="1233"/>
      <c r="D97" s="1148"/>
      <c r="E97" s="1275"/>
      <c r="F97" s="1275"/>
      <c r="G97" s="1147"/>
      <c r="H97" s="425"/>
      <c r="I97" s="425"/>
      <c r="J97" s="425"/>
      <c r="K97" s="425"/>
      <c r="L97" s="425"/>
      <c r="M97" s="425"/>
      <c r="N97" s="425"/>
      <c r="O97" s="425"/>
      <c r="P97" s="425"/>
      <c r="Q97" s="425"/>
      <c r="R97" s="425"/>
      <c r="S97" s="425"/>
      <c r="T97" s="425"/>
      <c r="U97" s="425"/>
      <c r="V97" s="425"/>
      <c r="W97" s="425"/>
      <c r="X97" s="425"/>
      <c r="Y97" s="425"/>
      <c r="Z97" s="425"/>
      <c r="AA97" s="425"/>
      <c r="AB97" s="425"/>
      <c r="AC97" s="425"/>
      <c r="AD97" s="425"/>
      <c r="AE97" s="425"/>
      <c r="AF97" s="425"/>
      <c r="AG97" s="425"/>
      <c r="AH97" s="425"/>
      <c r="AI97" s="425"/>
      <c r="AJ97" s="425"/>
      <c r="AK97" s="425"/>
      <c r="AL97" s="425"/>
      <c r="AM97" s="425"/>
      <c r="AN97" s="425"/>
      <c r="AO97" s="425"/>
      <c r="AP97" s="425"/>
      <c r="AQ97" s="425"/>
      <c r="AR97" s="425"/>
      <c r="AS97" s="425"/>
      <c r="AT97" s="425"/>
      <c r="AU97" s="425"/>
      <c r="AV97" s="425"/>
      <c r="AW97" s="425"/>
      <c r="AX97" s="425"/>
      <c r="AY97" s="425"/>
      <c r="AZ97" s="425"/>
      <c r="BA97" s="425"/>
      <c r="BB97" s="425"/>
      <c r="BC97" s="425"/>
      <c r="BD97" s="425"/>
      <c r="BE97" s="425"/>
      <c r="BF97" s="425"/>
      <c r="BG97" s="425"/>
      <c r="BH97" s="425"/>
      <c r="BI97" s="425"/>
      <c r="IP97" s="911"/>
      <c r="IQ97" s="911"/>
      <c r="IR97" s="911"/>
      <c r="IS97" s="911"/>
      <c r="IT97" s="911"/>
      <c r="IU97" s="911"/>
      <c r="IV97" s="911"/>
    </row>
    <row r="98" spans="1:256" s="927" customFormat="1" ht="39" customHeight="1">
      <c r="A98" s="1143" t="s">
        <v>85</v>
      </c>
      <c r="B98" s="1142" t="s">
        <v>253</v>
      </c>
      <c r="C98" s="1263"/>
      <c r="D98" s="1121"/>
      <c r="E98" s="1228"/>
      <c r="F98" s="1120"/>
      <c r="G98" s="1119"/>
      <c r="H98" s="1255"/>
      <c r="I98" s="425"/>
      <c r="J98" s="425"/>
      <c r="K98" s="425"/>
      <c r="L98" s="425"/>
      <c r="M98" s="425"/>
      <c r="N98" s="425"/>
      <c r="O98" s="425"/>
      <c r="P98" s="425"/>
      <c r="Q98" s="425"/>
      <c r="R98" s="425"/>
      <c r="S98" s="425"/>
      <c r="T98" s="425"/>
      <c r="U98" s="425"/>
      <c r="V98" s="425"/>
      <c r="W98" s="425"/>
      <c r="X98" s="425"/>
      <c r="Y98" s="425"/>
      <c r="Z98" s="425"/>
      <c r="AA98" s="425"/>
      <c r="AB98" s="425"/>
      <c r="AC98" s="425"/>
      <c r="AD98" s="425"/>
      <c r="AE98" s="425"/>
      <c r="AF98" s="425"/>
      <c r="AG98" s="425"/>
      <c r="AH98" s="425"/>
      <c r="AI98" s="425"/>
      <c r="AJ98" s="425"/>
      <c r="AK98" s="425"/>
      <c r="AL98" s="425"/>
      <c r="AM98" s="425"/>
      <c r="AN98" s="425"/>
      <c r="AO98" s="425"/>
      <c r="AP98" s="425"/>
      <c r="AQ98" s="425"/>
      <c r="AR98" s="425"/>
      <c r="AS98" s="425"/>
      <c r="AT98" s="425"/>
      <c r="AU98" s="425"/>
      <c r="AV98" s="425"/>
      <c r="AW98" s="425"/>
      <c r="AX98" s="425"/>
      <c r="AY98" s="425"/>
      <c r="AZ98" s="425"/>
      <c r="BA98" s="425"/>
      <c r="BB98" s="425"/>
      <c r="BC98" s="425"/>
      <c r="BD98" s="425"/>
      <c r="BE98" s="425"/>
      <c r="BF98" s="425"/>
      <c r="BG98" s="425"/>
      <c r="BH98" s="425"/>
      <c r="BI98" s="425"/>
      <c r="IP98" s="911"/>
      <c r="IQ98" s="911"/>
      <c r="IR98" s="911"/>
      <c r="IS98" s="911"/>
      <c r="IT98" s="911"/>
      <c r="IU98" s="911"/>
      <c r="IV98" s="911"/>
    </row>
    <row r="99" spans="1:256" s="927" customFormat="1" ht="25.5" customHeight="1">
      <c r="A99" s="1276" t="s">
        <v>252</v>
      </c>
      <c r="B99" s="1174" t="str">
        <f>B95</f>
        <v>Ø3" PVC con J. G.</v>
      </c>
      <c r="C99" s="1263">
        <v>4426.45</v>
      </c>
      <c r="D99" s="1121" t="s">
        <v>5</v>
      </c>
      <c r="E99" s="1228"/>
      <c r="F99" s="1120">
        <f>C99*E99</f>
        <v>0</v>
      </c>
      <c r="G99" s="1119"/>
      <c r="H99" s="1255"/>
      <c r="I99" s="1240"/>
      <c r="J99" s="425"/>
      <c r="K99" s="425"/>
      <c r="L99" s="425"/>
      <c r="M99" s="425"/>
      <c r="N99" s="425"/>
      <c r="O99" s="425"/>
      <c r="P99" s="425"/>
      <c r="Q99" s="425"/>
      <c r="R99" s="425"/>
      <c r="S99" s="425"/>
      <c r="T99" s="425"/>
      <c r="U99" s="425"/>
      <c r="V99" s="425"/>
      <c r="W99" s="425"/>
      <c r="X99" s="425"/>
      <c r="Y99" s="425"/>
      <c r="Z99" s="425"/>
      <c r="AA99" s="425"/>
      <c r="AB99" s="425"/>
      <c r="AC99" s="425"/>
      <c r="AD99" s="425"/>
      <c r="AE99" s="425"/>
      <c r="AF99" s="425"/>
      <c r="AG99" s="425"/>
      <c r="AH99" s="425"/>
      <c r="AI99" s="425"/>
      <c r="AJ99" s="425"/>
      <c r="AK99" s="425"/>
      <c r="AL99" s="425"/>
      <c r="AM99" s="425"/>
      <c r="AN99" s="425"/>
      <c r="AO99" s="425"/>
      <c r="AP99" s="425"/>
      <c r="AQ99" s="425"/>
      <c r="AR99" s="425"/>
      <c r="AS99" s="425"/>
      <c r="AT99" s="425"/>
      <c r="AU99" s="425"/>
      <c r="AV99" s="425"/>
      <c r="AW99" s="425"/>
      <c r="AX99" s="425"/>
      <c r="AY99" s="425"/>
      <c r="AZ99" s="425"/>
      <c r="BA99" s="425"/>
      <c r="BB99" s="425"/>
      <c r="BC99" s="425"/>
      <c r="BD99" s="425"/>
      <c r="BE99" s="425"/>
      <c r="BF99" s="425"/>
      <c r="BG99" s="425"/>
      <c r="BH99" s="425"/>
      <c r="BI99" s="425"/>
      <c r="IP99" s="911"/>
      <c r="IQ99" s="911"/>
      <c r="IR99" s="911"/>
      <c r="IS99" s="911"/>
      <c r="IT99" s="911"/>
      <c r="IU99" s="911"/>
      <c r="IV99" s="911"/>
    </row>
    <row r="100" spans="1:256" s="927" customFormat="1" ht="24.75" customHeight="1">
      <c r="A100" s="1276" t="s">
        <v>251</v>
      </c>
      <c r="B100" s="1174" t="str">
        <f>B96</f>
        <v>Ø4" PVC con J. G.</v>
      </c>
      <c r="C100" s="1263">
        <v>1013.86</v>
      </c>
      <c r="D100" s="1121" t="s">
        <v>5</v>
      </c>
      <c r="E100" s="1228"/>
      <c r="F100" s="1120">
        <f>C100*E100</f>
        <v>0</v>
      </c>
      <c r="G100" s="1119">
        <f>SUM(F99:F100)</f>
        <v>0</v>
      </c>
      <c r="H100" s="1255"/>
      <c r="I100" s="425"/>
      <c r="J100" s="425"/>
      <c r="K100" s="425"/>
      <c r="L100" s="425"/>
      <c r="M100" s="425"/>
      <c r="N100" s="425"/>
      <c r="O100" s="425"/>
      <c r="P100" s="425"/>
      <c r="Q100" s="425"/>
      <c r="R100" s="425"/>
      <c r="S100" s="425"/>
      <c r="T100" s="425"/>
      <c r="U100" s="425"/>
      <c r="V100" s="425"/>
      <c r="W100" s="425"/>
      <c r="X100" s="425"/>
      <c r="Y100" s="425"/>
      <c r="Z100" s="425"/>
      <c r="AA100" s="425"/>
      <c r="AB100" s="425"/>
      <c r="AC100" s="425"/>
      <c r="AD100" s="425"/>
      <c r="AE100" s="425"/>
      <c r="AF100" s="425"/>
      <c r="AG100" s="425"/>
      <c r="AH100" s="425"/>
      <c r="AI100" s="425"/>
      <c r="AJ100" s="425"/>
      <c r="AK100" s="425"/>
      <c r="AL100" s="425"/>
      <c r="AM100" s="425"/>
      <c r="AN100" s="425"/>
      <c r="AO100" s="425"/>
      <c r="AP100" s="425"/>
      <c r="AQ100" s="425"/>
      <c r="AR100" s="425"/>
      <c r="AS100" s="425"/>
      <c r="AT100" s="425"/>
      <c r="AU100" s="425"/>
      <c r="AV100" s="425"/>
      <c r="AW100" s="425"/>
      <c r="AX100" s="425"/>
      <c r="AY100" s="425"/>
      <c r="AZ100" s="425"/>
      <c r="BA100" s="425"/>
      <c r="BB100" s="425"/>
      <c r="BC100" s="425"/>
      <c r="BD100" s="425"/>
      <c r="BE100" s="425"/>
      <c r="BF100" s="425"/>
      <c r="BG100" s="425"/>
      <c r="BH100" s="425"/>
      <c r="BI100" s="425"/>
      <c r="IP100" s="911"/>
      <c r="IQ100" s="911"/>
      <c r="IR100" s="911"/>
      <c r="IS100" s="911"/>
      <c r="IT100" s="911"/>
      <c r="IU100" s="911"/>
      <c r="IV100" s="911"/>
    </row>
    <row r="101" spans="1:256" s="927" customFormat="1" ht="10.5" customHeight="1">
      <c r="A101" s="1124"/>
      <c r="B101" s="1123"/>
      <c r="C101" s="1015"/>
      <c r="D101" s="1121"/>
      <c r="E101" s="1228"/>
      <c r="F101" s="1120" t="str">
        <f>IF(ISBLANK(C101),"",ROUND(C101*E101,2))</f>
        <v/>
      </c>
      <c r="G101" s="1119"/>
      <c r="H101" s="425"/>
      <c r="I101" s="425"/>
      <c r="J101" s="425"/>
      <c r="K101" s="425"/>
      <c r="L101" s="425"/>
      <c r="M101" s="425"/>
      <c r="N101" s="425"/>
      <c r="O101" s="425"/>
      <c r="P101" s="425"/>
      <c r="Q101" s="425"/>
      <c r="R101" s="425"/>
      <c r="S101" s="425"/>
      <c r="T101" s="425"/>
      <c r="U101" s="425"/>
      <c r="V101" s="425"/>
      <c r="W101" s="425"/>
      <c r="X101" s="425"/>
      <c r="Y101" s="425"/>
      <c r="Z101" s="425"/>
      <c r="AA101" s="425"/>
      <c r="AB101" s="425"/>
      <c r="AC101" s="425"/>
      <c r="AD101" s="425"/>
      <c r="AE101" s="425"/>
      <c r="AF101" s="425"/>
      <c r="AG101" s="425"/>
      <c r="AH101" s="425"/>
      <c r="AI101" s="425"/>
      <c r="AJ101" s="425"/>
      <c r="AK101" s="425"/>
      <c r="AL101" s="425"/>
      <c r="AM101" s="425"/>
      <c r="AN101" s="425"/>
      <c r="AO101" s="425"/>
      <c r="AP101" s="425"/>
      <c r="AQ101" s="425"/>
      <c r="AR101" s="425"/>
      <c r="AS101" s="425"/>
      <c r="AT101" s="425"/>
      <c r="AU101" s="425"/>
      <c r="AV101" s="425"/>
      <c r="AW101" s="425"/>
      <c r="AX101" s="425"/>
      <c r="AY101" s="425"/>
      <c r="AZ101" s="425"/>
      <c r="BA101" s="425"/>
      <c r="BB101" s="425"/>
      <c r="BC101" s="425"/>
      <c r="BD101" s="425"/>
      <c r="BE101" s="425"/>
      <c r="BF101" s="425"/>
      <c r="BG101" s="425"/>
      <c r="BH101" s="425"/>
      <c r="BI101" s="425"/>
      <c r="IP101" s="911"/>
      <c r="IQ101" s="911"/>
      <c r="IR101" s="911"/>
      <c r="IS101" s="911"/>
      <c r="IT101" s="911"/>
      <c r="IU101" s="911"/>
      <c r="IV101" s="911"/>
    </row>
    <row r="102" spans="1:256" s="927" customFormat="1" ht="61.5" customHeight="1">
      <c r="A102" s="1140" t="s">
        <v>83</v>
      </c>
      <c r="B102" s="1021" t="s">
        <v>858</v>
      </c>
      <c r="C102" s="1233">
        <v>420</v>
      </c>
      <c r="D102" s="1139" t="s">
        <v>2</v>
      </c>
      <c r="E102" s="1138"/>
      <c r="F102" s="1275">
        <f>+C102*E102</f>
        <v>0</v>
      </c>
      <c r="G102" s="1136">
        <f>+F102</f>
        <v>0</v>
      </c>
      <c r="H102" s="425"/>
      <c r="I102" s="425"/>
      <c r="J102" s="425"/>
      <c r="K102" s="425"/>
      <c r="L102" s="425"/>
      <c r="M102" s="425"/>
      <c r="N102" s="425"/>
      <c r="O102" s="425"/>
      <c r="P102" s="425"/>
      <c r="Q102" s="425"/>
      <c r="R102" s="425"/>
      <c r="S102" s="425"/>
      <c r="T102" s="425"/>
      <c r="U102" s="425"/>
      <c r="V102" s="425"/>
      <c r="W102" s="425"/>
      <c r="X102" s="425"/>
      <c r="Y102" s="425"/>
      <c r="Z102" s="425"/>
      <c r="AA102" s="425"/>
      <c r="AB102" s="425"/>
      <c r="AC102" s="425"/>
      <c r="AD102" s="425"/>
      <c r="AE102" s="425"/>
      <c r="AF102" s="425"/>
      <c r="AG102" s="425"/>
      <c r="AH102" s="425"/>
      <c r="AI102" s="425"/>
      <c r="AJ102" s="425"/>
      <c r="AK102" s="425"/>
      <c r="AL102" s="425"/>
      <c r="AM102" s="425"/>
      <c r="AN102" s="425"/>
      <c r="AO102" s="425"/>
      <c r="AP102" s="425"/>
      <c r="AQ102" s="425"/>
      <c r="AR102" s="425"/>
      <c r="AS102" s="425"/>
      <c r="AT102" s="425"/>
      <c r="AU102" s="425"/>
      <c r="AV102" s="425"/>
      <c r="AW102" s="425"/>
      <c r="AX102" s="425"/>
      <c r="AY102" s="425"/>
      <c r="AZ102" s="425"/>
      <c r="BA102" s="425"/>
      <c r="BB102" s="425"/>
      <c r="BC102" s="425"/>
      <c r="BD102" s="425"/>
      <c r="BE102" s="425"/>
      <c r="BF102" s="425"/>
      <c r="BG102" s="425"/>
      <c r="BH102" s="425"/>
      <c r="BI102" s="425"/>
      <c r="IP102" s="911"/>
      <c r="IQ102" s="911"/>
      <c r="IR102" s="911"/>
      <c r="IS102" s="911"/>
      <c r="IT102" s="911"/>
      <c r="IU102" s="911"/>
      <c r="IV102" s="911"/>
    </row>
    <row r="103" spans="1:256" s="927" customFormat="1" ht="12" customHeight="1">
      <c r="A103" s="1124"/>
      <c r="B103" s="1123"/>
      <c r="C103" s="1015"/>
      <c r="D103" s="1121"/>
      <c r="E103" s="1228"/>
      <c r="F103" s="1120"/>
      <c r="G103" s="1119"/>
      <c r="H103" s="425"/>
      <c r="I103" s="425"/>
      <c r="J103" s="425"/>
      <c r="K103" s="425"/>
      <c r="L103" s="425"/>
      <c r="M103" s="425"/>
      <c r="N103" s="425"/>
      <c r="O103" s="425"/>
      <c r="P103" s="425"/>
      <c r="Q103" s="425"/>
      <c r="R103" s="425"/>
      <c r="S103" s="425"/>
      <c r="T103" s="425"/>
      <c r="U103" s="425"/>
      <c r="V103" s="425"/>
      <c r="W103" s="425"/>
      <c r="X103" s="425"/>
      <c r="Y103" s="425"/>
      <c r="Z103" s="425"/>
      <c r="AA103" s="425"/>
      <c r="AB103" s="425"/>
      <c r="AC103" s="425"/>
      <c r="AD103" s="425"/>
      <c r="AE103" s="425"/>
      <c r="AF103" s="425"/>
      <c r="AG103" s="425"/>
      <c r="AH103" s="425"/>
      <c r="AI103" s="425"/>
      <c r="AJ103" s="425"/>
      <c r="AK103" s="425"/>
      <c r="AL103" s="425"/>
      <c r="AM103" s="425"/>
      <c r="AN103" s="425"/>
      <c r="AO103" s="425"/>
      <c r="AP103" s="425"/>
      <c r="AQ103" s="425"/>
      <c r="AR103" s="425"/>
      <c r="AS103" s="425"/>
      <c r="AT103" s="425"/>
      <c r="AU103" s="425"/>
      <c r="AV103" s="425"/>
      <c r="AW103" s="425"/>
      <c r="AX103" s="425"/>
      <c r="AY103" s="425"/>
      <c r="AZ103" s="425"/>
      <c r="BA103" s="425"/>
      <c r="BB103" s="425"/>
      <c r="BC103" s="425"/>
      <c r="BD103" s="425"/>
      <c r="BE103" s="425"/>
      <c r="BF103" s="425"/>
      <c r="BG103" s="425"/>
      <c r="BH103" s="425"/>
      <c r="BI103" s="425"/>
      <c r="IP103" s="911"/>
      <c r="IQ103" s="911"/>
      <c r="IR103" s="911"/>
      <c r="IS103" s="911"/>
      <c r="IT103" s="911"/>
      <c r="IU103" s="911"/>
      <c r="IV103" s="911"/>
    </row>
    <row r="104" spans="1:256" s="927" customFormat="1" ht="63" customHeight="1">
      <c r="A104" s="1124" t="s">
        <v>81</v>
      </c>
      <c r="B104" s="1123" t="s">
        <v>760</v>
      </c>
      <c r="C104" s="1015">
        <v>1</v>
      </c>
      <c r="D104" s="1121" t="s">
        <v>14</v>
      </c>
      <c r="E104" s="1228"/>
      <c r="F104" s="1120">
        <f>IF(ISBLANK(C104),"",ROUND(C104*E104,2))</f>
        <v>0</v>
      </c>
      <c r="G104" s="1119">
        <f>SUM(F104)</f>
        <v>0</v>
      </c>
      <c r="H104" s="425"/>
      <c r="I104" s="425"/>
      <c r="J104" s="425"/>
      <c r="K104" s="425"/>
      <c r="L104" s="425"/>
      <c r="M104" s="425"/>
      <c r="N104" s="425"/>
      <c r="O104" s="425"/>
      <c r="P104" s="425"/>
      <c r="Q104" s="425"/>
      <c r="R104" s="425"/>
      <c r="S104" s="425"/>
      <c r="T104" s="425"/>
      <c r="U104" s="425"/>
      <c r="V104" s="425"/>
      <c r="W104" s="425"/>
      <c r="X104" s="425"/>
      <c r="Y104" s="425"/>
      <c r="Z104" s="425"/>
      <c r="AA104" s="425"/>
      <c r="AB104" s="425"/>
      <c r="AC104" s="425"/>
      <c r="AD104" s="425"/>
      <c r="AE104" s="425"/>
      <c r="AF104" s="425"/>
      <c r="AG104" s="425"/>
      <c r="AH104" s="425"/>
      <c r="AI104" s="425"/>
      <c r="AJ104" s="425"/>
      <c r="AK104" s="425"/>
      <c r="AL104" s="425"/>
      <c r="AM104" s="425"/>
      <c r="AN104" s="425"/>
      <c r="AO104" s="425"/>
      <c r="AP104" s="425"/>
      <c r="AQ104" s="425"/>
      <c r="AR104" s="425"/>
      <c r="AS104" s="425"/>
      <c r="AT104" s="425"/>
      <c r="AU104" s="425"/>
      <c r="AV104" s="425"/>
      <c r="AW104" s="425"/>
      <c r="AX104" s="425"/>
      <c r="AY104" s="425"/>
      <c r="AZ104" s="425"/>
      <c r="BA104" s="425"/>
      <c r="BB104" s="425"/>
      <c r="BC104" s="425"/>
      <c r="BD104" s="425"/>
      <c r="BE104" s="425"/>
      <c r="BF104" s="425"/>
      <c r="BG104" s="425"/>
      <c r="BH104" s="425"/>
      <c r="BI104" s="425"/>
    </row>
    <row r="105" spans="1:256" s="927" customFormat="1" ht="9.75" customHeight="1">
      <c r="A105" s="1129"/>
      <c r="B105" s="1123"/>
      <c r="C105" s="1263"/>
      <c r="D105" s="1121"/>
      <c r="E105" s="1228"/>
      <c r="F105" s="1120"/>
      <c r="G105" s="1119"/>
      <c r="H105" s="425"/>
      <c r="I105" s="425"/>
      <c r="J105" s="425"/>
      <c r="K105" s="425"/>
      <c r="L105" s="425"/>
      <c r="M105" s="425"/>
      <c r="N105" s="425"/>
      <c r="O105" s="425"/>
      <c r="P105" s="425"/>
      <c r="Q105" s="425"/>
      <c r="R105" s="425"/>
      <c r="S105" s="425"/>
      <c r="T105" s="425"/>
      <c r="U105" s="425"/>
      <c r="V105" s="425"/>
      <c r="W105" s="425"/>
      <c r="X105" s="425"/>
      <c r="Y105" s="425"/>
      <c r="Z105" s="425"/>
      <c r="AA105" s="425"/>
      <c r="AB105" s="425"/>
      <c r="AC105" s="425"/>
      <c r="AD105" s="425"/>
      <c r="AE105" s="425"/>
      <c r="AF105" s="425"/>
      <c r="AG105" s="425"/>
      <c r="AH105" s="425"/>
      <c r="AI105" s="425"/>
      <c r="AJ105" s="425"/>
      <c r="AK105" s="425"/>
      <c r="AL105" s="425"/>
      <c r="AM105" s="425"/>
      <c r="AN105" s="425"/>
      <c r="AO105" s="425"/>
      <c r="AP105" s="425"/>
      <c r="AQ105" s="425"/>
      <c r="AR105" s="425"/>
      <c r="AS105" s="425"/>
      <c r="AT105" s="425"/>
      <c r="AU105" s="425"/>
      <c r="AV105" s="425"/>
      <c r="AW105" s="425"/>
      <c r="AX105" s="425"/>
      <c r="AY105" s="425"/>
      <c r="AZ105" s="425"/>
      <c r="BA105" s="425"/>
      <c r="BB105" s="425"/>
      <c r="BC105" s="425"/>
      <c r="BD105" s="425"/>
      <c r="BE105" s="425"/>
      <c r="BF105" s="425"/>
      <c r="BG105" s="425"/>
      <c r="BH105" s="425"/>
      <c r="BI105" s="425"/>
    </row>
    <row r="106" spans="1:256" s="927" customFormat="1" ht="21.75" customHeight="1">
      <c r="A106" s="1274" t="s">
        <v>79</v>
      </c>
      <c r="B106" s="1273" t="s">
        <v>857</v>
      </c>
      <c r="C106" s="1233">
        <f>+C27+C28*0.8</f>
        <v>5312.04</v>
      </c>
      <c r="D106" s="1139" t="s">
        <v>15</v>
      </c>
      <c r="E106" s="1228"/>
      <c r="F106" s="1120">
        <f>C106*E106</f>
        <v>0</v>
      </c>
      <c r="G106" s="1272"/>
      <c r="H106" s="1255"/>
      <c r="I106" s="1240"/>
      <c r="J106" s="425"/>
      <c r="K106" s="425"/>
      <c r="L106" s="425"/>
      <c r="M106" s="425"/>
      <c r="N106" s="425"/>
      <c r="O106" s="425"/>
      <c r="P106" s="425"/>
      <c r="Q106" s="425"/>
      <c r="R106" s="425"/>
      <c r="S106" s="425"/>
      <c r="T106" s="425"/>
      <c r="U106" s="425"/>
      <c r="V106" s="425"/>
      <c r="W106" s="425"/>
      <c r="X106" s="425"/>
      <c r="Y106" s="425"/>
      <c r="Z106" s="425"/>
      <c r="AA106" s="425"/>
      <c r="AB106" s="425"/>
      <c r="AC106" s="425"/>
      <c r="AD106" s="425"/>
      <c r="AE106" s="425"/>
      <c r="AF106" s="425"/>
      <c r="AG106" s="425"/>
      <c r="AH106" s="425"/>
      <c r="AI106" s="425"/>
      <c r="AJ106" s="425"/>
      <c r="AK106" s="425"/>
      <c r="AL106" s="425"/>
      <c r="AM106" s="425"/>
      <c r="AN106" s="425"/>
      <c r="AO106" s="425"/>
      <c r="AP106" s="425"/>
      <c r="AQ106" s="425"/>
      <c r="AR106" s="425"/>
      <c r="AS106" s="425"/>
      <c r="AT106" s="425"/>
      <c r="AU106" s="425"/>
      <c r="AV106" s="425"/>
      <c r="AW106" s="425"/>
      <c r="AX106" s="425"/>
      <c r="AY106" s="425"/>
      <c r="AZ106" s="425"/>
      <c r="BA106" s="425"/>
      <c r="BB106" s="425"/>
      <c r="BC106" s="425"/>
      <c r="BD106" s="425"/>
      <c r="BE106" s="425"/>
      <c r="BF106" s="425"/>
      <c r="BG106" s="425"/>
      <c r="BH106" s="425"/>
      <c r="BI106" s="425"/>
    </row>
    <row r="107" spans="1:256" s="927" customFormat="1" ht="14.25" customHeight="1" thickBot="1">
      <c r="A107" s="1271"/>
      <c r="B107" s="1270"/>
      <c r="C107" s="1269"/>
      <c r="D107" s="1268"/>
      <c r="E107" s="1267"/>
      <c r="F107" s="1266"/>
      <c r="G107" s="1265"/>
      <c r="H107" s="425"/>
      <c r="I107" s="425"/>
      <c r="J107" s="425"/>
      <c r="K107" s="425"/>
      <c r="L107" s="425"/>
      <c r="M107" s="425"/>
      <c r="N107" s="425"/>
      <c r="O107" s="425"/>
      <c r="P107" s="425"/>
      <c r="Q107" s="425"/>
      <c r="R107" s="425"/>
      <c r="S107" s="425"/>
      <c r="T107" s="425"/>
      <c r="U107" s="425"/>
      <c r="V107" s="425"/>
      <c r="W107" s="425"/>
      <c r="X107" s="425"/>
      <c r="Y107" s="425"/>
      <c r="Z107" s="425"/>
      <c r="AA107" s="425"/>
      <c r="AB107" s="425"/>
      <c r="AC107" s="425"/>
      <c r="AD107" s="425"/>
      <c r="AE107" s="425"/>
      <c r="AF107" s="425"/>
      <c r="AG107" s="425"/>
      <c r="AH107" s="425"/>
      <c r="AI107" s="425"/>
      <c r="AJ107" s="425"/>
      <c r="AK107" s="425"/>
      <c r="AL107" s="425"/>
      <c r="AM107" s="425"/>
      <c r="AN107" s="425"/>
      <c r="AO107" s="425"/>
      <c r="AP107" s="425"/>
      <c r="AQ107" s="425"/>
      <c r="AR107" s="425"/>
      <c r="AS107" s="425"/>
      <c r="AT107" s="425"/>
      <c r="AU107" s="425"/>
      <c r="AV107" s="425"/>
      <c r="AW107" s="425"/>
      <c r="AX107" s="425"/>
      <c r="AY107" s="425"/>
      <c r="AZ107" s="425"/>
      <c r="BA107" s="425"/>
      <c r="BB107" s="425"/>
      <c r="BC107" s="425"/>
      <c r="BD107" s="425"/>
      <c r="BE107" s="425"/>
      <c r="BF107" s="425"/>
      <c r="BG107" s="425"/>
      <c r="BH107" s="425"/>
      <c r="BI107" s="425"/>
    </row>
    <row r="108" spans="1:256" s="927" customFormat="1" ht="14.25" customHeight="1" thickTop="1">
      <c r="A108" s="1129"/>
      <c r="B108" s="1123"/>
      <c r="C108" s="1263"/>
      <c r="D108" s="1121"/>
      <c r="E108" s="1228"/>
      <c r="F108" s="1120"/>
      <c r="G108" s="1119"/>
      <c r="H108" s="425"/>
      <c r="I108" s="425"/>
      <c r="J108" s="425"/>
      <c r="K108" s="425"/>
      <c r="L108" s="425"/>
      <c r="M108" s="425"/>
      <c r="N108" s="425"/>
      <c r="O108" s="425"/>
      <c r="P108" s="425"/>
      <c r="Q108" s="425"/>
      <c r="R108" s="425"/>
      <c r="S108" s="425"/>
      <c r="T108" s="425"/>
      <c r="U108" s="425"/>
      <c r="V108" s="425"/>
      <c r="W108" s="425"/>
      <c r="X108" s="425"/>
      <c r="Y108" s="425"/>
      <c r="Z108" s="425"/>
      <c r="AA108" s="425"/>
      <c r="AB108" s="425"/>
      <c r="AC108" s="425"/>
      <c r="AD108" s="425"/>
      <c r="AE108" s="425"/>
      <c r="AF108" s="425"/>
      <c r="AG108" s="425"/>
      <c r="AH108" s="425"/>
      <c r="AI108" s="425"/>
      <c r="AJ108" s="425"/>
      <c r="AK108" s="425"/>
      <c r="AL108" s="425"/>
      <c r="AM108" s="425"/>
      <c r="AN108" s="425"/>
      <c r="AO108" s="425"/>
      <c r="AP108" s="425"/>
      <c r="AQ108" s="425"/>
      <c r="AR108" s="425"/>
      <c r="AS108" s="425"/>
      <c r="AT108" s="425"/>
      <c r="AU108" s="425"/>
      <c r="AV108" s="425"/>
      <c r="AW108" s="425"/>
      <c r="AX108" s="425"/>
      <c r="AY108" s="425"/>
      <c r="AZ108" s="425"/>
      <c r="BA108" s="425"/>
      <c r="BB108" s="425"/>
      <c r="BC108" s="425"/>
      <c r="BD108" s="425"/>
      <c r="BE108" s="425"/>
      <c r="BF108" s="425"/>
      <c r="BG108" s="425"/>
      <c r="BH108" s="425"/>
      <c r="BI108" s="425"/>
    </row>
    <row r="109" spans="1:256" s="927" customFormat="1" ht="48.75" customHeight="1">
      <c r="A109" s="1129" t="s">
        <v>77</v>
      </c>
      <c r="B109" s="1123" t="s">
        <v>856</v>
      </c>
      <c r="C109" s="1263">
        <v>1</v>
      </c>
      <c r="D109" s="1121" t="s">
        <v>2</v>
      </c>
      <c r="E109" s="1228"/>
      <c r="F109" s="1120">
        <f>C109*E109</f>
        <v>0</v>
      </c>
      <c r="G109" s="1119">
        <f>SUM(F109)</f>
        <v>0</v>
      </c>
      <c r="H109" s="1240"/>
      <c r="I109" s="425"/>
      <c r="J109" s="425"/>
      <c r="K109" s="425"/>
      <c r="L109" s="425"/>
      <c r="M109" s="425"/>
      <c r="N109" s="425"/>
      <c r="O109" s="425"/>
      <c r="P109" s="425"/>
      <c r="Q109" s="425"/>
      <c r="R109" s="425"/>
      <c r="S109" s="425"/>
      <c r="T109" s="425"/>
      <c r="U109" s="425"/>
      <c r="V109" s="425"/>
      <c r="W109" s="425"/>
      <c r="X109" s="425"/>
      <c r="Y109" s="425"/>
      <c r="Z109" s="425"/>
      <c r="AA109" s="425"/>
      <c r="AB109" s="425"/>
      <c r="AC109" s="425"/>
      <c r="AD109" s="425"/>
      <c r="AE109" s="425"/>
      <c r="AF109" s="425"/>
      <c r="AG109" s="425"/>
      <c r="AH109" s="425"/>
      <c r="AI109" s="425"/>
      <c r="AJ109" s="425"/>
      <c r="AK109" s="425"/>
      <c r="AL109" s="425"/>
      <c r="AM109" s="425"/>
      <c r="AN109" s="425"/>
      <c r="AO109" s="425"/>
      <c r="AP109" s="425"/>
      <c r="AQ109" s="425"/>
      <c r="AR109" s="425"/>
      <c r="AS109" s="425"/>
      <c r="AT109" s="425"/>
      <c r="AU109" s="425"/>
      <c r="AV109" s="425"/>
      <c r="AW109" s="425"/>
      <c r="AX109" s="425"/>
      <c r="AY109" s="425"/>
      <c r="AZ109" s="425"/>
      <c r="BA109" s="425"/>
      <c r="BB109" s="425"/>
      <c r="BC109" s="425"/>
      <c r="BD109" s="425"/>
      <c r="BE109" s="425"/>
      <c r="BF109" s="425"/>
      <c r="BG109" s="425"/>
      <c r="BH109" s="425"/>
      <c r="BI109" s="425"/>
    </row>
    <row r="110" spans="1:256" s="927" customFormat="1" ht="12" customHeight="1">
      <c r="A110" s="1264"/>
      <c r="B110" s="1123"/>
      <c r="C110" s="1263"/>
      <c r="D110" s="1121"/>
      <c r="E110" s="1228"/>
      <c r="F110" s="1120"/>
      <c r="G110" s="1119"/>
      <c r="H110" s="425"/>
      <c r="I110" s="425"/>
      <c r="J110" s="425"/>
      <c r="K110" s="425"/>
      <c r="L110" s="425"/>
      <c r="M110" s="425"/>
      <c r="N110" s="425"/>
      <c r="O110" s="425"/>
      <c r="P110" s="425"/>
      <c r="Q110" s="425"/>
      <c r="R110" s="425"/>
      <c r="S110" s="425"/>
      <c r="T110" s="425"/>
      <c r="U110" s="425"/>
      <c r="V110" s="425"/>
      <c r="W110" s="425"/>
      <c r="X110" s="425"/>
      <c r="Y110" s="425"/>
      <c r="Z110" s="425"/>
      <c r="AA110" s="425"/>
      <c r="AB110" s="425"/>
      <c r="AC110" s="425"/>
      <c r="AD110" s="425"/>
      <c r="AE110" s="425"/>
      <c r="AF110" s="425"/>
      <c r="AG110" s="425"/>
      <c r="AH110" s="425"/>
      <c r="AI110" s="425"/>
      <c r="AJ110" s="425"/>
      <c r="AK110" s="425"/>
      <c r="AL110" s="425"/>
      <c r="AM110" s="425"/>
      <c r="AN110" s="425"/>
      <c r="AO110" s="425"/>
      <c r="AP110" s="425"/>
      <c r="AQ110" s="425"/>
      <c r="AR110" s="425"/>
      <c r="AS110" s="425"/>
      <c r="AT110" s="425"/>
      <c r="AU110" s="425"/>
      <c r="AV110" s="425"/>
      <c r="AW110" s="425"/>
      <c r="AX110" s="425"/>
      <c r="AY110" s="425"/>
      <c r="AZ110" s="425"/>
      <c r="BA110" s="425"/>
      <c r="BB110" s="425"/>
      <c r="BC110" s="425"/>
      <c r="BD110" s="425"/>
      <c r="BE110" s="425"/>
      <c r="BF110" s="425"/>
      <c r="BG110" s="425"/>
      <c r="BH110" s="425"/>
      <c r="BI110" s="425"/>
    </row>
    <row r="111" spans="1:256" s="927" customFormat="1" ht="48.75" customHeight="1">
      <c r="A111" s="1124" t="s">
        <v>75</v>
      </c>
      <c r="B111" s="1123" t="s">
        <v>759</v>
      </c>
      <c r="C111" s="1228"/>
      <c r="D111" s="1121"/>
      <c r="E111" s="1228"/>
      <c r="F111" s="1120"/>
      <c r="G111" s="1119"/>
      <c r="H111" s="425"/>
      <c r="I111" s="425"/>
      <c r="J111" s="425"/>
      <c r="K111" s="425"/>
      <c r="L111" s="425"/>
      <c r="M111" s="425"/>
      <c r="N111" s="425"/>
      <c r="O111" s="425"/>
      <c r="P111" s="425"/>
      <c r="Q111" s="425"/>
      <c r="R111" s="425"/>
      <c r="S111" s="425"/>
      <c r="T111" s="425"/>
      <c r="U111" s="425"/>
      <c r="V111" s="425"/>
      <c r="W111" s="425"/>
      <c r="X111" s="425"/>
      <c r="Y111" s="425"/>
      <c r="Z111" s="425"/>
      <c r="AA111" s="425"/>
      <c r="AB111" s="425"/>
      <c r="AC111" s="425"/>
      <c r="AD111" s="425"/>
      <c r="AE111" s="425"/>
      <c r="AF111" s="425"/>
      <c r="AG111" s="425"/>
      <c r="AH111" s="425"/>
      <c r="AI111" s="425"/>
      <c r="AJ111" s="425"/>
      <c r="AK111" s="425"/>
      <c r="AL111" s="425"/>
      <c r="AM111" s="425"/>
      <c r="AN111" s="425"/>
      <c r="AO111" s="425"/>
      <c r="AP111" s="425"/>
      <c r="AQ111" s="425"/>
      <c r="AR111" s="425"/>
      <c r="AS111" s="425"/>
      <c r="AT111" s="425"/>
      <c r="AU111" s="425"/>
      <c r="AV111" s="425"/>
      <c r="AW111" s="425"/>
      <c r="AX111" s="425"/>
      <c r="AY111" s="425"/>
      <c r="AZ111" s="425"/>
      <c r="BA111" s="425"/>
      <c r="BB111" s="425"/>
      <c r="BC111" s="425"/>
      <c r="BD111" s="425"/>
      <c r="BE111" s="425"/>
      <c r="BF111" s="425"/>
      <c r="BG111" s="425"/>
      <c r="BH111" s="425"/>
      <c r="BI111" s="425"/>
    </row>
    <row r="112" spans="1:256" s="927" customFormat="1" ht="20">
      <c r="A112" s="1126" t="s">
        <v>855</v>
      </c>
      <c r="B112" s="1125" t="s">
        <v>755</v>
      </c>
      <c r="C112" s="1015">
        <v>10</v>
      </c>
      <c r="D112" s="1121" t="s">
        <v>2</v>
      </c>
      <c r="E112" s="1228"/>
      <c r="F112" s="1120">
        <f>C112*E112</f>
        <v>0</v>
      </c>
      <c r="G112" s="1119">
        <f>SUM(F112:F112)</f>
        <v>0</v>
      </c>
      <c r="H112" s="425"/>
      <c r="I112" s="425"/>
      <c r="J112" s="425"/>
      <c r="K112" s="425"/>
      <c r="L112" s="425"/>
      <c r="M112" s="425"/>
      <c r="N112" s="425"/>
      <c r="O112" s="425"/>
      <c r="P112" s="425"/>
      <c r="Q112" s="425"/>
      <c r="R112" s="425"/>
      <c r="S112" s="425"/>
      <c r="T112" s="425"/>
      <c r="U112" s="425"/>
      <c r="V112" s="425"/>
      <c r="W112" s="425"/>
      <c r="X112" s="425"/>
      <c r="Y112" s="425"/>
      <c r="Z112" s="425"/>
      <c r="AA112" s="425"/>
      <c r="AB112" s="425"/>
      <c r="AC112" s="425"/>
      <c r="AD112" s="425"/>
      <c r="AE112" s="425"/>
      <c r="AF112" s="425"/>
      <c r="AG112" s="425"/>
      <c r="AH112" s="425"/>
      <c r="AI112" s="425"/>
      <c r="AJ112" s="425"/>
      <c r="AK112" s="425"/>
      <c r="AL112" s="425"/>
      <c r="AM112" s="425"/>
      <c r="AN112" s="425"/>
      <c r="AO112" s="425"/>
      <c r="AP112" s="425"/>
      <c r="AQ112" s="425"/>
      <c r="AR112" s="425"/>
      <c r="AS112" s="425"/>
      <c r="AT112" s="425"/>
      <c r="AU112" s="425"/>
      <c r="AV112" s="425"/>
      <c r="AW112" s="425"/>
      <c r="AX112" s="425"/>
      <c r="AY112" s="425"/>
      <c r="AZ112" s="425"/>
      <c r="BA112" s="425"/>
      <c r="BB112" s="425"/>
      <c r="BC112" s="425"/>
      <c r="BD112" s="425"/>
      <c r="BE112" s="425"/>
      <c r="BF112" s="425"/>
      <c r="BG112" s="425"/>
      <c r="BH112" s="425"/>
      <c r="BI112" s="425"/>
    </row>
    <row r="113" spans="1:61" s="927" customFormat="1" ht="9.75" customHeight="1">
      <c r="A113" s="1124"/>
      <c r="B113" s="1123"/>
      <c r="C113" s="1122"/>
      <c r="D113" s="1121"/>
      <c r="E113" s="1228"/>
      <c r="F113" s="1120"/>
      <c r="G113" s="1119"/>
      <c r="H113" s="425"/>
      <c r="I113" s="425"/>
      <c r="J113" s="425"/>
      <c r="K113" s="425"/>
      <c r="L113" s="425"/>
      <c r="M113" s="425"/>
      <c r="N113" s="425"/>
      <c r="O113" s="425"/>
      <c r="P113" s="425"/>
      <c r="Q113" s="425"/>
      <c r="R113" s="425"/>
      <c r="S113" s="425"/>
      <c r="T113" s="425"/>
      <c r="U113" s="425"/>
      <c r="V113" s="425"/>
      <c r="W113" s="425"/>
      <c r="X113" s="425"/>
      <c r="Y113" s="425"/>
      <c r="Z113" s="425"/>
      <c r="AA113" s="425"/>
      <c r="AB113" s="425"/>
      <c r="AC113" s="425"/>
      <c r="AD113" s="425"/>
      <c r="AE113" s="425"/>
      <c r="AF113" s="425"/>
      <c r="AG113" s="425"/>
      <c r="AH113" s="425"/>
      <c r="AI113" s="425"/>
      <c r="AJ113" s="425"/>
      <c r="AK113" s="425"/>
      <c r="AL113" s="425"/>
      <c r="AM113" s="425"/>
      <c r="AN113" s="425"/>
      <c r="AO113" s="425"/>
      <c r="AP113" s="425"/>
      <c r="AQ113" s="425"/>
      <c r="AR113" s="425"/>
      <c r="AS113" s="425"/>
      <c r="AT113" s="425"/>
      <c r="AU113" s="425"/>
      <c r="AV113" s="425"/>
      <c r="AW113" s="425"/>
      <c r="AX113" s="425"/>
      <c r="AY113" s="425"/>
      <c r="AZ113" s="425"/>
      <c r="BA113" s="425"/>
      <c r="BB113" s="425"/>
      <c r="BC113" s="425"/>
      <c r="BD113" s="425"/>
      <c r="BE113" s="425"/>
      <c r="BF113" s="425"/>
      <c r="BG113" s="425"/>
      <c r="BH113" s="425"/>
      <c r="BI113" s="425"/>
    </row>
    <row r="114" spans="1:61" s="594" customFormat="1" ht="70.5" customHeight="1">
      <c r="A114" s="1118" t="s">
        <v>854</v>
      </c>
      <c r="B114" s="1021" t="s">
        <v>754</v>
      </c>
      <c r="C114" s="1015">
        <v>1</v>
      </c>
      <c r="D114" s="1014" t="s">
        <v>14</v>
      </c>
      <c r="E114" s="1262"/>
      <c r="F114" s="1012"/>
      <c r="G114" s="1261">
        <f>+F114</f>
        <v>0</v>
      </c>
      <c r="H114" s="425"/>
      <c r="I114" s="425"/>
      <c r="J114" s="425"/>
      <c r="K114" s="425"/>
      <c r="L114" s="425"/>
      <c r="M114" s="425"/>
      <c r="N114" s="425"/>
      <c r="O114" s="425"/>
      <c r="P114" s="425"/>
      <c r="Q114" s="425"/>
      <c r="R114" s="425"/>
      <c r="S114" s="425"/>
      <c r="T114" s="425"/>
      <c r="U114" s="425"/>
      <c r="V114" s="425"/>
      <c r="W114" s="425"/>
      <c r="X114" s="425"/>
      <c r="Y114" s="425"/>
      <c r="Z114" s="425"/>
      <c r="AA114" s="425"/>
      <c r="AB114" s="425"/>
      <c r="AC114" s="425"/>
      <c r="AD114" s="425"/>
      <c r="AE114" s="425"/>
      <c r="AF114" s="425"/>
      <c r="AG114" s="425"/>
      <c r="AH114" s="425"/>
      <c r="AI114" s="425"/>
      <c r="AJ114" s="425"/>
      <c r="AK114" s="425"/>
      <c r="AL114" s="425"/>
      <c r="AM114" s="425"/>
      <c r="AN114" s="425"/>
      <c r="AO114" s="425"/>
      <c r="AP114" s="425"/>
      <c r="AQ114" s="425"/>
      <c r="AR114" s="425"/>
      <c r="AS114" s="425"/>
      <c r="AT114" s="425"/>
      <c r="AU114" s="425"/>
      <c r="AV114" s="425"/>
      <c r="AW114" s="425"/>
      <c r="AX114" s="425"/>
      <c r="AY114" s="425"/>
      <c r="AZ114" s="425"/>
      <c r="BA114" s="425"/>
      <c r="BB114" s="425"/>
      <c r="BC114" s="425"/>
      <c r="BD114" s="425"/>
      <c r="BE114" s="425"/>
      <c r="BF114" s="425"/>
      <c r="BG114" s="425"/>
      <c r="BH114" s="425"/>
      <c r="BI114" s="425"/>
    </row>
    <row r="115" spans="1:61" s="594" customFormat="1" ht="11.25" customHeight="1" thickBot="1">
      <c r="A115" s="1118"/>
      <c r="B115" s="1021"/>
      <c r="C115" s="1015"/>
      <c r="D115" s="1014"/>
      <c r="E115" s="1262"/>
      <c r="F115" s="1012"/>
      <c r="G115" s="1261"/>
      <c r="H115" s="425"/>
      <c r="I115" s="425"/>
      <c r="J115" s="425"/>
      <c r="K115" s="425"/>
      <c r="L115" s="425"/>
      <c r="M115" s="425"/>
      <c r="N115" s="425"/>
      <c r="O115" s="425"/>
      <c r="P115" s="425"/>
      <c r="Q115" s="425"/>
      <c r="R115" s="425"/>
      <c r="S115" s="425"/>
      <c r="T115" s="425"/>
      <c r="U115" s="425"/>
      <c r="V115" s="425"/>
      <c r="W115" s="425"/>
      <c r="X115" s="425"/>
      <c r="Y115" s="425"/>
      <c r="Z115" s="425"/>
      <c r="AA115" s="425"/>
      <c r="AB115" s="425"/>
      <c r="AC115" s="425"/>
      <c r="AD115" s="425"/>
      <c r="AE115" s="425"/>
      <c r="AF115" s="425"/>
      <c r="AG115" s="425"/>
      <c r="AH115" s="425"/>
      <c r="AI115" s="425"/>
      <c r="AJ115" s="425"/>
      <c r="AK115" s="425"/>
      <c r="AL115" s="425"/>
      <c r="AM115" s="425"/>
      <c r="AN115" s="425"/>
      <c r="AO115" s="425"/>
      <c r="AP115" s="425"/>
      <c r="AQ115" s="425"/>
      <c r="AR115" s="425"/>
      <c r="AS115" s="425"/>
      <c r="AT115" s="425"/>
      <c r="AU115" s="425"/>
      <c r="AV115" s="425"/>
      <c r="AW115" s="425"/>
      <c r="AX115" s="425"/>
      <c r="AY115" s="425"/>
      <c r="AZ115" s="425"/>
      <c r="BA115" s="425"/>
      <c r="BB115" s="425"/>
      <c r="BC115" s="425"/>
      <c r="BD115" s="425"/>
      <c r="BE115" s="425"/>
      <c r="BF115" s="425"/>
      <c r="BG115" s="425"/>
      <c r="BH115" s="425"/>
      <c r="BI115" s="425"/>
    </row>
    <row r="116" spans="1:61" s="594" customFormat="1" ht="30.75" customHeight="1" thickTop="1" thickBot="1">
      <c r="A116" s="1010"/>
      <c r="B116" s="1561" t="s">
        <v>212</v>
      </c>
      <c r="C116" s="1561"/>
      <c r="D116" s="1561"/>
      <c r="E116" s="1561"/>
      <c r="F116" s="1009"/>
      <c r="G116" s="1008">
        <f>SUM(G11:G114)</f>
        <v>0</v>
      </c>
      <c r="H116" s="425"/>
      <c r="I116" s="425"/>
      <c r="J116" s="425"/>
      <c r="K116" s="425"/>
      <c r="L116" s="425"/>
      <c r="M116" s="425"/>
      <c r="N116" s="425"/>
      <c r="O116" s="425"/>
      <c r="P116" s="425"/>
      <c r="Q116" s="425"/>
      <c r="R116" s="425"/>
      <c r="S116" s="425"/>
      <c r="T116" s="425"/>
      <c r="U116" s="425"/>
      <c r="V116" s="425"/>
      <c r="W116" s="425"/>
      <c r="X116" s="425"/>
      <c r="Y116" s="425"/>
      <c r="Z116" s="425"/>
      <c r="AA116" s="425"/>
      <c r="AB116" s="425"/>
      <c r="AC116" s="425"/>
      <c r="AD116" s="425"/>
      <c r="AE116" s="425"/>
      <c r="AF116" s="425"/>
      <c r="AG116" s="425"/>
      <c r="AH116" s="425"/>
      <c r="AI116" s="425"/>
      <c r="AJ116" s="425"/>
      <c r="AK116" s="425"/>
      <c r="AL116" s="425"/>
      <c r="AM116" s="425"/>
      <c r="AN116" s="425"/>
      <c r="AO116" s="425"/>
      <c r="AP116" s="425"/>
      <c r="AQ116" s="425"/>
      <c r="AR116" s="425"/>
      <c r="AS116" s="425"/>
      <c r="AT116" s="425"/>
      <c r="AU116" s="425"/>
      <c r="AV116" s="425"/>
      <c r="AW116" s="425"/>
      <c r="AX116" s="425"/>
      <c r="AY116" s="425"/>
      <c r="AZ116" s="425"/>
      <c r="BA116" s="425"/>
      <c r="BB116" s="425"/>
      <c r="BC116" s="425"/>
      <c r="BD116" s="425"/>
      <c r="BE116" s="425"/>
      <c r="BF116" s="425"/>
      <c r="BG116" s="425"/>
      <c r="BH116" s="425"/>
      <c r="BI116" s="425"/>
    </row>
    <row r="117" spans="1:61" s="594" customFormat="1" ht="12" customHeight="1" thickTop="1">
      <c r="A117" s="1114"/>
      <c r="B117" s="1117"/>
      <c r="C117" s="1260"/>
      <c r="D117" s="1111"/>
      <c r="E117" s="1249"/>
      <c r="F117" s="1109"/>
      <c r="G117" s="1065"/>
      <c r="H117" s="425"/>
      <c r="I117" s="425"/>
      <c r="J117" s="425"/>
      <c r="K117" s="425"/>
      <c r="L117" s="425"/>
      <c r="M117" s="425"/>
      <c r="N117" s="425"/>
      <c r="O117" s="425"/>
      <c r="P117" s="425"/>
      <c r="Q117" s="425"/>
      <c r="R117" s="425"/>
      <c r="S117" s="425"/>
      <c r="T117" s="425"/>
      <c r="U117" s="425"/>
      <c r="V117" s="425"/>
      <c r="W117" s="425"/>
      <c r="X117" s="425"/>
      <c r="Y117" s="425"/>
      <c r="Z117" s="425"/>
      <c r="AA117" s="425"/>
      <c r="AB117" s="425"/>
      <c r="AC117" s="425"/>
      <c r="AD117" s="425"/>
      <c r="AE117" s="425"/>
      <c r="AF117" s="425"/>
      <c r="AG117" s="425"/>
      <c r="AH117" s="425"/>
      <c r="AI117" s="425"/>
      <c r="AJ117" s="425"/>
      <c r="AK117" s="425"/>
      <c r="AL117" s="425"/>
      <c r="AM117" s="425"/>
      <c r="AN117" s="425"/>
      <c r="AO117" s="425"/>
      <c r="AP117" s="425"/>
      <c r="AQ117" s="425"/>
      <c r="AR117" s="425"/>
      <c r="AS117" s="425"/>
      <c r="AT117" s="425"/>
      <c r="AU117" s="425"/>
      <c r="AV117" s="425"/>
      <c r="AW117" s="425"/>
      <c r="AX117" s="425"/>
      <c r="AY117" s="425"/>
      <c r="AZ117" s="425"/>
      <c r="BA117" s="425"/>
      <c r="BB117" s="425"/>
      <c r="BC117" s="425"/>
      <c r="BD117" s="425"/>
      <c r="BE117" s="425"/>
      <c r="BF117" s="425"/>
      <c r="BG117" s="425"/>
      <c r="BH117" s="425"/>
      <c r="BI117" s="425"/>
    </row>
    <row r="118" spans="1:61" s="594" customFormat="1" ht="83.25" customHeight="1">
      <c r="A118" s="1116" t="s">
        <v>853</v>
      </c>
      <c r="B118" s="1115" t="s">
        <v>852</v>
      </c>
      <c r="C118" s="1112"/>
      <c r="D118" s="1111"/>
      <c r="E118" s="1249"/>
      <c r="F118" s="1109"/>
      <c r="G118" s="1065"/>
      <c r="H118" s="425"/>
      <c r="I118" s="425"/>
      <c r="J118" s="425"/>
      <c r="K118" s="425"/>
      <c r="L118" s="425"/>
      <c r="M118" s="425"/>
      <c r="N118" s="425"/>
      <c r="O118" s="425"/>
      <c r="P118" s="425"/>
      <c r="Q118" s="425"/>
      <c r="R118" s="425"/>
      <c r="S118" s="425"/>
      <c r="T118" s="425"/>
      <c r="U118" s="425"/>
      <c r="V118" s="425"/>
      <c r="W118" s="425"/>
      <c r="X118" s="425"/>
      <c r="Y118" s="425"/>
      <c r="Z118" s="425"/>
      <c r="AA118" s="425"/>
      <c r="AB118" s="425"/>
      <c r="AC118" s="425"/>
      <c r="AD118" s="425"/>
      <c r="AE118" s="425"/>
      <c r="AF118" s="425"/>
      <c r="AG118" s="425"/>
      <c r="AH118" s="425"/>
      <c r="AI118" s="425"/>
      <c r="AJ118" s="425"/>
      <c r="AK118" s="425"/>
      <c r="AL118" s="425"/>
      <c r="AM118" s="425"/>
      <c r="AN118" s="425"/>
      <c r="AO118" s="425"/>
      <c r="AP118" s="425"/>
      <c r="AQ118" s="425"/>
      <c r="AR118" s="425"/>
      <c r="AS118" s="425"/>
      <c r="AT118" s="425"/>
      <c r="AU118" s="425"/>
      <c r="AV118" s="425"/>
      <c r="AW118" s="425"/>
      <c r="AX118" s="425"/>
      <c r="AY118" s="425"/>
      <c r="AZ118" s="425"/>
      <c r="BA118" s="425"/>
      <c r="BB118" s="425"/>
      <c r="BC118" s="425"/>
      <c r="BD118" s="425"/>
      <c r="BE118" s="425"/>
      <c r="BF118" s="425"/>
      <c r="BG118" s="425"/>
      <c r="BH118" s="425"/>
      <c r="BI118" s="425"/>
    </row>
    <row r="119" spans="1:61" s="594" customFormat="1" ht="10.5" customHeight="1">
      <c r="A119" s="1114"/>
      <c r="B119" s="1113"/>
      <c r="C119" s="1112"/>
      <c r="D119" s="1111"/>
      <c r="E119" s="1249"/>
      <c r="F119" s="1109"/>
      <c r="G119" s="1065"/>
      <c r="H119" s="425"/>
      <c r="I119" s="425"/>
      <c r="J119" s="425"/>
      <c r="K119" s="425"/>
      <c r="L119" s="425"/>
      <c r="M119" s="425"/>
      <c r="N119" s="425"/>
      <c r="O119" s="425"/>
      <c r="P119" s="425"/>
      <c r="Q119" s="425"/>
      <c r="R119" s="425"/>
      <c r="S119" s="425"/>
      <c r="T119" s="425"/>
      <c r="U119" s="425"/>
      <c r="V119" s="425"/>
      <c r="W119" s="425"/>
      <c r="X119" s="425"/>
      <c r="Y119" s="425"/>
      <c r="Z119" s="425"/>
      <c r="AA119" s="425"/>
      <c r="AB119" s="425"/>
      <c r="AC119" s="425"/>
      <c r="AD119" s="425"/>
      <c r="AE119" s="425"/>
      <c r="AF119" s="425"/>
      <c r="AG119" s="425"/>
      <c r="AH119" s="425"/>
      <c r="AI119" s="425"/>
      <c r="AJ119" s="425"/>
      <c r="AK119" s="425"/>
      <c r="AL119" s="425"/>
      <c r="AM119" s="425"/>
      <c r="AN119" s="425"/>
      <c r="AO119" s="425"/>
      <c r="AP119" s="425"/>
      <c r="AQ119" s="425"/>
      <c r="AR119" s="425"/>
      <c r="AS119" s="425"/>
      <c r="AT119" s="425"/>
      <c r="AU119" s="425"/>
      <c r="AV119" s="425"/>
      <c r="AW119" s="425"/>
      <c r="AX119" s="425"/>
      <c r="AY119" s="425"/>
      <c r="AZ119" s="425"/>
      <c r="BA119" s="425"/>
      <c r="BB119" s="425"/>
      <c r="BC119" s="425"/>
      <c r="BD119" s="425"/>
      <c r="BE119" s="425"/>
      <c r="BF119" s="425"/>
      <c r="BG119" s="425"/>
      <c r="BH119" s="425"/>
      <c r="BI119" s="425"/>
    </row>
    <row r="120" spans="1:61" s="594" customFormat="1" ht="88.5" customHeight="1">
      <c r="A120" s="1022" t="s">
        <v>143</v>
      </c>
      <c r="B120" s="1021" t="s">
        <v>830</v>
      </c>
      <c r="C120" s="1108"/>
      <c r="D120" s="1108"/>
      <c r="E120" s="1108"/>
      <c r="F120" s="1108"/>
      <c r="G120" s="1107"/>
      <c r="H120" s="425"/>
      <c r="I120" s="425"/>
      <c r="J120" s="425"/>
      <c r="K120" s="425"/>
      <c r="L120" s="425"/>
      <c r="M120" s="425"/>
      <c r="N120" s="425"/>
      <c r="O120" s="425"/>
      <c r="P120" s="425"/>
      <c r="Q120" s="425"/>
      <c r="R120" s="425"/>
      <c r="S120" s="425"/>
      <c r="T120" s="425"/>
      <c r="U120" s="425"/>
      <c r="V120" s="425"/>
      <c r="W120" s="425"/>
      <c r="X120" s="425"/>
      <c r="Y120" s="425"/>
      <c r="Z120" s="425"/>
      <c r="AA120" s="425"/>
      <c r="AB120" s="425"/>
      <c r="AC120" s="425"/>
      <c r="AD120" s="425"/>
      <c r="AE120" s="425"/>
      <c r="AF120" s="425"/>
      <c r="AG120" s="425"/>
      <c r="AH120" s="425"/>
      <c r="AI120" s="425"/>
      <c r="AJ120" s="425"/>
      <c r="AK120" s="425"/>
      <c r="AL120" s="425"/>
      <c r="AM120" s="425"/>
      <c r="AN120" s="425"/>
      <c r="AO120" s="425"/>
      <c r="AP120" s="425"/>
      <c r="AQ120" s="425"/>
      <c r="AR120" s="425"/>
      <c r="AS120" s="425"/>
      <c r="AT120" s="425"/>
      <c r="AU120" s="425"/>
      <c r="AV120" s="425"/>
      <c r="AW120" s="425"/>
      <c r="AX120" s="425"/>
      <c r="AY120" s="425"/>
      <c r="AZ120" s="425"/>
      <c r="BA120" s="425"/>
      <c r="BB120" s="425"/>
      <c r="BC120" s="425"/>
      <c r="BD120" s="425"/>
      <c r="BE120" s="425"/>
      <c r="BF120" s="425"/>
      <c r="BG120" s="425"/>
      <c r="BH120" s="425"/>
      <c r="BI120" s="425"/>
    </row>
    <row r="121" spans="1:61" s="594" customFormat="1" ht="24" customHeight="1">
      <c r="A121" s="1066" t="s">
        <v>141</v>
      </c>
      <c r="B121" s="1100" t="s">
        <v>829</v>
      </c>
      <c r="C121" s="1233">
        <v>180</v>
      </c>
      <c r="D121" s="1014" t="s">
        <v>506</v>
      </c>
      <c r="E121" s="1233"/>
      <c r="F121" s="1232">
        <f t="shared" ref="F121:F127" si="4">ROUND(E121*C121,2)</f>
        <v>0</v>
      </c>
      <c r="G121" s="1018"/>
      <c r="H121" s="425"/>
      <c r="I121" s="425"/>
      <c r="J121" s="425"/>
      <c r="K121" s="425"/>
      <c r="L121" s="425"/>
      <c r="M121" s="425"/>
      <c r="N121" s="425"/>
      <c r="O121" s="425"/>
      <c r="P121" s="425"/>
      <c r="Q121" s="425"/>
      <c r="R121" s="425"/>
      <c r="S121" s="425"/>
      <c r="T121" s="425"/>
      <c r="U121" s="425"/>
      <c r="V121" s="425"/>
      <c r="W121" s="425"/>
      <c r="X121" s="425"/>
      <c r="Y121" s="425"/>
      <c r="Z121" s="425"/>
      <c r="AA121" s="425"/>
      <c r="AB121" s="425"/>
      <c r="AC121" s="425"/>
      <c r="AD121" s="425"/>
      <c r="AE121" s="425"/>
      <c r="AF121" s="425"/>
      <c r="AG121" s="425"/>
      <c r="AH121" s="425"/>
      <c r="AI121" s="425"/>
      <c r="AJ121" s="425"/>
      <c r="AK121" s="425"/>
      <c r="AL121" s="425"/>
      <c r="AM121" s="425"/>
      <c r="AN121" s="425"/>
      <c r="AO121" s="425"/>
      <c r="AP121" s="425"/>
      <c r="AQ121" s="425"/>
      <c r="AR121" s="425"/>
      <c r="AS121" s="425"/>
      <c r="AT121" s="425"/>
      <c r="AU121" s="425"/>
      <c r="AV121" s="425"/>
      <c r="AW121" s="425"/>
      <c r="AX121" s="425"/>
      <c r="AY121" s="425"/>
      <c r="AZ121" s="425"/>
      <c r="BA121" s="425"/>
      <c r="BB121" s="425"/>
      <c r="BC121" s="425"/>
      <c r="BD121" s="425"/>
      <c r="BE121" s="425"/>
      <c r="BF121" s="425"/>
      <c r="BG121" s="425"/>
      <c r="BH121" s="425"/>
      <c r="BI121" s="425"/>
    </row>
    <row r="122" spans="1:61" s="1040" customFormat="1" ht="31.5" customHeight="1" thickBot="1">
      <c r="A122" s="1066" t="s">
        <v>139</v>
      </c>
      <c r="B122" s="1100" t="s">
        <v>851</v>
      </c>
      <c r="C122" s="1233">
        <v>180</v>
      </c>
      <c r="D122" s="1014" t="s">
        <v>506</v>
      </c>
      <c r="E122" s="1233"/>
      <c r="F122" s="1232">
        <f t="shared" si="4"/>
        <v>0</v>
      </c>
      <c r="G122" s="1018"/>
      <c r="H122" s="425"/>
      <c r="I122" s="425"/>
      <c r="J122" s="425"/>
      <c r="K122" s="425"/>
      <c r="L122" s="425"/>
      <c r="M122" s="425"/>
      <c r="N122" s="425"/>
      <c r="O122" s="425"/>
      <c r="P122" s="425"/>
      <c r="Q122" s="425"/>
      <c r="R122" s="425"/>
      <c r="S122" s="425"/>
      <c r="T122" s="425"/>
      <c r="U122" s="425"/>
      <c r="V122" s="425"/>
      <c r="W122" s="425"/>
      <c r="X122" s="425"/>
      <c r="Y122" s="425"/>
      <c r="Z122" s="425"/>
      <c r="AA122" s="425"/>
      <c r="AB122" s="425"/>
      <c r="AC122" s="425"/>
      <c r="AD122" s="425"/>
      <c r="AE122" s="425"/>
      <c r="AF122" s="425"/>
      <c r="AG122" s="425"/>
      <c r="AH122" s="425"/>
      <c r="AI122" s="425"/>
      <c r="AJ122" s="425"/>
      <c r="AK122" s="425"/>
      <c r="AL122" s="425"/>
      <c r="AM122" s="425"/>
      <c r="AN122" s="425"/>
      <c r="AO122" s="425"/>
      <c r="AP122" s="425"/>
      <c r="AQ122" s="425"/>
      <c r="AR122" s="425"/>
      <c r="AS122" s="425"/>
      <c r="AT122" s="425"/>
      <c r="AU122" s="425"/>
      <c r="AV122" s="425"/>
      <c r="AW122" s="425"/>
      <c r="AX122" s="425"/>
      <c r="AY122" s="425"/>
      <c r="AZ122" s="425"/>
      <c r="BA122" s="425"/>
      <c r="BB122" s="425"/>
      <c r="BC122" s="425"/>
      <c r="BD122" s="425"/>
      <c r="BE122" s="425"/>
      <c r="BF122" s="425"/>
      <c r="BG122" s="425"/>
      <c r="BH122" s="425"/>
      <c r="BI122" s="425"/>
    </row>
    <row r="123" spans="1:61" s="594" customFormat="1" ht="26.25" customHeight="1" thickTop="1">
      <c r="A123" s="1066" t="s">
        <v>608</v>
      </c>
      <c r="B123" s="1100" t="s">
        <v>827</v>
      </c>
      <c r="C123" s="1233">
        <v>144</v>
      </c>
      <c r="D123" s="1014" t="s">
        <v>506</v>
      </c>
      <c r="E123" s="1233"/>
      <c r="F123" s="1232">
        <f t="shared" si="4"/>
        <v>0</v>
      </c>
      <c r="G123" s="1018"/>
      <c r="H123" s="425"/>
      <c r="I123" s="425"/>
      <c r="J123" s="425"/>
      <c r="K123" s="425"/>
      <c r="L123" s="425"/>
      <c r="M123" s="425"/>
      <c r="N123" s="425"/>
      <c r="O123" s="425"/>
      <c r="P123" s="425"/>
      <c r="Q123" s="425"/>
      <c r="R123" s="425"/>
      <c r="S123" s="425"/>
      <c r="T123" s="425"/>
      <c r="U123" s="425"/>
      <c r="V123" s="425"/>
      <c r="W123" s="425"/>
      <c r="X123" s="425"/>
      <c r="Y123" s="425"/>
      <c r="Z123" s="425"/>
      <c r="AA123" s="425"/>
      <c r="AB123" s="425"/>
      <c r="AC123" s="425"/>
      <c r="AD123" s="425"/>
      <c r="AE123" s="425"/>
      <c r="AF123" s="425"/>
      <c r="AG123" s="425"/>
      <c r="AH123" s="425"/>
      <c r="AI123" s="425"/>
      <c r="AJ123" s="425"/>
      <c r="AK123" s="425"/>
      <c r="AL123" s="425"/>
      <c r="AM123" s="425"/>
      <c r="AN123" s="425"/>
      <c r="AO123" s="425"/>
      <c r="AP123" s="425"/>
      <c r="AQ123" s="425"/>
      <c r="AR123" s="425"/>
      <c r="AS123" s="425"/>
      <c r="AT123" s="425"/>
      <c r="AU123" s="425"/>
      <c r="AV123" s="425"/>
      <c r="AW123" s="425"/>
      <c r="AX123" s="425"/>
      <c r="AY123" s="425"/>
      <c r="AZ123" s="425"/>
      <c r="BA123" s="425"/>
      <c r="BB123" s="425"/>
      <c r="BC123" s="425"/>
      <c r="BD123" s="425"/>
      <c r="BE123" s="425"/>
      <c r="BF123" s="425"/>
      <c r="BG123" s="425"/>
      <c r="BH123" s="425"/>
      <c r="BI123" s="425"/>
    </row>
    <row r="124" spans="1:61" s="594" customFormat="1" ht="20.25" customHeight="1">
      <c r="A124" s="1066" t="s">
        <v>606</v>
      </c>
      <c r="B124" s="1100" t="s">
        <v>826</v>
      </c>
      <c r="C124" s="1233">
        <v>1</v>
      </c>
      <c r="D124" s="1014" t="s">
        <v>2</v>
      </c>
      <c r="E124" s="1233"/>
      <c r="F124" s="1232">
        <f t="shared" si="4"/>
        <v>0</v>
      </c>
      <c r="G124" s="1018"/>
      <c r="H124" s="425"/>
      <c r="I124" s="425"/>
      <c r="J124" s="425"/>
      <c r="K124" s="425"/>
      <c r="L124" s="425"/>
      <c r="M124" s="425"/>
      <c r="N124" s="425"/>
      <c r="O124" s="425"/>
      <c r="P124" s="425"/>
      <c r="Q124" s="425"/>
      <c r="R124" s="425"/>
      <c r="S124" s="425"/>
      <c r="T124" s="425"/>
      <c r="U124" s="425"/>
      <c r="V124" s="425"/>
      <c r="W124" s="425"/>
      <c r="X124" s="425"/>
      <c r="Y124" s="425"/>
      <c r="Z124" s="425"/>
      <c r="AA124" s="425"/>
      <c r="AB124" s="425"/>
      <c r="AC124" s="425"/>
      <c r="AD124" s="425"/>
      <c r="AE124" s="425"/>
      <c r="AF124" s="425"/>
      <c r="AG124" s="425"/>
      <c r="AH124" s="425"/>
      <c r="AI124" s="425"/>
      <c r="AJ124" s="425"/>
      <c r="AK124" s="425"/>
      <c r="AL124" s="425"/>
      <c r="AM124" s="425"/>
      <c r="AN124" s="425"/>
      <c r="AO124" s="425"/>
      <c r="AP124" s="425"/>
      <c r="AQ124" s="425"/>
      <c r="AR124" s="425"/>
      <c r="AS124" s="425"/>
      <c r="AT124" s="425"/>
      <c r="AU124" s="425"/>
      <c r="AV124" s="425"/>
      <c r="AW124" s="425"/>
      <c r="AX124" s="425"/>
      <c r="AY124" s="425"/>
      <c r="AZ124" s="425"/>
      <c r="BA124" s="425"/>
      <c r="BB124" s="425"/>
      <c r="BC124" s="425"/>
      <c r="BD124" s="425"/>
      <c r="BE124" s="425"/>
      <c r="BF124" s="425"/>
      <c r="BG124" s="425"/>
      <c r="BH124" s="425"/>
      <c r="BI124" s="425"/>
    </row>
    <row r="125" spans="1:61" s="594" customFormat="1" ht="24" customHeight="1">
      <c r="A125" s="1017" t="s">
        <v>604</v>
      </c>
      <c r="B125" s="1100" t="s">
        <v>850</v>
      </c>
      <c r="C125" s="1233">
        <v>180</v>
      </c>
      <c r="D125" s="1014" t="s">
        <v>506</v>
      </c>
      <c r="E125" s="1233"/>
      <c r="F125" s="1232">
        <f t="shared" si="4"/>
        <v>0</v>
      </c>
      <c r="G125" s="1018"/>
      <c r="H125" s="425"/>
      <c r="I125" s="425"/>
      <c r="J125" s="425"/>
      <c r="K125" s="425"/>
      <c r="L125" s="425"/>
      <c r="M125" s="425"/>
      <c r="N125" s="425"/>
      <c r="O125" s="425"/>
      <c r="P125" s="425"/>
      <c r="Q125" s="425"/>
      <c r="R125" s="425"/>
      <c r="S125" s="425"/>
      <c r="T125" s="425"/>
      <c r="U125" s="425"/>
      <c r="V125" s="425"/>
      <c r="W125" s="425"/>
      <c r="X125" s="425"/>
      <c r="Y125" s="425"/>
      <c r="Z125" s="425"/>
      <c r="AA125" s="425"/>
      <c r="AB125" s="425"/>
      <c r="AC125" s="425"/>
      <c r="AD125" s="425"/>
      <c r="AE125" s="425"/>
      <c r="AF125" s="425"/>
      <c r="AG125" s="425"/>
      <c r="AH125" s="425"/>
      <c r="AI125" s="425"/>
      <c r="AJ125" s="425"/>
      <c r="AK125" s="425"/>
      <c r="AL125" s="425"/>
      <c r="AM125" s="425"/>
      <c r="AN125" s="425"/>
      <c r="AO125" s="425"/>
      <c r="AP125" s="425"/>
      <c r="AQ125" s="425"/>
      <c r="AR125" s="425"/>
      <c r="AS125" s="425"/>
      <c r="AT125" s="425"/>
      <c r="AU125" s="425"/>
      <c r="AV125" s="425"/>
      <c r="AW125" s="425"/>
      <c r="AX125" s="425"/>
      <c r="AY125" s="425"/>
      <c r="AZ125" s="425"/>
      <c r="BA125" s="425"/>
      <c r="BB125" s="425"/>
      <c r="BC125" s="425"/>
      <c r="BD125" s="425"/>
      <c r="BE125" s="425"/>
      <c r="BF125" s="425"/>
      <c r="BG125" s="425"/>
      <c r="BH125" s="425"/>
      <c r="BI125" s="425"/>
    </row>
    <row r="126" spans="1:61" s="594" customFormat="1" ht="21" customHeight="1">
      <c r="A126" s="1017" t="s">
        <v>602</v>
      </c>
      <c r="B126" s="1100" t="s">
        <v>824</v>
      </c>
      <c r="C126" s="1233">
        <v>1</v>
      </c>
      <c r="D126" s="1014" t="s">
        <v>2</v>
      </c>
      <c r="E126" s="1233"/>
      <c r="F126" s="1232">
        <f t="shared" si="4"/>
        <v>0</v>
      </c>
      <c r="G126" s="1018"/>
      <c r="H126" s="425"/>
      <c r="I126" s="425"/>
      <c r="J126" s="425"/>
      <c r="K126" s="425"/>
      <c r="L126" s="425"/>
      <c r="M126" s="425"/>
      <c r="N126" s="425"/>
      <c r="O126" s="425"/>
      <c r="P126" s="425"/>
      <c r="Q126" s="425"/>
      <c r="R126" s="425"/>
      <c r="S126" s="425"/>
      <c r="T126" s="425"/>
      <c r="U126" s="425"/>
      <c r="V126" s="425"/>
      <c r="W126" s="425"/>
      <c r="X126" s="425"/>
      <c r="Y126" s="425"/>
      <c r="Z126" s="425"/>
      <c r="AA126" s="425"/>
      <c r="AB126" s="425"/>
      <c r="AC126" s="425"/>
      <c r="AD126" s="425"/>
      <c r="AE126" s="425"/>
      <c r="AF126" s="425"/>
      <c r="AG126" s="425"/>
      <c r="AH126" s="425"/>
      <c r="AI126" s="425"/>
      <c r="AJ126" s="425"/>
      <c r="AK126" s="425"/>
      <c r="AL126" s="425"/>
      <c r="AM126" s="425"/>
      <c r="AN126" s="425"/>
      <c r="AO126" s="425"/>
      <c r="AP126" s="425"/>
      <c r="AQ126" s="425"/>
      <c r="AR126" s="425"/>
      <c r="AS126" s="425"/>
      <c r="AT126" s="425"/>
      <c r="AU126" s="425"/>
      <c r="AV126" s="425"/>
      <c r="AW126" s="425"/>
      <c r="AX126" s="425"/>
      <c r="AY126" s="425"/>
      <c r="AZ126" s="425"/>
      <c r="BA126" s="425"/>
      <c r="BB126" s="425"/>
      <c r="BC126" s="425"/>
      <c r="BD126" s="425"/>
      <c r="BE126" s="425"/>
      <c r="BF126" s="425"/>
      <c r="BG126" s="425"/>
      <c r="BH126" s="425"/>
      <c r="BI126" s="425"/>
    </row>
    <row r="127" spans="1:61" s="594" customFormat="1" ht="39" customHeight="1">
      <c r="A127" s="1017" t="s">
        <v>600</v>
      </c>
      <c r="B127" s="1100" t="s">
        <v>849</v>
      </c>
      <c r="C127" s="1233">
        <v>1</v>
      </c>
      <c r="D127" s="1014" t="s">
        <v>2</v>
      </c>
      <c r="E127" s="1233"/>
      <c r="F127" s="1232">
        <f t="shared" si="4"/>
        <v>0</v>
      </c>
      <c r="G127" s="1018">
        <f>SUM(F121:F127)</f>
        <v>0</v>
      </c>
      <c r="H127" s="425"/>
      <c r="I127" s="425"/>
      <c r="J127" s="425"/>
      <c r="K127" s="425"/>
      <c r="L127" s="425"/>
      <c r="M127" s="425"/>
      <c r="N127" s="425"/>
      <c r="O127" s="425"/>
      <c r="P127" s="425"/>
      <c r="Q127" s="425"/>
      <c r="R127" s="425"/>
      <c r="S127" s="425"/>
      <c r="T127" s="425"/>
      <c r="U127" s="425"/>
      <c r="V127" s="425"/>
      <c r="W127" s="425"/>
      <c r="X127" s="425"/>
      <c r="Y127" s="425"/>
      <c r="Z127" s="425"/>
      <c r="AA127" s="425"/>
      <c r="AB127" s="425"/>
      <c r="AC127" s="425"/>
      <c r="AD127" s="425"/>
      <c r="AE127" s="425"/>
      <c r="AF127" s="425"/>
      <c r="AG127" s="425"/>
      <c r="AH127" s="425"/>
      <c r="AI127" s="425"/>
      <c r="AJ127" s="425"/>
      <c r="AK127" s="425"/>
      <c r="AL127" s="425"/>
      <c r="AM127" s="425"/>
      <c r="AN127" s="425"/>
      <c r="AO127" s="425"/>
      <c r="AP127" s="425"/>
      <c r="AQ127" s="425"/>
      <c r="AR127" s="425"/>
      <c r="AS127" s="425"/>
      <c r="AT127" s="425"/>
      <c r="AU127" s="425"/>
      <c r="AV127" s="425"/>
      <c r="AW127" s="425"/>
      <c r="AX127" s="425"/>
      <c r="AY127" s="425"/>
      <c r="AZ127" s="425"/>
      <c r="BA127" s="425"/>
      <c r="BB127" s="425"/>
      <c r="BC127" s="425"/>
      <c r="BD127" s="425"/>
      <c r="BE127" s="425"/>
      <c r="BF127" s="425"/>
      <c r="BG127" s="425"/>
      <c r="BH127" s="425"/>
      <c r="BI127" s="425"/>
    </row>
    <row r="128" spans="1:61" s="594" customFormat="1" ht="6.75" customHeight="1">
      <c r="A128" s="1017"/>
      <c r="B128" s="1100"/>
      <c r="C128" s="1233"/>
      <c r="D128" s="1014"/>
      <c r="E128" s="1233"/>
      <c r="F128" s="1232"/>
      <c r="G128" s="1018"/>
      <c r="H128" s="425"/>
      <c r="I128" s="425"/>
      <c r="J128" s="425"/>
      <c r="K128" s="425"/>
      <c r="L128" s="425"/>
      <c r="M128" s="425"/>
      <c r="N128" s="425"/>
      <c r="O128" s="425"/>
      <c r="P128" s="425"/>
      <c r="Q128" s="425"/>
      <c r="R128" s="425"/>
      <c r="S128" s="425"/>
      <c r="T128" s="425"/>
      <c r="U128" s="425"/>
      <c r="V128" s="425"/>
      <c r="W128" s="425"/>
      <c r="X128" s="425"/>
      <c r="Y128" s="425"/>
      <c r="Z128" s="425"/>
      <c r="AA128" s="425"/>
      <c r="AB128" s="425"/>
      <c r="AC128" s="425"/>
      <c r="AD128" s="425"/>
      <c r="AE128" s="425"/>
      <c r="AF128" s="425"/>
      <c r="AG128" s="425"/>
      <c r="AH128" s="425"/>
      <c r="AI128" s="425"/>
      <c r="AJ128" s="425"/>
      <c r="AK128" s="425"/>
      <c r="AL128" s="425"/>
      <c r="AM128" s="425"/>
      <c r="AN128" s="425"/>
      <c r="AO128" s="425"/>
      <c r="AP128" s="425"/>
      <c r="AQ128" s="425"/>
      <c r="AR128" s="425"/>
      <c r="AS128" s="425"/>
      <c r="AT128" s="425"/>
      <c r="AU128" s="425"/>
      <c r="AV128" s="425"/>
      <c r="AW128" s="425"/>
      <c r="AX128" s="425"/>
      <c r="AY128" s="425"/>
      <c r="AZ128" s="425"/>
      <c r="BA128" s="425"/>
      <c r="BB128" s="425"/>
      <c r="BC128" s="425"/>
      <c r="BD128" s="425"/>
      <c r="BE128" s="425"/>
      <c r="BF128" s="425"/>
      <c r="BG128" s="425"/>
      <c r="BH128" s="425"/>
      <c r="BI128" s="425"/>
    </row>
    <row r="129" spans="1:61" s="594" customFormat="1" ht="39.75" customHeight="1">
      <c r="A129" s="1082" t="s">
        <v>137</v>
      </c>
      <c r="B129" s="1092" t="s">
        <v>744</v>
      </c>
      <c r="C129" s="1027"/>
      <c r="D129" s="1069"/>
      <c r="E129" s="1246"/>
      <c r="F129" s="1246"/>
      <c r="G129" s="1086"/>
      <c r="H129" s="425"/>
      <c r="I129" s="425"/>
      <c r="J129" s="425"/>
      <c r="K129" s="425"/>
      <c r="L129" s="425"/>
      <c r="M129" s="425"/>
      <c r="N129" s="425"/>
      <c r="O129" s="425"/>
      <c r="P129" s="425"/>
      <c r="Q129" s="425"/>
      <c r="R129" s="425"/>
      <c r="S129" s="425"/>
      <c r="T129" s="425"/>
      <c r="U129" s="425"/>
      <c r="V129" s="425"/>
      <c r="W129" s="425"/>
      <c r="X129" s="425"/>
      <c r="Y129" s="425"/>
      <c r="Z129" s="425"/>
      <c r="AA129" s="425"/>
      <c r="AB129" s="425"/>
      <c r="AC129" s="425"/>
      <c r="AD129" s="425"/>
      <c r="AE129" s="425"/>
      <c r="AF129" s="425"/>
      <c r="AG129" s="425"/>
      <c r="AH129" s="425"/>
      <c r="AI129" s="425"/>
      <c r="AJ129" s="425"/>
      <c r="AK129" s="425"/>
      <c r="AL129" s="425"/>
      <c r="AM129" s="425"/>
      <c r="AN129" s="425"/>
      <c r="AO129" s="425"/>
      <c r="AP129" s="425"/>
      <c r="AQ129" s="425"/>
      <c r="AR129" s="425"/>
      <c r="AS129" s="425"/>
      <c r="AT129" s="425"/>
      <c r="AU129" s="425"/>
      <c r="AV129" s="425"/>
      <c r="AW129" s="425"/>
      <c r="AX129" s="425"/>
      <c r="AY129" s="425"/>
      <c r="AZ129" s="425"/>
      <c r="BA129" s="425"/>
      <c r="BB129" s="425"/>
      <c r="BC129" s="425"/>
      <c r="BD129" s="425"/>
      <c r="BE129" s="425"/>
      <c r="BF129" s="425"/>
      <c r="BG129" s="425"/>
      <c r="BH129" s="425"/>
      <c r="BI129" s="425"/>
    </row>
    <row r="130" spans="1:61" s="594" customFormat="1" ht="8.25" customHeight="1">
      <c r="A130" s="1082"/>
      <c r="B130" s="1092"/>
      <c r="C130" s="1027"/>
      <c r="D130" s="1069"/>
      <c r="E130" s="1246"/>
      <c r="F130" s="1246"/>
      <c r="G130" s="1086"/>
      <c r="H130" s="425"/>
      <c r="I130" s="425"/>
      <c r="J130" s="425"/>
      <c r="K130" s="425"/>
      <c r="L130" s="425"/>
      <c r="M130" s="425"/>
      <c r="N130" s="425"/>
      <c r="O130" s="425"/>
      <c r="P130" s="425"/>
      <c r="Q130" s="425"/>
      <c r="R130" s="425"/>
      <c r="S130" s="425"/>
      <c r="T130" s="425"/>
      <c r="U130" s="425"/>
      <c r="V130" s="425"/>
      <c r="W130" s="425"/>
      <c r="X130" s="425"/>
      <c r="Y130" s="425"/>
      <c r="Z130" s="425"/>
      <c r="AA130" s="425"/>
      <c r="AB130" s="425"/>
      <c r="AC130" s="425"/>
      <c r="AD130" s="425"/>
      <c r="AE130" s="425"/>
      <c r="AF130" s="425"/>
      <c r="AG130" s="425"/>
      <c r="AH130" s="425"/>
      <c r="AI130" s="425"/>
      <c r="AJ130" s="425"/>
      <c r="AK130" s="425"/>
      <c r="AL130" s="425"/>
      <c r="AM130" s="425"/>
      <c r="AN130" s="425"/>
      <c r="AO130" s="425"/>
      <c r="AP130" s="425"/>
      <c r="AQ130" s="425"/>
      <c r="AR130" s="425"/>
      <c r="AS130" s="425"/>
      <c r="AT130" s="425"/>
      <c r="AU130" s="425"/>
      <c r="AV130" s="425"/>
      <c r="AW130" s="425"/>
      <c r="AX130" s="425"/>
      <c r="AY130" s="425"/>
      <c r="AZ130" s="425"/>
      <c r="BA130" s="425"/>
      <c r="BB130" s="425"/>
      <c r="BC130" s="425"/>
      <c r="BD130" s="425"/>
      <c r="BE130" s="425"/>
      <c r="BF130" s="425"/>
      <c r="BG130" s="425"/>
      <c r="BH130" s="425"/>
      <c r="BI130" s="425"/>
    </row>
    <row r="131" spans="1:61" s="594" customFormat="1" ht="21" customHeight="1">
      <c r="A131" s="1082" t="s">
        <v>136</v>
      </c>
      <c r="B131" s="1092" t="s">
        <v>500</v>
      </c>
      <c r="C131" s="1027"/>
      <c r="D131" s="1069"/>
      <c r="E131" s="1246"/>
      <c r="F131" s="1246"/>
      <c r="G131" s="1090"/>
      <c r="H131" s="425"/>
      <c r="I131" s="425"/>
      <c r="J131" s="425"/>
      <c r="K131" s="425"/>
      <c r="L131" s="425"/>
      <c r="M131" s="425"/>
      <c r="N131" s="425"/>
      <c r="O131" s="425"/>
      <c r="P131" s="425"/>
      <c r="Q131" s="425"/>
      <c r="R131" s="425"/>
      <c r="S131" s="425"/>
      <c r="T131" s="425"/>
      <c r="U131" s="425"/>
      <c r="V131" s="425"/>
      <c r="W131" s="425"/>
      <c r="X131" s="425"/>
      <c r="Y131" s="425"/>
      <c r="Z131" s="425"/>
      <c r="AA131" s="425"/>
      <c r="AB131" s="425"/>
      <c r="AC131" s="425"/>
      <c r="AD131" s="425"/>
      <c r="AE131" s="425"/>
      <c r="AF131" s="425"/>
      <c r="AG131" s="425"/>
      <c r="AH131" s="425"/>
      <c r="AI131" s="425"/>
      <c r="AJ131" s="425"/>
      <c r="AK131" s="425"/>
      <c r="AL131" s="425"/>
      <c r="AM131" s="425"/>
      <c r="AN131" s="425"/>
      <c r="AO131" s="425"/>
      <c r="AP131" s="425"/>
      <c r="AQ131" s="425"/>
      <c r="AR131" s="425"/>
      <c r="AS131" s="425"/>
      <c r="AT131" s="425"/>
      <c r="AU131" s="425"/>
      <c r="AV131" s="425"/>
      <c r="AW131" s="425"/>
      <c r="AX131" s="425"/>
      <c r="AY131" s="425"/>
      <c r="AZ131" s="425"/>
      <c r="BA131" s="425"/>
      <c r="BB131" s="425"/>
      <c r="BC131" s="425"/>
      <c r="BD131" s="425"/>
      <c r="BE131" s="425"/>
      <c r="BF131" s="425"/>
      <c r="BG131" s="425"/>
      <c r="BH131" s="425"/>
      <c r="BI131" s="425"/>
    </row>
    <row r="132" spans="1:61" s="594" customFormat="1" ht="31.5" customHeight="1">
      <c r="A132" s="1085" t="s">
        <v>134</v>
      </c>
      <c r="B132" s="1087" t="s">
        <v>848</v>
      </c>
      <c r="C132" s="1027">
        <v>1</v>
      </c>
      <c r="D132" s="1069" t="s">
        <v>2</v>
      </c>
      <c r="E132" s="1246"/>
      <c r="F132" s="1246">
        <f t="shared" ref="F132:F144" si="5">C132*E132</f>
        <v>0</v>
      </c>
      <c r="G132" s="1090"/>
      <c r="H132" s="425"/>
      <c r="I132" s="425"/>
      <c r="J132" s="425"/>
      <c r="K132" s="425"/>
      <c r="L132" s="425"/>
      <c r="M132" s="425"/>
      <c r="N132" s="425"/>
      <c r="O132" s="425"/>
      <c r="P132" s="425"/>
      <c r="Q132" s="425"/>
      <c r="R132" s="425"/>
      <c r="S132" s="425"/>
      <c r="T132" s="425"/>
      <c r="U132" s="425"/>
      <c r="V132" s="425"/>
      <c r="W132" s="425"/>
      <c r="X132" s="425"/>
      <c r="Y132" s="425"/>
      <c r="Z132" s="425"/>
      <c r="AA132" s="425"/>
      <c r="AB132" s="425"/>
      <c r="AC132" s="425"/>
      <c r="AD132" s="425"/>
      <c r="AE132" s="425"/>
      <c r="AF132" s="425"/>
      <c r="AG132" s="425"/>
      <c r="AH132" s="425"/>
      <c r="AI132" s="425"/>
      <c r="AJ132" s="425"/>
      <c r="AK132" s="425"/>
      <c r="AL132" s="425"/>
      <c r="AM132" s="425"/>
      <c r="AN132" s="425"/>
      <c r="AO132" s="425"/>
      <c r="AP132" s="425"/>
      <c r="AQ132" s="425"/>
      <c r="AR132" s="425"/>
      <c r="AS132" s="425"/>
      <c r="AT132" s="425"/>
      <c r="AU132" s="425"/>
      <c r="AV132" s="425"/>
      <c r="AW132" s="425"/>
      <c r="AX132" s="425"/>
      <c r="AY132" s="425"/>
      <c r="AZ132" s="425"/>
      <c r="BA132" s="425"/>
      <c r="BB132" s="425"/>
      <c r="BC132" s="425"/>
      <c r="BD132" s="425"/>
      <c r="BE132" s="425"/>
      <c r="BF132" s="425"/>
      <c r="BG132" s="425"/>
      <c r="BH132" s="425"/>
      <c r="BI132" s="425"/>
    </row>
    <row r="133" spans="1:61" s="594" customFormat="1" ht="38.25" customHeight="1">
      <c r="A133" s="1085" t="s">
        <v>132</v>
      </c>
      <c r="B133" s="1099" t="s">
        <v>572</v>
      </c>
      <c r="C133" s="1027">
        <v>1</v>
      </c>
      <c r="D133" s="1069" t="s">
        <v>2</v>
      </c>
      <c r="E133" s="1246"/>
      <c r="F133" s="1246">
        <f t="shared" si="5"/>
        <v>0</v>
      </c>
      <c r="G133" s="1090"/>
      <c r="H133" s="425"/>
      <c r="I133" s="425"/>
      <c r="J133" s="425"/>
      <c r="K133" s="425"/>
      <c r="L133" s="425"/>
      <c r="M133" s="425"/>
      <c r="N133" s="425"/>
      <c r="O133" s="425"/>
      <c r="P133" s="425"/>
      <c r="Q133" s="425"/>
      <c r="R133" s="425"/>
      <c r="S133" s="425"/>
      <c r="T133" s="425"/>
      <c r="U133" s="425"/>
      <c r="V133" s="425"/>
      <c r="W133" s="425"/>
      <c r="X133" s="425"/>
      <c r="Y133" s="425"/>
      <c r="Z133" s="425"/>
      <c r="AA133" s="425"/>
      <c r="AB133" s="425"/>
      <c r="AC133" s="425"/>
      <c r="AD133" s="425"/>
      <c r="AE133" s="425"/>
      <c r="AF133" s="425"/>
      <c r="AG133" s="425"/>
      <c r="AH133" s="425"/>
      <c r="AI133" s="425"/>
      <c r="AJ133" s="425"/>
      <c r="AK133" s="425"/>
      <c r="AL133" s="425"/>
      <c r="AM133" s="425"/>
      <c r="AN133" s="425"/>
      <c r="AO133" s="425"/>
      <c r="AP133" s="425"/>
      <c r="AQ133" s="425"/>
      <c r="AR133" s="425"/>
      <c r="AS133" s="425"/>
      <c r="AT133" s="425"/>
      <c r="AU133" s="425"/>
      <c r="AV133" s="425"/>
      <c r="AW133" s="425"/>
      <c r="AX133" s="425"/>
      <c r="AY133" s="425"/>
      <c r="AZ133" s="425"/>
      <c r="BA133" s="425"/>
      <c r="BB133" s="425"/>
      <c r="BC133" s="425"/>
      <c r="BD133" s="425"/>
      <c r="BE133" s="425"/>
      <c r="BF133" s="425"/>
      <c r="BG133" s="425"/>
      <c r="BH133" s="425"/>
      <c r="BI133" s="425"/>
    </row>
    <row r="134" spans="1:61" s="594" customFormat="1" ht="24" customHeight="1">
      <c r="A134" s="1085" t="s">
        <v>595</v>
      </c>
      <c r="B134" s="1087" t="s">
        <v>570</v>
      </c>
      <c r="C134" s="1027">
        <v>1</v>
      </c>
      <c r="D134" s="1069" t="s">
        <v>2</v>
      </c>
      <c r="E134" s="1246"/>
      <c r="F134" s="1246">
        <f t="shared" si="5"/>
        <v>0</v>
      </c>
      <c r="G134" s="1090"/>
      <c r="H134" s="425"/>
      <c r="I134" s="425"/>
      <c r="J134" s="425"/>
      <c r="K134" s="425"/>
      <c r="L134" s="425"/>
      <c r="M134" s="425"/>
      <c r="N134" s="425"/>
      <c r="O134" s="425"/>
      <c r="P134" s="425"/>
      <c r="Q134" s="425"/>
      <c r="R134" s="425"/>
      <c r="S134" s="425"/>
      <c r="T134" s="425"/>
      <c r="U134" s="425"/>
      <c r="V134" s="425"/>
      <c r="W134" s="425"/>
      <c r="X134" s="425"/>
      <c r="Y134" s="425"/>
      <c r="Z134" s="425"/>
      <c r="AA134" s="425"/>
      <c r="AB134" s="425"/>
      <c r="AC134" s="425"/>
      <c r="AD134" s="425"/>
      <c r="AE134" s="425"/>
      <c r="AF134" s="425"/>
      <c r="AG134" s="425"/>
      <c r="AH134" s="425"/>
      <c r="AI134" s="425"/>
      <c r="AJ134" s="425"/>
      <c r="AK134" s="425"/>
      <c r="AL134" s="425"/>
      <c r="AM134" s="425"/>
      <c r="AN134" s="425"/>
      <c r="AO134" s="425"/>
      <c r="AP134" s="425"/>
      <c r="AQ134" s="425"/>
      <c r="AR134" s="425"/>
      <c r="AS134" s="425"/>
      <c r="AT134" s="425"/>
      <c r="AU134" s="425"/>
      <c r="AV134" s="425"/>
      <c r="AW134" s="425"/>
      <c r="AX134" s="425"/>
      <c r="AY134" s="425"/>
      <c r="AZ134" s="425"/>
      <c r="BA134" s="425"/>
      <c r="BB134" s="425"/>
      <c r="BC134" s="425"/>
      <c r="BD134" s="425"/>
      <c r="BE134" s="425"/>
      <c r="BF134" s="425"/>
      <c r="BG134" s="425"/>
      <c r="BH134" s="425"/>
      <c r="BI134" s="425"/>
    </row>
    <row r="135" spans="1:61" s="594" customFormat="1" ht="25.5" customHeight="1">
      <c r="A135" s="1085" t="s">
        <v>593</v>
      </c>
      <c r="B135" s="1089" t="s">
        <v>568</v>
      </c>
      <c r="C135" s="1027">
        <v>180</v>
      </c>
      <c r="D135" s="1069" t="s">
        <v>506</v>
      </c>
      <c r="E135" s="1246"/>
      <c r="F135" s="1246">
        <f t="shared" si="5"/>
        <v>0</v>
      </c>
      <c r="G135" s="1090"/>
      <c r="H135" s="425"/>
      <c r="I135" s="425"/>
      <c r="J135" s="425"/>
      <c r="K135" s="425"/>
      <c r="L135" s="425"/>
      <c r="M135" s="425"/>
      <c r="N135" s="425"/>
      <c r="O135" s="425"/>
      <c r="P135" s="425"/>
      <c r="Q135" s="425"/>
      <c r="R135" s="425"/>
      <c r="S135" s="425"/>
      <c r="T135" s="425"/>
      <c r="U135" s="425"/>
      <c r="V135" s="425"/>
      <c r="W135" s="425"/>
      <c r="X135" s="425"/>
      <c r="Y135" s="425"/>
      <c r="Z135" s="425"/>
      <c r="AA135" s="425"/>
      <c r="AB135" s="425"/>
      <c r="AC135" s="425"/>
      <c r="AD135" s="425"/>
      <c r="AE135" s="425"/>
      <c r="AF135" s="425"/>
      <c r="AG135" s="425"/>
      <c r="AH135" s="425"/>
      <c r="AI135" s="425"/>
      <c r="AJ135" s="425"/>
      <c r="AK135" s="425"/>
      <c r="AL135" s="425"/>
      <c r="AM135" s="425"/>
      <c r="AN135" s="425"/>
      <c r="AO135" s="425"/>
      <c r="AP135" s="425"/>
      <c r="AQ135" s="425"/>
      <c r="AR135" s="425"/>
      <c r="AS135" s="425"/>
      <c r="AT135" s="425"/>
      <c r="AU135" s="425"/>
      <c r="AV135" s="425"/>
      <c r="AW135" s="425"/>
      <c r="AX135" s="425"/>
      <c r="AY135" s="425"/>
      <c r="AZ135" s="425"/>
      <c r="BA135" s="425"/>
      <c r="BB135" s="425"/>
      <c r="BC135" s="425"/>
      <c r="BD135" s="425"/>
      <c r="BE135" s="425"/>
      <c r="BF135" s="425"/>
      <c r="BG135" s="425"/>
      <c r="BH135" s="425"/>
      <c r="BI135" s="425"/>
    </row>
    <row r="136" spans="1:61" s="594" customFormat="1" ht="24" customHeight="1">
      <c r="A136" s="1085" t="s">
        <v>591</v>
      </c>
      <c r="B136" s="1087" t="s">
        <v>742</v>
      </c>
      <c r="C136" s="1027">
        <v>180</v>
      </c>
      <c r="D136" s="1069" t="s">
        <v>506</v>
      </c>
      <c r="E136" s="1246"/>
      <c r="F136" s="1246">
        <f t="shared" si="5"/>
        <v>0</v>
      </c>
      <c r="G136" s="1090"/>
      <c r="H136" s="425"/>
      <c r="I136" s="425"/>
      <c r="J136" s="425"/>
      <c r="K136" s="425"/>
      <c r="L136" s="425"/>
      <c r="M136" s="425"/>
      <c r="N136" s="425"/>
      <c r="O136" s="425"/>
      <c r="P136" s="425"/>
      <c r="Q136" s="425"/>
      <c r="R136" s="425"/>
      <c r="S136" s="425"/>
      <c r="T136" s="425"/>
      <c r="U136" s="425"/>
      <c r="V136" s="425"/>
      <c r="W136" s="425"/>
      <c r="X136" s="425"/>
      <c r="Y136" s="425"/>
      <c r="Z136" s="425"/>
      <c r="AA136" s="425"/>
      <c r="AB136" s="425"/>
      <c r="AC136" s="425"/>
      <c r="AD136" s="425"/>
      <c r="AE136" s="425"/>
      <c r="AF136" s="425"/>
      <c r="AG136" s="425"/>
      <c r="AH136" s="425"/>
      <c r="AI136" s="425"/>
      <c r="AJ136" s="425"/>
      <c r="AK136" s="425"/>
      <c r="AL136" s="425"/>
      <c r="AM136" s="425"/>
      <c r="AN136" s="425"/>
      <c r="AO136" s="425"/>
      <c r="AP136" s="425"/>
      <c r="AQ136" s="425"/>
      <c r="AR136" s="425"/>
      <c r="AS136" s="425"/>
      <c r="AT136" s="425"/>
      <c r="AU136" s="425"/>
      <c r="AV136" s="425"/>
      <c r="AW136" s="425"/>
      <c r="AX136" s="425"/>
      <c r="AY136" s="425"/>
      <c r="AZ136" s="425"/>
      <c r="BA136" s="425"/>
      <c r="BB136" s="425"/>
      <c r="BC136" s="425"/>
      <c r="BD136" s="425"/>
      <c r="BE136" s="425"/>
      <c r="BF136" s="425"/>
      <c r="BG136" s="425"/>
      <c r="BH136" s="425"/>
      <c r="BI136" s="425"/>
    </row>
    <row r="137" spans="1:61" s="594" customFormat="1" ht="20" customHeight="1">
      <c r="A137" s="1085" t="s">
        <v>589</v>
      </c>
      <c r="B137" s="1087" t="s">
        <v>847</v>
      </c>
      <c r="C137" s="1027">
        <v>1</v>
      </c>
      <c r="D137" s="1069" t="s">
        <v>2</v>
      </c>
      <c r="E137" s="1246"/>
      <c r="F137" s="1246">
        <f t="shared" si="5"/>
        <v>0</v>
      </c>
      <c r="G137" s="1090"/>
      <c r="H137" s="425"/>
      <c r="I137" s="425"/>
      <c r="J137" s="425"/>
      <c r="K137" s="425"/>
      <c r="L137" s="425"/>
      <c r="M137" s="425"/>
      <c r="N137" s="425"/>
      <c r="O137" s="425"/>
      <c r="P137" s="425"/>
      <c r="Q137" s="425"/>
      <c r="R137" s="425"/>
      <c r="S137" s="425"/>
      <c r="T137" s="425"/>
      <c r="U137" s="425"/>
      <c r="V137" s="425"/>
      <c r="W137" s="425"/>
      <c r="X137" s="425"/>
      <c r="Y137" s="425"/>
      <c r="Z137" s="425"/>
      <c r="AA137" s="425"/>
      <c r="AB137" s="425"/>
      <c r="AC137" s="425"/>
      <c r="AD137" s="425"/>
      <c r="AE137" s="425"/>
      <c r="AF137" s="425"/>
      <c r="AG137" s="425"/>
      <c r="AH137" s="425"/>
      <c r="AI137" s="425"/>
      <c r="AJ137" s="425"/>
      <c r="AK137" s="425"/>
      <c r="AL137" s="425"/>
      <c r="AM137" s="425"/>
      <c r="AN137" s="425"/>
      <c r="AO137" s="425"/>
      <c r="AP137" s="425"/>
      <c r="AQ137" s="425"/>
      <c r="AR137" s="425"/>
      <c r="AS137" s="425"/>
      <c r="AT137" s="425"/>
      <c r="AU137" s="425"/>
      <c r="AV137" s="425"/>
      <c r="AW137" s="425"/>
      <c r="AX137" s="425"/>
      <c r="AY137" s="425"/>
      <c r="AZ137" s="425"/>
      <c r="BA137" s="425"/>
      <c r="BB137" s="425"/>
      <c r="BC137" s="425"/>
      <c r="BD137" s="425"/>
      <c r="BE137" s="425"/>
      <c r="BF137" s="425"/>
      <c r="BG137" s="425"/>
      <c r="BH137" s="425"/>
      <c r="BI137" s="425"/>
    </row>
    <row r="138" spans="1:61" s="594" customFormat="1" ht="33" customHeight="1">
      <c r="A138" s="1085" t="s">
        <v>587</v>
      </c>
      <c r="B138" s="1087" t="s">
        <v>846</v>
      </c>
      <c r="C138" s="1027">
        <v>40</v>
      </c>
      <c r="D138" s="1069" t="s">
        <v>506</v>
      </c>
      <c r="E138" s="1246"/>
      <c r="F138" s="1246">
        <f t="shared" si="5"/>
        <v>0</v>
      </c>
      <c r="G138" s="1090"/>
      <c r="H138" s="425"/>
      <c r="I138" s="425"/>
      <c r="J138" s="425"/>
      <c r="K138" s="425"/>
      <c r="L138" s="425"/>
      <c r="M138" s="425"/>
      <c r="N138" s="425"/>
      <c r="O138" s="425"/>
      <c r="P138" s="425"/>
      <c r="Q138" s="425"/>
      <c r="R138" s="425"/>
      <c r="S138" s="425"/>
      <c r="T138" s="425"/>
      <c r="U138" s="425"/>
      <c r="V138" s="425"/>
      <c r="W138" s="425"/>
      <c r="X138" s="425"/>
      <c r="Y138" s="425"/>
      <c r="Z138" s="425"/>
      <c r="AA138" s="425"/>
      <c r="AB138" s="425"/>
      <c r="AC138" s="425"/>
      <c r="AD138" s="425"/>
      <c r="AE138" s="425"/>
      <c r="AF138" s="425"/>
      <c r="AG138" s="425"/>
      <c r="AH138" s="425"/>
      <c r="AI138" s="425"/>
      <c r="AJ138" s="425"/>
      <c r="AK138" s="425"/>
      <c r="AL138" s="425"/>
      <c r="AM138" s="425"/>
      <c r="AN138" s="425"/>
      <c r="AO138" s="425"/>
      <c r="AP138" s="425"/>
      <c r="AQ138" s="425"/>
      <c r="AR138" s="425"/>
      <c r="AS138" s="425"/>
      <c r="AT138" s="425"/>
      <c r="AU138" s="425"/>
      <c r="AV138" s="425"/>
      <c r="AW138" s="425"/>
      <c r="AX138" s="425"/>
      <c r="AY138" s="425"/>
      <c r="AZ138" s="425"/>
      <c r="BA138" s="425"/>
      <c r="BB138" s="425"/>
      <c r="BC138" s="425"/>
      <c r="BD138" s="425"/>
      <c r="BE138" s="425"/>
      <c r="BF138" s="425"/>
      <c r="BG138" s="425"/>
      <c r="BH138" s="425"/>
      <c r="BI138" s="425"/>
    </row>
    <row r="139" spans="1:61" s="594" customFormat="1" ht="39" customHeight="1">
      <c r="A139" s="1085" t="s">
        <v>585</v>
      </c>
      <c r="B139" s="1089" t="s">
        <v>738</v>
      </c>
      <c r="C139" s="1027">
        <v>1</v>
      </c>
      <c r="D139" s="1069" t="s">
        <v>2</v>
      </c>
      <c r="E139" s="1246"/>
      <c r="F139" s="1246">
        <f t="shared" si="5"/>
        <v>0</v>
      </c>
      <c r="G139" s="1097"/>
      <c r="H139" s="425"/>
      <c r="I139" s="425"/>
      <c r="J139" s="425"/>
      <c r="K139" s="425"/>
      <c r="L139" s="425"/>
      <c r="M139" s="425"/>
      <c r="N139" s="425"/>
      <c r="O139" s="425"/>
      <c r="P139" s="425"/>
      <c r="Q139" s="425"/>
      <c r="R139" s="425"/>
      <c r="S139" s="425"/>
      <c r="T139" s="425"/>
      <c r="U139" s="425"/>
      <c r="V139" s="425"/>
      <c r="W139" s="425"/>
      <c r="X139" s="425"/>
      <c r="Y139" s="425"/>
      <c r="Z139" s="425"/>
      <c r="AA139" s="425"/>
      <c r="AB139" s="425"/>
      <c r="AC139" s="425"/>
      <c r="AD139" s="425"/>
      <c r="AE139" s="425"/>
      <c r="AF139" s="425"/>
      <c r="AG139" s="425"/>
      <c r="AH139" s="425"/>
      <c r="AI139" s="425"/>
      <c r="AJ139" s="425"/>
      <c r="AK139" s="425"/>
      <c r="AL139" s="425"/>
      <c r="AM139" s="425"/>
      <c r="AN139" s="425"/>
      <c r="AO139" s="425"/>
      <c r="AP139" s="425"/>
      <c r="AQ139" s="425"/>
      <c r="AR139" s="425"/>
      <c r="AS139" s="425"/>
      <c r="AT139" s="425"/>
      <c r="AU139" s="425"/>
      <c r="AV139" s="425"/>
      <c r="AW139" s="425"/>
      <c r="AX139" s="425"/>
      <c r="AY139" s="425"/>
      <c r="AZ139" s="425"/>
      <c r="BA139" s="425"/>
      <c r="BB139" s="425"/>
      <c r="BC139" s="425"/>
      <c r="BD139" s="425"/>
      <c r="BE139" s="425"/>
      <c r="BF139" s="425"/>
      <c r="BG139" s="425"/>
      <c r="BH139" s="425"/>
      <c r="BI139" s="425"/>
    </row>
    <row r="140" spans="1:61" s="594" customFormat="1" ht="24" customHeight="1">
      <c r="A140" s="1085" t="s">
        <v>583</v>
      </c>
      <c r="B140" s="1096" t="s">
        <v>845</v>
      </c>
      <c r="C140" s="1027">
        <v>1</v>
      </c>
      <c r="D140" s="1069" t="s">
        <v>2</v>
      </c>
      <c r="E140" s="1246"/>
      <c r="F140" s="1246">
        <f t="shared" si="5"/>
        <v>0</v>
      </c>
      <c r="G140" s="1086"/>
      <c r="H140" s="425"/>
      <c r="I140" s="425"/>
      <c r="J140" s="425"/>
      <c r="K140" s="425"/>
      <c r="L140" s="425"/>
      <c r="M140" s="425"/>
      <c r="N140" s="425"/>
      <c r="O140" s="425"/>
      <c r="P140" s="425"/>
      <c r="Q140" s="425"/>
      <c r="R140" s="425"/>
      <c r="S140" s="425"/>
      <c r="T140" s="425"/>
      <c r="U140" s="425"/>
      <c r="V140" s="425"/>
      <c r="W140" s="425"/>
      <c r="X140" s="425"/>
      <c r="Y140" s="425"/>
      <c r="Z140" s="425"/>
      <c r="AA140" s="425"/>
      <c r="AB140" s="425"/>
      <c r="AC140" s="425"/>
      <c r="AD140" s="425"/>
      <c r="AE140" s="425"/>
      <c r="AF140" s="425"/>
      <c r="AG140" s="425"/>
      <c r="AH140" s="425"/>
      <c r="AI140" s="425"/>
      <c r="AJ140" s="425"/>
      <c r="AK140" s="425"/>
      <c r="AL140" s="425"/>
      <c r="AM140" s="425"/>
      <c r="AN140" s="425"/>
      <c r="AO140" s="425"/>
      <c r="AP140" s="425"/>
      <c r="AQ140" s="425"/>
      <c r="AR140" s="425"/>
      <c r="AS140" s="425"/>
      <c r="AT140" s="425"/>
      <c r="AU140" s="425"/>
      <c r="AV140" s="425"/>
      <c r="AW140" s="425"/>
      <c r="AX140" s="425"/>
      <c r="AY140" s="425"/>
      <c r="AZ140" s="425"/>
      <c r="BA140" s="425"/>
      <c r="BB140" s="425"/>
      <c r="BC140" s="425"/>
      <c r="BD140" s="425"/>
      <c r="BE140" s="425"/>
      <c r="BF140" s="425"/>
      <c r="BG140" s="425"/>
      <c r="BH140" s="425"/>
      <c r="BI140" s="425"/>
    </row>
    <row r="141" spans="1:61" s="594" customFormat="1" ht="24" customHeight="1">
      <c r="A141" s="1085" t="s">
        <v>581</v>
      </c>
      <c r="B141" s="1096" t="s">
        <v>844</v>
      </c>
      <c r="C141" s="1027">
        <v>15</v>
      </c>
      <c r="D141" s="1069" t="s">
        <v>506</v>
      </c>
      <c r="E141" s="1246"/>
      <c r="F141" s="1246">
        <f t="shared" si="5"/>
        <v>0</v>
      </c>
      <c r="G141" s="1086"/>
      <c r="H141" s="425"/>
      <c r="I141" s="425"/>
      <c r="J141" s="425"/>
      <c r="K141" s="425"/>
      <c r="L141" s="425"/>
      <c r="M141" s="425"/>
      <c r="N141" s="425"/>
      <c r="O141" s="425"/>
      <c r="P141" s="425"/>
      <c r="Q141" s="425"/>
      <c r="R141" s="425"/>
      <c r="S141" s="425"/>
      <c r="T141" s="425"/>
      <c r="U141" s="425"/>
      <c r="V141" s="425"/>
      <c r="W141" s="425"/>
      <c r="X141" s="425"/>
      <c r="Y141" s="425"/>
      <c r="Z141" s="425"/>
      <c r="AA141" s="425"/>
      <c r="AB141" s="425"/>
      <c r="AC141" s="425"/>
      <c r="AD141" s="425"/>
      <c r="AE141" s="425"/>
      <c r="AF141" s="425"/>
      <c r="AG141" s="425"/>
      <c r="AH141" s="425"/>
      <c r="AI141" s="425"/>
      <c r="AJ141" s="425"/>
      <c r="AK141" s="425"/>
      <c r="AL141" s="425"/>
      <c r="AM141" s="425"/>
      <c r="AN141" s="425"/>
      <c r="AO141" s="425"/>
      <c r="AP141" s="425"/>
      <c r="AQ141" s="425"/>
      <c r="AR141" s="425"/>
      <c r="AS141" s="425"/>
      <c r="AT141" s="425"/>
      <c r="AU141" s="425"/>
      <c r="AV141" s="425"/>
      <c r="AW141" s="425"/>
      <c r="AX141" s="425"/>
      <c r="AY141" s="425"/>
      <c r="AZ141" s="425"/>
      <c r="BA141" s="425"/>
      <c r="BB141" s="425"/>
      <c r="BC141" s="425"/>
      <c r="BD141" s="425"/>
      <c r="BE141" s="425"/>
      <c r="BF141" s="425"/>
      <c r="BG141" s="425"/>
      <c r="BH141" s="425"/>
      <c r="BI141" s="425"/>
    </row>
    <row r="142" spans="1:61" s="594" customFormat="1" ht="24" customHeight="1">
      <c r="A142" s="1085" t="s">
        <v>579</v>
      </c>
      <c r="B142" s="1096" t="s">
        <v>843</v>
      </c>
      <c r="C142" s="1027">
        <v>5</v>
      </c>
      <c r="D142" s="1069" t="s">
        <v>2</v>
      </c>
      <c r="E142" s="1246"/>
      <c r="F142" s="1246">
        <f t="shared" si="5"/>
        <v>0</v>
      </c>
      <c r="G142" s="1086"/>
      <c r="H142" s="425"/>
      <c r="I142" s="425"/>
      <c r="J142" s="425"/>
      <c r="K142" s="425"/>
      <c r="L142" s="425"/>
      <c r="M142" s="425"/>
      <c r="N142" s="425"/>
      <c r="O142" s="425"/>
      <c r="P142" s="425"/>
      <c r="Q142" s="425"/>
      <c r="R142" s="425"/>
      <c r="S142" s="425"/>
      <c r="T142" s="425"/>
      <c r="U142" s="425"/>
      <c r="V142" s="425"/>
      <c r="W142" s="425"/>
      <c r="X142" s="425"/>
      <c r="Y142" s="425"/>
      <c r="Z142" s="425"/>
      <c r="AA142" s="425"/>
      <c r="AB142" s="425"/>
      <c r="AC142" s="425"/>
      <c r="AD142" s="425"/>
      <c r="AE142" s="425"/>
      <c r="AF142" s="425"/>
      <c r="AG142" s="425"/>
      <c r="AH142" s="425"/>
      <c r="AI142" s="425"/>
      <c r="AJ142" s="425"/>
      <c r="AK142" s="425"/>
      <c r="AL142" s="425"/>
      <c r="AM142" s="425"/>
      <c r="AN142" s="425"/>
      <c r="AO142" s="425"/>
      <c r="AP142" s="425"/>
      <c r="AQ142" s="425"/>
      <c r="AR142" s="425"/>
      <c r="AS142" s="425"/>
      <c r="AT142" s="425"/>
      <c r="AU142" s="425"/>
      <c r="AV142" s="425"/>
      <c r="AW142" s="425"/>
      <c r="AX142" s="425"/>
      <c r="AY142" s="425"/>
      <c r="AZ142" s="425"/>
      <c r="BA142" s="425"/>
      <c r="BB142" s="425"/>
      <c r="BC142" s="425"/>
      <c r="BD142" s="425"/>
      <c r="BE142" s="425"/>
      <c r="BF142" s="425"/>
      <c r="BG142" s="425"/>
      <c r="BH142" s="425"/>
      <c r="BI142" s="425"/>
    </row>
    <row r="143" spans="1:61" s="594" customFormat="1" ht="29.25" customHeight="1">
      <c r="A143" s="1085" t="s">
        <v>577</v>
      </c>
      <c r="B143" s="1087" t="s">
        <v>842</v>
      </c>
      <c r="C143" s="1027">
        <v>3</v>
      </c>
      <c r="D143" s="1069" t="s">
        <v>2</v>
      </c>
      <c r="E143" s="1246"/>
      <c r="F143" s="1246">
        <f t="shared" si="5"/>
        <v>0</v>
      </c>
      <c r="G143" s="1086"/>
      <c r="H143" s="425"/>
      <c r="I143" s="425"/>
      <c r="J143" s="425"/>
      <c r="K143" s="425"/>
      <c r="L143" s="425"/>
      <c r="M143" s="425"/>
      <c r="N143" s="425"/>
      <c r="O143" s="425"/>
      <c r="P143" s="425"/>
      <c r="Q143" s="425"/>
      <c r="R143" s="425"/>
      <c r="S143" s="425"/>
      <c r="T143" s="425"/>
      <c r="U143" s="425"/>
      <c r="V143" s="425"/>
      <c r="W143" s="425"/>
      <c r="X143" s="425"/>
      <c r="Y143" s="425"/>
      <c r="Z143" s="425"/>
      <c r="AA143" s="425"/>
      <c r="AB143" s="425"/>
      <c r="AC143" s="425"/>
      <c r="AD143" s="425"/>
      <c r="AE143" s="425"/>
      <c r="AF143" s="425"/>
      <c r="AG143" s="425"/>
      <c r="AH143" s="425"/>
      <c r="AI143" s="425"/>
      <c r="AJ143" s="425"/>
      <c r="AK143" s="425"/>
      <c r="AL143" s="425"/>
      <c r="AM143" s="425"/>
      <c r="AN143" s="425"/>
      <c r="AO143" s="425"/>
      <c r="AP143" s="425"/>
      <c r="AQ143" s="425"/>
      <c r="AR143" s="425"/>
      <c r="AS143" s="425"/>
      <c r="AT143" s="425"/>
      <c r="AU143" s="425"/>
      <c r="AV143" s="425"/>
      <c r="AW143" s="425"/>
      <c r="AX143" s="425"/>
      <c r="AY143" s="425"/>
      <c r="AZ143" s="425"/>
      <c r="BA143" s="425"/>
      <c r="BB143" s="425"/>
      <c r="BC143" s="425"/>
      <c r="BD143" s="425"/>
      <c r="BE143" s="425"/>
      <c r="BF143" s="425"/>
      <c r="BG143" s="425"/>
      <c r="BH143" s="425"/>
      <c r="BI143" s="425"/>
    </row>
    <row r="144" spans="1:61" s="594" customFormat="1" ht="29.25" customHeight="1" thickBot="1">
      <c r="A144" s="1259" t="s">
        <v>623</v>
      </c>
      <c r="B144" s="1258" t="s">
        <v>841</v>
      </c>
      <c r="C144" s="1076">
        <v>3</v>
      </c>
      <c r="D144" s="1075" t="s">
        <v>2</v>
      </c>
      <c r="E144" s="1248"/>
      <c r="F144" s="1248">
        <f t="shared" si="5"/>
        <v>0</v>
      </c>
      <c r="G144" s="1257"/>
      <c r="H144" s="425"/>
      <c r="I144" s="425"/>
      <c r="J144" s="425"/>
      <c r="K144" s="425"/>
      <c r="L144" s="425"/>
      <c r="M144" s="425"/>
      <c r="N144" s="425"/>
      <c r="O144" s="425"/>
      <c r="P144" s="425"/>
      <c r="Q144" s="425"/>
      <c r="R144" s="425"/>
      <c r="S144" s="425"/>
      <c r="T144" s="425"/>
      <c r="U144" s="425"/>
      <c r="V144" s="425"/>
      <c r="W144" s="425"/>
      <c r="X144" s="425"/>
      <c r="Y144" s="425"/>
      <c r="Z144" s="425"/>
      <c r="AA144" s="425"/>
      <c r="AB144" s="425"/>
      <c r="AC144" s="425"/>
      <c r="AD144" s="425"/>
      <c r="AE144" s="425"/>
      <c r="AF144" s="425"/>
      <c r="AG144" s="425"/>
      <c r="AH144" s="425"/>
      <c r="AI144" s="425"/>
      <c r="AJ144" s="425"/>
      <c r="AK144" s="425"/>
      <c r="AL144" s="425"/>
      <c r="AM144" s="425"/>
      <c r="AN144" s="425"/>
      <c r="AO144" s="425"/>
      <c r="AP144" s="425"/>
      <c r="AQ144" s="425"/>
      <c r="AR144" s="425"/>
      <c r="AS144" s="425"/>
      <c r="AT144" s="425"/>
      <c r="AU144" s="425"/>
      <c r="AV144" s="425"/>
      <c r="AW144" s="425"/>
      <c r="AX144" s="425"/>
      <c r="AY144" s="425"/>
      <c r="AZ144" s="425"/>
      <c r="BA144" s="425"/>
      <c r="BB144" s="425"/>
      <c r="BC144" s="425"/>
      <c r="BD144" s="425"/>
      <c r="BE144" s="425"/>
      <c r="BF144" s="425"/>
      <c r="BG144" s="425"/>
      <c r="BH144" s="425"/>
      <c r="BI144" s="425"/>
    </row>
    <row r="145" spans="1:61" s="594" customFormat="1" ht="6.75" customHeight="1" thickTop="1">
      <c r="A145" s="1085"/>
      <c r="B145" s="1087"/>
      <c r="C145" s="1027"/>
      <c r="D145" s="1069"/>
      <c r="E145" s="1246"/>
      <c r="F145" s="1246"/>
      <c r="G145" s="1086"/>
      <c r="H145" s="425"/>
      <c r="I145" s="425"/>
      <c r="J145" s="425"/>
      <c r="K145" s="425"/>
      <c r="L145" s="425"/>
      <c r="M145" s="425"/>
      <c r="N145" s="425"/>
      <c r="O145" s="425"/>
      <c r="P145" s="425"/>
      <c r="Q145" s="425"/>
      <c r="R145" s="425"/>
      <c r="S145" s="425"/>
      <c r="T145" s="425"/>
      <c r="U145" s="425"/>
      <c r="V145" s="425"/>
      <c r="W145" s="425"/>
      <c r="X145" s="425"/>
      <c r="Y145" s="425"/>
      <c r="Z145" s="425"/>
      <c r="AA145" s="425"/>
      <c r="AB145" s="425"/>
      <c r="AC145" s="425"/>
      <c r="AD145" s="425"/>
      <c r="AE145" s="425"/>
      <c r="AF145" s="425"/>
      <c r="AG145" s="425"/>
      <c r="AH145" s="425"/>
      <c r="AI145" s="425"/>
      <c r="AJ145" s="425"/>
      <c r="AK145" s="425"/>
      <c r="AL145" s="425"/>
      <c r="AM145" s="425"/>
      <c r="AN145" s="425"/>
      <c r="AO145" s="425"/>
      <c r="AP145" s="425"/>
      <c r="AQ145" s="425"/>
      <c r="AR145" s="425"/>
      <c r="AS145" s="425"/>
      <c r="AT145" s="425"/>
      <c r="AU145" s="425"/>
      <c r="AV145" s="425"/>
      <c r="AW145" s="425"/>
      <c r="AX145" s="425"/>
      <c r="AY145" s="425"/>
      <c r="AZ145" s="425"/>
      <c r="BA145" s="425"/>
      <c r="BB145" s="425"/>
      <c r="BC145" s="425"/>
      <c r="BD145" s="425"/>
      <c r="BE145" s="425"/>
      <c r="BF145" s="425"/>
      <c r="BG145" s="425"/>
      <c r="BH145" s="425"/>
      <c r="BI145" s="425"/>
    </row>
    <row r="146" spans="1:61" s="594" customFormat="1" ht="36" customHeight="1">
      <c r="A146" s="1085" t="s">
        <v>622</v>
      </c>
      <c r="B146" s="1087" t="s">
        <v>840</v>
      </c>
      <c r="C146" s="1027">
        <v>1</v>
      </c>
      <c r="D146" s="1069" t="s">
        <v>14</v>
      </c>
      <c r="E146" s="1246"/>
      <c r="F146" s="1246">
        <f>C146*E146</f>
        <v>0</v>
      </c>
      <c r="G146" s="1086"/>
      <c r="H146" s="425"/>
      <c r="I146" s="425"/>
      <c r="J146" s="425"/>
      <c r="K146" s="425"/>
      <c r="L146" s="425"/>
      <c r="M146" s="425"/>
      <c r="N146" s="425"/>
      <c r="O146" s="425"/>
      <c r="P146" s="425"/>
      <c r="Q146" s="425"/>
      <c r="R146" s="425"/>
      <c r="S146" s="425"/>
      <c r="T146" s="425"/>
      <c r="U146" s="425"/>
      <c r="V146" s="425"/>
      <c r="W146" s="425"/>
      <c r="X146" s="425"/>
      <c r="Y146" s="425"/>
      <c r="Z146" s="425"/>
      <c r="AA146" s="425"/>
      <c r="AB146" s="425"/>
      <c r="AC146" s="425"/>
      <c r="AD146" s="425"/>
      <c r="AE146" s="425"/>
      <c r="AF146" s="425"/>
      <c r="AG146" s="425"/>
      <c r="AH146" s="425"/>
      <c r="AI146" s="425"/>
      <c r="AJ146" s="425"/>
      <c r="AK146" s="425"/>
      <c r="AL146" s="425"/>
      <c r="AM146" s="425"/>
      <c r="AN146" s="425"/>
      <c r="AO146" s="425"/>
      <c r="AP146" s="425"/>
      <c r="AQ146" s="425"/>
      <c r="AR146" s="425"/>
      <c r="AS146" s="425"/>
      <c r="AT146" s="425"/>
      <c r="AU146" s="425"/>
      <c r="AV146" s="425"/>
      <c r="AW146" s="425"/>
      <c r="AX146" s="425"/>
      <c r="AY146" s="425"/>
      <c r="AZ146" s="425"/>
      <c r="BA146" s="425"/>
      <c r="BB146" s="425"/>
      <c r="BC146" s="425"/>
      <c r="BD146" s="425"/>
      <c r="BE146" s="425"/>
      <c r="BF146" s="425"/>
      <c r="BG146" s="425"/>
      <c r="BH146" s="425"/>
      <c r="BI146" s="425"/>
    </row>
    <row r="147" spans="1:61" s="594" customFormat="1" ht="40.5" customHeight="1">
      <c r="A147" s="1085" t="s">
        <v>737</v>
      </c>
      <c r="B147" s="1087" t="s">
        <v>733</v>
      </c>
      <c r="C147" s="1027">
        <v>1</v>
      </c>
      <c r="D147" s="1069" t="s">
        <v>2</v>
      </c>
      <c r="E147" s="1246"/>
      <c r="F147" s="1246">
        <f>C147*E147</f>
        <v>0</v>
      </c>
      <c r="G147" s="1086"/>
      <c r="H147" s="425"/>
      <c r="I147" s="425"/>
      <c r="J147" s="425"/>
      <c r="K147" s="425"/>
      <c r="L147" s="425"/>
      <c r="M147" s="425"/>
      <c r="N147" s="425"/>
      <c r="O147" s="425"/>
      <c r="P147" s="425"/>
      <c r="Q147" s="425"/>
      <c r="R147" s="425"/>
      <c r="S147" s="425"/>
      <c r="T147" s="425"/>
      <c r="U147" s="425"/>
      <c r="V147" s="425"/>
      <c r="W147" s="425"/>
      <c r="X147" s="425"/>
      <c r="Y147" s="425"/>
      <c r="Z147" s="425"/>
      <c r="AA147" s="425"/>
      <c r="AB147" s="425"/>
      <c r="AC147" s="425"/>
      <c r="AD147" s="425"/>
      <c r="AE147" s="425"/>
      <c r="AF147" s="425"/>
      <c r="AG147" s="425"/>
      <c r="AH147" s="425"/>
      <c r="AI147" s="425"/>
      <c r="AJ147" s="425"/>
      <c r="AK147" s="425"/>
      <c r="AL147" s="425"/>
      <c r="AM147" s="425"/>
      <c r="AN147" s="425"/>
      <c r="AO147" s="425"/>
      <c r="AP147" s="425"/>
      <c r="AQ147" s="425"/>
      <c r="AR147" s="425"/>
      <c r="AS147" s="425"/>
      <c r="AT147" s="425"/>
      <c r="AU147" s="425"/>
      <c r="AV147" s="425"/>
      <c r="AW147" s="425"/>
      <c r="AX147" s="425"/>
      <c r="AY147" s="425"/>
      <c r="AZ147" s="425"/>
      <c r="BA147" s="425"/>
      <c r="BB147" s="425"/>
      <c r="BC147" s="425"/>
      <c r="BD147" s="425"/>
      <c r="BE147" s="425"/>
      <c r="BF147" s="425"/>
      <c r="BG147" s="425"/>
      <c r="BH147" s="425"/>
      <c r="BI147" s="425"/>
    </row>
    <row r="148" spans="1:61" s="594" customFormat="1" ht="24" customHeight="1">
      <c r="A148" s="1085" t="s">
        <v>736</v>
      </c>
      <c r="B148" s="1096" t="s">
        <v>542</v>
      </c>
      <c r="C148" s="1027">
        <v>8</v>
      </c>
      <c r="D148" s="1069" t="s">
        <v>2</v>
      </c>
      <c r="E148" s="1246"/>
      <c r="F148" s="1246">
        <f>C148*E148</f>
        <v>0</v>
      </c>
      <c r="G148" s="1086"/>
      <c r="H148" s="425"/>
      <c r="I148" s="425"/>
      <c r="J148" s="425"/>
      <c r="K148" s="425"/>
      <c r="L148" s="425"/>
      <c r="M148" s="425"/>
      <c r="N148" s="425"/>
      <c r="O148" s="425"/>
      <c r="P148" s="425"/>
      <c r="Q148" s="425"/>
      <c r="R148" s="425"/>
      <c r="S148" s="425"/>
      <c r="T148" s="425"/>
      <c r="U148" s="425"/>
      <c r="V148" s="425"/>
      <c r="W148" s="425"/>
      <c r="X148" s="425"/>
      <c r="Y148" s="425"/>
      <c r="Z148" s="425"/>
      <c r="AA148" s="425"/>
      <c r="AB148" s="425"/>
      <c r="AC148" s="425"/>
      <c r="AD148" s="425"/>
      <c r="AE148" s="425"/>
      <c r="AF148" s="425"/>
      <c r="AG148" s="425"/>
      <c r="AH148" s="425"/>
      <c r="AI148" s="425"/>
      <c r="AJ148" s="425"/>
      <c r="AK148" s="425"/>
      <c r="AL148" s="425"/>
      <c r="AM148" s="425"/>
      <c r="AN148" s="425"/>
      <c r="AO148" s="425"/>
      <c r="AP148" s="425"/>
      <c r="AQ148" s="425"/>
      <c r="AR148" s="425"/>
      <c r="AS148" s="425"/>
      <c r="AT148" s="425"/>
      <c r="AU148" s="425"/>
      <c r="AV148" s="425"/>
      <c r="AW148" s="425"/>
      <c r="AX148" s="425"/>
      <c r="AY148" s="425"/>
      <c r="AZ148" s="425"/>
      <c r="BA148" s="425"/>
      <c r="BB148" s="425"/>
      <c r="BC148" s="425"/>
      <c r="BD148" s="425"/>
      <c r="BE148" s="425"/>
      <c r="BF148" s="425"/>
      <c r="BG148" s="425"/>
      <c r="BH148" s="425"/>
      <c r="BI148" s="425"/>
    </row>
    <row r="149" spans="1:61" s="1040" customFormat="1" ht="19.5" customHeight="1" thickBot="1">
      <c r="A149" s="1082" t="s">
        <v>205</v>
      </c>
      <c r="B149" s="1081" t="s">
        <v>505</v>
      </c>
      <c r="C149" s="1027">
        <v>1</v>
      </c>
      <c r="D149" s="1069" t="s">
        <v>14</v>
      </c>
      <c r="E149" s="1246"/>
      <c r="F149" s="1246">
        <f>C149*E149</f>
        <v>0</v>
      </c>
      <c r="G149" s="1023">
        <f>SUM(F132:F149)</f>
        <v>0</v>
      </c>
      <c r="H149" s="425"/>
      <c r="I149" s="425"/>
      <c r="J149" s="425"/>
      <c r="K149" s="425"/>
      <c r="L149" s="425"/>
      <c r="M149" s="425"/>
      <c r="N149" s="425"/>
      <c r="O149" s="425"/>
      <c r="P149" s="425"/>
      <c r="Q149" s="425"/>
      <c r="R149" s="425"/>
      <c r="S149" s="425"/>
      <c r="T149" s="425"/>
      <c r="U149" s="425"/>
      <c r="V149" s="425"/>
      <c r="W149" s="425"/>
      <c r="X149" s="425"/>
      <c r="Y149" s="425"/>
      <c r="Z149" s="425"/>
      <c r="AA149" s="425"/>
      <c r="AB149" s="425"/>
      <c r="AC149" s="425"/>
      <c r="AD149" s="425"/>
      <c r="AE149" s="425"/>
      <c r="AF149" s="425"/>
      <c r="AG149" s="425"/>
      <c r="AH149" s="425"/>
      <c r="AI149" s="425"/>
      <c r="AJ149" s="425"/>
      <c r="AK149" s="425"/>
      <c r="AL149" s="425"/>
      <c r="AM149" s="425"/>
      <c r="AN149" s="425"/>
      <c r="AO149" s="425"/>
      <c r="AP149" s="425"/>
      <c r="AQ149" s="425"/>
      <c r="AR149" s="425"/>
      <c r="AS149" s="425"/>
      <c r="AT149" s="425"/>
      <c r="AU149" s="425"/>
      <c r="AV149" s="425"/>
      <c r="AW149" s="425"/>
      <c r="AX149" s="425"/>
      <c r="AY149" s="425"/>
      <c r="AZ149" s="425"/>
      <c r="BA149" s="425"/>
      <c r="BB149" s="425"/>
      <c r="BC149" s="425"/>
      <c r="BD149" s="425"/>
      <c r="BE149" s="425"/>
      <c r="BF149" s="425"/>
      <c r="BG149" s="425"/>
      <c r="BH149" s="425"/>
      <c r="BI149" s="425"/>
    </row>
    <row r="150" spans="1:61" s="594" customFormat="1" ht="5.25" customHeight="1" thickTop="1">
      <c r="A150" s="1085"/>
      <c r="B150" s="1081"/>
      <c r="C150" s="1247"/>
      <c r="D150" s="1069"/>
      <c r="E150" s="1246"/>
      <c r="F150" s="1246"/>
      <c r="G150" s="1093"/>
      <c r="H150" s="425"/>
      <c r="I150" s="425"/>
      <c r="J150" s="425"/>
      <c r="K150" s="425"/>
      <c r="L150" s="425"/>
      <c r="M150" s="425"/>
      <c r="N150" s="425"/>
      <c r="O150" s="425"/>
      <c r="P150" s="425"/>
      <c r="Q150" s="425"/>
      <c r="R150" s="425"/>
      <c r="S150" s="425"/>
      <c r="T150" s="425"/>
      <c r="U150" s="425"/>
      <c r="V150" s="425"/>
      <c r="W150" s="425"/>
      <c r="X150" s="425"/>
      <c r="Y150" s="425"/>
      <c r="Z150" s="425"/>
      <c r="AA150" s="425"/>
      <c r="AB150" s="425"/>
      <c r="AC150" s="425"/>
      <c r="AD150" s="425"/>
      <c r="AE150" s="425"/>
      <c r="AF150" s="425"/>
      <c r="AG150" s="425"/>
      <c r="AH150" s="425"/>
      <c r="AI150" s="425"/>
      <c r="AJ150" s="425"/>
      <c r="AK150" s="425"/>
      <c r="AL150" s="425"/>
      <c r="AM150" s="425"/>
      <c r="AN150" s="425"/>
      <c r="AO150" s="425"/>
      <c r="AP150" s="425"/>
      <c r="AQ150" s="425"/>
      <c r="AR150" s="425"/>
      <c r="AS150" s="425"/>
      <c r="AT150" s="425"/>
      <c r="AU150" s="425"/>
      <c r="AV150" s="425"/>
      <c r="AW150" s="425"/>
      <c r="AX150" s="425"/>
      <c r="AY150" s="425"/>
      <c r="AZ150" s="425"/>
      <c r="BA150" s="425"/>
      <c r="BB150" s="425"/>
      <c r="BC150" s="425"/>
      <c r="BD150" s="425"/>
      <c r="BE150" s="425"/>
      <c r="BF150" s="425"/>
      <c r="BG150" s="425"/>
      <c r="BH150" s="425"/>
      <c r="BI150" s="425"/>
    </row>
    <row r="151" spans="1:61" s="594" customFormat="1" ht="48.75" customHeight="1">
      <c r="A151" s="1082" t="s">
        <v>322</v>
      </c>
      <c r="B151" s="1092" t="s">
        <v>731</v>
      </c>
      <c r="C151" s="1247"/>
      <c r="D151" s="1069"/>
      <c r="E151" s="1246"/>
      <c r="F151" s="1246"/>
      <c r="G151" s="1086"/>
      <c r="H151" s="425"/>
      <c r="I151" s="425"/>
      <c r="J151" s="425"/>
      <c r="K151" s="425"/>
      <c r="L151" s="425"/>
      <c r="M151" s="425"/>
      <c r="N151" s="425"/>
      <c r="O151" s="425"/>
      <c r="P151" s="425"/>
      <c r="Q151" s="425"/>
      <c r="R151" s="425"/>
      <c r="S151" s="425"/>
      <c r="T151" s="425"/>
      <c r="U151" s="425"/>
      <c r="V151" s="425"/>
      <c r="W151" s="425"/>
      <c r="X151" s="425"/>
      <c r="Y151" s="425"/>
      <c r="Z151" s="425"/>
      <c r="AA151" s="425"/>
      <c r="AB151" s="425"/>
      <c r="AC151" s="425"/>
      <c r="AD151" s="425"/>
      <c r="AE151" s="425"/>
      <c r="AF151" s="425"/>
      <c r="AG151" s="425"/>
      <c r="AH151" s="425"/>
      <c r="AI151" s="425"/>
      <c r="AJ151" s="425"/>
      <c r="AK151" s="425"/>
      <c r="AL151" s="425"/>
      <c r="AM151" s="425"/>
      <c r="AN151" s="425"/>
      <c r="AO151" s="425"/>
      <c r="AP151" s="425"/>
      <c r="AQ151" s="425"/>
      <c r="AR151" s="425"/>
      <c r="AS151" s="425"/>
      <c r="AT151" s="425"/>
      <c r="AU151" s="425"/>
      <c r="AV151" s="425"/>
      <c r="AW151" s="425"/>
      <c r="AX151" s="425"/>
      <c r="AY151" s="425"/>
      <c r="AZ151" s="425"/>
      <c r="BA151" s="425"/>
      <c r="BB151" s="425"/>
      <c r="BC151" s="425"/>
      <c r="BD151" s="425"/>
      <c r="BE151" s="425"/>
      <c r="BF151" s="425"/>
      <c r="BG151" s="425"/>
      <c r="BH151" s="425"/>
      <c r="BI151" s="425"/>
    </row>
    <row r="152" spans="1:61" s="594" customFormat="1" ht="21" customHeight="1">
      <c r="A152" s="1082" t="s">
        <v>118</v>
      </c>
      <c r="B152" s="1092" t="s">
        <v>500</v>
      </c>
      <c r="C152" s="1247"/>
      <c r="D152" s="1069"/>
      <c r="E152" s="1246"/>
      <c r="F152" s="1246"/>
      <c r="G152" s="1090"/>
      <c r="H152" s="425"/>
      <c r="I152" s="425"/>
      <c r="J152" s="425"/>
      <c r="K152" s="425"/>
      <c r="L152" s="425"/>
      <c r="M152" s="425"/>
      <c r="N152" s="425"/>
      <c r="O152" s="425"/>
      <c r="P152" s="425"/>
      <c r="Q152" s="425"/>
      <c r="R152" s="425"/>
      <c r="S152" s="425"/>
      <c r="T152" s="425"/>
      <c r="U152" s="425"/>
      <c r="V152" s="425"/>
      <c r="W152" s="425"/>
      <c r="X152" s="425"/>
      <c r="Y152" s="425"/>
      <c r="Z152" s="425"/>
      <c r="AA152" s="425"/>
      <c r="AB152" s="425"/>
      <c r="AC152" s="425"/>
      <c r="AD152" s="425"/>
      <c r="AE152" s="425"/>
      <c r="AF152" s="425"/>
      <c r="AG152" s="425"/>
      <c r="AH152" s="425"/>
      <c r="AI152" s="425"/>
      <c r="AJ152" s="425"/>
      <c r="AK152" s="425"/>
      <c r="AL152" s="425"/>
      <c r="AM152" s="425"/>
      <c r="AN152" s="425"/>
      <c r="AO152" s="425"/>
      <c r="AP152" s="425"/>
      <c r="AQ152" s="425"/>
      <c r="AR152" s="425"/>
      <c r="AS152" s="425"/>
      <c r="AT152" s="425"/>
      <c r="AU152" s="425"/>
      <c r="AV152" s="425"/>
      <c r="AW152" s="425"/>
      <c r="AX152" s="425"/>
      <c r="AY152" s="425"/>
      <c r="AZ152" s="425"/>
      <c r="BA152" s="425"/>
      <c r="BB152" s="425"/>
      <c r="BC152" s="425"/>
      <c r="BD152" s="425"/>
      <c r="BE152" s="425"/>
      <c r="BF152" s="425"/>
      <c r="BG152" s="425"/>
      <c r="BH152" s="425"/>
      <c r="BI152" s="425"/>
    </row>
    <row r="153" spans="1:61" s="594" customFormat="1" ht="88.5" customHeight="1">
      <c r="A153" s="1085" t="s">
        <v>320</v>
      </c>
      <c r="B153" s="1089" t="s">
        <v>839</v>
      </c>
      <c r="C153" s="1027">
        <v>1</v>
      </c>
      <c r="D153" s="1069" t="s">
        <v>2</v>
      </c>
      <c r="E153" s="1246"/>
      <c r="F153" s="1246">
        <f t="shared" ref="F153:F170" si="6">C153*E153</f>
        <v>0</v>
      </c>
      <c r="G153" s="1088"/>
      <c r="H153" s="425"/>
      <c r="I153" s="425"/>
      <c r="J153" s="425"/>
      <c r="K153" s="425"/>
      <c r="L153" s="425"/>
      <c r="M153" s="425"/>
      <c r="N153" s="425"/>
      <c r="O153" s="425"/>
      <c r="P153" s="425"/>
      <c r="Q153" s="425"/>
      <c r="R153" s="425"/>
      <c r="S153" s="425"/>
      <c r="T153" s="425"/>
      <c r="U153" s="425"/>
      <c r="V153" s="425"/>
      <c r="W153" s="425"/>
      <c r="X153" s="425"/>
      <c r="Y153" s="425"/>
      <c r="Z153" s="425"/>
      <c r="AA153" s="425"/>
      <c r="AB153" s="425"/>
      <c r="AC153" s="425"/>
      <c r="AD153" s="425"/>
      <c r="AE153" s="425"/>
      <c r="AF153" s="425"/>
      <c r="AG153" s="425"/>
      <c r="AH153" s="425"/>
      <c r="AI153" s="425"/>
      <c r="AJ153" s="425"/>
      <c r="AK153" s="425"/>
      <c r="AL153" s="425"/>
      <c r="AM153" s="425"/>
      <c r="AN153" s="425"/>
      <c r="AO153" s="425"/>
      <c r="AP153" s="425"/>
      <c r="AQ153" s="425"/>
      <c r="AR153" s="425"/>
      <c r="AS153" s="425"/>
      <c r="AT153" s="425"/>
      <c r="AU153" s="425"/>
      <c r="AV153" s="425"/>
      <c r="AW153" s="425"/>
      <c r="AX153" s="425"/>
      <c r="AY153" s="425"/>
      <c r="AZ153" s="425"/>
      <c r="BA153" s="425"/>
      <c r="BB153" s="425"/>
      <c r="BC153" s="425"/>
      <c r="BD153" s="425"/>
      <c r="BE153" s="425"/>
      <c r="BF153" s="425"/>
      <c r="BG153" s="425"/>
      <c r="BH153" s="425"/>
      <c r="BI153" s="425"/>
    </row>
    <row r="154" spans="1:61" s="594" customFormat="1" ht="36.75" customHeight="1">
      <c r="A154" s="1085" t="s">
        <v>319</v>
      </c>
      <c r="B154" s="1087" t="s">
        <v>729</v>
      </c>
      <c r="C154" s="1027">
        <v>17</v>
      </c>
      <c r="D154" s="1069" t="s">
        <v>2</v>
      </c>
      <c r="E154" s="1246"/>
      <c r="F154" s="1246">
        <f t="shared" si="6"/>
        <v>0</v>
      </c>
      <c r="G154" s="1086"/>
      <c r="H154" s="425"/>
      <c r="I154" s="425"/>
      <c r="J154" s="425"/>
      <c r="K154" s="425"/>
      <c r="L154" s="425"/>
      <c r="M154" s="425"/>
      <c r="N154" s="425"/>
      <c r="O154" s="425"/>
      <c r="P154" s="425"/>
      <c r="Q154" s="425"/>
      <c r="R154" s="425"/>
      <c r="S154" s="425"/>
      <c r="T154" s="425"/>
      <c r="U154" s="425"/>
      <c r="V154" s="425"/>
      <c r="W154" s="425"/>
      <c r="X154" s="425"/>
      <c r="Y154" s="425"/>
      <c r="Z154" s="425"/>
      <c r="AA154" s="425"/>
      <c r="AB154" s="425"/>
      <c r="AC154" s="425"/>
      <c r="AD154" s="425"/>
      <c r="AE154" s="425"/>
      <c r="AF154" s="425"/>
      <c r="AG154" s="425"/>
      <c r="AH154" s="425"/>
      <c r="AI154" s="425"/>
      <c r="AJ154" s="425"/>
      <c r="AK154" s="425"/>
      <c r="AL154" s="425"/>
      <c r="AM154" s="425"/>
      <c r="AN154" s="425"/>
      <c r="AO154" s="425"/>
      <c r="AP154" s="425"/>
      <c r="AQ154" s="425"/>
      <c r="AR154" s="425"/>
      <c r="AS154" s="425"/>
      <c r="AT154" s="425"/>
      <c r="AU154" s="425"/>
      <c r="AV154" s="425"/>
      <c r="AW154" s="425"/>
      <c r="AX154" s="425"/>
      <c r="AY154" s="425"/>
      <c r="AZ154" s="425"/>
      <c r="BA154" s="425"/>
      <c r="BB154" s="425"/>
      <c r="BC154" s="425"/>
      <c r="BD154" s="425"/>
      <c r="BE154" s="425"/>
      <c r="BF154" s="425"/>
      <c r="BG154" s="425"/>
      <c r="BH154" s="425"/>
      <c r="BI154" s="425"/>
    </row>
    <row r="155" spans="1:61" s="594" customFormat="1" ht="39.75" customHeight="1">
      <c r="A155" s="1085" t="s">
        <v>318</v>
      </c>
      <c r="B155" s="1083" t="s">
        <v>728</v>
      </c>
      <c r="C155" s="1027">
        <v>1</v>
      </c>
      <c r="D155" s="1069" t="s">
        <v>2</v>
      </c>
      <c r="E155" s="1246"/>
      <c r="F155" s="1246">
        <f t="shared" si="6"/>
        <v>0</v>
      </c>
      <c r="G155" s="1080"/>
      <c r="H155" s="425"/>
      <c r="I155" s="425"/>
      <c r="J155" s="425"/>
      <c r="K155" s="425"/>
      <c r="L155" s="425"/>
      <c r="M155" s="425"/>
      <c r="N155" s="425"/>
      <c r="O155" s="425"/>
      <c r="P155" s="425"/>
      <c r="Q155" s="425"/>
      <c r="R155" s="425"/>
      <c r="S155" s="425"/>
      <c r="T155" s="425"/>
      <c r="U155" s="425"/>
      <c r="V155" s="425"/>
      <c r="W155" s="425"/>
      <c r="X155" s="425"/>
      <c r="Y155" s="425"/>
      <c r="Z155" s="425"/>
      <c r="AA155" s="425"/>
      <c r="AB155" s="425"/>
      <c r="AC155" s="425"/>
      <c r="AD155" s="425"/>
      <c r="AE155" s="425"/>
      <c r="AF155" s="425"/>
      <c r="AG155" s="425"/>
      <c r="AH155" s="425"/>
      <c r="AI155" s="425"/>
      <c r="AJ155" s="425"/>
      <c r="AK155" s="425"/>
      <c r="AL155" s="425"/>
      <c r="AM155" s="425"/>
      <c r="AN155" s="425"/>
      <c r="AO155" s="425"/>
      <c r="AP155" s="425"/>
      <c r="AQ155" s="425"/>
      <c r="AR155" s="425"/>
      <c r="AS155" s="425"/>
      <c r="AT155" s="425"/>
      <c r="AU155" s="425"/>
      <c r="AV155" s="425"/>
      <c r="AW155" s="425"/>
      <c r="AX155" s="425"/>
      <c r="AY155" s="425"/>
      <c r="AZ155" s="425"/>
      <c r="BA155" s="425"/>
      <c r="BB155" s="425"/>
      <c r="BC155" s="425"/>
      <c r="BD155" s="425"/>
      <c r="BE155" s="425"/>
      <c r="BF155" s="425"/>
      <c r="BG155" s="425"/>
      <c r="BH155" s="425"/>
      <c r="BI155" s="425"/>
    </row>
    <row r="156" spans="1:61" s="594" customFormat="1" ht="42.75" customHeight="1">
      <c r="A156" s="1085" t="s">
        <v>571</v>
      </c>
      <c r="B156" s="1083" t="s">
        <v>727</v>
      </c>
      <c r="C156" s="1027">
        <v>1</v>
      </c>
      <c r="D156" s="1069" t="s">
        <v>2</v>
      </c>
      <c r="E156" s="1246"/>
      <c r="F156" s="1246">
        <f t="shared" si="6"/>
        <v>0</v>
      </c>
      <c r="G156" s="1080"/>
      <c r="H156" s="425"/>
      <c r="I156" s="425"/>
      <c r="J156" s="425"/>
      <c r="K156" s="425"/>
      <c r="L156" s="425"/>
      <c r="M156" s="425"/>
      <c r="N156" s="425"/>
      <c r="O156" s="425"/>
      <c r="P156" s="425"/>
      <c r="Q156" s="425"/>
      <c r="R156" s="425"/>
      <c r="S156" s="425"/>
      <c r="T156" s="425"/>
      <c r="U156" s="425"/>
      <c r="V156" s="425"/>
      <c r="W156" s="425"/>
      <c r="X156" s="425"/>
      <c r="Y156" s="425"/>
      <c r="Z156" s="425"/>
      <c r="AA156" s="425"/>
      <c r="AB156" s="425"/>
      <c r="AC156" s="425"/>
      <c r="AD156" s="425"/>
      <c r="AE156" s="425"/>
      <c r="AF156" s="425"/>
      <c r="AG156" s="425"/>
      <c r="AH156" s="425"/>
      <c r="AI156" s="425"/>
      <c r="AJ156" s="425"/>
      <c r="AK156" s="425"/>
      <c r="AL156" s="425"/>
      <c r="AM156" s="425"/>
      <c r="AN156" s="425"/>
      <c r="AO156" s="425"/>
      <c r="AP156" s="425"/>
      <c r="AQ156" s="425"/>
      <c r="AR156" s="425"/>
      <c r="AS156" s="425"/>
      <c r="AT156" s="425"/>
      <c r="AU156" s="425"/>
      <c r="AV156" s="425"/>
      <c r="AW156" s="425"/>
      <c r="AX156" s="425"/>
      <c r="AY156" s="425"/>
      <c r="AZ156" s="425"/>
      <c r="BA156" s="425"/>
      <c r="BB156" s="425"/>
      <c r="BC156" s="425"/>
      <c r="BD156" s="425"/>
      <c r="BE156" s="425"/>
      <c r="BF156" s="425"/>
      <c r="BG156" s="425"/>
      <c r="BH156" s="425"/>
      <c r="BI156" s="425"/>
    </row>
    <row r="157" spans="1:61" s="594" customFormat="1" ht="26.25" customHeight="1">
      <c r="A157" s="1085" t="s">
        <v>569</v>
      </c>
      <c r="B157" s="1083" t="s">
        <v>838</v>
      </c>
      <c r="C157" s="1027">
        <v>1</v>
      </c>
      <c r="D157" s="1069" t="s">
        <v>2</v>
      </c>
      <c r="E157" s="1246"/>
      <c r="F157" s="1246">
        <f t="shared" si="6"/>
        <v>0</v>
      </c>
      <c r="G157" s="1080"/>
      <c r="H157" s="425"/>
      <c r="I157" s="425"/>
      <c r="J157" s="425"/>
      <c r="K157" s="425"/>
      <c r="L157" s="425"/>
      <c r="M157" s="425"/>
      <c r="N157" s="425"/>
      <c r="O157" s="425"/>
      <c r="P157" s="425"/>
      <c r="Q157" s="425"/>
      <c r="R157" s="425"/>
      <c r="S157" s="425"/>
      <c r="T157" s="425"/>
      <c r="U157" s="425"/>
      <c r="V157" s="425"/>
      <c r="W157" s="425"/>
      <c r="X157" s="425"/>
      <c r="Y157" s="425"/>
      <c r="Z157" s="425"/>
      <c r="AA157" s="425"/>
      <c r="AB157" s="425"/>
      <c r="AC157" s="425"/>
      <c r="AD157" s="425"/>
      <c r="AE157" s="425"/>
      <c r="AF157" s="425"/>
      <c r="AG157" s="425"/>
      <c r="AH157" s="425"/>
      <c r="AI157" s="425"/>
      <c r="AJ157" s="425"/>
      <c r="AK157" s="425"/>
      <c r="AL157" s="425"/>
      <c r="AM157" s="425"/>
      <c r="AN157" s="425"/>
      <c r="AO157" s="425"/>
      <c r="AP157" s="425"/>
      <c r="AQ157" s="425"/>
      <c r="AR157" s="425"/>
      <c r="AS157" s="425"/>
      <c r="AT157" s="425"/>
      <c r="AU157" s="425"/>
      <c r="AV157" s="425"/>
      <c r="AW157" s="425"/>
      <c r="AX157" s="425"/>
      <c r="AY157" s="425"/>
      <c r="AZ157" s="425"/>
      <c r="BA157" s="425"/>
      <c r="BB157" s="425"/>
      <c r="BC157" s="425"/>
      <c r="BD157" s="425"/>
      <c r="BE157" s="425"/>
      <c r="BF157" s="425"/>
      <c r="BG157" s="425"/>
      <c r="BH157" s="425"/>
      <c r="BI157" s="425"/>
    </row>
    <row r="158" spans="1:61" s="594" customFormat="1" ht="37.5" customHeight="1">
      <c r="A158" s="1085" t="s">
        <v>567</v>
      </c>
      <c r="B158" s="1083" t="s">
        <v>837</v>
      </c>
      <c r="C158" s="1027">
        <v>1</v>
      </c>
      <c r="D158" s="1069" t="s">
        <v>2</v>
      </c>
      <c r="E158" s="1246"/>
      <c r="F158" s="1246">
        <f t="shared" si="6"/>
        <v>0</v>
      </c>
      <c r="G158" s="1080"/>
      <c r="H158" s="425"/>
      <c r="I158" s="425"/>
      <c r="J158" s="425"/>
      <c r="K158" s="425"/>
      <c r="L158" s="425"/>
      <c r="M158" s="425"/>
      <c r="N158" s="425"/>
      <c r="O158" s="425"/>
      <c r="P158" s="425"/>
      <c r="Q158" s="425"/>
      <c r="R158" s="425"/>
      <c r="S158" s="425"/>
      <c r="T158" s="425"/>
      <c r="U158" s="425"/>
      <c r="V158" s="425"/>
      <c r="W158" s="425"/>
      <c r="X158" s="425"/>
      <c r="Y158" s="425"/>
      <c r="Z158" s="425"/>
      <c r="AA158" s="425"/>
      <c r="AB158" s="425"/>
      <c r="AC158" s="425"/>
      <c r="AD158" s="425"/>
      <c r="AE158" s="425"/>
      <c r="AF158" s="425"/>
      <c r="AG158" s="425"/>
      <c r="AH158" s="425"/>
      <c r="AI158" s="425"/>
      <c r="AJ158" s="425"/>
      <c r="AK158" s="425"/>
      <c r="AL158" s="425"/>
      <c r="AM158" s="425"/>
      <c r="AN158" s="425"/>
      <c r="AO158" s="425"/>
      <c r="AP158" s="425"/>
      <c r="AQ158" s="425"/>
      <c r="AR158" s="425"/>
      <c r="AS158" s="425"/>
      <c r="AT158" s="425"/>
      <c r="AU158" s="425"/>
      <c r="AV158" s="425"/>
      <c r="AW158" s="425"/>
      <c r="AX158" s="425"/>
      <c r="AY158" s="425"/>
      <c r="AZ158" s="425"/>
      <c r="BA158" s="425"/>
      <c r="BB158" s="425"/>
      <c r="BC158" s="425"/>
      <c r="BD158" s="425"/>
      <c r="BE158" s="425"/>
      <c r="BF158" s="425"/>
      <c r="BG158" s="425"/>
      <c r="BH158" s="425"/>
      <c r="BI158" s="425"/>
    </row>
    <row r="159" spans="1:61" s="594" customFormat="1" ht="23.25" customHeight="1">
      <c r="A159" s="1085" t="s">
        <v>565</v>
      </c>
      <c r="B159" s="1083" t="s">
        <v>836</v>
      </c>
      <c r="C159" s="1027">
        <v>1</v>
      </c>
      <c r="D159" s="1069" t="s">
        <v>2</v>
      </c>
      <c r="E159" s="1246"/>
      <c r="F159" s="1246">
        <f t="shared" si="6"/>
        <v>0</v>
      </c>
      <c r="G159" s="1080"/>
      <c r="H159" s="425"/>
      <c r="I159" s="425"/>
      <c r="J159" s="425"/>
      <c r="K159" s="425"/>
      <c r="L159" s="425"/>
      <c r="M159" s="425"/>
      <c r="N159" s="425"/>
      <c r="O159" s="425"/>
      <c r="P159" s="425"/>
      <c r="Q159" s="425"/>
      <c r="R159" s="425"/>
      <c r="S159" s="425"/>
      <c r="T159" s="425"/>
      <c r="U159" s="425"/>
      <c r="V159" s="425"/>
      <c r="W159" s="425"/>
      <c r="X159" s="425"/>
      <c r="Y159" s="425"/>
      <c r="Z159" s="425"/>
      <c r="AA159" s="425"/>
      <c r="AB159" s="425"/>
      <c r="AC159" s="425"/>
      <c r="AD159" s="425"/>
      <c r="AE159" s="425"/>
      <c r="AF159" s="425"/>
      <c r="AG159" s="425"/>
      <c r="AH159" s="425"/>
      <c r="AI159" s="425"/>
      <c r="AJ159" s="425"/>
      <c r="AK159" s="425"/>
      <c r="AL159" s="425"/>
      <c r="AM159" s="425"/>
      <c r="AN159" s="425"/>
      <c r="AO159" s="425"/>
      <c r="AP159" s="425"/>
      <c r="AQ159" s="425"/>
      <c r="AR159" s="425"/>
      <c r="AS159" s="425"/>
      <c r="AT159" s="425"/>
      <c r="AU159" s="425"/>
      <c r="AV159" s="425"/>
      <c r="AW159" s="425"/>
      <c r="AX159" s="425"/>
      <c r="AY159" s="425"/>
      <c r="AZ159" s="425"/>
      <c r="BA159" s="425"/>
      <c r="BB159" s="425"/>
      <c r="BC159" s="425"/>
      <c r="BD159" s="425"/>
      <c r="BE159" s="425"/>
      <c r="BF159" s="425"/>
      <c r="BG159" s="425"/>
      <c r="BH159" s="425"/>
      <c r="BI159" s="425"/>
    </row>
    <row r="160" spans="1:61" s="594" customFormat="1" ht="40.5" customHeight="1">
      <c r="A160" s="1085" t="s">
        <v>563</v>
      </c>
      <c r="B160" s="1083" t="s">
        <v>723</v>
      </c>
      <c r="C160" s="1027">
        <v>1</v>
      </c>
      <c r="D160" s="1069" t="s">
        <v>2</v>
      </c>
      <c r="E160" s="1246"/>
      <c r="F160" s="1246">
        <f t="shared" si="6"/>
        <v>0</v>
      </c>
      <c r="G160" s="1080"/>
      <c r="H160" s="425"/>
      <c r="I160" s="425"/>
      <c r="J160" s="425"/>
      <c r="K160" s="425"/>
      <c r="L160" s="425"/>
      <c r="M160" s="425"/>
      <c r="N160" s="425"/>
      <c r="O160" s="425"/>
      <c r="P160" s="425"/>
      <c r="Q160" s="425"/>
      <c r="R160" s="425"/>
      <c r="S160" s="425"/>
      <c r="T160" s="425"/>
      <c r="U160" s="425"/>
      <c r="V160" s="425"/>
      <c r="W160" s="425"/>
      <c r="X160" s="425"/>
      <c r="Y160" s="425"/>
      <c r="Z160" s="425"/>
      <c r="AA160" s="425"/>
      <c r="AB160" s="425"/>
      <c r="AC160" s="425"/>
      <c r="AD160" s="425"/>
      <c r="AE160" s="425"/>
      <c r="AF160" s="425"/>
      <c r="AG160" s="425"/>
      <c r="AH160" s="425"/>
      <c r="AI160" s="425"/>
      <c r="AJ160" s="425"/>
      <c r="AK160" s="425"/>
      <c r="AL160" s="425"/>
      <c r="AM160" s="425"/>
      <c r="AN160" s="425"/>
      <c r="AO160" s="425"/>
      <c r="AP160" s="425"/>
      <c r="AQ160" s="425"/>
      <c r="AR160" s="425"/>
      <c r="AS160" s="425"/>
      <c r="AT160" s="425"/>
      <c r="AU160" s="425"/>
      <c r="AV160" s="425"/>
      <c r="AW160" s="425"/>
      <c r="AX160" s="425"/>
      <c r="AY160" s="425"/>
      <c r="AZ160" s="425"/>
      <c r="BA160" s="425"/>
      <c r="BB160" s="425"/>
      <c r="BC160" s="425"/>
      <c r="BD160" s="425"/>
      <c r="BE160" s="425"/>
      <c r="BF160" s="425"/>
      <c r="BG160" s="425"/>
      <c r="BH160" s="425"/>
      <c r="BI160" s="425"/>
    </row>
    <row r="161" spans="1:61" s="594" customFormat="1" ht="41.25" customHeight="1">
      <c r="A161" s="1085" t="s">
        <v>561</v>
      </c>
      <c r="B161" s="1083" t="s">
        <v>722</v>
      </c>
      <c r="C161" s="1027">
        <v>2</v>
      </c>
      <c r="D161" s="1069" t="s">
        <v>2</v>
      </c>
      <c r="E161" s="1246"/>
      <c r="F161" s="1246">
        <f t="shared" si="6"/>
        <v>0</v>
      </c>
      <c r="G161" s="1080"/>
      <c r="H161" s="425"/>
      <c r="I161" s="425"/>
      <c r="J161" s="425"/>
      <c r="K161" s="425"/>
      <c r="L161" s="425"/>
      <c r="M161" s="425"/>
      <c r="N161" s="425"/>
      <c r="O161" s="425"/>
      <c r="P161" s="425"/>
      <c r="Q161" s="425"/>
      <c r="R161" s="425"/>
      <c r="S161" s="425"/>
      <c r="T161" s="425"/>
      <c r="U161" s="425"/>
      <c r="V161" s="425"/>
      <c r="W161" s="425"/>
      <c r="X161" s="425"/>
      <c r="Y161" s="425"/>
      <c r="Z161" s="425"/>
      <c r="AA161" s="425"/>
      <c r="AB161" s="425"/>
      <c r="AC161" s="425"/>
      <c r="AD161" s="425"/>
      <c r="AE161" s="425"/>
      <c r="AF161" s="425"/>
      <c r="AG161" s="425"/>
      <c r="AH161" s="425"/>
      <c r="AI161" s="425"/>
      <c r="AJ161" s="425"/>
      <c r="AK161" s="425"/>
      <c r="AL161" s="425"/>
      <c r="AM161" s="425"/>
      <c r="AN161" s="425"/>
      <c r="AO161" s="425"/>
      <c r="AP161" s="425"/>
      <c r="AQ161" s="425"/>
      <c r="AR161" s="425"/>
      <c r="AS161" s="425"/>
      <c r="AT161" s="425"/>
      <c r="AU161" s="425"/>
      <c r="AV161" s="425"/>
      <c r="AW161" s="425"/>
      <c r="AX161" s="425"/>
      <c r="AY161" s="425"/>
      <c r="AZ161" s="425"/>
      <c r="BA161" s="425"/>
      <c r="BB161" s="425"/>
      <c r="BC161" s="425"/>
      <c r="BD161" s="425"/>
      <c r="BE161" s="425"/>
      <c r="BF161" s="425"/>
      <c r="BG161" s="425"/>
      <c r="BH161" s="425"/>
      <c r="BI161" s="425"/>
    </row>
    <row r="162" spans="1:61" s="594" customFormat="1" ht="39" customHeight="1">
      <c r="A162" s="1085" t="s">
        <v>559</v>
      </c>
      <c r="B162" s="1083" t="s">
        <v>721</v>
      </c>
      <c r="C162" s="1027">
        <v>1</v>
      </c>
      <c r="D162" s="1069" t="s">
        <v>2</v>
      </c>
      <c r="E162" s="1246"/>
      <c r="F162" s="1246">
        <f t="shared" si="6"/>
        <v>0</v>
      </c>
      <c r="G162" s="1080"/>
      <c r="H162" s="425"/>
      <c r="I162" s="425"/>
      <c r="J162" s="425"/>
      <c r="K162" s="425"/>
      <c r="L162" s="425"/>
      <c r="M162" s="425"/>
      <c r="N162" s="425"/>
      <c r="O162" s="425"/>
      <c r="P162" s="425"/>
      <c r="Q162" s="425"/>
      <c r="R162" s="425"/>
      <c r="S162" s="425"/>
      <c r="T162" s="425"/>
      <c r="U162" s="425"/>
      <c r="V162" s="425"/>
      <c r="W162" s="425"/>
      <c r="X162" s="425"/>
      <c r="Y162" s="425"/>
      <c r="Z162" s="425"/>
      <c r="AA162" s="425"/>
      <c r="AB162" s="425"/>
      <c r="AC162" s="425"/>
      <c r="AD162" s="425"/>
      <c r="AE162" s="425"/>
      <c r="AF162" s="425"/>
      <c r="AG162" s="425"/>
      <c r="AH162" s="425"/>
      <c r="AI162" s="425"/>
      <c r="AJ162" s="425"/>
      <c r="AK162" s="425"/>
      <c r="AL162" s="425"/>
      <c r="AM162" s="425"/>
      <c r="AN162" s="425"/>
      <c r="AO162" s="425"/>
      <c r="AP162" s="425"/>
      <c r="AQ162" s="425"/>
      <c r="AR162" s="425"/>
      <c r="AS162" s="425"/>
      <c r="AT162" s="425"/>
      <c r="AU162" s="425"/>
      <c r="AV162" s="425"/>
      <c r="AW162" s="425"/>
      <c r="AX162" s="425"/>
      <c r="AY162" s="425"/>
      <c r="AZ162" s="425"/>
      <c r="BA162" s="425"/>
      <c r="BB162" s="425"/>
      <c r="BC162" s="425"/>
      <c r="BD162" s="425"/>
      <c r="BE162" s="425"/>
      <c r="BF162" s="425"/>
      <c r="BG162" s="425"/>
      <c r="BH162" s="425"/>
      <c r="BI162" s="425"/>
    </row>
    <row r="163" spans="1:61" s="594" customFormat="1" ht="22.5" customHeight="1">
      <c r="A163" s="1085" t="s">
        <v>557</v>
      </c>
      <c r="B163" s="1083" t="s">
        <v>720</v>
      </c>
      <c r="C163" s="1027">
        <v>1</v>
      </c>
      <c r="D163" s="1069" t="s">
        <v>2</v>
      </c>
      <c r="E163" s="1246"/>
      <c r="F163" s="1246">
        <f t="shared" si="6"/>
        <v>0</v>
      </c>
      <c r="G163" s="1080"/>
      <c r="H163" s="425"/>
      <c r="I163" s="425"/>
      <c r="J163" s="425"/>
      <c r="K163" s="425"/>
      <c r="L163" s="425"/>
      <c r="M163" s="425"/>
      <c r="N163" s="425"/>
      <c r="O163" s="425"/>
      <c r="P163" s="425"/>
      <c r="Q163" s="425"/>
      <c r="R163" s="425"/>
      <c r="S163" s="425"/>
      <c r="T163" s="425"/>
      <c r="U163" s="425"/>
      <c r="V163" s="425"/>
      <c r="W163" s="425"/>
      <c r="X163" s="425"/>
      <c r="Y163" s="425"/>
      <c r="Z163" s="425"/>
      <c r="AA163" s="425"/>
      <c r="AB163" s="425"/>
      <c r="AC163" s="425"/>
      <c r="AD163" s="425"/>
      <c r="AE163" s="425"/>
      <c r="AF163" s="425"/>
      <c r="AG163" s="425"/>
      <c r="AH163" s="425"/>
      <c r="AI163" s="425"/>
      <c r="AJ163" s="425"/>
      <c r="AK163" s="425"/>
      <c r="AL163" s="425"/>
      <c r="AM163" s="425"/>
      <c r="AN163" s="425"/>
      <c r="AO163" s="425"/>
      <c r="AP163" s="425"/>
      <c r="AQ163" s="425"/>
      <c r="AR163" s="425"/>
      <c r="AS163" s="425"/>
      <c r="AT163" s="425"/>
      <c r="AU163" s="425"/>
      <c r="AV163" s="425"/>
      <c r="AW163" s="425"/>
      <c r="AX163" s="425"/>
      <c r="AY163" s="425"/>
      <c r="AZ163" s="425"/>
      <c r="BA163" s="425"/>
      <c r="BB163" s="425"/>
      <c r="BC163" s="425"/>
      <c r="BD163" s="425"/>
      <c r="BE163" s="425"/>
      <c r="BF163" s="425"/>
      <c r="BG163" s="425"/>
      <c r="BH163" s="425"/>
      <c r="BI163" s="425"/>
    </row>
    <row r="164" spans="1:61" s="594" customFormat="1" ht="42" customHeight="1">
      <c r="A164" s="1085" t="s">
        <v>555</v>
      </c>
      <c r="B164" s="1083" t="s">
        <v>719</v>
      </c>
      <c r="C164" s="1027">
        <v>1</v>
      </c>
      <c r="D164" s="1069" t="s">
        <v>2</v>
      </c>
      <c r="E164" s="1246"/>
      <c r="F164" s="1246">
        <f t="shared" si="6"/>
        <v>0</v>
      </c>
      <c r="G164" s="1080"/>
      <c r="H164" s="425"/>
      <c r="I164" s="425"/>
      <c r="J164" s="425"/>
      <c r="K164" s="425"/>
      <c r="L164" s="425"/>
      <c r="M164" s="425"/>
      <c r="N164" s="425"/>
      <c r="O164" s="425"/>
      <c r="P164" s="425"/>
      <c r="Q164" s="425"/>
      <c r="R164" s="425"/>
      <c r="S164" s="425"/>
      <c r="T164" s="425"/>
      <c r="U164" s="425"/>
      <c r="V164" s="425"/>
      <c r="W164" s="425"/>
      <c r="X164" s="425"/>
      <c r="Y164" s="425"/>
      <c r="Z164" s="425"/>
      <c r="AA164" s="425"/>
      <c r="AB164" s="425"/>
      <c r="AC164" s="425"/>
      <c r="AD164" s="425"/>
      <c r="AE164" s="425"/>
      <c r="AF164" s="425"/>
      <c r="AG164" s="425"/>
      <c r="AH164" s="425"/>
      <c r="AI164" s="425"/>
      <c r="AJ164" s="425"/>
      <c r="AK164" s="425"/>
      <c r="AL164" s="425"/>
      <c r="AM164" s="425"/>
      <c r="AN164" s="425"/>
      <c r="AO164" s="425"/>
      <c r="AP164" s="425"/>
      <c r="AQ164" s="425"/>
      <c r="AR164" s="425"/>
      <c r="AS164" s="425"/>
      <c r="AT164" s="425"/>
      <c r="AU164" s="425"/>
      <c r="AV164" s="425"/>
      <c r="AW164" s="425"/>
      <c r="AX164" s="425"/>
      <c r="AY164" s="425"/>
      <c r="AZ164" s="425"/>
      <c r="BA164" s="425"/>
      <c r="BB164" s="425"/>
      <c r="BC164" s="425"/>
      <c r="BD164" s="425"/>
      <c r="BE164" s="425"/>
      <c r="BF164" s="425"/>
      <c r="BG164" s="425"/>
      <c r="BH164" s="425"/>
      <c r="BI164" s="425"/>
    </row>
    <row r="165" spans="1:61" s="594" customFormat="1" ht="22.5" customHeight="1">
      <c r="A165" s="1085" t="s">
        <v>553</v>
      </c>
      <c r="B165" s="1083" t="s">
        <v>835</v>
      </c>
      <c r="C165" s="1027">
        <v>1</v>
      </c>
      <c r="D165" s="1069" t="s">
        <v>2</v>
      </c>
      <c r="E165" s="1246"/>
      <c r="F165" s="1246">
        <f t="shared" si="6"/>
        <v>0</v>
      </c>
      <c r="G165" s="1080"/>
      <c r="H165" s="425"/>
      <c r="I165" s="425"/>
      <c r="J165" s="425"/>
      <c r="K165" s="425"/>
      <c r="L165" s="425"/>
      <c r="M165" s="425"/>
      <c r="N165" s="425"/>
      <c r="O165" s="425"/>
      <c r="P165" s="425"/>
      <c r="Q165" s="425"/>
      <c r="R165" s="425"/>
      <c r="S165" s="425"/>
      <c r="T165" s="425"/>
      <c r="U165" s="425"/>
      <c r="V165" s="425"/>
      <c r="W165" s="425"/>
      <c r="X165" s="425"/>
      <c r="Y165" s="425"/>
      <c r="Z165" s="425"/>
      <c r="AA165" s="425"/>
      <c r="AB165" s="425"/>
      <c r="AC165" s="425"/>
      <c r="AD165" s="425"/>
      <c r="AE165" s="425"/>
      <c r="AF165" s="425"/>
      <c r="AG165" s="425"/>
      <c r="AH165" s="425"/>
      <c r="AI165" s="425"/>
      <c r="AJ165" s="425"/>
      <c r="AK165" s="425"/>
      <c r="AL165" s="425"/>
      <c r="AM165" s="425"/>
      <c r="AN165" s="425"/>
      <c r="AO165" s="425"/>
      <c r="AP165" s="425"/>
      <c r="AQ165" s="425"/>
      <c r="AR165" s="425"/>
      <c r="AS165" s="425"/>
      <c r="AT165" s="425"/>
      <c r="AU165" s="425"/>
      <c r="AV165" s="425"/>
      <c r="AW165" s="425"/>
      <c r="AX165" s="425"/>
      <c r="AY165" s="425"/>
      <c r="AZ165" s="425"/>
      <c r="BA165" s="425"/>
      <c r="BB165" s="425"/>
      <c r="BC165" s="425"/>
      <c r="BD165" s="425"/>
      <c r="BE165" s="425"/>
      <c r="BF165" s="425"/>
      <c r="BG165" s="425"/>
      <c r="BH165" s="425"/>
      <c r="BI165" s="425"/>
    </row>
    <row r="166" spans="1:61" s="594" customFormat="1" ht="39.75" customHeight="1">
      <c r="A166" s="1085" t="s">
        <v>551</v>
      </c>
      <c r="B166" s="1083" t="s">
        <v>718</v>
      </c>
      <c r="C166" s="1027">
        <v>1</v>
      </c>
      <c r="D166" s="1069" t="s">
        <v>2</v>
      </c>
      <c r="E166" s="1246"/>
      <c r="F166" s="1246">
        <f t="shared" si="6"/>
        <v>0</v>
      </c>
      <c r="G166" s="1080"/>
      <c r="H166" s="425"/>
      <c r="I166" s="425"/>
      <c r="J166" s="425"/>
      <c r="K166" s="425"/>
      <c r="L166" s="425"/>
      <c r="M166" s="425"/>
      <c r="N166" s="425"/>
      <c r="O166" s="425"/>
      <c r="P166" s="425"/>
      <c r="Q166" s="425"/>
      <c r="R166" s="425"/>
      <c r="S166" s="425"/>
      <c r="T166" s="425"/>
      <c r="U166" s="425"/>
      <c r="V166" s="425"/>
      <c r="W166" s="425"/>
      <c r="X166" s="425"/>
      <c r="Y166" s="425"/>
      <c r="Z166" s="425"/>
      <c r="AA166" s="425"/>
      <c r="AB166" s="425"/>
      <c r="AC166" s="425"/>
      <c r="AD166" s="425"/>
      <c r="AE166" s="425"/>
      <c r="AF166" s="425"/>
      <c r="AG166" s="425"/>
      <c r="AH166" s="425"/>
      <c r="AI166" s="425"/>
      <c r="AJ166" s="425"/>
      <c r="AK166" s="425"/>
      <c r="AL166" s="425"/>
      <c r="AM166" s="425"/>
      <c r="AN166" s="425"/>
      <c r="AO166" s="425"/>
      <c r="AP166" s="425"/>
      <c r="AQ166" s="425"/>
      <c r="AR166" s="425"/>
      <c r="AS166" s="425"/>
      <c r="AT166" s="425"/>
      <c r="AU166" s="425"/>
      <c r="AV166" s="425"/>
      <c r="AW166" s="425"/>
      <c r="AX166" s="425"/>
      <c r="AY166" s="425"/>
      <c r="AZ166" s="425"/>
      <c r="BA166" s="425"/>
      <c r="BB166" s="425"/>
      <c r="BC166" s="425"/>
      <c r="BD166" s="425"/>
      <c r="BE166" s="425"/>
      <c r="BF166" s="425"/>
      <c r="BG166" s="425"/>
      <c r="BH166" s="425"/>
      <c r="BI166" s="425"/>
    </row>
    <row r="167" spans="1:61" s="594" customFormat="1" ht="24.75" customHeight="1">
      <c r="A167" s="1085" t="s">
        <v>549</v>
      </c>
      <c r="B167" s="1083" t="s">
        <v>513</v>
      </c>
      <c r="C167" s="1027">
        <v>44</v>
      </c>
      <c r="D167" s="1069" t="s">
        <v>2</v>
      </c>
      <c r="E167" s="1246"/>
      <c r="F167" s="1246">
        <f t="shared" si="6"/>
        <v>0</v>
      </c>
      <c r="G167" s="1080"/>
      <c r="H167" s="425"/>
      <c r="I167" s="425"/>
      <c r="J167" s="425"/>
      <c r="K167" s="425"/>
      <c r="L167" s="425"/>
      <c r="M167" s="425"/>
      <c r="N167" s="425"/>
      <c r="O167" s="425"/>
      <c r="P167" s="425"/>
      <c r="Q167" s="425"/>
      <c r="R167" s="425"/>
      <c r="S167" s="425"/>
      <c r="T167" s="425"/>
      <c r="U167" s="425"/>
      <c r="V167" s="425"/>
      <c r="W167" s="425"/>
      <c r="X167" s="425"/>
      <c r="Y167" s="425"/>
      <c r="Z167" s="425"/>
      <c r="AA167" s="425"/>
      <c r="AB167" s="425"/>
      <c r="AC167" s="425"/>
      <c r="AD167" s="425"/>
      <c r="AE167" s="425"/>
      <c r="AF167" s="425"/>
      <c r="AG167" s="425"/>
      <c r="AH167" s="425"/>
      <c r="AI167" s="425"/>
      <c r="AJ167" s="425"/>
      <c r="AK167" s="425"/>
      <c r="AL167" s="425"/>
      <c r="AM167" s="425"/>
      <c r="AN167" s="425"/>
      <c r="AO167" s="425"/>
      <c r="AP167" s="425"/>
      <c r="AQ167" s="425"/>
      <c r="AR167" s="425"/>
      <c r="AS167" s="425"/>
      <c r="AT167" s="425"/>
      <c r="AU167" s="425"/>
      <c r="AV167" s="425"/>
      <c r="AW167" s="425"/>
      <c r="AX167" s="425"/>
      <c r="AY167" s="425"/>
      <c r="AZ167" s="425"/>
      <c r="BA167" s="425"/>
      <c r="BB167" s="425"/>
      <c r="BC167" s="425"/>
      <c r="BD167" s="425"/>
      <c r="BE167" s="425"/>
      <c r="BF167" s="425"/>
      <c r="BG167" s="425"/>
      <c r="BH167" s="425"/>
      <c r="BI167" s="425"/>
    </row>
    <row r="168" spans="1:61" s="594" customFormat="1" ht="20.25" customHeight="1">
      <c r="A168" s="1084" t="s">
        <v>547</v>
      </c>
      <c r="B168" s="1083" t="s">
        <v>717</v>
      </c>
      <c r="C168" s="1027">
        <v>2</v>
      </c>
      <c r="D168" s="1069" t="s">
        <v>2</v>
      </c>
      <c r="E168" s="1246"/>
      <c r="F168" s="1246">
        <f t="shared" si="6"/>
        <v>0</v>
      </c>
      <c r="G168" s="1080"/>
      <c r="H168" s="425"/>
      <c r="I168" s="425"/>
      <c r="J168" s="425"/>
      <c r="K168" s="425"/>
      <c r="L168" s="425"/>
      <c r="M168" s="425"/>
      <c r="N168" s="425"/>
      <c r="O168" s="425"/>
      <c r="P168" s="425"/>
      <c r="Q168" s="425"/>
      <c r="R168" s="425"/>
      <c r="S168" s="425"/>
      <c r="T168" s="425"/>
      <c r="U168" s="425"/>
      <c r="V168" s="425"/>
      <c r="W168" s="425"/>
      <c r="X168" s="425"/>
      <c r="Y168" s="425"/>
      <c r="Z168" s="425"/>
      <c r="AA168" s="425"/>
      <c r="AB168" s="425"/>
      <c r="AC168" s="425"/>
      <c r="AD168" s="425"/>
      <c r="AE168" s="425"/>
      <c r="AF168" s="425"/>
      <c r="AG168" s="425"/>
      <c r="AH168" s="425"/>
      <c r="AI168" s="425"/>
      <c r="AJ168" s="425"/>
      <c r="AK168" s="425"/>
      <c r="AL168" s="425"/>
      <c r="AM168" s="425"/>
      <c r="AN168" s="425"/>
      <c r="AO168" s="425"/>
      <c r="AP168" s="425"/>
      <c r="AQ168" s="425"/>
      <c r="AR168" s="425"/>
      <c r="AS168" s="425"/>
      <c r="AT168" s="425"/>
      <c r="AU168" s="425"/>
      <c r="AV168" s="425"/>
      <c r="AW168" s="425"/>
      <c r="AX168" s="425"/>
      <c r="AY168" s="425"/>
      <c r="AZ168" s="425"/>
      <c r="BA168" s="425"/>
      <c r="BB168" s="425"/>
      <c r="BC168" s="425"/>
      <c r="BD168" s="425"/>
      <c r="BE168" s="425"/>
      <c r="BF168" s="425"/>
      <c r="BG168" s="425"/>
      <c r="BH168" s="425"/>
      <c r="BI168" s="425"/>
    </row>
    <row r="169" spans="1:61" s="594" customFormat="1" ht="22.5" customHeight="1">
      <c r="A169" s="1084" t="s">
        <v>545</v>
      </c>
      <c r="B169" s="1083" t="s">
        <v>716</v>
      </c>
      <c r="C169" s="1027">
        <v>8</v>
      </c>
      <c r="D169" s="1069" t="s">
        <v>2</v>
      </c>
      <c r="E169" s="1246"/>
      <c r="F169" s="1246">
        <f t="shared" si="6"/>
        <v>0</v>
      </c>
      <c r="G169" s="1080"/>
      <c r="H169" s="425"/>
      <c r="I169" s="425"/>
      <c r="J169" s="425"/>
      <c r="K169" s="425"/>
      <c r="L169" s="425"/>
      <c r="M169" s="425"/>
      <c r="N169" s="425"/>
      <c r="O169" s="425"/>
      <c r="P169" s="425"/>
      <c r="Q169" s="425"/>
      <c r="R169" s="425"/>
      <c r="S169" s="425"/>
      <c r="T169" s="425"/>
      <c r="U169" s="425"/>
      <c r="V169" s="425"/>
      <c r="W169" s="425"/>
      <c r="X169" s="425"/>
      <c r="Y169" s="425"/>
      <c r="Z169" s="425"/>
      <c r="AA169" s="425"/>
      <c r="AB169" s="425"/>
      <c r="AC169" s="425"/>
      <c r="AD169" s="425"/>
      <c r="AE169" s="425"/>
      <c r="AF169" s="425"/>
      <c r="AG169" s="425"/>
      <c r="AH169" s="425"/>
      <c r="AI169" s="425"/>
      <c r="AJ169" s="425"/>
      <c r="AK169" s="425"/>
      <c r="AL169" s="425"/>
      <c r="AM169" s="425"/>
      <c r="AN169" s="425"/>
      <c r="AO169" s="425"/>
      <c r="AP169" s="425"/>
      <c r="AQ169" s="425"/>
      <c r="AR169" s="425"/>
      <c r="AS169" s="425"/>
      <c r="AT169" s="425"/>
      <c r="AU169" s="425"/>
      <c r="AV169" s="425"/>
      <c r="AW169" s="425"/>
      <c r="AX169" s="425"/>
      <c r="AY169" s="425"/>
      <c r="AZ169" s="425"/>
      <c r="BA169" s="425"/>
      <c r="BB169" s="425"/>
      <c r="BC169" s="425"/>
      <c r="BD169" s="425"/>
      <c r="BE169" s="425"/>
      <c r="BF169" s="425"/>
      <c r="BG169" s="425"/>
      <c r="BH169" s="425"/>
      <c r="BI169" s="425"/>
    </row>
    <row r="170" spans="1:61" s="594" customFormat="1" ht="28.5" customHeight="1" thickBot="1">
      <c r="A170" s="1095" t="s">
        <v>117</v>
      </c>
      <c r="B170" s="1094" t="s">
        <v>505</v>
      </c>
      <c r="C170" s="1076">
        <v>1</v>
      </c>
      <c r="D170" s="1075" t="s">
        <v>14</v>
      </c>
      <c r="E170" s="1248"/>
      <c r="F170" s="1248">
        <f t="shared" si="6"/>
        <v>0</v>
      </c>
      <c r="G170" s="1256"/>
      <c r="H170" s="425"/>
      <c r="I170" s="425"/>
      <c r="J170" s="425"/>
      <c r="K170" s="425"/>
      <c r="L170" s="425"/>
      <c r="M170" s="425"/>
      <c r="N170" s="425"/>
      <c r="O170" s="425"/>
      <c r="P170" s="425"/>
      <c r="Q170" s="425"/>
      <c r="R170" s="425"/>
      <c r="S170" s="425"/>
      <c r="T170" s="425"/>
      <c r="U170" s="425"/>
      <c r="V170" s="425"/>
      <c r="W170" s="425"/>
      <c r="X170" s="425"/>
      <c r="Y170" s="425"/>
      <c r="Z170" s="425"/>
      <c r="AA170" s="425"/>
      <c r="AB170" s="425"/>
      <c r="AC170" s="425"/>
      <c r="AD170" s="425"/>
      <c r="AE170" s="425"/>
      <c r="AF170" s="425"/>
      <c r="AG170" s="425"/>
      <c r="AH170" s="425"/>
      <c r="AI170" s="425"/>
      <c r="AJ170" s="425"/>
      <c r="AK170" s="425"/>
      <c r="AL170" s="425"/>
      <c r="AM170" s="425"/>
      <c r="AN170" s="425"/>
      <c r="AO170" s="425"/>
      <c r="AP170" s="425"/>
      <c r="AQ170" s="425"/>
      <c r="AR170" s="425"/>
      <c r="AS170" s="425"/>
      <c r="AT170" s="425"/>
      <c r="AU170" s="425"/>
      <c r="AV170" s="425"/>
      <c r="AW170" s="425"/>
      <c r="AX170" s="425"/>
      <c r="AY170" s="425"/>
      <c r="AZ170" s="425"/>
      <c r="BA170" s="425"/>
      <c r="BB170" s="425"/>
      <c r="BC170" s="425"/>
      <c r="BD170" s="425"/>
      <c r="BE170" s="425"/>
      <c r="BF170" s="425"/>
      <c r="BG170" s="425"/>
      <c r="BH170" s="425"/>
      <c r="BI170" s="425"/>
    </row>
    <row r="171" spans="1:61" s="594" customFormat="1" ht="6.75" customHeight="1" thickTop="1">
      <c r="A171" s="1082"/>
      <c r="B171" s="1081"/>
      <c r="C171" s="1027"/>
      <c r="D171" s="1069"/>
      <c r="E171" s="1246"/>
      <c r="F171" s="1246"/>
      <c r="G171" s="1080"/>
      <c r="H171" s="425"/>
      <c r="I171" s="425"/>
      <c r="J171" s="425"/>
      <c r="K171" s="425"/>
      <c r="L171" s="425"/>
      <c r="M171" s="425"/>
      <c r="N171" s="425"/>
      <c r="O171" s="425"/>
      <c r="P171" s="425"/>
      <c r="Q171" s="425"/>
      <c r="R171" s="425"/>
      <c r="S171" s="425"/>
      <c r="T171" s="425"/>
      <c r="U171" s="425"/>
      <c r="V171" s="425"/>
      <c r="W171" s="425"/>
      <c r="X171" s="425"/>
      <c r="Y171" s="425"/>
      <c r="Z171" s="425"/>
      <c r="AA171" s="425"/>
      <c r="AB171" s="425"/>
      <c r="AC171" s="425"/>
      <c r="AD171" s="425"/>
      <c r="AE171" s="425"/>
      <c r="AF171" s="425"/>
      <c r="AG171" s="425"/>
      <c r="AH171" s="425"/>
      <c r="AI171" s="425"/>
      <c r="AJ171" s="425"/>
      <c r="AK171" s="425"/>
      <c r="AL171" s="425"/>
      <c r="AM171" s="425"/>
      <c r="AN171" s="425"/>
      <c r="AO171" s="425"/>
      <c r="AP171" s="425"/>
      <c r="AQ171" s="425"/>
      <c r="AR171" s="425"/>
      <c r="AS171" s="425"/>
      <c r="AT171" s="425"/>
      <c r="AU171" s="425"/>
      <c r="AV171" s="425"/>
      <c r="AW171" s="425"/>
      <c r="AX171" s="425"/>
      <c r="AY171" s="425"/>
      <c r="AZ171" s="425"/>
      <c r="BA171" s="425"/>
      <c r="BB171" s="425"/>
      <c r="BC171" s="425"/>
      <c r="BD171" s="425"/>
      <c r="BE171" s="425"/>
      <c r="BF171" s="425"/>
      <c r="BG171" s="425"/>
      <c r="BH171" s="425"/>
      <c r="BI171" s="425"/>
    </row>
    <row r="172" spans="1:61" s="1040" customFormat="1" ht="28.5" customHeight="1" thickBot="1">
      <c r="A172" s="1071" t="s">
        <v>116</v>
      </c>
      <c r="B172" s="1070" t="s">
        <v>504</v>
      </c>
      <c r="C172" s="1027">
        <v>1</v>
      </c>
      <c r="D172" s="1069" t="s">
        <v>14</v>
      </c>
      <c r="E172" s="1246"/>
      <c r="F172" s="1246">
        <f>C172*E172</f>
        <v>0</v>
      </c>
      <c r="G172" s="1023"/>
      <c r="H172" s="425"/>
      <c r="I172" s="425"/>
      <c r="J172" s="425"/>
      <c r="K172" s="425"/>
      <c r="L172" s="425"/>
      <c r="M172" s="425"/>
      <c r="N172" s="425"/>
      <c r="O172" s="425"/>
      <c r="P172" s="425"/>
      <c r="Q172" s="425"/>
      <c r="R172" s="425"/>
      <c r="S172" s="425"/>
      <c r="T172" s="425"/>
      <c r="U172" s="425"/>
      <c r="V172" s="425"/>
      <c r="W172" s="425"/>
      <c r="X172" s="425"/>
      <c r="Y172" s="425"/>
      <c r="Z172" s="425"/>
      <c r="AA172" s="425"/>
      <c r="AB172" s="425"/>
      <c r="AC172" s="425"/>
      <c r="AD172" s="425"/>
      <c r="AE172" s="425"/>
      <c r="AF172" s="425"/>
      <c r="AG172" s="425"/>
      <c r="AH172" s="425"/>
      <c r="AI172" s="425"/>
      <c r="AJ172" s="425"/>
      <c r="AK172" s="425"/>
      <c r="AL172" s="425"/>
      <c r="AM172" s="425"/>
      <c r="AN172" s="425"/>
      <c r="AO172" s="425"/>
      <c r="AP172" s="425"/>
      <c r="AQ172" s="425"/>
      <c r="AR172" s="425"/>
      <c r="AS172" s="425"/>
      <c r="AT172" s="425"/>
      <c r="AU172" s="425"/>
      <c r="AV172" s="425"/>
      <c r="AW172" s="425"/>
      <c r="AX172" s="425"/>
      <c r="AY172" s="425"/>
      <c r="AZ172" s="425"/>
      <c r="BA172" s="425"/>
      <c r="BB172" s="425"/>
      <c r="BC172" s="425"/>
      <c r="BD172" s="425"/>
      <c r="BE172" s="425"/>
      <c r="BF172" s="425"/>
      <c r="BG172" s="425"/>
      <c r="BH172" s="425"/>
      <c r="BI172" s="425"/>
    </row>
    <row r="173" spans="1:61" s="594" customFormat="1" ht="24" customHeight="1" thickTop="1">
      <c r="A173" s="1071" t="s">
        <v>114</v>
      </c>
      <c r="B173" s="1070" t="s">
        <v>503</v>
      </c>
      <c r="C173" s="1027">
        <v>1</v>
      </c>
      <c r="D173" s="1069" t="s">
        <v>14</v>
      </c>
      <c r="E173" s="1246"/>
      <c r="F173" s="1246">
        <f>C173*E173</f>
        <v>0</v>
      </c>
      <c r="G173" s="1023">
        <f>SUM(F153:F173)</f>
        <v>0</v>
      </c>
      <c r="H173" s="425"/>
      <c r="I173" s="425"/>
      <c r="J173" s="425"/>
      <c r="K173" s="425"/>
      <c r="L173" s="425"/>
      <c r="M173" s="425"/>
      <c r="N173" s="425"/>
      <c r="O173" s="425"/>
      <c r="P173" s="425"/>
      <c r="Q173" s="425"/>
      <c r="R173" s="425"/>
      <c r="S173" s="425"/>
      <c r="T173" s="425"/>
      <c r="U173" s="425"/>
      <c r="V173" s="425"/>
      <c r="W173" s="425"/>
      <c r="X173" s="425"/>
      <c r="Y173" s="425"/>
      <c r="Z173" s="425"/>
      <c r="AA173" s="425"/>
      <c r="AB173" s="425"/>
      <c r="AC173" s="425"/>
      <c r="AD173" s="425"/>
      <c r="AE173" s="425"/>
      <c r="AF173" s="425"/>
      <c r="AG173" s="425"/>
      <c r="AH173" s="425"/>
      <c r="AI173" s="425"/>
      <c r="AJ173" s="425"/>
      <c r="AK173" s="425"/>
      <c r="AL173" s="425"/>
      <c r="AM173" s="425"/>
      <c r="AN173" s="425"/>
      <c r="AO173" s="425"/>
      <c r="AP173" s="425"/>
      <c r="AQ173" s="425"/>
      <c r="AR173" s="425"/>
      <c r="AS173" s="425"/>
      <c r="AT173" s="425"/>
      <c r="AU173" s="425"/>
      <c r="AV173" s="425"/>
      <c r="AW173" s="425"/>
      <c r="AX173" s="425"/>
      <c r="AY173" s="425"/>
      <c r="AZ173" s="425"/>
      <c r="BA173" s="425"/>
      <c r="BB173" s="425"/>
      <c r="BC173" s="425"/>
      <c r="BD173" s="425"/>
      <c r="BE173" s="425"/>
      <c r="BF173" s="425"/>
      <c r="BG173" s="425"/>
      <c r="BH173" s="425"/>
      <c r="BI173" s="425"/>
    </row>
    <row r="174" spans="1:61" s="594" customFormat="1" ht="9.75" customHeight="1">
      <c r="A174" s="1066"/>
      <c r="B174" s="1016"/>
      <c r="C174" s="1233"/>
      <c r="D174" s="1014"/>
      <c r="E174" s="1233"/>
      <c r="F174" s="1232"/>
      <c r="G174" s="1018"/>
      <c r="H174" s="425"/>
      <c r="I174" s="425"/>
      <c r="J174" s="425"/>
      <c r="K174" s="425"/>
      <c r="L174" s="425"/>
      <c r="M174" s="425"/>
      <c r="N174" s="425"/>
      <c r="O174" s="425"/>
      <c r="P174" s="425"/>
      <c r="Q174" s="425"/>
      <c r="R174" s="425"/>
      <c r="S174" s="425"/>
      <c r="T174" s="425"/>
      <c r="U174" s="425"/>
      <c r="V174" s="425"/>
      <c r="W174" s="425"/>
      <c r="X174" s="425"/>
      <c r="Y174" s="425"/>
      <c r="Z174" s="425"/>
      <c r="AA174" s="425"/>
      <c r="AB174" s="425"/>
      <c r="AC174" s="425"/>
      <c r="AD174" s="425"/>
      <c r="AE174" s="425"/>
      <c r="AF174" s="425"/>
      <c r="AG174" s="425"/>
      <c r="AH174" s="425"/>
      <c r="AI174" s="425"/>
      <c r="AJ174" s="425"/>
      <c r="AK174" s="425"/>
      <c r="AL174" s="425"/>
      <c r="AM174" s="425"/>
      <c r="AN174" s="425"/>
      <c r="AO174" s="425"/>
      <c r="AP174" s="425"/>
      <c r="AQ174" s="425"/>
      <c r="AR174" s="425"/>
      <c r="AS174" s="425"/>
      <c r="AT174" s="425"/>
      <c r="AU174" s="425"/>
      <c r="AV174" s="425"/>
      <c r="AW174" s="425"/>
      <c r="AX174" s="425"/>
      <c r="AY174" s="425"/>
      <c r="AZ174" s="425"/>
      <c r="BA174" s="425"/>
      <c r="BB174" s="425"/>
      <c r="BC174" s="425"/>
      <c r="BD174" s="425"/>
      <c r="BE174" s="425"/>
      <c r="BF174" s="425"/>
      <c r="BG174" s="425"/>
      <c r="BH174" s="425"/>
      <c r="BI174" s="425"/>
    </row>
    <row r="175" spans="1:61" s="594" customFormat="1" ht="61.5" customHeight="1">
      <c r="A175" s="1035" t="s">
        <v>108</v>
      </c>
      <c r="B175" s="1055" t="s">
        <v>715</v>
      </c>
      <c r="C175" s="1033"/>
      <c r="D175" s="1032"/>
      <c r="E175" s="1236"/>
      <c r="F175" s="1235"/>
      <c r="G175" s="1065"/>
      <c r="H175" s="425"/>
      <c r="I175" s="425"/>
      <c r="J175" s="425"/>
      <c r="K175" s="425"/>
      <c r="L175" s="425"/>
      <c r="M175" s="425"/>
      <c r="N175" s="425"/>
      <c r="O175" s="425"/>
      <c r="P175" s="425"/>
      <c r="Q175" s="425"/>
      <c r="R175" s="425"/>
      <c r="S175" s="425"/>
      <c r="T175" s="425"/>
      <c r="U175" s="425"/>
      <c r="V175" s="425"/>
      <c r="W175" s="425"/>
      <c r="X175" s="425"/>
      <c r="Y175" s="425"/>
      <c r="Z175" s="425"/>
      <c r="AA175" s="425"/>
      <c r="AB175" s="425"/>
      <c r="AC175" s="425"/>
      <c r="AD175" s="425"/>
      <c r="AE175" s="425"/>
      <c r="AF175" s="425"/>
      <c r="AG175" s="425"/>
      <c r="AH175" s="425"/>
      <c r="AI175" s="425"/>
      <c r="AJ175" s="425"/>
      <c r="AK175" s="425"/>
      <c r="AL175" s="425"/>
      <c r="AM175" s="425"/>
      <c r="AN175" s="425"/>
      <c r="AO175" s="425"/>
      <c r="AP175" s="425"/>
      <c r="AQ175" s="425"/>
      <c r="AR175" s="425"/>
      <c r="AS175" s="425"/>
      <c r="AT175" s="425"/>
      <c r="AU175" s="425"/>
      <c r="AV175" s="425"/>
      <c r="AW175" s="425"/>
      <c r="AX175" s="425"/>
      <c r="AY175" s="425"/>
      <c r="AZ175" s="425"/>
      <c r="BA175" s="425"/>
      <c r="BB175" s="425"/>
      <c r="BC175" s="425"/>
      <c r="BD175" s="425"/>
      <c r="BE175" s="425"/>
      <c r="BF175" s="425"/>
      <c r="BG175" s="425"/>
      <c r="BH175" s="425"/>
      <c r="BI175" s="425"/>
    </row>
    <row r="176" spans="1:61" s="594" customFormat="1" ht="24" customHeight="1">
      <c r="A176" s="1035" t="s">
        <v>106</v>
      </c>
      <c r="B176" s="1070" t="s">
        <v>383</v>
      </c>
      <c r="C176" s="1033"/>
      <c r="D176" s="1032"/>
      <c r="E176" s="1236"/>
      <c r="F176" s="1235"/>
      <c r="G176" s="1064"/>
      <c r="H176" s="425"/>
      <c r="I176" s="425"/>
      <c r="J176" s="425"/>
      <c r="K176" s="425"/>
      <c r="L176" s="425"/>
      <c r="M176" s="425"/>
      <c r="N176" s="425"/>
      <c r="O176" s="425"/>
      <c r="P176" s="425"/>
      <c r="Q176" s="425"/>
      <c r="R176" s="425"/>
      <c r="S176" s="425"/>
      <c r="T176" s="425"/>
      <c r="U176" s="425"/>
      <c r="V176" s="425"/>
      <c r="W176" s="425"/>
      <c r="X176" s="425"/>
      <c r="Y176" s="425"/>
      <c r="Z176" s="425"/>
      <c r="AA176" s="425"/>
      <c r="AB176" s="425"/>
      <c r="AC176" s="425"/>
      <c r="AD176" s="425"/>
      <c r="AE176" s="425"/>
      <c r="AF176" s="425"/>
      <c r="AG176" s="425"/>
      <c r="AH176" s="425"/>
      <c r="AI176" s="425"/>
      <c r="AJ176" s="425"/>
      <c r="AK176" s="425"/>
      <c r="AL176" s="425"/>
      <c r="AM176" s="425"/>
      <c r="AN176" s="425"/>
      <c r="AO176" s="425"/>
      <c r="AP176" s="425"/>
      <c r="AQ176" s="425"/>
      <c r="AR176" s="425"/>
      <c r="AS176" s="425"/>
      <c r="AT176" s="425"/>
      <c r="AU176" s="425"/>
      <c r="AV176" s="425"/>
      <c r="AW176" s="425"/>
      <c r="AX176" s="425"/>
      <c r="AY176" s="425"/>
      <c r="AZ176" s="425"/>
      <c r="BA176" s="425"/>
      <c r="BB176" s="425"/>
      <c r="BC176" s="425"/>
      <c r="BD176" s="425"/>
      <c r="BE176" s="425"/>
      <c r="BF176" s="425"/>
      <c r="BG176" s="425"/>
      <c r="BH176" s="425"/>
      <c r="BI176" s="425"/>
    </row>
    <row r="177" spans="1:61" s="594" customFormat="1" ht="22.5" customHeight="1">
      <c r="A177" s="1017" t="s">
        <v>298</v>
      </c>
      <c r="B177" s="1083" t="s">
        <v>140</v>
      </c>
      <c r="C177" s="1033">
        <v>1</v>
      </c>
      <c r="D177" s="1032" t="s">
        <v>14</v>
      </c>
      <c r="E177" s="1236"/>
      <c r="F177" s="1235">
        <f>C177*E177</f>
        <v>0</v>
      </c>
      <c r="G177" s="1061"/>
      <c r="H177" s="425"/>
      <c r="I177" s="425"/>
      <c r="J177" s="425"/>
      <c r="K177" s="425"/>
      <c r="L177" s="425"/>
      <c r="M177" s="425"/>
      <c r="N177" s="425"/>
      <c r="O177" s="425"/>
      <c r="P177" s="425"/>
      <c r="Q177" s="425"/>
      <c r="R177" s="425"/>
      <c r="S177" s="425"/>
      <c r="T177" s="425"/>
      <c r="U177" s="425"/>
      <c r="V177" s="425"/>
      <c r="W177" s="425"/>
      <c r="X177" s="425"/>
      <c r="Y177" s="425"/>
      <c r="Z177" s="425"/>
      <c r="AA177" s="425"/>
      <c r="AB177" s="425"/>
      <c r="AC177" s="425"/>
      <c r="AD177" s="425"/>
      <c r="AE177" s="425"/>
      <c r="AF177" s="425"/>
      <c r="AG177" s="425"/>
      <c r="AH177" s="425"/>
      <c r="AI177" s="425"/>
      <c r="AJ177" s="425"/>
      <c r="AK177" s="425"/>
      <c r="AL177" s="425"/>
      <c r="AM177" s="425"/>
      <c r="AN177" s="425"/>
      <c r="AO177" s="425"/>
      <c r="AP177" s="425"/>
      <c r="AQ177" s="425"/>
      <c r="AR177" s="425"/>
      <c r="AS177" s="425"/>
      <c r="AT177" s="425"/>
      <c r="AU177" s="425"/>
      <c r="AV177" s="425"/>
      <c r="AW177" s="425"/>
      <c r="AX177" s="425"/>
      <c r="AY177" s="425"/>
      <c r="AZ177" s="425"/>
      <c r="BA177" s="425"/>
      <c r="BB177" s="425"/>
      <c r="BC177" s="425"/>
      <c r="BD177" s="425"/>
      <c r="BE177" s="425"/>
      <c r="BF177" s="425"/>
      <c r="BG177" s="425"/>
      <c r="BH177" s="425"/>
      <c r="BI177" s="425"/>
    </row>
    <row r="178" spans="1:61" s="594" customFormat="1" ht="20.25" customHeight="1">
      <c r="A178" s="1035" t="s">
        <v>104</v>
      </c>
      <c r="B178" s="1070" t="s">
        <v>330</v>
      </c>
      <c r="C178" s="1033"/>
      <c r="D178" s="1032"/>
      <c r="E178" s="1236"/>
      <c r="F178" s="1235"/>
      <c r="G178" s="1061"/>
      <c r="H178" s="425"/>
      <c r="I178" s="425"/>
      <c r="J178" s="425"/>
      <c r="K178" s="425"/>
      <c r="L178" s="425"/>
      <c r="M178" s="425"/>
      <c r="N178" s="425"/>
      <c r="O178" s="425"/>
      <c r="P178" s="425"/>
      <c r="Q178" s="425"/>
      <c r="R178" s="425"/>
      <c r="S178" s="425"/>
      <c r="T178" s="425"/>
      <c r="U178" s="425"/>
      <c r="V178" s="425"/>
      <c r="W178" s="425"/>
      <c r="X178" s="425"/>
      <c r="Y178" s="425"/>
      <c r="Z178" s="425"/>
      <c r="AA178" s="425"/>
      <c r="AB178" s="425"/>
      <c r="AC178" s="425"/>
      <c r="AD178" s="425"/>
      <c r="AE178" s="425"/>
      <c r="AF178" s="425"/>
      <c r="AG178" s="425"/>
      <c r="AH178" s="425"/>
      <c r="AI178" s="425"/>
      <c r="AJ178" s="425"/>
      <c r="AK178" s="425"/>
      <c r="AL178" s="425"/>
      <c r="AM178" s="425"/>
      <c r="AN178" s="425"/>
      <c r="AO178" s="425"/>
      <c r="AP178" s="425"/>
      <c r="AQ178" s="425"/>
      <c r="AR178" s="425"/>
      <c r="AS178" s="425"/>
      <c r="AT178" s="425"/>
      <c r="AU178" s="425"/>
      <c r="AV178" s="425"/>
      <c r="AW178" s="425"/>
      <c r="AX178" s="425"/>
      <c r="AY178" s="425"/>
      <c r="AZ178" s="425"/>
      <c r="BA178" s="425"/>
      <c r="BB178" s="425"/>
      <c r="BC178" s="425"/>
      <c r="BD178" s="425"/>
      <c r="BE178" s="425"/>
      <c r="BF178" s="425"/>
      <c r="BG178" s="425"/>
      <c r="BH178" s="425"/>
      <c r="BI178" s="425"/>
    </row>
    <row r="179" spans="1:61" s="594" customFormat="1" ht="21" customHeight="1">
      <c r="A179" s="1017" t="s">
        <v>295</v>
      </c>
      <c r="B179" s="1083" t="s">
        <v>714</v>
      </c>
      <c r="C179" s="1033">
        <v>3.78</v>
      </c>
      <c r="D179" s="1032" t="s">
        <v>6</v>
      </c>
      <c r="E179" s="1236"/>
      <c r="F179" s="1235">
        <f>C179*E179</f>
        <v>0</v>
      </c>
      <c r="G179" s="1060"/>
      <c r="H179" s="425"/>
      <c r="I179" s="425"/>
      <c r="J179" s="425"/>
      <c r="K179" s="425"/>
      <c r="L179" s="425"/>
      <c r="M179" s="425"/>
      <c r="N179" s="425"/>
      <c r="O179" s="425"/>
      <c r="P179" s="425"/>
      <c r="Q179" s="425"/>
      <c r="R179" s="425"/>
      <c r="S179" s="425"/>
      <c r="T179" s="425"/>
      <c r="U179" s="425"/>
      <c r="V179" s="425"/>
      <c r="W179" s="425"/>
      <c r="X179" s="425"/>
      <c r="Y179" s="425"/>
      <c r="Z179" s="425"/>
      <c r="AA179" s="425"/>
      <c r="AB179" s="425"/>
      <c r="AC179" s="425"/>
      <c r="AD179" s="425"/>
      <c r="AE179" s="425"/>
      <c r="AF179" s="425"/>
      <c r="AG179" s="425"/>
      <c r="AH179" s="425"/>
      <c r="AI179" s="425"/>
      <c r="AJ179" s="425"/>
      <c r="AK179" s="425"/>
      <c r="AL179" s="425"/>
      <c r="AM179" s="425"/>
      <c r="AN179" s="425"/>
      <c r="AO179" s="425"/>
      <c r="AP179" s="425"/>
      <c r="AQ179" s="425"/>
      <c r="AR179" s="425"/>
      <c r="AS179" s="425"/>
      <c r="AT179" s="425"/>
      <c r="AU179" s="425"/>
      <c r="AV179" s="425"/>
      <c r="AW179" s="425"/>
      <c r="AX179" s="425"/>
      <c r="AY179" s="425"/>
      <c r="AZ179" s="425"/>
      <c r="BA179" s="425"/>
      <c r="BB179" s="425"/>
      <c r="BC179" s="425"/>
      <c r="BD179" s="425"/>
      <c r="BE179" s="425"/>
      <c r="BF179" s="425"/>
      <c r="BG179" s="425"/>
      <c r="BH179" s="425"/>
      <c r="BI179" s="425"/>
    </row>
    <row r="180" spans="1:61" s="594" customFormat="1" ht="20.25" customHeight="1">
      <c r="A180" s="1017" t="s">
        <v>293</v>
      </c>
      <c r="B180" s="1083" t="s">
        <v>713</v>
      </c>
      <c r="C180" s="1033">
        <v>1.89</v>
      </c>
      <c r="D180" s="1032" t="s">
        <v>6</v>
      </c>
      <c r="E180" s="1236"/>
      <c r="F180" s="1235">
        <f>C180*E180</f>
        <v>0</v>
      </c>
      <c r="G180" s="1063"/>
      <c r="H180" s="425"/>
      <c r="I180" s="425"/>
      <c r="J180" s="425"/>
      <c r="K180" s="425"/>
      <c r="L180" s="425"/>
      <c r="M180" s="425"/>
      <c r="N180" s="425"/>
      <c r="O180" s="425"/>
      <c r="P180" s="425"/>
      <c r="Q180" s="425"/>
      <c r="R180" s="425"/>
      <c r="S180" s="425"/>
      <c r="T180" s="425"/>
      <c r="U180" s="425"/>
      <c r="V180" s="425"/>
      <c r="W180" s="425"/>
      <c r="X180" s="425"/>
      <c r="Y180" s="425"/>
      <c r="Z180" s="425"/>
      <c r="AA180" s="425"/>
      <c r="AB180" s="425"/>
      <c r="AC180" s="425"/>
      <c r="AD180" s="425"/>
      <c r="AE180" s="425"/>
      <c r="AF180" s="425"/>
      <c r="AG180" s="425"/>
      <c r="AH180" s="425"/>
      <c r="AI180" s="425"/>
      <c r="AJ180" s="425"/>
      <c r="AK180" s="425"/>
      <c r="AL180" s="425"/>
      <c r="AM180" s="425"/>
      <c r="AN180" s="425"/>
      <c r="AO180" s="425"/>
      <c r="AP180" s="425"/>
      <c r="AQ180" s="425"/>
      <c r="AR180" s="425"/>
      <c r="AS180" s="425"/>
      <c r="AT180" s="425"/>
      <c r="AU180" s="425"/>
      <c r="AV180" s="425"/>
      <c r="AW180" s="425"/>
      <c r="AX180" s="425"/>
      <c r="AY180" s="425"/>
      <c r="AZ180" s="425"/>
      <c r="BA180" s="425"/>
      <c r="BB180" s="425"/>
      <c r="BC180" s="425"/>
      <c r="BD180" s="425"/>
      <c r="BE180" s="425"/>
      <c r="BF180" s="425"/>
      <c r="BG180" s="425"/>
      <c r="BH180" s="425"/>
      <c r="BI180" s="425"/>
    </row>
    <row r="181" spans="1:61" s="594" customFormat="1" ht="21" customHeight="1">
      <c r="A181" s="1017" t="s">
        <v>292</v>
      </c>
      <c r="B181" s="1083" t="s">
        <v>374</v>
      </c>
      <c r="C181" s="1033">
        <v>2.27</v>
      </c>
      <c r="D181" s="1032" t="s">
        <v>6</v>
      </c>
      <c r="E181" s="1236"/>
      <c r="F181" s="1235">
        <f>C181*E181</f>
        <v>0</v>
      </c>
      <c r="G181" s="1061"/>
      <c r="H181" s="425"/>
      <c r="I181" s="425"/>
      <c r="J181" s="425"/>
      <c r="K181" s="425"/>
      <c r="L181" s="425"/>
      <c r="M181" s="425"/>
      <c r="N181" s="425"/>
      <c r="O181" s="425"/>
      <c r="P181" s="425"/>
      <c r="Q181" s="425"/>
      <c r="R181" s="425"/>
      <c r="S181" s="425"/>
      <c r="T181" s="425"/>
      <c r="U181" s="425"/>
      <c r="V181" s="425"/>
      <c r="W181" s="425"/>
      <c r="X181" s="425"/>
      <c r="Y181" s="425"/>
      <c r="Z181" s="425"/>
      <c r="AA181" s="425"/>
      <c r="AB181" s="425"/>
      <c r="AC181" s="425"/>
      <c r="AD181" s="425"/>
      <c r="AE181" s="425"/>
      <c r="AF181" s="425"/>
      <c r="AG181" s="425"/>
      <c r="AH181" s="425"/>
      <c r="AI181" s="425"/>
      <c r="AJ181" s="425"/>
      <c r="AK181" s="425"/>
      <c r="AL181" s="425"/>
      <c r="AM181" s="425"/>
      <c r="AN181" s="425"/>
      <c r="AO181" s="425"/>
      <c r="AP181" s="425"/>
      <c r="AQ181" s="425"/>
      <c r="AR181" s="425"/>
      <c r="AS181" s="425"/>
      <c r="AT181" s="425"/>
      <c r="AU181" s="425"/>
      <c r="AV181" s="425"/>
      <c r="AW181" s="425"/>
      <c r="AX181" s="425"/>
      <c r="AY181" s="425"/>
      <c r="AZ181" s="425"/>
      <c r="BA181" s="425"/>
      <c r="BB181" s="425"/>
      <c r="BC181" s="425"/>
      <c r="BD181" s="425"/>
      <c r="BE181" s="425"/>
      <c r="BF181" s="425"/>
      <c r="BG181" s="425"/>
      <c r="BH181" s="425"/>
      <c r="BI181" s="425"/>
    </row>
    <row r="182" spans="1:61" s="594" customFormat="1" ht="24" customHeight="1">
      <c r="A182" s="1035" t="s">
        <v>102</v>
      </c>
      <c r="B182" s="1070" t="s">
        <v>439</v>
      </c>
      <c r="C182" s="1033"/>
      <c r="D182" s="1032"/>
      <c r="E182" s="1236"/>
      <c r="F182" s="1235"/>
      <c r="G182" s="1061"/>
      <c r="H182" s="425"/>
      <c r="I182" s="425"/>
      <c r="J182" s="425"/>
      <c r="K182" s="425"/>
      <c r="L182" s="425"/>
      <c r="M182" s="425"/>
      <c r="N182" s="425"/>
      <c r="O182" s="425"/>
      <c r="P182" s="425"/>
      <c r="Q182" s="425"/>
      <c r="R182" s="425"/>
      <c r="S182" s="425"/>
      <c r="T182" s="425"/>
      <c r="U182" s="425"/>
      <c r="V182" s="425"/>
      <c r="W182" s="425"/>
      <c r="X182" s="425"/>
      <c r="Y182" s="425"/>
      <c r="Z182" s="425"/>
      <c r="AA182" s="425"/>
      <c r="AB182" s="425"/>
      <c r="AC182" s="425"/>
      <c r="AD182" s="425"/>
      <c r="AE182" s="425"/>
      <c r="AF182" s="425"/>
      <c r="AG182" s="425"/>
      <c r="AH182" s="425"/>
      <c r="AI182" s="425"/>
      <c r="AJ182" s="425"/>
      <c r="AK182" s="425"/>
      <c r="AL182" s="425"/>
      <c r="AM182" s="425"/>
      <c r="AN182" s="425"/>
      <c r="AO182" s="425"/>
      <c r="AP182" s="425"/>
      <c r="AQ182" s="425"/>
      <c r="AR182" s="425"/>
      <c r="AS182" s="425"/>
      <c r="AT182" s="425"/>
      <c r="AU182" s="425"/>
      <c r="AV182" s="425"/>
      <c r="AW182" s="425"/>
      <c r="AX182" s="425"/>
      <c r="AY182" s="425"/>
      <c r="AZ182" s="425"/>
      <c r="BA182" s="425"/>
      <c r="BB182" s="425"/>
      <c r="BC182" s="425"/>
      <c r="BD182" s="425"/>
      <c r="BE182" s="425"/>
      <c r="BF182" s="425"/>
      <c r="BG182" s="425"/>
      <c r="BH182" s="425"/>
      <c r="BI182" s="425"/>
    </row>
    <row r="183" spans="1:61" s="594" customFormat="1" ht="24" customHeight="1">
      <c r="A183" s="1017" t="s">
        <v>291</v>
      </c>
      <c r="B183" s="1083" t="s">
        <v>712</v>
      </c>
      <c r="C183" s="1033">
        <v>1.32</v>
      </c>
      <c r="D183" s="1032" t="s">
        <v>6</v>
      </c>
      <c r="E183" s="1236"/>
      <c r="F183" s="1235">
        <f>C183*E183</f>
        <v>0</v>
      </c>
      <c r="G183" s="1061"/>
      <c r="H183" s="425"/>
      <c r="I183" s="425"/>
      <c r="J183" s="425"/>
      <c r="K183" s="425"/>
      <c r="L183" s="425"/>
      <c r="M183" s="425"/>
      <c r="N183" s="425"/>
      <c r="O183" s="425"/>
      <c r="P183" s="425"/>
      <c r="Q183" s="425"/>
      <c r="R183" s="425"/>
      <c r="S183" s="425"/>
      <c r="T183" s="425"/>
      <c r="U183" s="425"/>
      <c r="V183" s="425"/>
      <c r="W183" s="425"/>
      <c r="X183" s="425"/>
      <c r="Y183" s="425"/>
      <c r="Z183" s="425"/>
      <c r="AA183" s="425"/>
      <c r="AB183" s="425"/>
      <c r="AC183" s="425"/>
      <c r="AD183" s="425"/>
      <c r="AE183" s="425"/>
      <c r="AF183" s="425"/>
      <c r="AG183" s="425"/>
      <c r="AH183" s="425"/>
      <c r="AI183" s="425"/>
      <c r="AJ183" s="425"/>
      <c r="AK183" s="425"/>
      <c r="AL183" s="425"/>
      <c r="AM183" s="425"/>
      <c r="AN183" s="425"/>
      <c r="AO183" s="425"/>
      <c r="AP183" s="425"/>
      <c r="AQ183" s="425"/>
      <c r="AR183" s="425"/>
      <c r="AS183" s="425"/>
      <c r="AT183" s="425"/>
      <c r="AU183" s="425"/>
      <c r="AV183" s="425"/>
      <c r="AW183" s="425"/>
      <c r="AX183" s="425"/>
      <c r="AY183" s="425"/>
      <c r="AZ183" s="425"/>
      <c r="BA183" s="425"/>
      <c r="BB183" s="425"/>
      <c r="BC183" s="425"/>
      <c r="BD183" s="425"/>
      <c r="BE183" s="425"/>
      <c r="BF183" s="425"/>
      <c r="BG183" s="425"/>
      <c r="BH183" s="425"/>
      <c r="BI183" s="425"/>
    </row>
    <row r="184" spans="1:61" s="594" customFormat="1" ht="24" customHeight="1">
      <c r="A184" s="1017" t="s">
        <v>289</v>
      </c>
      <c r="B184" s="1083" t="s">
        <v>436</v>
      </c>
      <c r="C184" s="1033">
        <v>0.45</v>
      </c>
      <c r="D184" s="1032" t="s">
        <v>6</v>
      </c>
      <c r="E184" s="1236"/>
      <c r="F184" s="1235">
        <f>C184*E184</f>
        <v>0</v>
      </c>
      <c r="G184" s="1061"/>
      <c r="H184" s="425"/>
      <c r="I184" s="425"/>
      <c r="J184" s="425"/>
      <c r="K184" s="425"/>
      <c r="L184" s="425"/>
      <c r="M184" s="425"/>
      <c r="N184" s="425"/>
      <c r="O184" s="425"/>
      <c r="P184" s="425"/>
      <c r="Q184" s="425"/>
      <c r="R184" s="425"/>
      <c r="S184" s="425"/>
      <c r="T184" s="425"/>
      <c r="U184" s="425"/>
      <c r="V184" s="425"/>
      <c r="W184" s="425"/>
      <c r="X184" s="425"/>
      <c r="Y184" s="425"/>
      <c r="Z184" s="425"/>
      <c r="AA184" s="425"/>
      <c r="AB184" s="425"/>
      <c r="AC184" s="425"/>
      <c r="AD184" s="425"/>
      <c r="AE184" s="425"/>
      <c r="AF184" s="425"/>
      <c r="AG184" s="425"/>
      <c r="AH184" s="425"/>
      <c r="AI184" s="425"/>
      <c r="AJ184" s="425"/>
      <c r="AK184" s="425"/>
      <c r="AL184" s="425"/>
      <c r="AM184" s="425"/>
      <c r="AN184" s="425"/>
      <c r="AO184" s="425"/>
      <c r="AP184" s="425"/>
      <c r="AQ184" s="425"/>
      <c r="AR184" s="425"/>
      <c r="AS184" s="425"/>
      <c r="AT184" s="425"/>
      <c r="AU184" s="425"/>
      <c r="AV184" s="425"/>
      <c r="AW184" s="425"/>
      <c r="AX184" s="425"/>
      <c r="AY184" s="425"/>
      <c r="AZ184" s="425"/>
      <c r="BA184" s="425"/>
      <c r="BB184" s="425"/>
      <c r="BC184" s="425"/>
      <c r="BD184" s="425"/>
      <c r="BE184" s="425"/>
      <c r="BF184" s="425"/>
      <c r="BG184" s="425"/>
      <c r="BH184" s="425"/>
      <c r="BI184" s="425"/>
    </row>
    <row r="185" spans="1:61" s="594" customFormat="1" ht="24" customHeight="1">
      <c r="A185" s="1017" t="s">
        <v>180</v>
      </c>
      <c r="B185" s="1083" t="s">
        <v>434</v>
      </c>
      <c r="C185" s="1033">
        <v>0.63</v>
      </c>
      <c r="D185" s="1032" t="s">
        <v>6</v>
      </c>
      <c r="E185" s="1236"/>
      <c r="F185" s="1235">
        <f>C185*E185</f>
        <v>0</v>
      </c>
      <c r="G185" s="1061"/>
      <c r="H185" s="425"/>
      <c r="I185" s="425"/>
      <c r="J185" s="425"/>
      <c r="K185" s="425"/>
      <c r="L185" s="425"/>
      <c r="M185" s="425"/>
      <c r="N185" s="425"/>
      <c r="O185" s="425"/>
      <c r="P185" s="425"/>
      <c r="Q185" s="425"/>
      <c r="R185" s="425"/>
      <c r="S185" s="425"/>
      <c r="T185" s="425"/>
      <c r="U185" s="425"/>
      <c r="V185" s="425"/>
      <c r="W185" s="425"/>
      <c r="X185" s="425"/>
      <c r="Y185" s="425"/>
      <c r="Z185" s="425"/>
      <c r="AA185" s="425"/>
      <c r="AB185" s="425"/>
      <c r="AC185" s="425"/>
      <c r="AD185" s="425"/>
      <c r="AE185" s="425"/>
      <c r="AF185" s="425"/>
      <c r="AG185" s="425"/>
      <c r="AH185" s="425"/>
      <c r="AI185" s="425"/>
      <c r="AJ185" s="425"/>
      <c r="AK185" s="425"/>
      <c r="AL185" s="425"/>
      <c r="AM185" s="425"/>
      <c r="AN185" s="425"/>
      <c r="AO185" s="425"/>
      <c r="AP185" s="425"/>
      <c r="AQ185" s="425"/>
      <c r="AR185" s="425"/>
      <c r="AS185" s="425"/>
      <c r="AT185" s="425"/>
      <c r="AU185" s="425"/>
      <c r="AV185" s="425"/>
      <c r="AW185" s="425"/>
      <c r="AX185" s="425"/>
      <c r="AY185" s="425"/>
      <c r="AZ185" s="425"/>
      <c r="BA185" s="425"/>
      <c r="BB185" s="425"/>
      <c r="BC185" s="425"/>
      <c r="BD185" s="425"/>
      <c r="BE185" s="425"/>
      <c r="BF185" s="425"/>
      <c r="BG185" s="425"/>
      <c r="BH185" s="425"/>
      <c r="BI185" s="425"/>
    </row>
    <row r="186" spans="1:61" s="594" customFormat="1" ht="24" customHeight="1">
      <c r="A186" s="1017" t="s">
        <v>286</v>
      </c>
      <c r="B186" s="1083" t="s">
        <v>432</v>
      </c>
      <c r="C186" s="1033">
        <v>0.86</v>
      </c>
      <c r="D186" s="1032" t="s">
        <v>6</v>
      </c>
      <c r="E186" s="1236"/>
      <c r="F186" s="1235">
        <f>C186*E186</f>
        <v>0</v>
      </c>
      <c r="G186" s="1060"/>
      <c r="H186" s="425"/>
      <c r="I186" s="425"/>
      <c r="J186" s="425"/>
      <c r="K186" s="425"/>
      <c r="L186" s="425"/>
      <c r="M186" s="425"/>
      <c r="N186" s="425"/>
      <c r="O186" s="425"/>
      <c r="P186" s="425"/>
      <c r="Q186" s="425"/>
      <c r="R186" s="425"/>
      <c r="S186" s="425"/>
      <c r="T186" s="425"/>
      <c r="U186" s="425"/>
      <c r="V186" s="425"/>
      <c r="W186" s="425"/>
      <c r="X186" s="425"/>
      <c r="Y186" s="425"/>
      <c r="Z186" s="425"/>
      <c r="AA186" s="425"/>
      <c r="AB186" s="425"/>
      <c r="AC186" s="425"/>
      <c r="AD186" s="425"/>
      <c r="AE186" s="425"/>
      <c r="AF186" s="425"/>
      <c r="AG186" s="425"/>
      <c r="AH186" s="425"/>
      <c r="AI186" s="425"/>
      <c r="AJ186" s="425"/>
      <c r="AK186" s="425"/>
      <c r="AL186" s="425"/>
      <c r="AM186" s="425"/>
      <c r="AN186" s="425"/>
      <c r="AO186" s="425"/>
      <c r="AP186" s="425"/>
      <c r="AQ186" s="425"/>
      <c r="AR186" s="425"/>
      <c r="AS186" s="425"/>
      <c r="AT186" s="425"/>
      <c r="AU186" s="425"/>
      <c r="AV186" s="425"/>
      <c r="AW186" s="425"/>
      <c r="AX186" s="425"/>
      <c r="AY186" s="425"/>
      <c r="AZ186" s="425"/>
      <c r="BA186" s="425"/>
      <c r="BB186" s="425"/>
      <c r="BC186" s="425"/>
      <c r="BD186" s="425"/>
      <c r="BE186" s="425"/>
      <c r="BF186" s="425"/>
      <c r="BG186" s="425"/>
      <c r="BH186" s="425"/>
      <c r="BI186" s="425"/>
    </row>
    <row r="187" spans="1:61" s="594" customFormat="1" ht="24" customHeight="1">
      <c r="A187" s="1035" t="s">
        <v>100</v>
      </c>
      <c r="B187" s="1070" t="s">
        <v>430</v>
      </c>
      <c r="C187" s="1033"/>
      <c r="D187" s="1032"/>
      <c r="E187" s="1236"/>
      <c r="F187" s="1235"/>
      <c r="G187" s="1061"/>
      <c r="H187" s="425"/>
      <c r="I187" s="425"/>
      <c r="J187" s="425"/>
      <c r="K187" s="425"/>
      <c r="L187" s="425"/>
      <c r="M187" s="425"/>
      <c r="N187" s="425"/>
      <c r="O187" s="425"/>
      <c r="P187" s="425"/>
      <c r="Q187" s="425"/>
      <c r="R187" s="425"/>
      <c r="S187" s="425"/>
      <c r="T187" s="425"/>
      <c r="U187" s="425"/>
      <c r="V187" s="425"/>
      <c r="W187" s="425"/>
      <c r="X187" s="425"/>
      <c r="Y187" s="425"/>
      <c r="Z187" s="425"/>
      <c r="AA187" s="425"/>
      <c r="AB187" s="425"/>
      <c r="AC187" s="425"/>
      <c r="AD187" s="425"/>
      <c r="AE187" s="425"/>
      <c r="AF187" s="425"/>
      <c r="AG187" s="425"/>
      <c r="AH187" s="425"/>
      <c r="AI187" s="425"/>
      <c r="AJ187" s="425"/>
      <c r="AK187" s="425"/>
      <c r="AL187" s="425"/>
      <c r="AM187" s="425"/>
      <c r="AN187" s="425"/>
      <c r="AO187" s="425"/>
      <c r="AP187" s="425"/>
      <c r="AQ187" s="425"/>
      <c r="AR187" s="425"/>
      <c r="AS187" s="425"/>
      <c r="AT187" s="425"/>
      <c r="AU187" s="425"/>
      <c r="AV187" s="425"/>
      <c r="AW187" s="425"/>
      <c r="AX187" s="425"/>
      <c r="AY187" s="425"/>
      <c r="AZ187" s="425"/>
      <c r="BA187" s="425"/>
      <c r="BB187" s="425"/>
      <c r="BC187" s="425"/>
      <c r="BD187" s="425"/>
      <c r="BE187" s="425"/>
      <c r="BF187" s="425"/>
      <c r="BG187" s="425"/>
      <c r="BH187" s="425"/>
      <c r="BI187" s="425"/>
    </row>
    <row r="188" spans="1:61" s="594" customFormat="1" ht="24" customHeight="1">
      <c r="A188" s="1017" t="s">
        <v>98</v>
      </c>
      <c r="B188" s="1083" t="s">
        <v>428</v>
      </c>
      <c r="C188" s="1033">
        <v>19.05</v>
      </c>
      <c r="D188" s="1032" t="s">
        <v>15</v>
      </c>
      <c r="E188" s="1236"/>
      <c r="F188" s="1235">
        <f>C188*E188</f>
        <v>0</v>
      </c>
      <c r="G188" s="1061"/>
      <c r="H188" s="425"/>
      <c r="I188" s="425"/>
      <c r="J188" s="425"/>
      <c r="K188" s="425"/>
      <c r="L188" s="425"/>
      <c r="M188" s="425"/>
      <c r="N188" s="425"/>
      <c r="O188" s="425"/>
      <c r="P188" s="425"/>
      <c r="Q188" s="425"/>
      <c r="R188" s="425"/>
      <c r="S188" s="425"/>
      <c r="T188" s="425"/>
      <c r="U188" s="425"/>
      <c r="V188" s="425"/>
      <c r="W188" s="425"/>
      <c r="X188" s="425"/>
      <c r="Y188" s="425"/>
      <c r="Z188" s="425"/>
      <c r="AA188" s="425"/>
      <c r="AB188" s="425"/>
      <c r="AC188" s="425"/>
      <c r="AD188" s="425"/>
      <c r="AE188" s="425"/>
      <c r="AF188" s="425"/>
      <c r="AG188" s="425"/>
      <c r="AH188" s="425"/>
      <c r="AI188" s="425"/>
      <c r="AJ188" s="425"/>
      <c r="AK188" s="425"/>
      <c r="AL188" s="425"/>
      <c r="AM188" s="425"/>
      <c r="AN188" s="425"/>
      <c r="AO188" s="425"/>
      <c r="AP188" s="425"/>
      <c r="AQ188" s="425"/>
      <c r="AR188" s="425"/>
      <c r="AS188" s="425"/>
      <c r="AT188" s="425"/>
      <c r="AU188" s="425"/>
      <c r="AV188" s="425"/>
      <c r="AW188" s="425"/>
      <c r="AX188" s="425"/>
      <c r="AY188" s="425"/>
      <c r="AZ188" s="425"/>
      <c r="BA188" s="425"/>
      <c r="BB188" s="425"/>
      <c r="BC188" s="425"/>
      <c r="BD188" s="425"/>
      <c r="BE188" s="425"/>
      <c r="BF188" s="425"/>
      <c r="BG188" s="425"/>
      <c r="BH188" s="425"/>
      <c r="BI188" s="425"/>
    </row>
    <row r="189" spans="1:61" s="594" customFormat="1" ht="24" customHeight="1">
      <c r="A189" s="1017" t="s">
        <v>96</v>
      </c>
      <c r="B189" s="1083" t="s">
        <v>426</v>
      </c>
      <c r="C189" s="1033">
        <v>3</v>
      </c>
      <c r="D189" s="1032" t="s">
        <v>15</v>
      </c>
      <c r="E189" s="1236"/>
      <c r="F189" s="1235">
        <f>C189*E189</f>
        <v>0</v>
      </c>
      <c r="G189" s="1061"/>
      <c r="H189" s="425"/>
      <c r="I189" s="425"/>
      <c r="J189" s="425"/>
      <c r="K189" s="425"/>
      <c r="L189" s="425"/>
      <c r="M189" s="425"/>
      <c r="N189" s="425"/>
      <c r="O189" s="425"/>
      <c r="P189" s="425"/>
      <c r="Q189" s="425"/>
      <c r="R189" s="425"/>
      <c r="S189" s="425"/>
      <c r="T189" s="425"/>
      <c r="U189" s="425"/>
      <c r="V189" s="425"/>
      <c r="W189" s="425"/>
      <c r="X189" s="425"/>
      <c r="Y189" s="425"/>
      <c r="Z189" s="425"/>
      <c r="AA189" s="425"/>
      <c r="AB189" s="425"/>
      <c r="AC189" s="425"/>
      <c r="AD189" s="425"/>
      <c r="AE189" s="425"/>
      <c r="AF189" s="425"/>
      <c r="AG189" s="425"/>
      <c r="AH189" s="425"/>
      <c r="AI189" s="425"/>
      <c r="AJ189" s="425"/>
      <c r="AK189" s="425"/>
      <c r="AL189" s="425"/>
      <c r="AM189" s="425"/>
      <c r="AN189" s="425"/>
      <c r="AO189" s="425"/>
      <c r="AP189" s="425"/>
      <c r="AQ189" s="425"/>
      <c r="AR189" s="425"/>
      <c r="AS189" s="425"/>
      <c r="AT189" s="425"/>
      <c r="AU189" s="425"/>
      <c r="AV189" s="425"/>
      <c r="AW189" s="425"/>
      <c r="AX189" s="425"/>
      <c r="AY189" s="425"/>
      <c r="AZ189" s="425"/>
      <c r="BA189" s="425"/>
      <c r="BB189" s="425"/>
      <c r="BC189" s="425"/>
      <c r="BD189" s="425"/>
      <c r="BE189" s="425"/>
      <c r="BF189" s="425"/>
      <c r="BG189" s="425"/>
      <c r="BH189" s="425"/>
      <c r="BI189" s="425"/>
    </row>
    <row r="190" spans="1:61" s="594" customFormat="1" ht="24" customHeight="1">
      <c r="A190" s="1035" t="s">
        <v>175</v>
      </c>
      <c r="B190" s="1070" t="s">
        <v>358</v>
      </c>
      <c r="C190" s="1033"/>
      <c r="D190" s="1032"/>
      <c r="E190" s="1236"/>
      <c r="F190" s="1235"/>
      <c r="G190" s="1062"/>
      <c r="H190" s="425"/>
      <c r="I190" s="425"/>
      <c r="J190" s="425"/>
      <c r="K190" s="425"/>
      <c r="L190" s="425"/>
      <c r="M190" s="425"/>
      <c r="N190" s="425"/>
      <c r="O190" s="425"/>
      <c r="P190" s="425"/>
      <c r="Q190" s="425"/>
      <c r="R190" s="425"/>
      <c r="S190" s="425"/>
      <c r="T190" s="425"/>
      <c r="U190" s="425"/>
      <c r="V190" s="425"/>
      <c r="W190" s="425"/>
      <c r="X190" s="425"/>
      <c r="Y190" s="425"/>
      <c r="Z190" s="425"/>
      <c r="AA190" s="425"/>
      <c r="AB190" s="425"/>
      <c r="AC190" s="425"/>
      <c r="AD190" s="425"/>
      <c r="AE190" s="425"/>
      <c r="AF190" s="425"/>
      <c r="AG190" s="425"/>
      <c r="AH190" s="425"/>
      <c r="AI190" s="425"/>
      <c r="AJ190" s="425"/>
      <c r="AK190" s="425"/>
      <c r="AL190" s="425"/>
      <c r="AM190" s="425"/>
      <c r="AN190" s="425"/>
      <c r="AO190" s="425"/>
      <c r="AP190" s="425"/>
      <c r="AQ190" s="425"/>
      <c r="AR190" s="425"/>
      <c r="AS190" s="425"/>
      <c r="AT190" s="425"/>
      <c r="AU190" s="425"/>
      <c r="AV190" s="425"/>
      <c r="AW190" s="425"/>
      <c r="AX190" s="425"/>
      <c r="AY190" s="425"/>
      <c r="AZ190" s="425"/>
      <c r="BA190" s="425"/>
      <c r="BB190" s="425"/>
      <c r="BC190" s="425"/>
      <c r="BD190" s="425"/>
      <c r="BE190" s="425"/>
      <c r="BF190" s="425"/>
      <c r="BG190" s="425"/>
      <c r="BH190" s="425"/>
      <c r="BI190" s="425"/>
    </row>
    <row r="191" spans="1:61" s="594" customFormat="1" ht="24" customHeight="1">
      <c r="A191" s="1017" t="s">
        <v>272</v>
      </c>
      <c r="B191" s="1083" t="s">
        <v>423</v>
      </c>
      <c r="C191" s="1033">
        <v>56.73</v>
      </c>
      <c r="D191" s="1032" t="s">
        <v>15</v>
      </c>
      <c r="E191" s="1236"/>
      <c r="F191" s="1235">
        <f t="shared" ref="F191:F201" si="7">C191*E191</f>
        <v>0</v>
      </c>
      <c r="G191" s="1061"/>
      <c r="H191" s="425"/>
      <c r="I191" s="425"/>
      <c r="J191" s="425"/>
      <c r="K191" s="1255"/>
      <c r="L191" s="425"/>
      <c r="M191" s="425"/>
      <c r="N191" s="425"/>
      <c r="O191" s="425"/>
      <c r="P191" s="425"/>
      <c r="Q191" s="425"/>
      <c r="R191" s="425"/>
      <c r="S191" s="425"/>
      <c r="T191" s="425"/>
      <c r="U191" s="425"/>
      <c r="V191" s="425"/>
      <c r="W191" s="425"/>
      <c r="X191" s="425"/>
      <c r="Y191" s="425"/>
      <c r="Z191" s="425"/>
      <c r="AA191" s="425"/>
      <c r="AB191" s="425"/>
      <c r="AC191" s="425"/>
      <c r="AD191" s="425"/>
      <c r="AE191" s="425"/>
      <c r="AF191" s="425"/>
      <c r="AG191" s="425"/>
      <c r="AH191" s="425"/>
      <c r="AI191" s="425"/>
      <c r="AJ191" s="425"/>
      <c r="AK191" s="425"/>
      <c r="AL191" s="425"/>
      <c r="AM191" s="425"/>
      <c r="AN191" s="425"/>
      <c r="AO191" s="425"/>
      <c r="AP191" s="425"/>
      <c r="AQ191" s="425"/>
      <c r="AR191" s="425"/>
      <c r="AS191" s="425"/>
      <c r="AT191" s="425"/>
      <c r="AU191" s="425"/>
      <c r="AV191" s="425"/>
      <c r="AW191" s="425"/>
      <c r="AX191" s="425"/>
      <c r="AY191" s="425"/>
      <c r="AZ191" s="425"/>
      <c r="BA191" s="425"/>
      <c r="BB191" s="425"/>
      <c r="BC191" s="425"/>
      <c r="BD191" s="425"/>
      <c r="BE191" s="425"/>
      <c r="BF191" s="425"/>
      <c r="BG191" s="425"/>
      <c r="BH191" s="425"/>
      <c r="BI191" s="425"/>
    </row>
    <row r="192" spans="1:61" s="594" customFormat="1" ht="24" customHeight="1">
      <c r="A192" s="1017" t="s">
        <v>270</v>
      </c>
      <c r="B192" s="1083" t="s">
        <v>421</v>
      </c>
      <c r="C192" s="1033">
        <v>8.6300000000000008</v>
      </c>
      <c r="D192" s="1032" t="s">
        <v>15</v>
      </c>
      <c r="E192" s="1236"/>
      <c r="F192" s="1235">
        <f t="shared" si="7"/>
        <v>0</v>
      </c>
      <c r="G192" s="1061"/>
      <c r="H192" s="425"/>
      <c r="I192" s="425"/>
      <c r="J192" s="425"/>
      <c r="K192" s="1255"/>
      <c r="L192" s="425"/>
      <c r="M192" s="425"/>
      <c r="N192" s="425"/>
      <c r="O192" s="425"/>
      <c r="P192" s="425"/>
      <c r="Q192" s="425"/>
      <c r="R192" s="425"/>
      <c r="S192" s="425"/>
      <c r="T192" s="425"/>
      <c r="U192" s="425"/>
      <c r="V192" s="425"/>
      <c r="W192" s="425"/>
      <c r="X192" s="425"/>
      <c r="Y192" s="425"/>
      <c r="Z192" s="425"/>
      <c r="AA192" s="425"/>
      <c r="AB192" s="425"/>
      <c r="AC192" s="425"/>
      <c r="AD192" s="425"/>
      <c r="AE192" s="425"/>
      <c r="AF192" s="425"/>
      <c r="AG192" s="425"/>
      <c r="AH192" s="425"/>
      <c r="AI192" s="425"/>
      <c r="AJ192" s="425"/>
      <c r="AK192" s="425"/>
      <c r="AL192" s="425"/>
      <c r="AM192" s="425"/>
      <c r="AN192" s="425"/>
      <c r="AO192" s="425"/>
      <c r="AP192" s="425"/>
      <c r="AQ192" s="425"/>
      <c r="AR192" s="425"/>
      <c r="AS192" s="425"/>
      <c r="AT192" s="425"/>
      <c r="AU192" s="425"/>
      <c r="AV192" s="425"/>
      <c r="AW192" s="425"/>
      <c r="AX192" s="425"/>
      <c r="AY192" s="425"/>
      <c r="AZ192" s="425"/>
      <c r="BA192" s="425"/>
      <c r="BB192" s="425"/>
      <c r="BC192" s="425"/>
      <c r="BD192" s="425"/>
      <c r="BE192" s="425"/>
      <c r="BF192" s="425"/>
      <c r="BG192" s="425"/>
      <c r="BH192" s="425"/>
      <c r="BI192" s="425"/>
    </row>
    <row r="193" spans="1:61" s="594" customFormat="1" ht="24" customHeight="1">
      <c r="A193" s="1017" t="s">
        <v>268</v>
      </c>
      <c r="B193" s="1083" t="s">
        <v>419</v>
      </c>
      <c r="C193" s="1033">
        <v>53.6</v>
      </c>
      <c r="D193" s="1032" t="s">
        <v>5</v>
      </c>
      <c r="E193" s="1236"/>
      <c r="F193" s="1235">
        <f t="shared" si="7"/>
        <v>0</v>
      </c>
      <c r="G193" s="1061"/>
      <c r="H193" s="425"/>
      <c r="I193" s="425"/>
      <c r="J193" s="425"/>
      <c r="K193" s="1255"/>
      <c r="L193" s="425"/>
      <c r="M193" s="425"/>
      <c r="N193" s="425"/>
      <c r="O193" s="425"/>
      <c r="P193" s="425"/>
      <c r="Q193" s="425"/>
      <c r="R193" s="425"/>
      <c r="S193" s="425"/>
      <c r="T193" s="425"/>
      <c r="U193" s="425"/>
      <c r="V193" s="425"/>
      <c r="W193" s="425"/>
      <c r="X193" s="425"/>
      <c r="Y193" s="425"/>
      <c r="Z193" s="425"/>
      <c r="AA193" s="425"/>
      <c r="AB193" s="425"/>
      <c r="AC193" s="425"/>
      <c r="AD193" s="425"/>
      <c r="AE193" s="425"/>
      <c r="AF193" s="425"/>
      <c r="AG193" s="425"/>
      <c r="AH193" s="425"/>
      <c r="AI193" s="425"/>
      <c r="AJ193" s="425"/>
      <c r="AK193" s="425"/>
      <c r="AL193" s="425"/>
      <c r="AM193" s="425"/>
      <c r="AN193" s="425"/>
      <c r="AO193" s="425"/>
      <c r="AP193" s="425"/>
      <c r="AQ193" s="425"/>
      <c r="AR193" s="425"/>
      <c r="AS193" s="425"/>
      <c r="AT193" s="425"/>
      <c r="AU193" s="425"/>
      <c r="AV193" s="425"/>
      <c r="AW193" s="425"/>
      <c r="AX193" s="425"/>
      <c r="AY193" s="425"/>
      <c r="AZ193" s="425"/>
      <c r="BA193" s="425"/>
      <c r="BB193" s="425"/>
      <c r="BC193" s="425"/>
      <c r="BD193" s="425"/>
      <c r="BE193" s="425"/>
      <c r="BF193" s="425"/>
      <c r="BG193" s="425"/>
      <c r="BH193" s="425"/>
      <c r="BI193" s="425"/>
    </row>
    <row r="194" spans="1:61" s="594" customFormat="1" ht="24" customHeight="1">
      <c r="A194" s="1017" t="s">
        <v>711</v>
      </c>
      <c r="B194" s="1083" t="s">
        <v>417</v>
      </c>
      <c r="C194" s="1033">
        <v>8.6300000000000008</v>
      </c>
      <c r="D194" s="1032" t="s">
        <v>15</v>
      </c>
      <c r="E194" s="1236"/>
      <c r="F194" s="1235">
        <f t="shared" si="7"/>
        <v>0</v>
      </c>
      <c r="G194" s="1060"/>
      <c r="H194" s="425"/>
      <c r="I194" s="425"/>
      <c r="J194" s="425"/>
      <c r="K194" s="1255"/>
      <c r="L194" s="425"/>
      <c r="M194" s="425"/>
      <c r="N194" s="425"/>
      <c r="O194" s="425"/>
      <c r="P194" s="425"/>
      <c r="Q194" s="425"/>
      <c r="R194" s="425"/>
      <c r="S194" s="425"/>
      <c r="T194" s="425"/>
      <c r="U194" s="425"/>
      <c r="V194" s="425"/>
      <c r="W194" s="425"/>
      <c r="X194" s="425"/>
      <c r="Y194" s="425"/>
      <c r="Z194" s="425"/>
      <c r="AA194" s="425"/>
      <c r="AB194" s="425"/>
      <c r="AC194" s="425"/>
      <c r="AD194" s="425"/>
      <c r="AE194" s="425"/>
      <c r="AF194" s="425"/>
      <c r="AG194" s="425"/>
      <c r="AH194" s="425"/>
      <c r="AI194" s="425"/>
      <c r="AJ194" s="425"/>
      <c r="AK194" s="425"/>
      <c r="AL194" s="425"/>
      <c r="AM194" s="425"/>
      <c r="AN194" s="425"/>
      <c r="AO194" s="425"/>
      <c r="AP194" s="425"/>
      <c r="AQ194" s="425"/>
      <c r="AR194" s="425"/>
      <c r="AS194" s="425"/>
      <c r="AT194" s="425"/>
      <c r="AU194" s="425"/>
      <c r="AV194" s="425"/>
      <c r="AW194" s="425"/>
      <c r="AX194" s="425"/>
      <c r="AY194" s="425"/>
      <c r="AZ194" s="425"/>
      <c r="BA194" s="425"/>
      <c r="BB194" s="425"/>
      <c r="BC194" s="425"/>
      <c r="BD194" s="425"/>
      <c r="BE194" s="425"/>
      <c r="BF194" s="425"/>
      <c r="BG194" s="425"/>
      <c r="BH194" s="425"/>
      <c r="BI194" s="425"/>
    </row>
    <row r="195" spans="1:61" s="594" customFormat="1" ht="24" customHeight="1">
      <c r="A195" s="1017" t="s">
        <v>710</v>
      </c>
      <c r="B195" s="1083" t="s">
        <v>415</v>
      </c>
      <c r="C195" s="1033">
        <v>8.6999999999999993</v>
      </c>
      <c r="D195" s="1032" t="s">
        <v>15</v>
      </c>
      <c r="E195" s="1236"/>
      <c r="F195" s="1235">
        <f t="shared" si="7"/>
        <v>0</v>
      </c>
      <c r="G195" s="1060"/>
      <c r="H195" s="425"/>
      <c r="I195" s="425"/>
      <c r="J195" s="425"/>
      <c r="K195" s="1255"/>
      <c r="L195" s="425"/>
      <c r="M195" s="425"/>
      <c r="N195" s="425"/>
      <c r="O195" s="425"/>
      <c r="P195" s="425"/>
      <c r="Q195" s="425"/>
      <c r="R195" s="425"/>
      <c r="S195" s="425"/>
      <c r="T195" s="425"/>
      <c r="U195" s="425"/>
      <c r="V195" s="425"/>
      <c r="W195" s="425"/>
      <c r="X195" s="425"/>
      <c r="Y195" s="425"/>
      <c r="Z195" s="425"/>
      <c r="AA195" s="425"/>
      <c r="AB195" s="425"/>
      <c r="AC195" s="425"/>
      <c r="AD195" s="425"/>
      <c r="AE195" s="425"/>
      <c r="AF195" s="425"/>
      <c r="AG195" s="425"/>
      <c r="AH195" s="425"/>
      <c r="AI195" s="425"/>
      <c r="AJ195" s="425"/>
      <c r="AK195" s="425"/>
      <c r="AL195" s="425"/>
      <c r="AM195" s="425"/>
      <c r="AN195" s="425"/>
      <c r="AO195" s="425"/>
      <c r="AP195" s="425"/>
      <c r="AQ195" s="425"/>
      <c r="AR195" s="425"/>
      <c r="AS195" s="425"/>
      <c r="AT195" s="425"/>
      <c r="AU195" s="425"/>
      <c r="AV195" s="425"/>
      <c r="AW195" s="425"/>
      <c r="AX195" s="425"/>
      <c r="AY195" s="425"/>
      <c r="AZ195" s="425"/>
      <c r="BA195" s="425"/>
      <c r="BB195" s="425"/>
      <c r="BC195" s="425"/>
      <c r="BD195" s="425"/>
      <c r="BE195" s="425"/>
      <c r="BF195" s="425"/>
      <c r="BG195" s="425"/>
      <c r="BH195" s="425"/>
      <c r="BI195" s="425"/>
    </row>
    <row r="196" spans="1:61" s="594" customFormat="1" ht="24" customHeight="1">
      <c r="A196" s="1017" t="s">
        <v>709</v>
      </c>
      <c r="B196" s="1083" t="s">
        <v>413</v>
      </c>
      <c r="C196" s="1033">
        <v>5.04</v>
      </c>
      <c r="D196" s="1032" t="s">
        <v>15</v>
      </c>
      <c r="E196" s="1236"/>
      <c r="F196" s="1235">
        <f t="shared" si="7"/>
        <v>0</v>
      </c>
      <c r="G196" s="1060"/>
      <c r="H196" s="425"/>
      <c r="I196" s="425"/>
      <c r="J196" s="425"/>
      <c r="K196" s="1255"/>
      <c r="L196" s="425"/>
      <c r="M196" s="425"/>
      <c r="N196" s="425"/>
      <c r="O196" s="425"/>
      <c r="P196" s="425"/>
      <c r="Q196" s="425"/>
      <c r="R196" s="425"/>
      <c r="S196" s="425"/>
      <c r="T196" s="425"/>
      <c r="U196" s="425"/>
      <c r="V196" s="425"/>
      <c r="W196" s="425"/>
      <c r="X196" s="425"/>
      <c r="Y196" s="425"/>
      <c r="Z196" s="425"/>
      <c r="AA196" s="425"/>
      <c r="AB196" s="425"/>
      <c r="AC196" s="425"/>
      <c r="AD196" s="425"/>
      <c r="AE196" s="425"/>
      <c r="AF196" s="425"/>
      <c r="AG196" s="425"/>
      <c r="AH196" s="425"/>
      <c r="AI196" s="425"/>
      <c r="AJ196" s="425"/>
      <c r="AK196" s="425"/>
      <c r="AL196" s="425"/>
      <c r="AM196" s="425"/>
      <c r="AN196" s="425"/>
      <c r="AO196" s="425"/>
      <c r="AP196" s="425"/>
      <c r="AQ196" s="425"/>
      <c r="AR196" s="425"/>
      <c r="AS196" s="425"/>
      <c r="AT196" s="425"/>
      <c r="AU196" s="425"/>
      <c r="AV196" s="425"/>
      <c r="AW196" s="425"/>
      <c r="AX196" s="425"/>
      <c r="AY196" s="425"/>
      <c r="AZ196" s="425"/>
      <c r="BA196" s="425"/>
      <c r="BB196" s="425"/>
      <c r="BC196" s="425"/>
      <c r="BD196" s="425"/>
      <c r="BE196" s="425"/>
      <c r="BF196" s="425"/>
      <c r="BG196" s="425"/>
      <c r="BH196" s="425"/>
      <c r="BI196" s="425"/>
    </row>
    <row r="197" spans="1:61" s="594" customFormat="1" ht="24" customHeight="1">
      <c r="A197" s="1017" t="s">
        <v>708</v>
      </c>
      <c r="B197" s="1083" t="s">
        <v>411</v>
      </c>
      <c r="C197" s="1033">
        <v>10.6</v>
      </c>
      <c r="D197" s="1032" t="s">
        <v>15</v>
      </c>
      <c r="E197" s="1236"/>
      <c r="F197" s="1235">
        <f t="shared" si="7"/>
        <v>0</v>
      </c>
      <c r="G197" s="1057"/>
      <c r="H197" s="425"/>
      <c r="I197" s="425"/>
      <c r="J197" s="425"/>
      <c r="K197" s="1255"/>
      <c r="L197" s="425"/>
      <c r="M197" s="425"/>
      <c r="N197" s="425"/>
      <c r="O197" s="425"/>
      <c r="P197" s="425"/>
      <c r="Q197" s="425"/>
      <c r="R197" s="425"/>
      <c r="S197" s="425"/>
      <c r="T197" s="425"/>
      <c r="U197" s="425"/>
      <c r="V197" s="425"/>
      <c r="W197" s="425"/>
      <c r="X197" s="425"/>
      <c r="Y197" s="425"/>
      <c r="Z197" s="425"/>
      <c r="AA197" s="425"/>
      <c r="AB197" s="425"/>
      <c r="AC197" s="425"/>
      <c r="AD197" s="425"/>
      <c r="AE197" s="425"/>
      <c r="AF197" s="425"/>
      <c r="AG197" s="425"/>
      <c r="AH197" s="425"/>
      <c r="AI197" s="425"/>
      <c r="AJ197" s="425"/>
      <c r="AK197" s="425"/>
      <c r="AL197" s="425"/>
      <c r="AM197" s="425"/>
      <c r="AN197" s="425"/>
      <c r="AO197" s="425"/>
      <c r="AP197" s="425"/>
      <c r="AQ197" s="425"/>
      <c r="AR197" s="425"/>
      <c r="AS197" s="425"/>
      <c r="AT197" s="425"/>
      <c r="AU197" s="425"/>
      <c r="AV197" s="425"/>
      <c r="AW197" s="425"/>
      <c r="AX197" s="425"/>
      <c r="AY197" s="425"/>
      <c r="AZ197" s="425"/>
      <c r="BA197" s="425"/>
      <c r="BB197" s="425"/>
      <c r="BC197" s="425"/>
      <c r="BD197" s="425"/>
      <c r="BE197" s="425"/>
      <c r="BF197" s="425"/>
      <c r="BG197" s="425"/>
      <c r="BH197" s="425"/>
      <c r="BI197" s="425"/>
    </row>
    <row r="198" spans="1:61" s="594" customFormat="1" ht="25.5" customHeight="1">
      <c r="A198" s="1017" t="s">
        <v>707</v>
      </c>
      <c r="B198" s="1083" t="s">
        <v>409</v>
      </c>
      <c r="C198" s="1033">
        <v>1</v>
      </c>
      <c r="D198" s="1032" t="s">
        <v>14</v>
      </c>
      <c r="E198" s="1236"/>
      <c r="F198" s="1235">
        <f t="shared" si="7"/>
        <v>0</v>
      </c>
      <c r="G198" s="1057"/>
      <c r="H198" s="425"/>
      <c r="I198" s="425"/>
      <c r="J198" s="425"/>
      <c r="K198" s="425"/>
      <c r="L198" s="425"/>
      <c r="M198" s="425"/>
      <c r="N198" s="425"/>
      <c r="O198" s="425"/>
      <c r="P198" s="425"/>
      <c r="Q198" s="425"/>
      <c r="R198" s="425"/>
      <c r="S198" s="425"/>
      <c r="T198" s="425"/>
      <c r="U198" s="425"/>
      <c r="V198" s="425"/>
      <c r="W198" s="425"/>
      <c r="X198" s="425"/>
      <c r="Y198" s="425"/>
      <c r="Z198" s="425"/>
      <c r="AA198" s="425"/>
      <c r="AB198" s="425"/>
      <c r="AC198" s="425"/>
      <c r="AD198" s="425"/>
      <c r="AE198" s="425"/>
      <c r="AF198" s="425"/>
      <c r="AG198" s="425"/>
      <c r="AH198" s="425"/>
      <c r="AI198" s="425"/>
      <c r="AJ198" s="425"/>
      <c r="AK198" s="425"/>
      <c r="AL198" s="425"/>
      <c r="AM198" s="425"/>
      <c r="AN198" s="425"/>
      <c r="AO198" s="425"/>
      <c r="AP198" s="425"/>
      <c r="AQ198" s="425"/>
      <c r="AR198" s="425"/>
      <c r="AS198" s="425"/>
      <c r="AT198" s="425"/>
      <c r="AU198" s="425"/>
      <c r="AV198" s="425"/>
      <c r="AW198" s="425"/>
      <c r="AX198" s="425"/>
      <c r="AY198" s="425"/>
      <c r="AZ198" s="425"/>
      <c r="BA198" s="425"/>
      <c r="BB198" s="425"/>
      <c r="BC198" s="425"/>
      <c r="BD198" s="425"/>
      <c r="BE198" s="425"/>
      <c r="BF198" s="425"/>
      <c r="BG198" s="425"/>
      <c r="BH198" s="425"/>
      <c r="BI198" s="425"/>
    </row>
    <row r="199" spans="1:61" s="594" customFormat="1" ht="24" customHeight="1">
      <c r="A199" s="1017" t="s">
        <v>706</v>
      </c>
      <c r="B199" s="1083" t="s">
        <v>407</v>
      </c>
      <c r="C199" s="1033">
        <v>8.6300000000000008</v>
      </c>
      <c r="D199" s="1032" t="s">
        <v>15</v>
      </c>
      <c r="E199" s="1236"/>
      <c r="F199" s="1235">
        <f t="shared" si="7"/>
        <v>0</v>
      </c>
      <c r="G199" s="1057"/>
      <c r="H199" s="425"/>
      <c r="I199" s="425"/>
      <c r="J199" s="425"/>
      <c r="K199" s="425"/>
      <c r="L199" s="425"/>
      <c r="M199" s="425"/>
      <c r="N199" s="425"/>
      <c r="O199" s="425"/>
      <c r="P199" s="425"/>
      <c r="Q199" s="425"/>
      <c r="R199" s="425"/>
      <c r="S199" s="425"/>
      <c r="T199" s="425"/>
      <c r="U199" s="425"/>
      <c r="V199" s="425"/>
      <c r="W199" s="425"/>
      <c r="X199" s="425"/>
      <c r="Y199" s="425"/>
      <c r="Z199" s="425"/>
      <c r="AA199" s="425"/>
      <c r="AB199" s="425"/>
      <c r="AC199" s="425"/>
      <c r="AD199" s="425"/>
      <c r="AE199" s="425"/>
      <c r="AF199" s="425"/>
      <c r="AG199" s="425"/>
      <c r="AH199" s="425"/>
      <c r="AI199" s="425"/>
      <c r="AJ199" s="425"/>
      <c r="AK199" s="425"/>
      <c r="AL199" s="425"/>
      <c r="AM199" s="425"/>
      <c r="AN199" s="425"/>
      <c r="AO199" s="425"/>
      <c r="AP199" s="425"/>
      <c r="AQ199" s="425"/>
      <c r="AR199" s="425"/>
      <c r="AS199" s="425"/>
      <c r="AT199" s="425"/>
      <c r="AU199" s="425"/>
      <c r="AV199" s="425"/>
      <c r="AW199" s="425"/>
      <c r="AX199" s="425"/>
      <c r="AY199" s="425"/>
      <c r="AZ199" s="425"/>
      <c r="BA199" s="425"/>
      <c r="BB199" s="425"/>
      <c r="BC199" s="425"/>
      <c r="BD199" s="425"/>
      <c r="BE199" s="425"/>
      <c r="BF199" s="425"/>
      <c r="BG199" s="425"/>
      <c r="BH199" s="425"/>
      <c r="BI199" s="425"/>
    </row>
    <row r="200" spans="1:61" s="594" customFormat="1" ht="24" customHeight="1">
      <c r="A200" s="1017" t="s">
        <v>705</v>
      </c>
      <c r="B200" s="1083" t="s">
        <v>405</v>
      </c>
      <c r="C200" s="1033">
        <v>5.04</v>
      </c>
      <c r="D200" s="1032" t="s">
        <v>15</v>
      </c>
      <c r="E200" s="1236"/>
      <c r="F200" s="1235">
        <f t="shared" si="7"/>
        <v>0</v>
      </c>
      <c r="G200" s="1057"/>
      <c r="H200" s="425"/>
      <c r="I200" s="425"/>
      <c r="J200" s="425"/>
      <c r="K200" s="425"/>
      <c r="L200" s="425"/>
      <c r="M200" s="425"/>
      <c r="N200" s="425"/>
      <c r="O200" s="425"/>
      <c r="P200" s="425"/>
      <c r="Q200" s="425"/>
      <c r="R200" s="425"/>
      <c r="S200" s="425"/>
      <c r="T200" s="425"/>
      <c r="U200" s="425"/>
      <c r="V200" s="425"/>
      <c r="W200" s="425"/>
      <c r="X200" s="425"/>
      <c r="Y200" s="425"/>
      <c r="Z200" s="425"/>
      <c r="AA200" s="425"/>
      <c r="AB200" s="425"/>
      <c r="AC200" s="425"/>
      <c r="AD200" s="425"/>
      <c r="AE200" s="425"/>
      <c r="AF200" s="425"/>
      <c r="AG200" s="425"/>
      <c r="AH200" s="425"/>
      <c r="AI200" s="425"/>
      <c r="AJ200" s="425"/>
      <c r="AK200" s="425"/>
      <c r="AL200" s="425"/>
      <c r="AM200" s="425"/>
      <c r="AN200" s="425"/>
      <c r="AO200" s="425"/>
      <c r="AP200" s="425"/>
      <c r="AQ200" s="425"/>
      <c r="AR200" s="425"/>
      <c r="AS200" s="425"/>
      <c r="AT200" s="425"/>
      <c r="AU200" s="425"/>
      <c r="AV200" s="425"/>
      <c r="AW200" s="425"/>
      <c r="AX200" s="425"/>
      <c r="AY200" s="425"/>
      <c r="AZ200" s="425"/>
      <c r="BA200" s="425"/>
      <c r="BB200" s="425"/>
      <c r="BC200" s="425"/>
      <c r="BD200" s="425"/>
      <c r="BE200" s="425"/>
      <c r="BF200" s="425"/>
      <c r="BG200" s="425"/>
      <c r="BH200" s="425"/>
      <c r="BI200" s="425"/>
    </row>
    <row r="201" spans="1:61" s="1040" customFormat="1" ht="24" customHeight="1" thickBot="1">
      <c r="A201" s="1050" t="s">
        <v>704</v>
      </c>
      <c r="B201" s="1242" t="s">
        <v>403</v>
      </c>
      <c r="C201" s="1048">
        <v>56.73</v>
      </c>
      <c r="D201" s="1047" t="s">
        <v>15</v>
      </c>
      <c r="E201" s="1238"/>
      <c r="F201" s="1237">
        <f t="shared" si="7"/>
        <v>0</v>
      </c>
      <c r="G201" s="1058"/>
      <c r="H201" s="425"/>
      <c r="I201" s="425"/>
      <c r="J201" s="425"/>
      <c r="K201" s="425"/>
      <c r="L201" s="425"/>
      <c r="M201" s="425"/>
      <c r="N201" s="425"/>
      <c r="O201" s="425"/>
      <c r="P201" s="425"/>
      <c r="Q201" s="425"/>
      <c r="R201" s="425"/>
      <c r="S201" s="425"/>
      <c r="T201" s="425"/>
      <c r="U201" s="425"/>
      <c r="V201" s="425"/>
      <c r="W201" s="425"/>
      <c r="X201" s="425"/>
      <c r="Y201" s="425"/>
      <c r="Z201" s="425"/>
      <c r="AA201" s="425"/>
      <c r="AB201" s="425"/>
      <c r="AC201" s="425"/>
      <c r="AD201" s="425"/>
      <c r="AE201" s="425"/>
      <c r="AF201" s="425"/>
      <c r="AG201" s="425"/>
      <c r="AH201" s="425"/>
      <c r="AI201" s="425"/>
      <c r="AJ201" s="425"/>
      <c r="AK201" s="425"/>
      <c r="AL201" s="425"/>
      <c r="AM201" s="425"/>
      <c r="AN201" s="425"/>
      <c r="AO201" s="425"/>
      <c r="AP201" s="425"/>
      <c r="AQ201" s="425"/>
      <c r="AR201" s="425"/>
      <c r="AS201" s="425"/>
      <c r="AT201" s="425"/>
      <c r="AU201" s="425"/>
      <c r="AV201" s="425"/>
      <c r="AW201" s="425"/>
      <c r="AX201" s="425"/>
      <c r="AY201" s="425"/>
      <c r="AZ201" s="425"/>
      <c r="BA201" s="425"/>
      <c r="BB201" s="425"/>
      <c r="BC201" s="425"/>
      <c r="BD201" s="425"/>
      <c r="BE201" s="425"/>
      <c r="BF201" s="425"/>
      <c r="BG201" s="425"/>
      <c r="BH201" s="425"/>
      <c r="BI201" s="425"/>
    </row>
    <row r="202" spans="1:61" s="594" customFormat="1" ht="12" customHeight="1" thickTop="1">
      <c r="A202" s="1017"/>
      <c r="B202" s="1083"/>
      <c r="C202" s="1033"/>
      <c r="D202" s="1032"/>
      <c r="E202" s="1236"/>
      <c r="F202" s="1235"/>
      <c r="G202" s="1057"/>
      <c r="H202" s="425"/>
      <c r="I202" s="425"/>
      <c r="J202" s="425"/>
      <c r="K202" s="425"/>
      <c r="L202" s="425"/>
      <c r="M202" s="425"/>
      <c r="N202" s="425"/>
      <c r="O202" s="425"/>
      <c r="P202" s="425"/>
      <c r="Q202" s="425"/>
      <c r="R202" s="425"/>
      <c r="S202" s="425"/>
      <c r="T202" s="425"/>
      <c r="U202" s="425"/>
      <c r="V202" s="425"/>
      <c r="W202" s="425"/>
      <c r="X202" s="425"/>
      <c r="Y202" s="425"/>
      <c r="Z202" s="425"/>
      <c r="AA202" s="425"/>
      <c r="AB202" s="425"/>
      <c r="AC202" s="425"/>
      <c r="AD202" s="425"/>
      <c r="AE202" s="425"/>
      <c r="AF202" s="425"/>
      <c r="AG202" s="425"/>
      <c r="AH202" s="425"/>
      <c r="AI202" s="425"/>
      <c r="AJ202" s="425"/>
      <c r="AK202" s="425"/>
      <c r="AL202" s="425"/>
      <c r="AM202" s="425"/>
      <c r="AN202" s="425"/>
      <c r="AO202" s="425"/>
      <c r="AP202" s="425"/>
      <c r="AQ202" s="425"/>
      <c r="AR202" s="425"/>
      <c r="AS202" s="425"/>
      <c r="AT202" s="425"/>
      <c r="AU202" s="425"/>
      <c r="AV202" s="425"/>
      <c r="AW202" s="425"/>
      <c r="AX202" s="425"/>
      <c r="AY202" s="425"/>
      <c r="AZ202" s="425"/>
      <c r="BA202" s="425"/>
      <c r="BB202" s="425"/>
      <c r="BC202" s="425"/>
      <c r="BD202" s="425"/>
      <c r="BE202" s="425"/>
      <c r="BF202" s="425"/>
      <c r="BG202" s="425"/>
      <c r="BH202" s="425"/>
      <c r="BI202" s="425"/>
    </row>
    <row r="203" spans="1:61" s="594" customFormat="1" ht="21.75" customHeight="1">
      <c r="A203" s="1035" t="s">
        <v>173</v>
      </c>
      <c r="B203" s="1070" t="s">
        <v>834</v>
      </c>
      <c r="C203" s="1033"/>
      <c r="D203" s="1032"/>
      <c r="E203" s="1236"/>
      <c r="F203" s="1235"/>
      <c r="G203" s="1057"/>
      <c r="H203" s="425"/>
      <c r="I203" s="425"/>
      <c r="J203" s="425"/>
      <c r="K203" s="425"/>
      <c r="L203" s="425"/>
      <c r="M203" s="425"/>
      <c r="N203" s="425"/>
      <c r="O203" s="425"/>
      <c r="P203" s="425"/>
      <c r="Q203" s="425"/>
      <c r="R203" s="425"/>
      <c r="S203" s="425"/>
      <c r="T203" s="425"/>
      <c r="U203" s="425"/>
      <c r="V203" s="425"/>
      <c r="W203" s="425"/>
      <c r="X203" s="425"/>
      <c r="Y203" s="425"/>
      <c r="Z203" s="425"/>
      <c r="AA203" s="425"/>
      <c r="AB203" s="425"/>
      <c r="AC203" s="425"/>
      <c r="AD203" s="425"/>
      <c r="AE203" s="425"/>
      <c r="AF203" s="425"/>
      <c r="AG203" s="425"/>
      <c r="AH203" s="425"/>
      <c r="AI203" s="425"/>
      <c r="AJ203" s="425"/>
      <c r="AK203" s="425"/>
      <c r="AL203" s="425"/>
      <c r="AM203" s="425"/>
      <c r="AN203" s="425"/>
      <c r="AO203" s="425"/>
      <c r="AP203" s="425"/>
      <c r="AQ203" s="425"/>
      <c r="AR203" s="425"/>
      <c r="AS203" s="425"/>
      <c r="AT203" s="425"/>
      <c r="AU203" s="425"/>
      <c r="AV203" s="425"/>
      <c r="AW203" s="425"/>
      <c r="AX203" s="425"/>
      <c r="AY203" s="425"/>
      <c r="AZ203" s="425"/>
      <c r="BA203" s="425"/>
      <c r="BB203" s="425"/>
      <c r="BC203" s="425"/>
      <c r="BD203" s="425"/>
      <c r="BE203" s="425"/>
      <c r="BF203" s="425"/>
      <c r="BG203" s="425"/>
      <c r="BH203" s="425"/>
      <c r="BI203" s="425"/>
    </row>
    <row r="204" spans="1:61" s="594" customFormat="1" ht="42.75" customHeight="1">
      <c r="A204" s="1017" t="s">
        <v>171</v>
      </c>
      <c r="B204" s="1083" t="s">
        <v>399</v>
      </c>
      <c r="C204" s="1033">
        <v>2</v>
      </c>
      <c r="D204" s="1032" t="s">
        <v>2</v>
      </c>
      <c r="E204" s="1234"/>
      <c r="F204" s="1235">
        <f>C204*E204</f>
        <v>0</v>
      </c>
      <c r="G204" s="1056"/>
      <c r="H204" s="425"/>
      <c r="I204" s="425"/>
      <c r="J204" s="425"/>
      <c r="K204" s="425"/>
      <c r="L204" s="425"/>
      <c r="M204" s="425"/>
      <c r="N204" s="425"/>
      <c r="O204" s="425"/>
      <c r="P204" s="425"/>
      <c r="Q204" s="425"/>
      <c r="R204" s="425"/>
      <c r="S204" s="425"/>
      <c r="T204" s="425"/>
      <c r="U204" s="425"/>
      <c r="V204" s="425"/>
      <c r="W204" s="425"/>
      <c r="X204" s="425"/>
      <c r="Y204" s="425"/>
      <c r="Z204" s="425"/>
      <c r="AA204" s="425"/>
      <c r="AB204" s="425"/>
      <c r="AC204" s="425"/>
      <c r="AD204" s="425"/>
      <c r="AE204" s="425"/>
      <c r="AF204" s="425"/>
      <c r="AG204" s="425"/>
      <c r="AH204" s="425"/>
      <c r="AI204" s="425"/>
      <c r="AJ204" s="425"/>
      <c r="AK204" s="425"/>
      <c r="AL204" s="425"/>
      <c r="AM204" s="425"/>
      <c r="AN204" s="425"/>
      <c r="AO204" s="425"/>
      <c r="AP204" s="425"/>
      <c r="AQ204" s="425"/>
      <c r="AR204" s="425"/>
      <c r="AS204" s="425"/>
      <c r="AT204" s="425"/>
      <c r="AU204" s="425"/>
      <c r="AV204" s="425"/>
      <c r="AW204" s="425"/>
      <c r="AX204" s="425"/>
      <c r="AY204" s="425"/>
      <c r="AZ204" s="425"/>
      <c r="BA204" s="425"/>
      <c r="BB204" s="425"/>
      <c r="BC204" s="425"/>
      <c r="BD204" s="425"/>
      <c r="BE204" s="425"/>
      <c r="BF204" s="425"/>
      <c r="BG204" s="425"/>
      <c r="BH204" s="425"/>
      <c r="BI204" s="425"/>
    </row>
    <row r="205" spans="1:61" s="594" customFormat="1" ht="24" customHeight="1">
      <c r="A205" s="1017" t="s">
        <v>264</v>
      </c>
      <c r="B205" s="1083" t="s">
        <v>397</v>
      </c>
      <c r="C205" s="1033">
        <v>2</v>
      </c>
      <c r="D205" s="1032" t="s">
        <v>2</v>
      </c>
      <c r="E205" s="1234"/>
      <c r="F205" s="1235">
        <f>C205*E205</f>
        <v>0</v>
      </c>
      <c r="G205" s="1057"/>
      <c r="H205" s="425"/>
      <c r="I205" s="425"/>
      <c r="J205" s="425"/>
      <c r="K205" s="425"/>
      <c r="L205" s="425"/>
      <c r="M205" s="425"/>
      <c r="N205" s="425"/>
      <c r="O205" s="425"/>
      <c r="P205" s="425"/>
      <c r="Q205" s="425"/>
      <c r="R205" s="425"/>
      <c r="S205" s="425"/>
      <c r="T205" s="425"/>
      <c r="U205" s="425"/>
      <c r="V205" s="425"/>
      <c r="W205" s="425"/>
      <c r="X205" s="425"/>
      <c r="Y205" s="425"/>
      <c r="Z205" s="425"/>
      <c r="AA205" s="425"/>
      <c r="AB205" s="425"/>
      <c r="AC205" s="425"/>
      <c r="AD205" s="425"/>
      <c r="AE205" s="425"/>
      <c r="AF205" s="425"/>
      <c r="AG205" s="425"/>
      <c r="AH205" s="425"/>
      <c r="AI205" s="425"/>
      <c r="AJ205" s="425"/>
      <c r="AK205" s="425"/>
      <c r="AL205" s="425"/>
      <c r="AM205" s="425"/>
      <c r="AN205" s="425"/>
      <c r="AO205" s="425"/>
      <c r="AP205" s="425"/>
      <c r="AQ205" s="425"/>
      <c r="AR205" s="425"/>
      <c r="AS205" s="425"/>
      <c r="AT205" s="425"/>
      <c r="AU205" s="425"/>
      <c r="AV205" s="425"/>
      <c r="AW205" s="425"/>
      <c r="AX205" s="425"/>
      <c r="AY205" s="425"/>
      <c r="AZ205" s="425"/>
      <c r="BA205" s="425"/>
      <c r="BB205" s="425"/>
      <c r="BC205" s="425"/>
      <c r="BD205" s="425"/>
      <c r="BE205" s="425"/>
      <c r="BF205" s="425"/>
      <c r="BG205" s="425"/>
      <c r="BH205" s="425"/>
      <c r="BI205" s="425"/>
    </row>
    <row r="206" spans="1:61" s="594" customFormat="1" ht="25.5" customHeight="1">
      <c r="A206" s="1017" t="s">
        <v>703</v>
      </c>
      <c r="B206" s="1083" t="s">
        <v>395</v>
      </c>
      <c r="C206" s="1033">
        <v>2</v>
      </c>
      <c r="D206" s="1032" t="s">
        <v>2</v>
      </c>
      <c r="E206" s="1234"/>
      <c r="F206" s="1235">
        <f>C206*E206</f>
        <v>0</v>
      </c>
      <c r="G206" s="1056"/>
      <c r="H206" s="425"/>
      <c r="I206" s="425"/>
      <c r="J206" s="425"/>
      <c r="K206" s="425"/>
      <c r="L206" s="425"/>
      <c r="M206" s="425"/>
      <c r="N206" s="425"/>
      <c r="O206" s="425"/>
      <c r="P206" s="425"/>
      <c r="Q206" s="425"/>
      <c r="R206" s="425"/>
      <c r="S206" s="425"/>
      <c r="T206" s="425"/>
      <c r="U206" s="425"/>
      <c r="V206" s="425"/>
      <c r="W206" s="425"/>
      <c r="X206" s="425"/>
      <c r="Y206" s="425"/>
      <c r="Z206" s="425"/>
      <c r="AA206" s="425"/>
      <c r="AB206" s="425"/>
      <c r="AC206" s="425"/>
      <c r="AD206" s="425"/>
      <c r="AE206" s="425"/>
      <c r="AF206" s="425"/>
      <c r="AG206" s="425"/>
      <c r="AH206" s="425"/>
      <c r="AI206" s="425"/>
      <c r="AJ206" s="425"/>
      <c r="AK206" s="425"/>
      <c r="AL206" s="425"/>
      <c r="AM206" s="425"/>
      <c r="AN206" s="425"/>
      <c r="AO206" s="425"/>
      <c r="AP206" s="425"/>
      <c r="AQ206" s="425"/>
      <c r="AR206" s="425"/>
      <c r="AS206" s="425"/>
      <c r="AT206" s="425"/>
      <c r="AU206" s="425"/>
      <c r="AV206" s="425"/>
      <c r="AW206" s="425"/>
      <c r="AX206" s="425"/>
      <c r="AY206" s="425"/>
      <c r="AZ206" s="425"/>
      <c r="BA206" s="425"/>
      <c r="BB206" s="425"/>
      <c r="BC206" s="425"/>
      <c r="BD206" s="425"/>
      <c r="BE206" s="425"/>
      <c r="BF206" s="425"/>
      <c r="BG206" s="425"/>
      <c r="BH206" s="425"/>
      <c r="BI206" s="425"/>
    </row>
    <row r="207" spans="1:61" s="594" customFormat="1" ht="24" customHeight="1">
      <c r="A207" s="1035" t="s">
        <v>262</v>
      </c>
      <c r="B207" s="1070" t="s">
        <v>393</v>
      </c>
      <c r="C207" s="1033"/>
      <c r="D207" s="1032"/>
      <c r="E207" s="1236"/>
      <c r="F207" s="1235"/>
      <c r="G207" s="1023"/>
      <c r="H207" s="425"/>
      <c r="I207" s="425"/>
      <c r="J207" s="425"/>
      <c r="K207" s="425"/>
      <c r="L207" s="425"/>
      <c r="M207" s="425"/>
      <c r="N207" s="425"/>
      <c r="O207" s="425"/>
      <c r="P207" s="425"/>
      <c r="Q207" s="425"/>
      <c r="R207" s="425"/>
      <c r="S207" s="425"/>
      <c r="T207" s="425"/>
      <c r="U207" s="425"/>
      <c r="V207" s="425"/>
      <c r="W207" s="425"/>
      <c r="X207" s="425"/>
      <c r="Y207" s="425"/>
      <c r="Z207" s="425"/>
      <c r="AA207" s="425"/>
      <c r="AB207" s="425"/>
      <c r="AC207" s="425"/>
      <c r="AD207" s="425"/>
      <c r="AE207" s="425"/>
      <c r="AF207" s="425"/>
      <c r="AG207" s="425"/>
      <c r="AH207" s="425"/>
      <c r="AI207" s="425"/>
      <c r="AJ207" s="425"/>
      <c r="AK207" s="425"/>
      <c r="AL207" s="425"/>
      <c r="AM207" s="425"/>
      <c r="AN207" s="425"/>
      <c r="AO207" s="425"/>
      <c r="AP207" s="425"/>
      <c r="AQ207" s="425"/>
      <c r="AR207" s="425"/>
      <c r="AS207" s="425"/>
      <c r="AT207" s="425"/>
      <c r="AU207" s="425"/>
      <c r="AV207" s="425"/>
      <c r="AW207" s="425"/>
      <c r="AX207" s="425"/>
      <c r="AY207" s="425"/>
      <c r="AZ207" s="425"/>
      <c r="BA207" s="425"/>
      <c r="BB207" s="425"/>
      <c r="BC207" s="425"/>
      <c r="BD207" s="425"/>
      <c r="BE207" s="425"/>
      <c r="BF207" s="425"/>
      <c r="BG207" s="425"/>
      <c r="BH207" s="425"/>
      <c r="BI207" s="425"/>
    </row>
    <row r="208" spans="1:61" s="594" customFormat="1" ht="47.25" customHeight="1">
      <c r="A208" s="1017" t="s">
        <v>260</v>
      </c>
      <c r="B208" s="1083" t="s">
        <v>702</v>
      </c>
      <c r="C208" s="1033">
        <v>2</v>
      </c>
      <c r="D208" s="1032" t="s">
        <v>2</v>
      </c>
      <c r="E208" s="1236"/>
      <c r="F208" s="1235">
        <f>C208*E208</f>
        <v>0</v>
      </c>
      <c r="G208" s="1023"/>
      <c r="H208" s="425"/>
      <c r="I208" s="425"/>
      <c r="J208" s="425"/>
      <c r="K208" s="425"/>
      <c r="L208" s="425"/>
      <c r="M208" s="425"/>
      <c r="N208" s="425"/>
      <c r="O208" s="425"/>
      <c r="P208" s="425"/>
      <c r="Q208" s="425"/>
      <c r="R208" s="425"/>
      <c r="S208" s="425"/>
      <c r="T208" s="425"/>
      <c r="U208" s="425"/>
      <c r="V208" s="425"/>
      <c r="W208" s="425"/>
      <c r="X208" s="425"/>
      <c r="Y208" s="425"/>
      <c r="Z208" s="425"/>
      <c r="AA208" s="425"/>
      <c r="AB208" s="425"/>
      <c r="AC208" s="425"/>
      <c r="AD208" s="425"/>
      <c r="AE208" s="425"/>
      <c r="AF208" s="425"/>
      <c r="AG208" s="425"/>
      <c r="AH208" s="425"/>
      <c r="AI208" s="425"/>
      <c r="AJ208" s="425"/>
      <c r="AK208" s="425"/>
      <c r="AL208" s="425"/>
      <c r="AM208" s="425"/>
      <c r="AN208" s="425"/>
      <c r="AO208" s="425"/>
      <c r="AP208" s="425"/>
      <c r="AQ208" s="425"/>
      <c r="AR208" s="425"/>
      <c r="AS208" s="425"/>
      <c r="AT208" s="425"/>
      <c r="AU208" s="425"/>
      <c r="AV208" s="425"/>
      <c r="AW208" s="425"/>
      <c r="AX208" s="425"/>
      <c r="AY208" s="425"/>
      <c r="AZ208" s="425"/>
      <c r="BA208" s="425"/>
      <c r="BB208" s="425"/>
      <c r="BC208" s="425"/>
      <c r="BD208" s="425"/>
      <c r="BE208" s="425"/>
      <c r="BF208" s="425"/>
      <c r="BG208" s="425"/>
      <c r="BH208" s="425"/>
      <c r="BI208" s="425"/>
    </row>
    <row r="209" spans="1:61" s="594" customFormat="1" ht="27" customHeight="1">
      <c r="A209" s="1017" t="s">
        <v>259</v>
      </c>
      <c r="B209" s="1083" t="s">
        <v>389</v>
      </c>
      <c r="C209" s="1033">
        <v>4</v>
      </c>
      <c r="D209" s="1032" t="s">
        <v>2</v>
      </c>
      <c r="E209" s="1236"/>
      <c r="F209" s="1235">
        <f>C209*E209</f>
        <v>0</v>
      </c>
      <c r="G209" s="1023"/>
      <c r="H209" s="425"/>
      <c r="I209" s="425"/>
      <c r="J209" s="425"/>
      <c r="K209" s="425"/>
      <c r="L209" s="425"/>
      <c r="M209" s="425"/>
      <c r="N209" s="425"/>
      <c r="O209" s="425"/>
      <c r="P209" s="425"/>
      <c r="Q209" s="425"/>
      <c r="R209" s="425"/>
      <c r="S209" s="425"/>
      <c r="T209" s="425"/>
      <c r="U209" s="425"/>
      <c r="V209" s="425"/>
      <c r="W209" s="425"/>
      <c r="X209" s="425"/>
      <c r="Y209" s="425"/>
      <c r="Z209" s="425"/>
      <c r="AA209" s="425"/>
      <c r="AB209" s="425"/>
      <c r="AC209" s="425"/>
      <c r="AD209" s="425"/>
      <c r="AE209" s="425"/>
      <c r="AF209" s="425"/>
      <c r="AG209" s="425"/>
      <c r="AH209" s="425"/>
      <c r="AI209" s="425"/>
      <c r="AJ209" s="425"/>
      <c r="AK209" s="425"/>
      <c r="AL209" s="425"/>
      <c r="AM209" s="425"/>
      <c r="AN209" s="425"/>
      <c r="AO209" s="425"/>
      <c r="AP209" s="425"/>
      <c r="AQ209" s="425"/>
      <c r="AR209" s="425"/>
      <c r="AS209" s="425"/>
      <c r="AT209" s="425"/>
      <c r="AU209" s="425"/>
      <c r="AV209" s="425"/>
      <c r="AW209" s="425"/>
      <c r="AX209" s="425"/>
      <c r="AY209" s="425"/>
      <c r="AZ209" s="425"/>
      <c r="BA209" s="425"/>
      <c r="BB209" s="425"/>
      <c r="BC209" s="425"/>
      <c r="BD209" s="425"/>
      <c r="BE209" s="425"/>
      <c r="BF209" s="425"/>
      <c r="BG209" s="425"/>
      <c r="BH209" s="425"/>
      <c r="BI209" s="425"/>
    </row>
    <row r="210" spans="1:61" s="594" customFormat="1" ht="24" customHeight="1">
      <c r="A210" s="1017" t="s">
        <v>258</v>
      </c>
      <c r="B210" s="1083" t="s">
        <v>387</v>
      </c>
      <c r="C210" s="1033">
        <v>4</v>
      </c>
      <c r="D210" s="1032" t="s">
        <v>2</v>
      </c>
      <c r="E210" s="1236"/>
      <c r="F210" s="1235">
        <f>C210*E210</f>
        <v>0</v>
      </c>
      <c r="G210" s="1023"/>
      <c r="H210" s="425"/>
      <c r="I210" s="425"/>
      <c r="J210" s="425"/>
      <c r="K210" s="425"/>
      <c r="L210" s="425"/>
      <c r="M210" s="425"/>
      <c r="N210" s="425"/>
      <c r="O210" s="425"/>
      <c r="P210" s="425"/>
      <c r="Q210" s="425"/>
      <c r="R210" s="425"/>
      <c r="S210" s="425"/>
      <c r="T210" s="425"/>
      <c r="U210" s="425"/>
      <c r="V210" s="425"/>
      <c r="W210" s="425"/>
      <c r="X210" s="425"/>
      <c r="Y210" s="425"/>
      <c r="Z210" s="425"/>
      <c r="AA210" s="425"/>
      <c r="AB210" s="425"/>
      <c r="AC210" s="425"/>
      <c r="AD210" s="425"/>
      <c r="AE210" s="425"/>
      <c r="AF210" s="425"/>
      <c r="AG210" s="425"/>
      <c r="AH210" s="425"/>
      <c r="AI210" s="425"/>
      <c r="AJ210" s="425"/>
      <c r="AK210" s="425"/>
      <c r="AL210" s="425"/>
      <c r="AM210" s="425"/>
      <c r="AN210" s="425"/>
      <c r="AO210" s="425"/>
      <c r="AP210" s="425"/>
      <c r="AQ210" s="425"/>
      <c r="AR210" s="425"/>
      <c r="AS210" s="425"/>
      <c r="AT210" s="425"/>
      <c r="AU210" s="425"/>
      <c r="AV210" s="425"/>
      <c r="AW210" s="425"/>
      <c r="AX210" s="425"/>
      <c r="AY210" s="425"/>
      <c r="AZ210" s="425"/>
      <c r="BA210" s="425"/>
      <c r="BB210" s="425"/>
      <c r="BC210" s="425"/>
      <c r="BD210" s="425"/>
      <c r="BE210" s="425"/>
      <c r="BF210" s="425"/>
      <c r="BG210" s="425"/>
      <c r="BH210" s="425"/>
      <c r="BI210" s="425"/>
    </row>
    <row r="211" spans="1:61" s="594" customFormat="1" ht="45" customHeight="1">
      <c r="A211" s="1035" t="s">
        <v>701</v>
      </c>
      <c r="B211" s="1070" t="s">
        <v>385</v>
      </c>
      <c r="C211" s="1033">
        <v>1</v>
      </c>
      <c r="D211" s="1032" t="s">
        <v>14</v>
      </c>
      <c r="E211" s="1236"/>
      <c r="F211" s="1235">
        <f>C211*E211</f>
        <v>0</v>
      </c>
      <c r="G211" s="1023">
        <f>SUM(F177:F211)</f>
        <v>0</v>
      </c>
      <c r="H211" s="425"/>
      <c r="I211" s="425"/>
      <c r="J211" s="425"/>
      <c r="K211" s="425"/>
      <c r="L211" s="425"/>
      <c r="M211" s="425"/>
      <c r="N211" s="425"/>
      <c r="O211" s="425"/>
      <c r="P211" s="425"/>
      <c r="Q211" s="425"/>
      <c r="R211" s="425"/>
      <c r="S211" s="425"/>
      <c r="T211" s="425"/>
      <c r="U211" s="425"/>
      <c r="V211" s="425"/>
      <c r="W211" s="425"/>
      <c r="X211" s="425"/>
      <c r="Y211" s="425"/>
      <c r="Z211" s="425"/>
      <c r="AA211" s="425"/>
      <c r="AB211" s="425"/>
      <c r="AC211" s="425"/>
      <c r="AD211" s="425"/>
      <c r="AE211" s="425"/>
      <c r="AF211" s="425"/>
      <c r="AG211" s="425"/>
      <c r="AH211" s="425"/>
      <c r="AI211" s="425"/>
      <c r="AJ211" s="425"/>
      <c r="AK211" s="425"/>
      <c r="AL211" s="425"/>
      <c r="AM211" s="425"/>
      <c r="AN211" s="425"/>
      <c r="AO211" s="425"/>
      <c r="AP211" s="425"/>
      <c r="AQ211" s="425"/>
      <c r="AR211" s="425"/>
      <c r="AS211" s="425"/>
      <c r="AT211" s="425"/>
      <c r="AU211" s="425"/>
      <c r="AV211" s="425"/>
      <c r="AW211" s="425"/>
      <c r="AX211" s="425"/>
      <c r="AY211" s="425"/>
      <c r="AZ211" s="425"/>
      <c r="BA211" s="425"/>
      <c r="BB211" s="425"/>
      <c r="BC211" s="425"/>
      <c r="BD211" s="425"/>
      <c r="BE211" s="425"/>
      <c r="BF211" s="425"/>
      <c r="BG211" s="425"/>
      <c r="BH211" s="425"/>
      <c r="BI211" s="425"/>
    </row>
    <row r="212" spans="1:61" s="594" customFormat="1" ht="7.5" customHeight="1">
      <c r="A212" s="1035"/>
      <c r="B212" s="1034"/>
      <c r="C212" s="1033"/>
      <c r="D212" s="1032"/>
      <c r="E212" s="1236"/>
      <c r="F212" s="1235"/>
      <c r="G212" s="1023"/>
      <c r="H212" s="425"/>
      <c r="I212" s="425"/>
      <c r="J212" s="425"/>
      <c r="K212" s="425"/>
      <c r="L212" s="425"/>
      <c r="M212" s="425"/>
      <c r="N212" s="425"/>
      <c r="O212" s="425"/>
      <c r="P212" s="425"/>
      <c r="Q212" s="425"/>
      <c r="R212" s="425"/>
      <c r="S212" s="425"/>
      <c r="T212" s="425"/>
      <c r="U212" s="425"/>
      <c r="V212" s="425"/>
      <c r="W212" s="425"/>
      <c r="X212" s="425"/>
      <c r="Y212" s="425"/>
      <c r="Z212" s="425"/>
      <c r="AA212" s="425"/>
      <c r="AB212" s="425"/>
      <c r="AC212" s="425"/>
      <c r="AD212" s="425"/>
      <c r="AE212" s="425"/>
      <c r="AF212" s="425"/>
      <c r="AG212" s="425"/>
      <c r="AH212" s="425"/>
      <c r="AI212" s="425"/>
      <c r="AJ212" s="425"/>
      <c r="AK212" s="425"/>
      <c r="AL212" s="425"/>
      <c r="AM212" s="425"/>
      <c r="AN212" s="425"/>
      <c r="AO212" s="425"/>
      <c r="AP212" s="425"/>
      <c r="AQ212" s="425"/>
      <c r="AR212" s="425"/>
      <c r="AS212" s="425"/>
      <c r="AT212" s="425"/>
      <c r="AU212" s="425"/>
      <c r="AV212" s="425"/>
      <c r="AW212" s="425"/>
      <c r="AX212" s="425"/>
      <c r="AY212" s="425"/>
      <c r="AZ212" s="425"/>
      <c r="BA212" s="425"/>
      <c r="BB212" s="425"/>
      <c r="BC212" s="425"/>
      <c r="BD212" s="425"/>
      <c r="BE212" s="425"/>
      <c r="BF212" s="425"/>
      <c r="BG212" s="425"/>
      <c r="BH212" s="425"/>
      <c r="BI212" s="425"/>
    </row>
    <row r="213" spans="1:61" s="594" customFormat="1" ht="45.75" customHeight="1">
      <c r="A213" s="1035" t="s">
        <v>92</v>
      </c>
      <c r="B213" s="1055" t="s">
        <v>384</v>
      </c>
      <c r="C213" s="1033"/>
      <c r="D213" s="1032"/>
      <c r="E213" s="1236"/>
      <c r="F213" s="1235"/>
      <c r="G213" s="1023"/>
      <c r="H213" s="425"/>
      <c r="I213" s="425"/>
      <c r="J213" s="425"/>
      <c r="K213" s="425"/>
      <c r="L213" s="425"/>
      <c r="M213" s="425"/>
      <c r="N213" s="425"/>
      <c r="O213" s="425"/>
      <c r="P213" s="425"/>
      <c r="Q213" s="425"/>
      <c r="R213" s="425"/>
      <c r="S213" s="425"/>
      <c r="T213" s="425"/>
      <c r="U213" s="425"/>
      <c r="V213" s="425"/>
      <c r="W213" s="425"/>
      <c r="X213" s="425"/>
      <c r="Y213" s="425"/>
      <c r="Z213" s="425"/>
      <c r="AA213" s="425"/>
      <c r="AB213" s="425"/>
      <c r="AC213" s="425"/>
      <c r="AD213" s="425"/>
      <c r="AE213" s="425"/>
      <c r="AF213" s="425"/>
      <c r="AG213" s="425"/>
      <c r="AH213" s="425"/>
      <c r="AI213" s="425"/>
      <c r="AJ213" s="425"/>
      <c r="AK213" s="425"/>
      <c r="AL213" s="425"/>
      <c r="AM213" s="425"/>
      <c r="AN213" s="425"/>
      <c r="AO213" s="425"/>
      <c r="AP213" s="425"/>
      <c r="AQ213" s="425"/>
      <c r="AR213" s="425"/>
      <c r="AS213" s="425"/>
      <c r="AT213" s="425"/>
      <c r="AU213" s="425"/>
      <c r="AV213" s="425"/>
      <c r="AW213" s="425"/>
      <c r="AX213" s="425"/>
      <c r="AY213" s="425"/>
      <c r="AZ213" s="425"/>
      <c r="BA213" s="425"/>
      <c r="BB213" s="425"/>
      <c r="BC213" s="425"/>
      <c r="BD213" s="425"/>
      <c r="BE213" s="425"/>
      <c r="BF213" s="425"/>
      <c r="BG213" s="425"/>
      <c r="BH213" s="425"/>
      <c r="BI213" s="425"/>
    </row>
    <row r="214" spans="1:61" s="594" customFormat="1" ht="11.25" customHeight="1">
      <c r="A214" s="1035"/>
      <c r="B214" s="1055"/>
      <c r="C214" s="1033"/>
      <c r="D214" s="1032"/>
      <c r="E214" s="1236"/>
      <c r="F214" s="1235"/>
      <c r="G214" s="1023"/>
      <c r="H214" s="425"/>
      <c r="I214" s="425"/>
      <c r="J214" s="425"/>
      <c r="K214" s="425"/>
      <c r="L214" s="425"/>
      <c r="M214" s="425"/>
      <c r="N214" s="425"/>
      <c r="O214" s="425"/>
      <c r="P214" s="425"/>
      <c r="Q214" s="425"/>
      <c r="R214" s="425"/>
      <c r="S214" s="425"/>
      <c r="T214" s="425"/>
      <c r="U214" s="425"/>
      <c r="V214" s="425"/>
      <c r="W214" s="425"/>
      <c r="X214" s="425"/>
      <c r="Y214" s="425"/>
      <c r="Z214" s="425"/>
      <c r="AA214" s="425"/>
      <c r="AB214" s="425"/>
      <c r="AC214" s="425"/>
      <c r="AD214" s="425"/>
      <c r="AE214" s="425"/>
      <c r="AF214" s="425"/>
      <c r="AG214" s="425"/>
      <c r="AH214" s="425"/>
      <c r="AI214" s="425"/>
      <c r="AJ214" s="425"/>
      <c r="AK214" s="425"/>
      <c r="AL214" s="425"/>
      <c r="AM214" s="425"/>
      <c r="AN214" s="425"/>
      <c r="AO214" s="425"/>
      <c r="AP214" s="425"/>
      <c r="AQ214" s="425"/>
      <c r="AR214" s="425"/>
      <c r="AS214" s="425"/>
      <c r="AT214" s="425"/>
      <c r="AU214" s="425"/>
      <c r="AV214" s="425"/>
      <c r="AW214" s="425"/>
      <c r="AX214" s="425"/>
      <c r="AY214" s="425"/>
      <c r="AZ214" s="425"/>
      <c r="BA214" s="425"/>
      <c r="BB214" s="425"/>
      <c r="BC214" s="425"/>
      <c r="BD214" s="425"/>
      <c r="BE214" s="425"/>
      <c r="BF214" s="425"/>
      <c r="BG214" s="425"/>
      <c r="BH214" s="425"/>
      <c r="BI214" s="425"/>
    </row>
    <row r="215" spans="1:61" s="594" customFormat="1" ht="20">
      <c r="A215" s="1035" t="s">
        <v>501</v>
      </c>
      <c r="B215" s="1070" t="s">
        <v>383</v>
      </c>
      <c r="C215" s="1033"/>
      <c r="D215" s="1032"/>
      <c r="E215" s="1236"/>
      <c r="F215" s="1235"/>
      <c r="G215" s="1023"/>
      <c r="H215" s="425"/>
      <c r="I215" s="534"/>
      <c r="J215" s="534"/>
      <c r="K215" s="425"/>
      <c r="L215" s="425"/>
      <c r="M215" s="425"/>
      <c r="N215" s="425"/>
      <c r="O215" s="425"/>
      <c r="P215" s="425"/>
      <c r="Q215" s="425"/>
      <c r="R215" s="425"/>
      <c r="S215" s="425"/>
      <c r="T215" s="425"/>
      <c r="U215" s="425"/>
      <c r="V215" s="425"/>
      <c r="W215" s="425"/>
      <c r="X215" s="425"/>
      <c r="Y215" s="425"/>
      <c r="Z215" s="425"/>
      <c r="AA215" s="425"/>
      <c r="AB215" s="425"/>
      <c r="AC215" s="425"/>
      <c r="AD215" s="425"/>
      <c r="AE215" s="425"/>
      <c r="AF215" s="425"/>
      <c r="AG215" s="425"/>
      <c r="AH215" s="425"/>
      <c r="AI215" s="425"/>
      <c r="AJ215" s="425"/>
      <c r="AK215" s="425"/>
      <c r="AL215" s="425"/>
      <c r="AM215" s="425"/>
      <c r="AN215" s="425"/>
      <c r="AO215" s="425"/>
      <c r="AP215" s="425"/>
      <c r="AQ215" s="425"/>
      <c r="AR215" s="425"/>
      <c r="AS215" s="425"/>
      <c r="AT215" s="425"/>
      <c r="AU215" s="425"/>
      <c r="AV215" s="425"/>
      <c r="AW215" s="425"/>
      <c r="AX215" s="425"/>
      <c r="AY215" s="425"/>
      <c r="AZ215" s="425"/>
      <c r="BA215" s="425"/>
      <c r="BB215" s="425"/>
      <c r="BC215" s="425"/>
      <c r="BD215" s="425"/>
      <c r="BE215" s="425"/>
      <c r="BF215" s="425"/>
      <c r="BG215" s="425"/>
      <c r="BH215" s="425"/>
      <c r="BI215" s="425"/>
    </row>
    <row r="216" spans="1:61" s="594" customFormat="1" ht="20">
      <c r="A216" s="1017" t="s">
        <v>499</v>
      </c>
      <c r="B216" s="1083" t="s">
        <v>140</v>
      </c>
      <c r="C216" s="1033">
        <v>1</v>
      </c>
      <c r="D216" s="1032" t="s">
        <v>14</v>
      </c>
      <c r="E216" s="1236"/>
      <c r="F216" s="1235">
        <f>C216*E216</f>
        <v>0</v>
      </c>
      <c r="G216" s="1023"/>
      <c r="H216" s="425"/>
      <c r="I216" s="425"/>
      <c r="J216" s="425"/>
      <c r="K216" s="425"/>
      <c r="L216" s="425"/>
      <c r="M216" s="425"/>
      <c r="N216" s="425"/>
      <c r="O216" s="425"/>
      <c r="P216" s="425"/>
      <c r="Q216" s="425"/>
      <c r="R216" s="425"/>
      <c r="S216" s="425"/>
      <c r="T216" s="425"/>
      <c r="U216" s="425"/>
      <c r="V216" s="425"/>
      <c r="W216" s="425"/>
      <c r="X216" s="425"/>
      <c r="Y216" s="425"/>
      <c r="Z216" s="425"/>
      <c r="AA216" s="425"/>
      <c r="AB216" s="425"/>
      <c r="AC216" s="425"/>
      <c r="AD216" s="425"/>
      <c r="AE216" s="425"/>
      <c r="AF216" s="425"/>
      <c r="AG216" s="425"/>
      <c r="AH216" s="425"/>
      <c r="AI216" s="425"/>
      <c r="AJ216" s="425"/>
      <c r="AK216" s="425"/>
      <c r="AL216" s="425"/>
      <c r="AM216" s="425"/>
      <c r="AN216" s="425"/>
      <c r="AO216" s="425"/>
      <c r="AP216" s="425"/>
      <c r="AQ216" s="425"/>
      <c r="AR216" s="425"/>
      <c r="AS216" s="425"/>
      <c r="AT216" s="425"/>
      <c r="AU216" s="425"/>
      <c r="AV216" s="425"/>
      <c r="AW216" s="425"/>
      <c r="AX216" s="425"/>
      <c r="AY216" s="425"/>
      <c r="AZ216" s="425"/>
      <c r="BA216" s="425"/>
      <c r="BB216" s="425"/>
      <c r="BC216" s="425"/>
      <c r="BD216" s="425"/>
      <c r="BE216" s="425"/>
      <c r="BF216" s="425"/>
      <c r="BG216" s="425"/>
      <c r="BH216" s="425"/>
      <c r="BI216" s="425"/>
    </row>
    <row r="217" spans="1:61" s="594" customFormat="1" ht="20">
      <c r="A217" s="1035" t="s">
        <v>451</v>
      </c>
      <c r="B217" s="1070" t="s">
        <v>330</v>
      </c>
      <c r="C217" s="1033"/>
      <c r="D217" s="1032"/>
      <c r="E217" s="1236"/>
      <c r="F217" s="1235"/>
      <c r="G217" s="1023"/>
      <c r="H217" s="534"/>
      <c r="I217" s="534"/>
      <c r="J217" s="534"/>
      <c r="K217" s="425"/>
      <c r="L217" s="425"/>
      <c r="M217" s="425"/>
      <c r="N217" s="425"/>
      <c r="O217" s="425"/>
      <c r="P217" s="425"/>
      <c r="Q217" s="425"/>
      <c r="R217" s="425"/>
      <c r="S217" s="425"/>
      <c r="T217" s="425"/>
      <c r="U217" s="425"/>
      <c r="V217" s="425"/>
      <c r="W217" s="425"/>
      <c r="X217" s="425"/>
      <c r="Y217" s="425"/>
      <c r="Z217" s="425"/>
      <c r="AA217" s="425"/>
      <c r="AB217" s="425"/>
      <c r="AC217" s="425"/>
      <c r="AD217" s="425"/>
      <c r="AE217" s="425"/>
      <c r="AF217" s="425"/>
      <c r="AG217" s="425"/>
      <c r="AH217" s="425"/>
      <c r="AI217" s="425"/>
      <c r="AJ217" s="425"/>
      <c r="AK217" s="425"/>
      <c r="AL217" s="425"/>
      <c r="AM217" s="425"/>
      <c r="AN217" s="425"/>
      <c r="AO217" s="425"/>
      <c r="AP217" s="425"/>
      <c r="AQ217" s="425"/>
      <c r="AR217" s="425"/>
      <c r="AS217" s="425"/>
      <c r="AT217" s="425"/>
      <c r="AU217" s="425"/>
      <c r="AV217" s="425"/>
      <c r="AW217" s="425"/>
      <c r="AX217" s="425"/>
      <c r="AY217" s="425"/>
      <c r="AZ217" s="425"/>
      <c r="BA217" s="425"/>
      <c r="BB217" s="425"/>
      <c r="BC217" s="425"/>
      <c r="BD217" s="425"/>
      <c r="BE217" s="425"/>
      <c r="BF217" s="425"/>
      <c r="BG217" s="425"/>
      <c r="BH217" s="425"/>
      <c r="BI217" s="425"/>
    </row>
    <row r="218" spans="1:61" s="594" customFormat="1" ht="25.5" customHeight="1">
      <c r="A218" s="1017" t="s">
        <v>814</v>
      </c>
      <c r="B218" s="1083" t="s">
        <v>380</v>
      </c>
      <c r="C218" s="1033">
        <v>6.91</v>
      </c>
      <c r="D218" s="1032" t="s">
        <v>6</v>
      </c>
      <c r="E218" s="1236"/>
      <c r="F218" s="1235">
        <f>C218*E218</f>
        <v>0</v>
      </c>
      <c r="G218" s="1023"/>
      <c r="H218" s="534"/>
      <c r="I218" s="425"/>
      <c r="J218" s="425"/>
      <c r="K218" s="425"/>
      <c r="L218" s="425"/>
      <c r="M218" s="425"/>
      <c r="N218" s="425"/>
      <c r="O218" s="425"/>
      <c r="P218" s="425"/>
      <c r="Q218" s="425"/>
      <c r="R218" s="425"/>
      <c r="S218" s="425"/>
      <c r="T218" s="425"/>
      <c r="U218" s="425"/>
      <c r="V218" s="425"/>
      <c r="W218" s="425"/>
      <c r="X218" s="425"/>
      <c r="Y218" s="425"/>
      <c r="Z218" s="425"/>
      <c r="AA218" s="425"/>
      <c r="AB218" s="425"/>
      <c r="AC218" s="425"/>
      <c r="AD218" s="425"/>
      <c r="AE218" s="425"/>
      <c r="AF218" s="425"/>
      <c r="AG218" s="425"/>
      <c r="AH218" s="425"/>
      <c r="AI218" s="425"/>
      <c r="AJ218" s="425"/>
      <c r="AK218" s="425"/>
      <c r="AL218" s="425"/>
      <c r="AM218" s="425"/>
      <c r="AN218" s="425"/>
      <c r="AO218" s="425"/>
      <c r="AP218" s="425"/>
      <c r="AQ218" s="425"/>
      <c r="AR218" s="425"/>
      <c r="AS218" s="425"/>
      <c r="AT218" s="425"/>
      <c r="AU218" s="425"/>
      <c r="AV218" s="425"/>
      <c r="AW218" s="425"/>
      <c r="AX218" s="425"/>
      <c r="AY218" s="425"/>
      <c r="AZ218" s="425"/>
      <c r="BA218" s="425"/>
      <c r="BB218" s="425"/>
      <c r="BC218" s="425"/>
      <c r="BD218" s="425"/>
      <c r="BE218" s="425"/>
      <c r="BF218" s="425"/>
      <c r="BG218" s="425"/>
      <c r="BH218" s="425"/>
      <c r="BI218" s="425"/>
    </row>
    <row r="219" spans="1:61" s="594" customFormat="1" ht="22.5" customHeight="1">
      <c r="A219" s="1017" t="s">
        <v>813</v>
      </c>
      <c r="B219" s="1083" t="s">
        <v>378</v>
      </c>
      <c r="C219" s="1033">
        <v>5.12</v>
      </c>
      <c r="D219" s="1032" t="str">
        <f>D218</f>
        <v>M3</v>
      </c>
      <c r="E219" s="1236"/>
      <c r="F219" s="1235">
        <f>C219*E219</f>
        <v>0</v>
      </c>
      <c r="G219" s="1023"/>
      <c r="H219" s="534"/>
      <c r="I219" s="534"/>
      <c r="J219" s="425"/>
      <c r="K219" s="425"/>
      <c r="L219" s="425"/>
      <c r="M219" s="425"/>
      <c r="N219" s="425"/>
      <c r="O219" s="425"/>
      <c r="P219" s="425"/>
      <c r="Q219" s="425"/>
      <c r="R219" s="425"/>
      <c r="S219" s="425"/>
      <c r="T219" s="425"/>
      <c r="U219" s="425"/>
      <c r="V219" s="425"/>
      <c r="W219" s="425"/>
      <c r="X219" s="425"/>
      <c r="Y219" s="425"/>
      <c r="Z219" s="425"/>
      <c r="AA219" s="425"/>
      <c r="AB219" s="425"/>
      <c r="AC219" s="425"/>
      <c r="AD219" s="425"/>
      <c r="AE219" s="425"/>
      <c r="AF219" s="425"/>
      <c r="AG219" s="425"/>
      <c r="AH219" s="425"/>
      <c r="AI219" s="425"/>
      <c r="AJ219" s="425"/>
      <c r="AK219" s="425"/>
      <c r="AL219" s="425"/>
      <c r="AM219" s="425"/>
      <c r="AN219" s="425"/>
      <c r="AO219" s="425"/>
      <c r="AP219" s="425"/>
      <c r="AQ219" s="425"/>
      <c r="AR219" s="425"/>
      <c r="AS219" s="425"/>
      <c r="AT219" s="425"/>
      <c r="AU219" s="425"/>
      <c r="AV219" s="425"/>
      <c r="AW219" s="425"/>
      <c r="AX219" s="425"/>
      <c r="AY219" s="425"/>
      <c r="AZ219" s="425"/>
      <c r="BA219" s="425"/>
      <c r="BB219" s="425"/>
      <c r="BC219" s="425"/>
      <c r="BD219" s="425"/>
      <c r="BE219" s="425"/>
      <c r="BF219" s="425"/>
      <c r="BG219" s="425"/>
      <c r="BH219" s="425"/>
      <c r="BI219" s="425"/>
    </row>
    <row r="220" spans="1:61" s="594" customFormat="1" ht="23.25" customHeight="1">
      <c r="A220" s="1017" t="s">
        <v>812</v>
      </c>
      <c r="B220" s="1083" t="s">
        <v>700</v>
      </c>
      <c r="C220" s="1033">
        <v>8.58</v>
      </c>
      <c r="D220" s="1032" t="str">
        <f>D219</f>
        <v>M3</v>
      </c>
      <c r="E220" s="1241"/>
      <c r="F220" s="1235">
        <f>C220*E220</f>
        <v>0</v>
      </c>
      <c r="G220" s="1023"/>
      <c r="H220" s="534"/>
      <c r="I220" s="534"/>
      <c r="J220" s="425"/>
      <c r="K220" s="425"/>
      <c r="L220" s="425"/>
      <c r="M220" s="425"/>
      <c r="N220" s="425"/>
      <c r="O220" s="425"/>
      <c r="P220" s="425"/>
      <c r="Q220" s="425"/>
      <c r="R220" s="425"/>
      <c r="S220" s="425"/>
      <c r="T220" s="425"/>
      <c r="U220" s="425"/>
      <c r="V220" s="425"/>
      <c r="W220" s="425"/>
      <c r="X220" s="425"/>
      <c r="Y220" s="425"/>
      <c r="Z220" s="425"/>
      <c r="AA220" s="425"/>
      <c r="AB220" s="425"/>
      <c r="AC220" s="425"/>
      <c r="AD220" s="425"/>
      <c r="AE220" s="425"/>
      <c r="AF220" s="425"/>
      <c r="AG220" s="425"/>
      <c r="AH220" s="425"/>
      <c r="AI220" s="425"/>
      <c r="AJ220" s="425"/>
      <c r="AK220" s="425"/>
      <c r="AL220" s="425"/>
      <c r="AM220" s="425"/>
      <c r="AN220" s="425"/>
      <c r="AO220" s="425"/>
      <c r="AP220" s="425"/>
      <c r="AQ220" s="425"/>
      <c r="AR220" s="425"/>
      <c r="AS220" s="425"/>
      <c r="AT220" s="425"/>
      <c r="AU220" s="425"/>
      <c r="AV220" s="425"/>
      <c r="AW220" s="425"/>
      <c r="AX220" s="425"/>
      <c r="AY220" s="425"/>
      <c r="AZ220" s="425"/>
      <c r="BA220" s="425"/>
      <c r="BB220" s="425"/>
      <c r="BC220" s="425"/>
      <c r="BD220" s="425"/>
      <c r="BE220" s="425"/>
      <c r="BF220" s="425"/>
      <c r="BG220" s="425"/>
      <c r="BH220" s="425"/>
      <c r="BI220" s="425"/>
    </row>
    <row r="221" spans="1:61" s="594" customFormat="1" ht="24.75" customHeight="1">
      <c r="A221" s="1035" t="s">
        <v>811</v>
      </c>
      <c r="B221" s="1070" t="s">
        <v>833</v>
      </c>
      <c r="C221" s="1204"/>
      <c r="D221" s="1032"/>
      <c r="E221" s="1236"/>
      <c r="F221" s="1204"/>
      <c r="G221" s="1023"/>
      <c r="H221" s="534"/>
      <c r="I221" s="534"/>
      <c r="J221" s="534"/>
      <c r="K221" s="425"/>
      <c r="L221" s="425"/>
      <c r="M221" s="425"/>
      <c r="N221" s="425"/>
      <c r="O221" s="425"/>
      <c r="P221" s="425"/>
      <c r="Q221" s="425"/>
      <c r="R221" s="425"/>
      <c r="S221" s="425"/>
      <c r="T221" s="425"/>
      <c r="U221" s="425"/>
      <c r="V221" s="425"/>
      <c r="W221" s="425"/>
      <c r="X221" s="425"/>
      <c r="Y221" s="425"/>
      <c r="Z221" s="425"/>
      <c r="AA221" s="425"/>
      <c r="AB221" s="425"/>
      <c r="AC221" s="425"/>
      <c r="AD221" s="425"/>
      <c r="AE221" s="425"/>
      <c r="AF221" s="425"/>
      <c r="AG221" s="425"/>
      <c r="AH221" s="425"/>
      <c r="AI221" s="425"/>
      <c r="AJ221" s="425"/>
      <c r="AK221" s="425"/>
      <c r="AL221" s="425"/>
      <c r="AM221" s="425"/>
      <c r="AN221" s="425"/>
      <c r="AO221" s="425"/>
      <c r="AP221" s="425"/>
      <c r="AQ221" s="425"/>
      <c r="AR221" s="425"/>
      <c r="AS221" s="425"/>
      <c r="AT221" s="425"/>
      <c r="AU221" s="425"/>
      <c r="AV221" s="425"/>
      <c r="AW221" s="425"/>
      <c r="AX221" s="425"/>
      <c r="AY221" s="425"/>
      <c r="AZ221" s="425"/>
      <c r="BA221" s="425"/>
      <c r="BB221" s="425"/>
      <c r="BC221" s="425"/>
      <c r="BD221" s="425"/>
      <c r="BE221" s="425"/>
      <c r="BF221" s="425"/>
      <c r="BG221" s="425"/>
      <c r="BH221" s="425"/>
      <c r="BI221" s="425"/>
    </row>
    <row r="222" spans="1:61" s="594" customFormat="1" ht="21" customHeight="1">
      <c r="A222" s="1017" t="s">
        <v>810</v>
      </c>
      <c r="B222" s="1083" t="s">
        <v>698</v>
      </c>
      <c r="C222" s="1033">
        <v>6.34</v>
      </c>
      <c r="D222" s="1032" t="s">
        <v>6</v>
      </c>
      <c r="E222" s="1241"/>
      <c r="F222" s="1235">
        <f>C222*E222</f>
        <v>0</v>
      </c>
      <c r="G222" s="1023"/>
      <c r="H222" s="1240"/>
      <c r="I222" s="534"/>
      <c r="J222" s="425"/>
      <c r="K222" s="425"/>
      <c r="L222" s="425"/>
      <c r="M222" s="425"/>
      <c r="N222" s="425"/>
      <c r="O222" s="425"/>
      <c r="P222" s="425"/>
      <c r="Q222" s="425"/>
      <c r="R222" s="425"/>
      <c r="S222" s="425"/>
      <c r="T222" s="425"/>
      <c r="U222" s="425"/>
      <c r="V222" s="425"/>
      <c r="W222" s="425"/>
      <c r="X222" s="425"/>
      <c r="Y222" s="425"/>
      <c r="Z222" s="425"/>
      <c r="AA222" s="425"/>
      <c r="AB222" s="425"/>
      <c r="AC222" s="425"/>
      <c r="AD222" s="425"/>
      <c r="AE222" s="425"/>
      <c r="AF222" s="425"/>
      <c r="AG222" s="425"/>
      <c r="AH222" s="425"/>
      <c r="AI222" s="425"/>
      <c r="AJ222" s="425"/>
      <c r="AK222" s="425"/>
      <c r="AL222" s="425"/>
      <c r="AM222" s="425"/>
      <c r="AN222" s="425"/>
      <c r="AO222" s="425"/>
      <c r="AP222" s="425"/>
      <c r="AQ222" s="425"/>
      <c r="AR222" s="425"/>
      <c r="AS222" s="425"/>
      <c r="AT222" s="425"/>
      <c r="AU222" s="425"/>
      <c r="AV222" s="425"/>
      <c r="AW222" s="425"/>
      <c r="AX222" s="425"/>
      <c r="AY222" s="425"/>
      <c r="AZ222" s="425"/>
      <c r="BA222" s="425"/>
      <c r="BB222" s="425"/>
      <c r="BC222" s="425"/>
      <c r="BD222" s="425"/>
      <c r="BE222" s="425"/>
      <c r="BF222" s="425"/>
      <c r="BG222" s="425"/>
      <c r="BH222" s="425"/>
      <c r="BI222" s="425"/>
    </row>
    <row r="223" spans="1:61" s="594" customFormat="1" ht="22.5" customHeight="1">
      <c r="A223" s="1017" t="s">
        <v>809</v>
      </c>
      <c r="B223" s="1083" t="s">
        <v>808</v>
      </c>
      <c r="C223" s="1033">
        <v>1.2</v>
      </c>
      <c r="D223" s="1032" t="s">
        <v>6</v>
      </c>
      <c r="E223" s="1241"/>
      <c r="F223" s="1235">
        <f>C223*E223</f>
        <v>0</v>
      </c>
      <c r="G223" s="1023"/>
      <c r="H223" s="1240"/>
      <c r="I223" s="534"/>
      <c r="J223" s="425"/>
      <c r="K223" s="425"/>
      <c r="L223" s="425"/>
      <c r="M223" s="425"/>
      <c r="N223" s="425"/>
      <c r="O223" s="425"/>
      <c r="P223" s="425"/>
      <c r="Q223" s="425"/>
      <c r="R223" s="425"/>
      <c r="S223" s="425"/>
      <c r="T223" s="425"/>
      <c r="U223" s="425"/>
      <c r="V223" s="425"/>
      <c r="W223" s="425"/>
      <c r="X223" s="425"/>
      <c r="Y223" s="425"/>
      <c r="Z223" s="425"/>
      <c r="AA223" s="425"/>
      <c r="AB223" s="425"/>
      <c r="AC223" s="425"/>
      <c r="AD223" s="425"/>
      <c r="AE223" s="425"/>
      <c r="AF223" s="425"/>
      <c r="AG223" s="425"/>
      <c r="AH223" s="425"/>
      <c r="AI223" s="425"/>
      <c r="AJ223" s="425"/>
      <c r="AK223" s="425"/>
      <c r="AL223" s="425"/>
      <c r="AM223" s="425"/>
      <c r="AN223" s="425"/>
      <c r="AO223" s="425"/>
      <c r="AP223" s="425"/>
      <c r="AQ223" s="425"/>
      <c r="AR223" s="425"/>
      <c r="AS223" s="425"/>
      <c r="AT223" s="425"/>
      <c r="AU223" s="425"/>
      <c r="AV223" s="425"/>
      <c r="AW223" s="425"/>
      <c r="AX223" s="425"/>
      <c r="AY223" s="425"/>
      <c r="AZ223" s="425"/>
      <c r="BA223" s="425"/>
      <c r="BB223" s="425"/>
      <c r="BC223" s="425"/>
      <c r="BD223" s="425"/>
      <c r="BE223" s="425"/>
      <c r="BF223" s="425"/>
      <c r="BG223" s="425"/>
      <c r="BH223" s="425"/>
      <c r="BI223" s="425"/>
    </row>
    <row r="224" spans="1:61" s="594" customFormat="1" ht="26.25" customHeight="1">
      <c r="A224" s="1017" t="s">
        <v>807</v>
      </c>
      <c r="B224" s="1083" t="s">
        <v>374</v>
      </c>
      <c r="C224" s="1033">
        <v>2.17</v>
      </c>
      <c r="D224" s="1032" t="s">
        <v>6</v>
      </c>
      <c r="E224" s="1236"/>
      <c r="F224" s="1235">
        <f>C224*E224</f>
        <v>0</v>
      </c>
      <c r="G224" s="1023"/>
      <c r="H224" s="425"/>
      <c r="I224" s="425"/>
      <c r="J224" s="425"/>
      <c r="K224" s="425"/>
      <c r="L224" s="425"/>
      <c r="M224" s="425"/>
      <c r="N224" s="425"/>
      <c r="O224" s="425"/>
      <c r="P224" s="425"/>
      <c r="Q224" s="425"/>
      <c r="R224" s="425"/>
      <c r="S224" s="425"/>
      <c r="T224" s="425"/>
      <c r="U224" s="425"/>
      <c r="V224" s="425"/>
      <c r="W224" s="425"/>
      <c r="X224" s="425"/>
      <c r="Y224" s="425"/>
      <c r="Z224" s="425"/>
      <c r="AA224" s="425"/>
      <c r="AB224" s="425"/>
      <c r="AC224" s="425"/>
      <c r="AD224" s="425"/>
      <c r="AE224" s="425"/>
      <c r="AF224" s="425"/>
      <c r="AG224" s="425"/>
      <c r="AH224" s="425"/>
      <c r="AI224" s="425"/>
      <c r="AJ224" s="425"/>
      <c r="AK224" s="425"/>
      <c r="AL224" s="425"/>
      <c r="AM224" s="425"/>
      <c r="AN224" s="425"/>
      <c r="AO224" s="425"/>
      <c r="AP224" s="425"/>
      <c r="AQ224" s="425"/>
      <c r="AR224" s="425"/>
      <c r="AS224" s="425"/>
      <c r="AT224" s="425"/>
      <c r="AU224" s="425"/>
      <c r="AV224" s="425"/>
      <c r="AW224" s="425"/>
      <c r="AX224" s="425"/>
      <c r="AY224" s="425"/>
      <c r="AZ224" s="425"/>
      <c r="BA224" s="425"/>
      <c r="BB224" s="425"/>
      <c r="BC224" s="425"/>
      <c r="BD224" s="425"/>
      <c r="BE224" s="425"/>
      <c r="BF224" s="425"/>
      <c r="BG224" s="425"/>
      <c r="BH224" s="425"/>
      <c r="BI224" s="425"/>
    </row>
    <row r="225" spans="1:61" s="594" customFormat="1" ht="24.75" customHeight="1">
      <c r="A225" s="1035" t="s">
        <v>806</v>
      </c>
      <c r="B225" s="1070" t="s">
        <v>373</v>
      </c>
      <c r="C225" s="1033"/>
      <c r="D225" s="1032"/>
      <c r="E225" s="1236"/>
      <c r="F225" s="1235"/>
      <c r="G225" s="1023"/>
      <c r="H225" s="425"/>
      <c r="I225" s="425"/>
      <c r="J225" s="425"/>
      <c r="K225" s="425"/>
      <c r="L225" s="425"/>
      <c r="M225" s="425"/>
      <c r="N225" s="425"/>
      <c r="O225" s="425"/>
      <c r="P225" s="425"/>
      <c r="Q225" s="425"/>
      <c r="R225" s="425"/>
      <c r="S225" s="425"/>
      <c r="T225" s="425"/>
      <c r="U225" s="425"/>
      <c r="V225" s="425"/>
      <c r="W225" s="425"/>
      <c r="X225" s="425"/>
      <c r="Y225" s="425"/>
      <c r="Z225" s="425"/>
      <c r="AA225" s="425"/>
      <c r="AB225" s="425"/>
      <c r="AC225" s="425"/>
      <c r="AD225" s="425"/>
      <c r="AE225" s="425"/>
      <c r="AF225" s="425"/>
      <c r="AG225" s="425"/>
      <c r="AH225" s="425"/>
      <c r="AI225" s="425"/>
      <c r="AJ225" s="425"/>
      <c r="AK225" s="425"/>
      <c r="AL225" s="425"/>
      <c r="AM225" s="425"/>
      <c r="AN225" s="425"/>
      <c r="AO225" s="425"/>
      <c r="AP225" s="425"/>
      <c r="AQ225" s="425"/>
      <c r="AR225" s="425"/>
      <c r="AS225" s="425"/>
      <c r="AT225" s="425"/>
      <c r="AU225" s="425"/>
      <c r="AV225" s="425"/>
      <c r="AW225" s="425"/>
      <c r="AX225" s="425"/>
      <c r="AY225" s="425"/>
      <c r="AZ225" s="425"/>
      <c r="BA225" s="425"/>
      <c r="BB225" s="425"/>
      <c r="BC225" s="425"/>
      <c r="BD225" s="425"/>
      <c r="BE225" s="425"/>
      <c r="BF225" s="425"/>
      <c r="BG225" s="425"/>
      <c r="BH225" s="425"/>
      <c r="BI225" s="425"/>
    </row>
    <row r="226" spans="1:61" s="594" customFormat="1" ht="27.75" customHeight="1">
      <c r="A226" s="1017" t="s">
        <v>805</v>
      </c>
      <c r="B226" s="1083" t="s">
        <v>371</v>
      </c>
      <c r="C226" s="1033">
        <v>2.0699999999999998</v>
      </c>
      <c r="D226" s="1032" t="s">
        <v>6</v>
      </c>
      <c r="E226" s="1236"/>
      <c r="F226" s="1235">
        <f>C226*E226</f>
        <v>0</v>
      </c>
      <c r="G226" s="1023"/>
      <c r="H226" s="425"/>
      <c r="I226" s="425"/>
      <c r="J226" s="425"/>
      <c r="K226" s="425"/>
      <c r="L226" s="425"/>
      <c r="M226" s="425"/>
      <c r="N226" s="425"/>
      <c r="O226" s="425"/>
      <c r="P226" s="425"/>
      <c r="Q226" s="425"/>
      <c r="R226" s="425"/>
      <c r="S226" s="425"/>
      <c r="T226" s="425"/>
      <c r="U226" s="425"/>
      <c r="V226" s="425"/>
      <c r="W226" s="425"/>
      <c r="X226" s="425"/>
      <c r="Y226" s="425"/>
      <c r="Z226" s="425"/>
      <c r="AA226" s="425"/>
      <c r="AB226" s="425"/>
      <c r="AC226" s="425"/>
      <c r="AD226" s="425"/>
      <c r="AE226" s="425"/>
      <c r="AF226" s="425"/>
      <c r="AG226" s="425"/>
      <c r="AH226" s="425"/>
      <c r="AI226" s="425"/>
      <c r="AJ226" s="425"/>
      <c r="AK226" s="425"/>
      <c r="AL226" s="425"/>
      <c r="AM226" s="425"/>
      <c r="AN226" s="425"/>
      <c r="AO226" s="425"/>
      <c r="AP226" s="425"/>
      <c r="AQ226" s="425"/>
      <c r="AR226" s="425"/>
      <c r="AS226" s="425"/>
      <c r="AT226" s="425"/>
      <c r="AU226" s="425"/>
      <c r="AV226" s="425"/>
      <c r="AW226" s="425"/>
      <c r="AX226" s="425"/>
      <c r="AY226" s="425"/>
      <c r="AZ226" s="425"/>
      <c r="BA226" s="425"/>
      <c r="BB226" s="425"/>
      <c r="BC226" s="425"/>
      <c r="BD226" s="425"/>
      <c r="BE226" s="425"/>
      <c r="BF226" s="425"/>
      <c r="BG226" s="425"/>
      <c r="BH226" s="425"/>
      <c r="BI226" s="425"/>
    </row>
    <row r="227" spans="1:61" s="594" customFormat="1" ht="27.75" customHeight="1">
      <c r="A227" s="1017" t="s">
        <v>804</v>
      </c>
      <c r="B227" s="1083" t="s">
        <v>369</v>
      </c>
      <c r="C227" s="1033">
        <v>1.54</v>
      </c>
      <c r="D227" s="1032" t="s">
        <v>6</v>
      </c>
      <c r="E227" s="1236"/>
      <c r="F227" s="1235">
        <f>C227*E227</f>
        <v>0</v>
      </c>
      <c r="G227" s="1023"/>
      <c r="H227" s="425"/>
      <c r="I227" s="425"/>
      <c r="J227" s="425"/>
      <c r="K227" s="425"/>
      <c r="L227" s="425"/>
      <c r="M227" s="425"/>
      <c r="N227" s="425"/>
      <c r="O227" s="425"/>
      <c r="P227" s="425"/>
      <c r="Q227" s="425"/>
      <c r="R227" s="425"/>
      <c r="S227" s="425"/>
      <c r="T227" s="425"/>
      <c r="U227" s="425"/>
      <c r="V227" s="425"/>
      <c r="W227" s="425"/>
      <c r="X227" s="425"/>
      <c r="Y227" s="425"/>
      <c r="Z227" s="425"/>
      <c r="AA227" s="425"/>
      <c r="AB227" s="425"/>
      <c r="AC227" s="425"/>
      <c r="AD227" s="425"/>
      <c r="AE227" s="425"/>
      <c r="AF227" s="425"/>
      <c r="AG227" s="425"/>
      <c r="AH227" s="425"/>
      <c r="AI227" s="425"/>
      <c r="AJ227" s="425"/>
      <c r="AK227" s="425"/>
      <c r="AL227" s="425"/>
      <c r="AM227" s="425"/>
      <c r="AN227" s="425"/>
      <c r="AO227" s="425"/>
      <c r="AP227" s="425"/>
      <c r="AQ227" s="425"/>
      <c r="AR227" s="425"/>
      <c r="AS227" s="425"/>
      <c r="AT227" s="425"/>
      <c r="AU227" s="425"/>
      <c r="AV227" s="425"/>
      <c r="AW227" s="425"/>
      <c r="AX227" s="425"/>
      <c r="AY227" s="425"/>
      <c r="AZ227" s="425"/>
      <c r="BA227" s="425"/>
      <c r="BB227" s="425"/>
      <c r="BC227" s="425"/>
      <c r="BD227" s="425"/>
      <c r="BE227" s="425"/>
      <c r="BF227" s="425"/>
      <c r="BG227" s="425"/>
      <c r="BH227" s="425"/>
      <c r="BI227" s="425"/>
    </row>
    <row r="228" spans="1:61" s="594" customFormat="1" ht="25.5" customHeight="1">
      <c r="A228" s="1017" t="s">
        <v>803</v>
      </c>
      <c r="B228" s="1083" t="s">
        <v>367</v>
      </c>
      <c r="C228" s="1033">
        <v>0.8</v>
      </c>
      <c r="D228" s="1032" t="s">
        <v>6</v>
      </c>
      <c r="E228" s="1236"/>
      <c r="F228" s="1235">
        <f>C228*E228</f>
        <v>0</v>
      </c>
      <c r="G228" s="1023"/>
      <c r="H228" s="425"/>
      <c r="I228" s="425"/>
      <c r="J228" s="425"/>
      <c r="K228" s="425"/>
      <c r="L228" s="425"/>
      <c r="M228" s="425"/>
      <c r="N228" s="425"/>
      <c r="O228" s="425"/>
      <c r="P228" s="425"/>
      <c r="Q228" s="425"/>
      <c r="R228" s="425"/>
      <c r="S228" s="425"/>
      <c r="T228" s="425"/>
      <c r="U228" s="425"/>
      <c r="V228" s="425"/>
      <c r="W228" s="425"/>
      <c r="X228" s="425"/>
      <c r="Y228" s="425"/>
      <c r="Z228" s="425"/>
      <c r="AA228" s="425"/>
      <c r="AB228" s="425"/>
      <c r="AC228" s="425"/>
      <c r="AD228" s="425"/>
      <c r="AE228" s="425"/>
      <c r="AF228" s="425"/>
      <c r="AG228" s="425"/>
      <c r="AH228" s="425"/>
      <c r="AI228" s="425"/>
      <c r="AJ228" s="425"/>
      <c r="AK228" s="425"/>
      <c r="AL228" s="425"/>
      <c r="AM228" s="425"/>
      <c r="AN228" s="425"/>
      <c r="AO228" s="425"/>
      <c r="AP228" s="425"/>
      <c r="AQ228" s="425"/>
      <c r="AR228" s="425"/>
      <c r="AS228" s="425"/>
      <c r="AT228" s="425"/>
      <c r="AU228" s="425"/>
      <c r="AV228" s="425"/>
      <c r="AW228" s="425"/>
      <c r="AX228" s="425"/>
      <c r="AY228" s="425"/>
      <c r="AZ228" s="425"/>
      <c r="BA228" s="425"/>
      <c r="BB228" s="425"/>
      <c r="BC228" s="425"/>
      <c r="BD228" s="425"/>
      <c r="BE228" s="425"/>
      <c r="BF228" s="425"/>
      <c r="BG228" s="425"/>
      <c r="BH228" s="425"/>
      <c r="BI228" s="425"/>
    </row>
    <row r="229" spans="1:61" s="1040" customFormat="1" ht="27" customHeight="1" thickBot="1">
      <c r="A229" s="1050" t="s">
        <v>802</v>
      </c>
      <c r="B229" s="1242" t="s">
        <v>365</v>
      </c>
      <c r="C229" s="1048">
        <v>0.51</v>
      </c>
      <c r="D229" s="1047" t="s">
        <v>6</v>
      </c>
      <c r="E229" s="1238"/>
      <c r="F229" s="1237">
        <f>C229*E229</f>
        <v>0</v>
      </c>
      <c r="G229" s="1044"/>
      <c r="H229" s="425"/>
      <c r="I229" s="425"/>
      <c r="J229" s="425"/>
      <c r="K229" s="425"/>
      <c r="L229" s="425"/>
      <c r="M229" s="425"/>
      <c r="N229" s="425"/>
      <c r="O229" s="425"/>
      <c r="P229" s="425"/>
      <c r="Q229" s="425"/>
      <c r="R229" s="425"/>
      <c r="S229" s="425"/>
      <c r="T229" s="425"/>
      <c r="U229" s="425"/>
      <c r="V229" s="425"/>
      <c r="W229" s="425"/>
      <c r="X229" s="425"/>
      <c r="Y229" s="425"/>
      <c r="Z229" s="425"/>
      <c r="AA229" s="425"/>
      <c r="AB229" s="425"/>
      <c r="AC229" s="425"/>
      <c r="AD229" s="425"/>
      <c r="AE229" s="425"/>
      <c r="AF229" s="425"/>
      <c r="AG229" s="425"/>
      <c r="AH229" s="425"/>
      <c r="AI229" s="425"/>
      <c r="AJ229" s="425"/>
      <c r="AK229" s="425"/>
      <c r="AL229" s="425"/>
      <c r="AM229" s="425"/>
      <c r="AN229" s="425"/>
      <c r="AO229" s="425"/>
      <c r="AP229" s="425"/>
      <c r="AQ229" s="425"/>
      <c r="AR229" s="425"/>
      <c r="AS229" s="425"/>
      <c r="AT229" s="425"/>
      <c r="AU229" s="425"/>
      <c r="AV229" s="425"/>
      <c r="AW229" s="425"/>
      <c r="AX229" s="425"/>
      <c r="AY229" s="425"/>
      <c r="AZ229" s="425"/>
      <c r="BA229" s="425"/>
      <c r="BB229" s="425"/>
      <c r="BC229" s="425"/>
      <c r="BD229" s="425"/>
      <c r="BE229" s="425"/>
      <c r="BF229" s="425"/>
      <c r="BG229" s="425"/>
      <c r="BH229" s="425"/>
      <c r="BI229" s="425"/>
    </row>
    <row r="230" spans="1:61" s="594" customFormat="1" ht="12" customHeight="1" thickTop="1">
      <c r="A230" s="1017"/>
      <c r="B230" s="1083"/>
      <c r="C230" s="1033"/>
      <c r="D230" s="1032"/>
      <c r="E230" s="1236"/>
      <c r="F230" s="1235"/>
      <c r="G230" s="1023"/>
      <c r="H230" s="425"/>
      <c r="I230" s="425"/>
      <c r="J230" s="425"/>
      <c r="K230" s="425"/>
      <c r="L230" s="425"/>
      <c r="M230" s="425"/>
      <c r="N230" s="425"/>
      <c r="O230" s="425"/>
      <c r="P230" s="425"/>
      <c r="Q230" s="425"/>
      <c r="R230" s="425"/>
      <c r="S230" s="425"/>
      <c r="T230" s="425"/>
      <c r="U230" s="425"/>
      <c r="V230" s="425"/>
      <c r="W230" s="425"/>
      <c r="X230" s="425"/>
      <c r="Y230" s="425"/>
      <c r="Z230" s="425"/>
      <c r="AA230" s="425"/>
      <c r="AB230" s="425"/>
      <c r="AC230" s="425"/>
      <c r="AD230" s="425"/>
      <c r="AE230" s="425"/>
      <c r="AF230" s="425"/>
      <c r="AG230" s="425"/>
      <c r="AH230" s="425"/>
      <c r="AI230" s="425"/>
      <c r="AJ230" s="425"/>
      <c r="AK230" s="425"/>
      <c r="AL230" s="425"/>
      <c r="AM230" s="425"/>
      <c r="AN230" s="425"/>
      <c r="AO230" s="425"/>
      <c r="AP230" s="425"/>
      <c r="AQ230" s="425"/>
      <c r="AR230" s="425"/>
      <c r="AS230" s="425"/>
      <c r="AT230" s="425"/>
      <c r="AU230" s="425"/>
      <c r="AV230" s="425"/>
      <c r="AW230" s="425"/>
      <c r="AX230" s="425"/>
      <c r="AY230" s="425"/>
      <c r="AZ230" s="425"/>
      <c r="BA230" s="425"/>
      <c r="BB230" s="425"/>
      <c r="BC230" s="425"/>
      <c r="BD230" s="425"/>
      <c r="BE230" s="425"/>
      <c r="BF230" s="425"/>
      <c r="BG230" s="425"/>
      <c r="BH230" s="425"/>
      <c r="BI230" s="425"/>
    </row>
    <row r="231" spans="1:61" s="594" customFormat="1" ht="26.25" customHeight="1">
      <c r="A231" s="1035" t="s">
        <v>801</v>
      </c>
      <c r="B231" s="1070" t="s">
        <v>364</v>
      </c>
      <c r="C231" s="1033">
        <v>30.85</v>
      </c>
      <c r="D231" s="1032" t="s">
        <v>15</v>
      </c>
      <c r="E231" s="1236"/>
      <c r="F231" s="1235">
        <f>C231*E231</f>
        <v>0</v>
      </c>
      <c r="G231" s="1023"/>
      <c r="H231" s="425"/>
      <c r="I231" s="425"/>
      <c r="J231" s="425"/>
      <c r="K231" s="425"/>
      <c r="L231" s="425"/>
      <c r="M231" s="425"/>
      <c r="N231" s="425"/>
      <c r="O231" s="425"/>
      <c r="P231" s="425"/>
      <c r="Q231" s="425"/>
      <c r="R231" s="425"/>
      <c r="S231" s="425"/>
      <c r="T231" s="425"/>
      <c r="U231" s="425"/>
      <c r="V231" s="425"/>
      <c r="W231" s="425"/>
      <c r="X231" s="425"/>
      <c r="Y231" s="425"/>
      <c r="Z231" s="425"/>
      <c r="AA231" s="425"/>
      <c r="AB231" s="425"/>
      <c r="AC231" s="425"/>
      <c r="AD231" s="425"/>
      <c r="AE231" s="425"/>
      <c r="AF231" s="425"/>
      <c r="AG231" s="425"/>
      <c r="AH231" s="425"/>
      <c r="AI231" s="425"/>
      <c r="AJ231" s="425"/>
      <c r="AK231" s="425"/>
      <c r="AL231" s="425"/>
      <c r="AM231" s="425"/>
      <c r="AN231" s="425"/>
      <c r="AO231" s="425"/>
      <c r="AP231" s="425"/>
      <c r="AQ231" s="425"/>
      <c r="AR231" s="425"/>
      <c r="AS231" s="425"/>
      <c r="AT231" s="425"/>
      <c r="AU231" s="425"/>
      <c r="AV231" s="425"/>
      <c r="AW231" s="425"/>
      <c r="AX231" s="425"/>
      <c r="AY231" s="425"/>
      <c r="AZ231" s="425"/>
      <c r="BA231" s="425"/>
      <c r="BB231" s="425"/>
      <c r="BC231" s="425"/>
      <c r="BD231" s="425"/>
      <c r="BE231" s="425"/>
      <c r="BF231" s="425"/>
      <c r="BG231" s="425"/>
      <c r="BH231" s="425"/>
      <c r="BI231" s="425"/>
    </row>
    <row r="232" spans="1:61" s="594" customFormat="1" ht="42" customHeight="1">
      <c r="A232" s="1035" t="s">
        <v>800</v>
      </c>
      <c r="B232" s="1070" t="s">
        <v>362</v>
      </c>
      <c r="C232" s="1033">
        <v>20</v>
      </c>
      <c r="D232" s="1032" t="s">
        <v>5</v>
      </c>
      <c r="E232" s="1236"/>
      <c r="F232" s="1235">
        <f>C232*E232</f>
        <v>0</v>
      </c>
      <c r="G232" s="1023"/>
      <c r="H232" s="425"/>
      <c r="I232" s="425"/>
      <c r="J232" s="425"/>
      <c r="K232" s="425"/>
      <c r="L232" s="425"/>
      <c r="M232" s="425"/>
      <c r="N232" s="425"/>
      <c r="O232" s="425"/>
      <c r="P232" s="425"/>
      <c r="Q232" s="425"/>
      <c r="R232" s="425"/>
      <c r="S232" s="425"/>
      <c r="T232" s="425"/>
      <c r="U232" s="425"/>
      <c r="V232" s="425"/>
      <c r="W232" s="425"/>
      <c r="X232" s="425"/>
      <c r="Y232" s="425"/>
      <c r="Z232" s="425"/>
      <c r="AA232" s="425"/>
      <c r="AB232" s="425"/>
      <c r="AC232" s="425"/>
      <c r="AD232" s="425"/>
      <c r="AE232" s="425"/>
      <c r="AF232" s="425"/>
      <c r="AG232" s="425"/>
      <c r="AH232" s="425"/>
      <c r="AI232" s="425"/>
      <c r="AJ232" s="425"/>
      <c r="AK232" s="425"/>
      <c r="AL232" s="425"/>
      <c r="AM232" s="425"/>
      <c r="AN232" s="425"/>
      <c r="AO232" s="425"/>
      <c r="AP232" s="425"/>
      <c r="AQ232" s="425"/>
      <c r="AR232" s="425"/>
      <c r="AS232" s="425"/>
      <c r="AT232" s="425"/>
      <c r="AU232" s="425"/>
      <c r="AV232" s="425"/>
      <c r="AW232" s="425"/>
      <c r="AX232" s="425"/>
      <c r="AY232" s="425"/>
      <c r="AZ232" s="425"/>
      <c r="BA232" s="425"/>
      <c r="BB232" s="425"/>
      <c r="BC232" s="425"/>
      <c r="BD232" s="425"/>
      <c r="BE232" s="425"/>
      <c r="BF232" s="425"/>
      <c r="BG232" s="425"/>
      <c r="BH232" s="425"/>
      <c r="BI232" s="425"/>
    </row>
    <row r="233" spans="1:61" s="594" customFormat="1" ht="44.25" customHeight="1">
      <c r="A233" s="1035" t="s">
        <v>799</v>
      </c>
      <c r="B233" s="1070" t="s">
        <v>360</v>
      </c>
      <c r="C233" s="1033">
        <v>1</v>
      </c>
      <c r="D233" s="1032" t="s">
        <v>14</v>
      </c>
      <c r="E233" s="1236"/>
      <c r="F233" s="1235">
        <f>C233*E233</f>
        <v>0</v>
      </c>
      <c r="G233" s="1023"/>
      <c r="H233" s="425"/>
      <c r="I233" s="425"/>
      <c r="J233" s="425"/>
      <c r="K233" s="425"/>
      <c r="L233" s="425"/>
      <c r="M233" s="425"/>
      <c r="N233" s="425"/>
      <c r="O233" s="425"/>
      <c r="P233" s="425"/>
      <c r="Q233" s="425"/>
      <c r="R233" s="425"/>
      <c r="S233" s="425"/>
      <c r="T233" s="425"/>
      <c r="U233" s="425"/>
      <c r="V233" s="425"/>
      <c r="W233" s="425"/>
      <c r="X233" s="425"/>
      <c r="Y233" s="425"/>
      <c r="Z233" s="425"/>
      <c r="AA233" s="425"/>
      <c r="AB233" s="425"/>
      <c r="AC233" s="425"/>
      <c r="AD233" s="425"/>
      <c r="AE233" s="425"/>
      <c r="AF233" s="425"/>
      <c r="AG233" s="425"/>
      <c r="AH233" s="425"/>
      <c r="AI233" s="425"/>
      <c r="AJ233" s="425"/>
      <c r="AK233" s="425"/>
      <c r="AL233" s="425"/>
      <c r="AM233" s="425"/>
      <c r="AN233" s="425"/>
      <c r="AO233" s="425"/>
      <c r="AP233" s="425"/>
      <c r="AQ233" s="425"/>
      <c r="AR233" s="425"/>
      <c r="AS233" s="425"/>
      <c r="AT233" s="425"/>
      <c r="AU233" s="425"/>
      <c r="AV233" s="425"/>
      <c r="AW233" s="425"/>
      <c r="AX233" s="425"/>
      <c r="AY233" s="425"/>
      <c r="AZ233" s="425"/>
      <c r="BA233" s="425"/>
      <c r="BB233" s="425"/>
      <c r="BC233" s="425"/>
      <c r="BD233" s="425"/>
      <c r="BE233" s="425"/>
      <c r="BF233" s="425"/>
      <c r="BG233" s="425"/>
      <c r="BH233" s="425"/>
      <c r="BI233" s="425"/>
    </row>
    <row r="234" spans="1:61" s="594" customFormat="1" ht="27" customHeight="1">
      <c r="A234" s="1035" t="s">
        <v>798</v>
      </c>
      <c r="B234" s="1070" t="s">
        <v>358</v>
      </c>
      <c r="C234" s="1033"/>
      <c r="D234" s="1032"/>
      <c r="E234" s="1236"/>
      <c r="F234" s="1235"/>
      <c r="G234" s="1023"/>
      <c r="H234" s="425"/>
      <c r="I234" s="425"/>
      <c r="J234" s="425"/>
      <c r="K234" s="425"/>
      <c r="L234" s="425"/>
      <c r="M234" s="425"/>
      <c r="N234" s="425"/>
      <c r="O234" s="425"/>
      <c r="P234" s="425"/>
      <c r="Q234" s="425"/>
      <c r="R234" s="425"/>
      <c r="S234" s="425"/>
      <c r="T234" s="425"/>
      <c r="U234" s="425"/>
      <c r="V234" s="425"/>
      <c r="W234" s="425"/>
      <c r="X234" s="425"/>
      <c r="Y234" s="425"/>
      <c r="Z234" s="425"/>
      <c r="AA234" s="425"/>
      <c r="AB234" s="425"/>
      <c r="AC234" s="425"/>
      <c r="AD234" s="425"/>
      <c r="AE234" s="425"/>
      <c r="AF234" s="425"/>
      <c r="AG234" s="425"/>
      <c r="AH234" s="425"/>
      <c r="AI234" s="425"/>
      <c r="AJ234" s="425"/>
      <c r="AK234" s="425"/>
      <c r="AL234" s="425"/>
      <c r="AM234" s="425"/>
      <c r="AN234" s="425"/>
      <c r="AO234" s="425"/>
      <c r="AP234" s="425"/>
      <c r="AQ234" s="425"/>
      <c r="AR234" s="425"/>
      <c r="AS234" s="425"/>
      <c r="AT234" s="425"/>
      <c r="AU234" s="425"/>
      <c r="AV234" s="425"/>
      <c r="AW234" s="425"/>
      <c r="AX234" s="425"/>
      <c r="AY234" s="425"/>
      <c r="AZ234" s="425"/>
      <c r="BA234" s="425"/>
      <c r="BB234" s="425"/>
      <c r="BC234" s="425"/>
      <c r="BD234" s="425"/>
      <c r="BE234" s="425"/>
      <c r="BF234" s="425"/>
      <c r="BG234" s="425"/>
      <c r="BH234" s="425"/>
      <c r="BI234" s="425"/>
    </row>
    <row r="235" spans="1:61" s="594" customFormat="1" ht="27.75" customHeight="1">
      <c r="A235" s="1017" t="s">
        <v>797</v>
      </c>
      <c r="B235" s="1083" t="s">
        <v>356</v>
      </c>
      <c r="C235" s="1033">
        <v>13.2</v>
      </c>
      <c r="D235" s="1032" t="s">
        <v>15</v>
      </c>
      <c r="E235" s="1236"/>
      <c r="F235" s="1235">
        <f>C235*E235</f>
        <v>0</v>
      </c>
      <c r="G235" s="1023"/>
      <c r="H235" s="425"/>
      <c r="I235" s="425"/>
      <c r="J235" s="425"/>
      <c r="K235" s="425"/>
      <c r="L235" s="425"/>
      <c r="M235" s="425"/>
      <c r="N235" s="425"/>
      <c r="O235" s="425"/>
      <c r="P235" s="425"/>
      <c r="Q235" s="425"/>
      <c r="R235" s="425"/>
      <c r="S235" s="425"/>
      <c r="T235" s="425"/>
      <c r="U235" s="425"/>
      <c r="V235" s="425"/>
      <c r="W235" s="425"/>
      <c r="X235" s="425"/>
      <c r="Y235" s="425"/>
      <c r="Z235" s="425"/>
      <c r="AA235" s="425"/>
      <c r="AB235" s="425"/>
      <c r="AC235" s="425"/>
      <c r="AD235" s="425"/>
      <c r="AE235" s="425"/>
      <c r="AF235" s="425"/>
      <c r="AG235" s="425"/>
      <c r="AH235" s="425"/>
      <c r="AI235" s="425"/>
      <c r="AJ235" s="425"/>
      <c r="AK235" s="425"/>
      <c r="AL235" s="425"/>
      <c r="AM235" s="425"/>
      <c r="AN235" s="425"/>
      <c r="AO235" s="425"/>
      <c r="AP235" s="425"/>
      <c r="AQ235" s="425"/>
      <c r="AR235" s="425"/>
      <c r="AS235" s="425"/>
      <c r="AT235" s="425"/>
      <c r="AU235" s="425"/>
      <c r="AV235" s="425"/>
      <c r="AW235" s="425"/>
      <c r="AX235" s="425"/>
      <c r="AY235" s="425"/>
      <c r="AZ235" s="425"/>
      <c r="BA235" s="425"/>
      <c r="BB235" s="425"/>
      <c r="BC235" s="425"/>
      <c r="BD235" s="425"/>
      <c r="BE235" s="425"/>
      <c r="BF235" s="425"/>
      <c r="BG235" s="425"/>
      <c r="BH235" s="425"/>
      <c r="BI235" s="425"/>
    </row>
    <row r="236" spans="1:61" s="594" customFormat="1" ht="24.75" customHeight="1">
      <c r="A236" s="1017" t="s">
        <v>796</v>
      </c>
      <c r="B236" s="1083" t="s">
        <v>354</v>
      </c>
      <c r="C236" s="1033">
        <v>43.24</v>
      </c>
      <c r="D236" s="1032" t="s">
        <v>5</v>
      </c>
      <c r="E236" s="1236"/>
      <c r="F236" s="1235">
        <f>C236*E236</f>
        <v>0</v>
      </c>
      <c r="G236" s="1023"/>
      <c r="H236" s="425"/>
      <c r="I236" s="425"/>
      <c r="J236" s="425"/>
      <c r="K236" s="425"/>
      <c r="L236" s="425"/>
      <c r="M236" s="425"/>
      <c r="N236" s="425"/>
      <c r="O236" s="425"/>
      <c r="P236" s="425"/>
      <c r="Q236" s="425"/>
      <c r="R236" s="425"/>
      <c r="S236" s="425"/>
      <c r="T236" s="425"/>
      <c r="U236" s="425"/>
      <c r="V236" s="425"/>
      <c r="W236" s="425"/>
      <c r="X236" s="425"/>
      <c r="Y236" s="425"/>
      <c r="Z236" s="425"/>
      <c r="AA236" s="425"/>
      <c r="AB236" s="425"/>
      <c r="AC236" s="425"/>
      <c r="AD236" s="425"/>
      <c r="AE236" s="425"/>
      <c r="AF236" s="425"/>
      <c r="AG236" s="425"/>
      <c r="AH236" s="425"/>
      <c r="AI236" s="425"/>
      <c r="AJ236" s="425"/>
      <c r="AK236" s="425"/>
      <c r="AL236" s="425"/>
      <c r="AM236" s="425"/>
      <c r="AN236" s="425"/>
      <c r="AO236" s="425"/>
      <c r="AP236" s="425"/>
      <c r="AQ236" s="425"/>
      <c r="AR236" s="425"/>
      <c r="AS236" s="425"/>
      <c r="AT236" s="425"/>
      <c r="AU236" s="425"/>
      <c r="AV236" s="425"/>
      <c r="AW236" s="425"/>
      <c r="AX236" s="425"/>
      <c r="AY236" s="425"/>
      <c r="AZ236" s="425"/>
      <c r="BA236" s="425"/>
      <c r="BB236" s="425"/>
      <c r="BC236" s="425"/>
      <c r="BD236" s="425"/>
      <c r="BE236" s="425"/>
      <c r="BF236" s="425"/>
      <c r="BG236" s="425"/>
      <c r="BH236" s="425"/>
      <c r="BI236" s="425"/>
    </row>
    <row r="237" spans="1:61" s="594" customFormat="1" ht="26.25" customHeight="1">
      <c r="A237" s="1017" t="s">
        <v>795</v>
      </c>
      <c r="B237" s="1083" t="s">
        <v>352</v>
      </c>
      <c r="C237" s="1033">
        <f>+C235</f>
        <v>13.2</v>
      </c>
      <c r="D237" s="1032" t="s">
        <v>15</v>
      </c>
      <c r="E237" s="1236"/>
      <c r="F237" s="1235">
        <f>C237*E237</f>
        <v>0</v>
      </c>
      <c r="G237" s="1023"/>
      <c r="H237" s="425"/>
      <c r="I237" s="425"/>
      <c r="J237" s="425"/>
      <c r="K237" s="425"/>
      <c r="L237" s="425"/>
      <c r="M237" s="425"/>
      <c r="N237" s="425"/>
      <c r="O237" s="425"/>
      <c r="P237" s="425"/>
      <c r="Q237" s="425"/>
      <c r="R237" s="425"/>
      <c r="S237" s="425"/>
      <c r="T237" s="425"/>
      <c r="U237" s="425"/>
      <c r="V237" s="425"/>
      <c r="W237" s="425"/>
      <c r="X237" s="425"/>
      <c r="Y237" s="425"/>
      <c r="Z237" s="425"/>
      <c r="AA237" s="425"/>
      <c r="AB237" s="425"/>
      <c r="AC237" s="425"/>
      <c r="AD237" s="425"/>
      <c r="AE237" s="425"/>
      <c r="AF237" s="425"/>
      <c r="AG237" s="425"/>
      <c r="AH237" s="425"/>
      <c r="AI237" s="425"/>
      <c r="AJ237" s="425"/>
      <c r="AK237" s="425"/>
      <c r="AL237" s="425"/>
      <c r="AM237" s="425"/>
      <c r="AN237" s="425"/>
      <c r="AO237" s="425"/>
      <c r="AP237" s="425"/>
      <c r="AQ237" s="425"/>
      <c r="AR237" s="425"/>
      <c r="AS237" s="425"/>
      <c r="AT237" s="425"/>
      <c r="AU237" s="425"/>
      <c r="AV237" s="425"/>
      <c r="AW237" s="425"/>
      <c r="AX237" s="425"/>
      <c r="AY237" s="425"/>
      <c r="AZ237" s="425"/>
      <c r="BA237" s="425"/>
      <c r="BB237" s="425"/>
      <c r="BC237" s="425"/>
      <c r="BD237" s="425"/>
      <c r="BE237" s="425"/>
      <c r="BF237" s="425"/>
      <c r="BG237" s="425"/>
      <c r="BH237" s="425"/>
      <c r="BI237" s="425"/>
    </row>
    <row r="238" spans="1:61" s="594" customFormat="1" ht="21" customHeight="1">
      <c r="A238" s="1035" t="s">
        <v>794</v>
      </c>
      <c r="B238" s="1070" t="s">
        <v>690</v>
      </c>
      <c r="C238" s="1033"/>
      <c r="D238" s="1032"/>
      <c r="E238" s="1236"/>
      <c r="F238" s="1235"/>
      <c r="G238" s="1023"/>
      <c r="H238" s="425"/>
      <c r="I238" s="425"/>
      <c r="J238" s="425"/>
      <c r="K238" s="425"/>
      <c r="L238" s="425"/>
      <c r="M238" s="425"/>
      <c r="N238" s="425"/>
      <c r="O238" s="425"/>
      <c r="P238" s="425"/>
      <c r="Q238" s="425"/>
      <c r="R238" s="425"/>
      <c r="S238" s="425"/>
      <c r="T238" s="425"/>
      <c r="U238" s="425"/>
      <c r="V238" s="425"/>
      <c r="W238" s="425"/>
      <c r="X238" s="425"/>
      <c r="Y238" s="425"/>
      <c r="Z238" s="425"/>
      <c r="AA238" s="425"/>
      <c r="AB238" s="425"/>
      <c r="AC238" s="425"/>
      <c r="AD238" s="425"/>
      <c r="AE238" s="425"/>
      <c r="AF238" s="425"/>
      <c r="AG238" s="425"/>
      <c r="AH238" s="425"/>
      <c r="AI238" s="425"/>
      <c r="AJ238" s="425"/>
      <c r="AK238" s="425"/>
      <c r="AL238" s="425"/>
      <c r="AM238" s="425"/>
      <c r="AN238" s="425"/>
      <c r="AO238" s="425"/>
      <c r="AP238" s="425"/>
      <c r="AQ238" s="425"/>
      <c r="AR238" s="425"/>
      <c r="AS238" s="425"/>
      <c r="AT238" s="425"/>
      <c r="AU238" s="425"/>
      <c r="AV238" s="425"/>
      <c r="AW238" s="425"/>
      <c r="AX238" s="425"/>
      <c r="AY238" s="425"/>
      <c r="AZ238" s="425"/>
      <c r="BA238" s="425"/>
      <c r="BB238" s="425"/>
      <c r="BC238" s="425"/>
      <c r="BD238" s="425"/>
      <c r="BE238" s="425"/>
      <c r="BF238" s="425"/>
      <c r="BG238" s="425"/>
      <c r="BH238" s="425"/>
      <c r="BI238" s="425"/>
    </row>
    <row r="239" spans="1:61" s="594" customFormat="1" ht="25.5" customHeight="1">
      <c r="A239" s="1017" t="s">
        <v>793</v>
      </c>
      <c r="B239" s="1083" t="s">
        <v>688</v>
      </c>
      <c r="C239" s="1033">
        <v>61.71</v>
      </c>
      <c r="D239" s="1032" t="s">
        <v>15</v>
      </c>
      <c r="E239" s="1236"/>
      <c r="F239" s="1235">
        <f t="shared" ref="F239:F244" si="8">C239*E239</f>
        <v>0</v>
      </c>
      <c r="G239" s="1023"/>
      <c r="H239" s="425"/>
      <c r="I239" s="425"/>
      <c r="J239" s="425"/>
      <c r="K239" s="425"/>
      <c r="L239" s="425"/>
      <c r="M239" s="425"/>
      <c r="N239" s="425"/>
      <c r="O239" s="425"/>
      <c r="P239" s="425"/>
      <c r="Q239" s="425"/>
      <c r="R239" s="425"/>
      <c r="S239" s="425"/>
      <c r="T239" s="425"/>
      <c r="U239" s="425"/>
      <c r="V239" s="425"/>
      <c r="W239" s="425"/>
      <c r="X239" s="425"/>
      <c r="Y239" s="425"/>
      <c r="Z239" s="425"/>
      <c r="AA239" s="425"/>
      <c r="AB239" s="425"/>
      <c r="AC239" s="425"/>
      <c r="AD239" s="425"/>
      <c r="AE239" s="425"/>
      <c r="AF239" s="425"/>
      <c r="AG239" s="425"/>
      <c r="AH239" s="425"/>
      <c r="AI239" s="425"/>
      <c r="AJ239" s="425"/>
      <c r="AK239" s="425"/>
      <c r="AL239" s="425"/>
      <c r="AM239" s="425"/>
      <c r="AN239" s="425"/>
      <c r="AO239" s="425"/>
      <c r="AP239" s="425"/>
      <c r="AQ239" s="425"/>
      <c r="AR239" s="425"/>
      <c r="AS239" s="425"/>
      <c r="AT239" s="425"/>
      <c r="AU239" s="425"/>
      <c r="AV239" s="425"/>
      <c r="AW239" s="425"/>
      <c r="AX239" s="425"/>
      <c r="AY239" s="425"/>
      <c r="AZ239" s="425"/>
      <c r="BA239" s="425"/>
      <c r="BB239" s="425"/>
      <c r="BC239" s="425"/>
      <c r="BD239" s="425"/>
      <c r="BE239" s="425"/>
      <c r="BF239" s="425"/>
      <c r="BG239" s="425"/>
      <c r="BH239" s="425"/>
      <c r="BI239" s="425"/>
    </row>
    <row r="240" spans="1:61" s="594" customFormat="1" ht="28.5" customHeight="1">
      <c r="A240" s="1017" t="s">
        <v>792</v>
      </c>
      <c r="B240" s="1083" t="s">
        <v>686</v>
      </c>
      <c r="C240" s="1033">
        <f>+C235</f>
        <v>13.2</v>
      </c>
      <c r="D240" s="1032" t="s">
        <v>15</v>
      </c>
      <c r="E240" s="1236"/>
      <c r="F240" s="1235">
        <f t="shared" si="8"/>
        <v>0</v>
      </c>
      <c r="G240" s="1023"/>
      <c r="H240" s="425"/>
      <c r="I240" s="425"/>
      <c r="J240" s="425"/>
      <c r="K240" s="425"/>
      <c r="L240" s="425"/>
      <c r="M240" s="425"/>
      <c r="N240" s="425"/>
      <c r="O240" s="425"/>
      <c r="P240" s="425"/>
      <c r="Q240" s="425"/>
      <c r="R240" s="425"/>
      <c r="S240" s="425"/>
      <c r="T240" s="425"/>
      <c r="U240" s="425"/>
      <c r="V240" s="425"/>
      <c r="W240" s="425"/>
      <c r="X240" s="425"/>
      <c r="Y240" s="425"/>
      <c r="Z240" s="425"/>
      <c r="AA240" s="425"/>
      <c r="AB240" s="425"/>
      <c r="AC240" s="425"/>
      <c r="AD240" s="425"/>
      <c r="AE240" s="425"/>
      <c r="AF240" s="425"/>
      <c r="AG240" s="425"/>
      <c r="AH240" s="425"/>
      <c r="AI240" s="425"/>
      <c r="AJ240" s="425"/>
      <c r="AK240" s="425"/>
      <c r="AL240" s="425"/>
      <c r="AM240" s="425"/>
      <c r="AN240" s="425"/>
      <c r="AO240" s="425"/>
      <c r="AP240" s="425"/>
      <c r="AQ240" s="425"/>
      <c r="AR240" s="425"/>
      <c r="AS240" s="425"/>
      <c r="AT240" s="425"/>
      <c r="AU240" s="425"/>
      <c r="AV240" s="425"/>
      <c r="AW240" s="425"/>
      <c r="AX240" s="425"/>
      <c r="AY240" s="425"/>
      <c r="AZ240" s="425"/>
      <c r="BA240" s="425"/>
      <c r="BB240" s="425"/>
      <c r="BC240" s="425"/>
      <c r="BD240" s="425"/>
      <c r="BE240" s="425"/>
      <c r="BF240" s="425"/>
      <c r="BG240" s="425"/>
      <c r="BH240" s="425"/>
      <c r="BI240" s="425"/>
    </row>
    <row r="241" spans="1:61" s="594" customFormat="1" ht="27.75" customHeight="1">
      <c r="A241" s="1017" t="s">
        <v>791</v>
      </c>
      <c r="B241" s="1083" t="s">
        <v>684</v>
      </c>
      <c r="C241" s="1033">
        <v>12</v>
      </c>
      <c r="D241" s="1032" t="s">
        <v>15</v>
      </c>
      <c r="E241" s="1236"/>
      <c r="F241" s="1235">
        <f t="shared" si="8"/>
        <v>0</v>
      </c>
      <c r="G241" s="1023"/>
      <c r="H241" s="425"/>
      <c r="I241" s="425"/>
      <c r="J241" s="425"/>
      <c r="K241" s="425"/>
      <c r="L241" s="425"/>
      <c r="M241" s="425"/>
      <c r="N241" s="425"/>
      <c r="O241" s="425"/>
      <c r="P241" s="425"/>
      <c r="Q241" s="425"/>
      <c r="R241" s="425"/>
      <c r="S241" s="425"/>
      <c r="T241" s="425"/>
      <c r="U241" s="425"/>
      <c r="V241" s="425"/>
      <c r="W241" s="425"/>
      <c r="X241" s="425"/>
      <c r="Y241" s="425"/>
      <c r="Z241" s="425"/>
      <c r="AA241" s="425"/>
      <c r="AB241" s="425"/>
      <c r="AC241" s="425"/>
      <c r="AD241" s="425"/>
      <c r="AE241" s="425"/>
      <c r="AF241" s="425"/>
      <c r="AG241" s="425"/>
      <c r="AH241" s="425"/>
      <c r="AI241" s="425"/>
      <c r="AJ241" s="425"/>
      <c r="AK241" s="425"/>
      <c r="AL241" s="425"/>
      <c r="AM241" s="425"/>
      <c r="AN241" s="425"/>
      <c r="AO241" s="425"/>
      <c r="AP241" s="425"/>
      <c r="AQ241" s="425"/>
      <c r="AR241" s="425"/>
      <c r="AS241" s="425"/>
      <c r="AT241" s="425"/>
      <c r="AU241" s="425"/>
      <c r="AV241" s="425"/>
      <c r="AW241" s="425"/>
      <c r="AX241" s="425"/>
      <c r="AY241" s="425"/>
      <c r="AZ241" s="425"/>
      <c r="BA241" s="425"/>
      <c r="BB241" s="425"/>
      <c r="BC241" s="425"/>
      <c r="BD241" s="425"/>
      <c r="BE241" s="425"/>
      <c r="BF241" s="425"/>
      <c r="BG241" s="425"/>
      <c r="BH241" s="425"/>
      <c r="BI241" s="425"/>
    </row>
    <row r="242" spans="1:61" s="594" customFormat="1" ht="35.25" customHeight="1">
      <c r="A242" s="1035" t="s">
        <v>790</v>
      </c>
      <c r="B242" s="1034" t="s">
        <v>344</v>
      </c>
      <c r="C242" s="1033">
        <v>1</v>
      </c>
      <c r="D242" s="1032" t="s">
        <v>14</v>
      </c>
      <c r="E242" s="1236"/>
      <c r="F242" s="1235">
        <f t="shared" si="8"/>
        <v>0</v>
      </c>
      <c r="G242" s="1023"/>
      <c r="H242" s="425"/>
      <c r="I242" s="425"/>
      <c r="J242" s="425"/>
      <c r="K242" s="425"/>
      <c r="L242" s="425"/>
      <c r="M242" s="425"/>
      <c r="N242" s="425"/>
      <c r="O242" s="425"/>
      <c r="P242" s="425"/>
      <c r="Q242" s="425"/>
      <c r="R242" s="425"/>
      <c r="S242" s="425"/>
      <c r="T242" s="425"/>
      <c r="U242" s="425"/>
      <c r="V242" s="425"/>
      <c r="W242" s="425"/>
      <c r="X242" s="425"/>
      <c r="Y242" s="425"/>
      <c r="Z242" s="425"/>
      <c r="AA242" s="425"/>
      <c r="AB242" s="425"/>
      <c r="AC242" s="425"/>
      <c r="AD242" s="425"/>
      <c r="AE242" s="425"/>
      <c r="AF242" s="425"/>
      <c r="AG242" s="425"/>
      <c r="AH242" s="425"/>
      <c r="AI242" s="425"/>
      <c r="AJ242" s="425"/>
      <c r="AK242" s="425"/>
      <c r="AL242" s="425"/>
      <c r="AM242" s="425"/>
      <c r="AN242" s="425"/>
      <c r="AO242" s="425"/>
      <c r="AP242" s="425"/>
      <c r="AQ242" s="425"/>
      <c r="AR242" s="425"/>
      <c r="AS242" s="425"/>
      <c r="AT242" s="425"/>
      <c r="AU242" s="425"/>
      <c r="AV242" s="425"/>
      <c r="AW242" s="425"/>
      <c r="AX242" s="425"/>
      <c r="AY242" s="425"/>
      <c r="AZ242" s="425"/>
      <c r="BA242" s="425"/>
      <c r="BB242" s="425"/>
      <c r="BC242" s="425"/>
      <c r="BD242" s="425"/>
      <c r="BE242" s="425"/>
      <c r="BF242" s="425"/>
      <c r="BG242" s="425"/>
      <c r="BH242" s="425"/>
      <c r="BI242" s="425"/>
    </row>
    <row r="243" spans="1:61" s="594" customFormat="1" ht="50.25" customHeight="1">
      <c r="A243" s="1035" t="s">
        <v>789</v>
      </c>
      <c r="B243" s="1034" t="s">
        <v>340</v>
      </c>
      <c r="C243" s="1033">
        <v>1</v>
      </c>
      <c r="D243" s="1032" t="s">
        <v>14</v>
      </c>
      <c r="E243" s="1236"/>
      <c r="F243" s="1235">
        <f t="shared" si="8"/>
        <v>0</v>
      </c>
      <c r="G243" s="1023"/>
      <c r="H243" s="425"/>
      <c r="I243" s="425"/>
      <c r="J243" s="425"/>
      <c r="K243" s="425"/>
      <c r="L243" s="425"/>
      <c r="M243" s="425"/>
      <c r="N243" s="425"/>
      <c r="O243" s="425"/>
      <c r="P243" s="425"/>
      <c r="Q243" s="425"/>
      <c r="R243" s="425"/>
      <c r="S243" s="425"/>
      <c r="T243" s="425"/>
      <c r="U243" s="425"/>
      <c r="V243" s="425"/>
      <c r="W243" s="425"/>
      <c r="X243" s="425"/>
      <c r="Y243" s="425"/>
      <c r="Z243" s="425"/>
      <c r="AA243" s="425"/>
      <c r="AB243" s="425"/>
      <c r="AC243" s="425"/>
      <c r="AD243" s="425"/>
      <c r="AE243" s="425"/>
      <c r="AF243" s="425"/>
      <c r="AG243" s="425"/>
      <c r="AH243" s="425"/>
      <c r="AI243" s="425"/>
      <c r="AJ243" s="425"/>
      <c r="AK243" s="425"/>
      <c r="AL243" s="425"/>
      <c r="AM243" s="425"/>
      <c r="AN243" s="425"/>
      <c r="AO243" s="425"/>
      <c r="AP243" s="425"/>
      <c r="AQ243" s="425"/>
      <c r="AR243" s="425"/>
      <c r="AS243" s="425"/>
      <c r="AT243" s="425"/>
      <c r="AU243" s="425"/>
      <c r="AV243" s="425"/>
      <c r="AW243" s="425"/>
      <c r="AX243" s="425"/>
      <c r="AY243" s="425"/>
      <c r="AZ243" s="425"/>
      <c r="BA243" s="425"/>
      <c r="BB243" s="425"/>
      <c r="BC243" s="425"/>
      <c r="BD243" s="425"/>
      <c r="BE243" s="425"/>
      <c r="BF243" s="425"/>
      <c r="BG243" s="425"/>
      <c r="BH243" s="425"/>
      <c r="BI243" s="425"/>
    </row>
    <row r="244" spans="1:61" s="594" customFormat="1" ht="43.5" customHeight="1">
      <c r="A244" s="1035" t="s">
        <v>788</v>
      </c>
      <c r="B244" s="1034" t="s">
        <v>338</v>
      </c>
      <c r="C244" s="1033">
        <v>1</v>
      </c>
      <c r="D244" s="1032" t="s">
        <v>14</v>
      </c>
      <c r="E244" s="1236"/>
      <c r="F244" s="1235">
        <f t="shared" si="8"/>
        <v>0</v>
      </c>
      <c r="G244" s="1023">
        <f>SUM(F213:F244)</f>
        <v>0</v>
      </c>
      <c r="H244" s="425"/>
      <c r="I244" s="425"/>
      <c r="J244" s="425"/>
      <c r="K244" s="425"/>
      <c r="L244" s="425"/>
      <c r="M244" s="425"/>
      <c r="N244" s="425"/>
      <c r="O244" s="425"/>
      <c r="P244" s="425"/>
      <c r="Q244" s="425"/>
      <c r="R244" s="425"/>
      <c r="S244" s="425"/>
      <c r="T244" s="425"/>
      <c r="U244" s="425"/>
      <c r="V244" s="425"/>
      <c r="W244" s="425"/>
      <c r="X244" s="425"/>
      <c r="Y244" s="425"/>
      <c r="Z244" s="425"/>
      <c r="AA244" s="425"/>
      <c r="AB244" s="425"/>
      <c r="AC244" s="425"/>
      <c r="AD244" s="425"/>
      <c r="AE244" s="425"/>
      <c r="AF244" s="425"/>
      <c r="AG244" s="425"/>
      <c r="AH244" s="425"/>
      <c r="AI244" s="425"/>
      <c r="AJ244" s="425"/>
      <c r="AK244" s="425"/>
      <c r="AL244" s="425"/>
      <c r="AM244" s="425"/>
      <c r="AN244" s="425"/>
      <c r="AO244" s="425"/>
      <c r="AP244" s="425"/>
      <c r="AQ244" s="425"/>
      <c r="AR244" s="425"/>
      <c r="AS244" s="425"/>
      <c r="AT244" s="425"/>
      <c r="AU244" s="425"/>
      <c r="AV244" s="425"/>
      <c r="AW244" s="425"/>
      <c r="AX244" s="425"/>
      <c r="AY244" s="425"/>
      <c r="AZ244" s="425"/>
      <c r="BA244" s="425"/>
      <c r="BB244" s="425"/>
      <c r="BC244" s="425"/>
      <c r="BD244" s="425"/>
      <c r="BE244" s="425"/>
      <c r="BF244" s="425"/>
      <c r="BG244" s="425"/>
      <c r="BH244" s="425"/>
      <c r="BI244" s="425"/>
    </row>
    <row r="245" spans="1:61" s="594" customFormat="1" ht="9.75" customHeight="1">
      <c r="A245" s="1022"/>
      <c r="B245" s="1021"/>
      <c r="C245" s="1233"/>
      <c r="D245" s="1014"/>
      <c r="E245" s="1233"/>
      <c r="F245" s="1232"/>
      <c r="G245" s="1018"/>
      <c r="H245" s="425"/>
      <c r="I245" s="425"/>
      <c r="J245" s="425"/>
      <c r="K245" s="425"/>
      <c r="L245" s="425"/>
      <c r="M245" s="425"/>
      <c r="N245" s="425"/>
      <c r="O245" s="425"/>
      <c r="P245" s="425"/>
      <c r="Q245" s="425"/>
      <c r="R245" s="425"/>
      <c r="S245" s="425"/>
      <c r="T245" s="425"/>
      <c r="U245" s="425"/>
      <c r="V245" s="425"/>
      <c r="W245" s="425"/>
      <c r="X245" s="425"/>
      <c r="Y245" s="425"/>
      <c r="Z245" s="425"/>
      <c r="AA245" s="425"/>
      <c r="AB245" s="425"/>
      <c r="AC245" s="425"/>
      <c r="AD245" s="425"/>
      <c r="AE245" s="425"/>
      <c r="AF245" s="425"/>
      <c r="AG245" s="425"/>
      <c r="AH245" s="425"/>
      <c r="AI245" s="425"/>
      <c r="AJ245" s="425"/>
      <c r="AK245" s="425"/>
      <c r="AL245" s="425"/>
      <c r="AM245" s="425"/>
      <c r="AN245" s="425"/>
      <c r="AO245" s="425"/>
      <c r="AP245" s="425"/>
      <c r="AQ245" s="425"/>
      <c r="AR245" s="425"/>
      <c r="AS245" s="425"/>
      <c r="AT245" s="425"/>
      <c r="AU245" s="425"/>
      <c r="AV245" s="425"/>
      <c r="AW245" s="425"/>
      <c r="AX245" s="425"/>
      <c r="AY245" s="425"/>
      <c r="AZ245" s="425"/>
      <c r="BA245" s="425"/>
      <c r="BB245" s="425"/>
      <c r="BC245" s="425"/>
      <c r="BD245" s="425"/>
      <c r="BE245" s="425"/>
      <c r="BF245" s="425"/>
      <c r="BG245" s="425"/>
      <c r="BH245" s="425"/>
      <c r="BI245" s="425"/>
    </row>
    <row r="246" spans="1:61" s="594" customFormat="1" ht="43.5" customHeight="1">
      <c r="A246" s="1022" t="s">
        <v>90</v>
      </c>
      <c r="B246" s="1021" t="s">
        <v>787</v>
      </c>
      <c r="C246" s="1233">
        <v>1</v>
      </c>
      <c r="D246" s="1014" t="s">
        <v>14</v>
      </c>
      <c r="E246" s="1233"/>
      <c r="F246" s="1232">
        <f>C246*E246</f>
        <v>0</v>
      </c>
      <c r="G246" s="1018">
        <f>+F246</f>
        <v>0</v>
      </c>
      <c r="H246" s="425"/>
      <c r="I246" s="425"/>
      <c r="J246" s="425"/>
      <c r="K246" s="425"/>
      <c r="L246" s="425"/>
      <c r="M246" s="425"/>
      <c r="N246" s="425"/>
      <c r="O246" s="425"/>
      <c r="P246" s="425"/>
      <c r="Q246" s="425"/>
      <c r="R246" s="425"/>
      <c r="S246" s="425"/>
      <c r="T246" s="425"/>
      <c r="U246" s="425"/>
      <c r="V246" s="425"/>
      <c r="W246" s="425"/>
      <c r="X246" s="425"/>
      <c r="Y246" s="425"/>
      <c r="Z246" s="425"/>
      <c r="AA246" s="425"/>
      <c r="AB246" s="425"/>
      <c r="AC246" s="425"/>
      <c r="AD246" s="425"/>
      <c r="AE246" s="425"/>
      <c r="AF246" s="425"/>
      <c r="AG246" s="425"/>
      <c r="AH246" s="425"/>
      <c r="AI246" s="425"/>
      <c r="AJ246" s="425"/>
      <c r="AK246" s="425"/>
      <c r="AL246" s="425"/>
      <c r="AM246" s="425"/>
      <c r="AN246" s="425"/>
      <c r="AO246" s="425"/>
      <c r="AP246" s="425"/>
      <c r="AQ246" s="425"/>
      <c r="AR246" s="425"/>
      <c r="AS246" s="425"/>
      <c r="AT246" s="425"/>
      <c r="AU246" s="425"/>
      <c r="AV246" s="425"/>
      <c r="AW246" s="425"/>
      <c r="AX246" s="425"/>
      <c r="AY246" s="425"/>
      <c r="AZ246" s="425"/>
      <c r="BA246" s="425"/>
      <c r="BB246" s="425"/>
      <c r="BC246" s="425"/>
      <c r="BD246" s="425"/>
      <c r="BE246" s="425"/>
      <c r="BF246" s="425"/>
      <c r="BG246" s="425"/>
      <c r="BH246" s="425"/>
      <c r="BI246" s="425"/>
    </row>
    <row r="247" spans="1:61" s="594" customFormat="1" ht="21" customHeight="1" thickBot="1">
      <c r="A247" s="1022"/>
      <c r="B247" s="1254"/>
      <c r="C247" s="1253"/>
      <c r="D247" s="1252"/>
      <c r="E247" s="1244"/>
      <c r="F247" s="1232"/>
      <c r="G247" s="1018"/>
      <c r="H247" s="425"/>
      <c r="I247" s="425"/>
      <c r="J247" s="425"/>
      <c r="K247" s="425"/>
      <c r="L247" s="425"/>
      <c r="M247" s="425"/>
      <c r="N247" s="425"/>
      <c r="O247" s="425"/>
      <c r="P247" s="425"/>
      <c r="Q247" s="425"/>
      <c r="R247" s="425"/>
      <c r="S247" s="425"/>
      <c r="T247" s="425"/>
      <c r="U247" s="425"/>
      <c r="V247" s="425"/>
      <c r="W247" s="425"/>
      <c r="X247" s="425"/>
      <c r="Y247" s="425"/>
      <c r="Z247" s="425"/>
      <c r="AA247" s="425"/>
      <c r="AB247" s="425"/>
      <c r="AC247" s="425"/>
      <c r="AD247" s="425"/>
      <c r="AE247" s="425"/>
      <c r="AF247" s="425"/>
      <c r="AG247" s="425"/>
      <c r="AH247" s="425"/>
      <c r="AI247" s="425"/>
      <c r="AJ247" s="425"/>
      <c r="AK247" s="425"/>
      <c r="AL247" s="425"/>
      <c r="AM247" s="425"/>
      <c r="AN247" s="425"/>
      <c r="AO247" s="425"/>
      <c r="AP247" s="425"/>
      <c r="AQ247" s="425"/>
      <c r="AR247" s="425"/>
      <c r="AS247" s="425"/>
      <c r="AT247" s="425"/>
      <c r="AU247" s="425"/>
      <c r="AV247" s="425"/>
      <c r="AW247" s="425"/>
      <c r="AX247" s="425"/>
      <c r="AY247" s="425"/>
      <c r="AZ247" s="425"/>
      <c r="BA247" s="425"/>
      <c r="BB247" s="425"/>
      <c r="BC247" s="425"/>
      <c r="BD247" s="425"/>
      <c r="BE247" s="425"/>
      <c r="BF247" s="425"/>
      <c r="BG247" s="425"/>
      <c r="BH247" s="425"/>
      <c r="BI247" s="425"/>
    </row>
    <row r="248" spans="1:61" s="594" customFormat="1" ht="27.75" customHeight="1" thickTop="1" thickBot="1">
      <c r="A248" s="1231"/>
      <c r="B248" s="1561" t="s">
        <v>161</v>
      </c>
      <c r="C248" s="1561"/>
      <c r="D248" s="1561"/>
      <c r="E248" s="1561"/>
      <c r="F248" s="1230"/>
      <c r="G248" s="1229">
        <f>SUM(G121:G246)</f>
        <v>0</v>
      </c>
      <c r="H248" s="425"/>
      <c r="I248" s="425"/>
      <c r="J248" s="425"/>
      <c r="K248" s="425"/>
      <c r="L248" s="425"/>
      <c r="M248" s="425"/>
      <c r="N248" s="425"/>
      <c r="O248" s="425"/>
      <c r="P248" s="425"/>
      <c r="Q248" s="425"/>
      <c r="R248" s="425"/>
      <c r="S248" s="425"/>
      <c r="T248" s="425"/>
      <c r="U248" s="425"/>
      <c r="V248" s="425"/>
      <c r="W248" s="425"/>
      <c r="X248" s="425"/>
      <c r="Y248" s="425"/>
      <c r="Z248" s="425"/>
      <c r="AA248" s="425"/>
      <c r="AB248" s="425"/>
      <c r="AC248" s="425"/>
      <c r="AD248" s="425"/>
      <c r="AE248" s="425"/>
      <c r="AF248" s="425"/>
      <c r="AG248" s="425"/>
      <c r="AH248" s="425"/>
      <c r="AI248" s="425"/>
      <c r="AJ248" s="425"/>
      <c r="AK248" s="425"/>
      <c r="AL248" s="425"/>
      <c r="AM248" s="425"/>
      <c r="AN248" s="425"/>
      <c r="AO248" s="425"/>
      <c r="AP248" s="425"/>
      <c r="AQ248" s="425"/>
      <c r="AR248" s="425"/>
      <c r="AS248" s="425"/>
      <c r="AT248" s="425"/>
      <c r="AU248" s="425"/>
      <c r="AV248" s="425"/>
      <c r="AW248" s="425"/>
      <c r="AX248" s="425"/>
      <c r="AY248" s="425"/>
      <c r="AZ248" s="425"/>
      <c r="BA248" s="425"/>
      <c r="BB248" s="425"/>
      <c r="BC248" s="425"/>
      <c r="BD248" s="425"/>
      <c r="BE248" s="425"/>
      <c r="BF248" s="425"/>
      <c r="BG248" s="425"/>
      <c r="BH248" s="425"/>
      <c r="BI248" s="425"/>
    </row>
    <row r="249" spans="1:61" s="594" customFormat="1" ht="11.25" customHeight="1" thickTop="1">
      <c r="A249" s="1022"/>
      <c r="B249" s="1021"/>
      <c r="C249" s="1233"/>
      <c r="D249" s="1014"/>
      <c r="E249" s="1233"/>
      <c r="F249" s="1232"/>
      <c r="G249" s="1018"/>
      <c r="H249" s="425"/>
      <c r="I249" s="425"/>
      <c r="J249" s="425"/>
      <c r="K249" s="425"/>
      <c r="L249" s="425"/>
      <c r="M249" s="425"/>
      <c r="N249" s="425"/>
      <c r="O249" s="425"/>
      <c r="P249" s="425"/>
      <c r="Q249" s="425"/>
      <c r="R249" s="425"/>
      <c r="S249" s="425"/>
      <c r="T249" s="425"/>
      <c r="U249" s="425"/>
      <c r="V249" s="425"/>
      <c r="W249" s="425"/>
      <c r="X249" s="425"/>
      <c r="Y249" s="425"/>
      <c r="Z249" s="425"/>
      <c r="AA249" s="425"/>
      <c r="AB249" s="425"/>
      <c r="AC249" s="425"/>
      <c r="AD249" s="425"/>
      <c r="AE249" s="425"/>
      <c r="AF249" s="425"/>
      <c r="AG249" s="425"/>
      <c r="AH249" s="425"/>
      <c r="AI249" s="425"/>
      <c r="AJ249" s="425"/>
      <c r="AK249" s="425"/>
      <c r="AL249" s="425"/>
      <c r="AM249" s="425"/>
      <c r="AN249" s="425"/>
      <c r="AO249" s="425"/>
      <c r="AP249" s="425"/>
      <c r="AQ249" s="425"/>
      <c r="AR249" s="425"/>
      <c r="AS249" s="425"/>
      <c r="AT249" s="425"/>
      <c r="AU249" s="425"/>
      <c r="AV249" s="425"/>
      <c r="AW249" s="425"/>
      <c r="AX249" s="425"/>
      <c r="AY249" s="425"/>
      <c r="AZ249" s="425"/>
      <c r="BA249" s="425"/>
      <c r="BB249" s="425"/>
      <c r="BC249" s="425"/>
      <c r="BD249" s="425"/>
      <c r="BE249" s="425"/>
      <c r="BF249" s="425"/>
      <c r="BG249" s="425"/>
      <c r="BH249" s="425"/>
      <c r="BI249" s="425"/>
    </row>
    <row r="250" spans="1:61" s="594" customFormat="1" ht="87" customHeight="1">
      <c r="A250" s="1251" t="s">
        <v>832</v>
      </c>
      <c r="B250" s="1250" t="s">
        <v>831</v>
      </c>
      <c r="C250" s="1112"/>
      <c r="D250" s="1111"/>
      <c r="E250" s="1249"/>
      <c r="F250" s="1109"/>
      <c r="G250" s="1065"/>
      <c r="H250" s="425"/>
      <c r="I250" s="425"/>
      <c r="J250" s="425"/>
      <c r="K250" s="425"/>
      <c r="L250" s="425"/>
      <c r="M250" s="425"/>
      <c r="N250" s="425"/>
      <c r="O250" s="425"/>
      <c r="P250" s="425"/>
      <c r="Q250" s="425"/>
      <c r="R250" s="425"/>
      <c r="S250" s="425"/>
      <c r="T250" s="425"/>
      <c r="U250" s="425"/>
      <c r="V250" s="425"/>
      <c r="W250" s="425"/>
      <c r="X250" s="425"/>
      <c r="Y250" s="425"/>
      <c r="Z250" s="425"/>
      <c r="AA250" s="425"/>
      <c r="AB250" s="425"/>
      <c r="AC250" s="425"/>
      <c r="AD250" s="425"/>
      <c r="AE250" s="425"/>
      <c r="AF250" s="425"/>
      <c r="AG250" s="425"/>
      <c r="AH250" s="425"/>
      <c r="AI250" s="425"/>
      <c r="AJ250" s="425"/>
      <c r="AK250" s="425"/>
      <c r="AL250" s="425"/>
      <c r="AM250" s="425"/>
      <c r="AN250" s="425"/>
      <c r="AO250" s="425"/>
      <c r="AP250" s="425"/>
      <c r="AQ250" s="425"/>
      <c r="AR250" s="425"/>
      <c r="AS250" s="425"/>
      <c r="AT250" s="425"/>
      <c r="AU250" s="425"/>
      <c r="AV250" s="425"/>
      <c r="AW250" s="425"/>
      <c r="AX250" s="425"/>
      <c r="AY250" s="425"/>
      <c r="AZ250" s="425"/>
      <c r="BA250" s="425"/>
      <c r="BB250" s="425"/>
      <c r="BC250" s="425"/>
      <c r="BD250" s="425"/>
      <c r="BE250" s="425"/>
      <c r="BF250" s="425"/>
      <c r="BG250" s="425"/>
      <c r="BH250" s="425"/>
      <c r="BI250" s="425"/>
    </row>
    <row r="251" spans="1:61" s="594" customFormat="1" ht="6" customHeight="1">
      <c r="A251" s="1114"/>
      <c r="B251" s="1113"/>
      <c r="C251" s="1112"/>
      <c r="D251" s="1111"/>
      <c r="E251" s="1249"/>
      <c r="F251" s="1109"/>
      <c r="G251" s="1065"/>
      <c r="H251" s="425"/>
      <c r="I251" s="425"/>
      <c r="J251" s="425"/>
      <c r="K251" s="425"/>
      <c r="L251" s="425"/>
      <c r="M251" s="425"/>
      <c r="N251" s="425"/>
      <c r="O251" s="425"/>
      <c r="P251" s="425"/>
      <c r="Q251" s="425"/>
      <c r="R251" s="425"/>
      <c r="S251" s="425"/>
      <c r="T251" s="425"/>
      <c r="U251" s="425"/>
      <c r="V251" s="425"/>
      <c r="W251" s="425"/>
      <c r="X251" s="425"/>
      <c r="Y251" s="425"/>
      <c r="Z251" s="425"/>
      <c r="AA251" s="425"/>
      <c r="AB251" s="425"/>
      <c r="AC251" s="425"/>
      <c r="AD251" s="425"/>
      <c r="AE251" s="425"/>
      <c r="AF251" s="425"/>
      <c r="AG251" s="425"/>
      <c r="AH251" s="425"/>
      <c r="AI251" s="425"/>
      <c r="AJ251" s="425"/>
      <c r="AK251" s="425"/>
      <c r="AL251" s="425"/>
      <c r="AM251" s="425"/>
      <c r="AN251" s="425"/>
      <c r="AO251" s="425"/>
      <c r="AP251" s="425"/>
      <c r="AQ251" s="425"/>
      <c r="AR251" s="425"/>
      <c r="AS251" s="425"/>
      <c r="AT251" s="425"/>
      <c r="AU251" s="425"/>
      <c r="AV251" s="425"/>
      <c r="AW251" s="425"/>
      <c r="AX251" s="425"/>
      <c r="AY251" s="425"/>
      <c r="AZ251" s="425"/>
      <c r="BA251" s="425"/>
      <c r="BB251" s="425"/>
      <c r="BC251" s="425"/>
      <c r="BD251" s="425"/>
      <c r="BE251" s="425"/>
      <c r="BF251" s="425"/>
      <c r="BG251" s="425"/>
      <c r="BH251" s="425"/>
      <c r="BI251" s="425"/>
    </row>
    <row r="252" spans="1:61" s="594" customFormat="1" ht="85.5" customHeight="1">
      <c r="A252" s="1022" t="s">
        <v>143</v>
      </c>
      <c r="B252" s="1021" t="s">
        <v>830</v>
      </c>
      <c r="C252" s="1108"/>
      <c r="D252" s="1108"/>
      <c r="E252" s="1108"/>
      <c r="F252" s="1108"/>
      <c r="G252" s="1107"/>
      <c r="H252" s="425"/>
      <c r="I252" s="425"/>
      <c r="J252" s="425"/>
      <c r="K252" s="425"/>
      <c r="L252" s="425"/>
      <c r="M252" s="425"/>
      <c r="N252" s="425"/>
      <c r="O252" s="425"/>
      <c r="P252" s="425"/>
      <c r="Q252" s="425"/>
      <c r="R252" s="425"/>
      <c r="S252" s="425"/>
      <c r="T252" s="425"/>
      <c r="U252" s="425"/>
      <c r="V252" s="425"/>
      <c r="W252" s="425"/>
      <c r="X252" s="425"/>
      <c r="Y252" s="425"/>
      <c r="Z252" s="425"/>
      <c r="AA252" s="425"/>
      <c r="AB252" s="425"/>
      <c r="AC252" s="425"/>
      <c r="AD252" s="425"/>
      <c r="AE252" s="425"/>
      <c r="AF252" s="425"/>
      <c r="AG252" s="425"/>
      <c r="AH252" s="425"/>
      <c r="AI252" s="425"/>
      <c r="AJ252" s="425"/>
      <c r="AK252" s="425"/>
      <c r="AL252" s="425"/>
      <c r="AM252" s="425"/>
      <c r="AN252" s="425"/>
      <c r="AO252" s="425"/>
      <c r="AP252" s="425"/>
      <c r="AQ252" s="425"/>
      <c r="AR252" s="425"/>
      <c r="AS252" s="425"/>
      <c r="AT252" s="425"/>
      <c r="AU252" s="425"/>
      <c r="AV252" s="425"/>
      <c r="AW252" s="425"/>
      <c r="AX252" s="425"/>
      <c r="AY252" s="425"/>
      <c r="AZ252" s="425"/>
      <c r="BA252" s="425"/>
      <c r="BB252" s="425"/>
      <c r="BC252" s="425"/>
      <c r="BD252" s="425"/>
      <c r="BE252" s="425"/>
      <c r="BF252" s="425"/>
      <c r="BG252" s="425"/>
      <c r="BH252" s="425"/>
      <c r="BI252" s="425"/>
    </row>
    <row r="253" spans="1:61" s="594" customFormat="1" ht="20" customHeight="1">
      <c r="A253" s="1066" t="s">
        <v>141</v>
      </c>
      <c r="B253" s="1100" t="s">
        <v>829</v>
      </c>
      <c r="C253" s="1233">
        <v>180</v>
      </c>
      <c r="D253" s="1014" t="s">
        <v>506</v>
      </c>
      <c r="E253" s="1233"/>
      <c r="F253" s="1232">
        <f t="shared" ref="F253:F259" si="9">ROUND(E253*C253,2)</f>
        <v>0</v>
      </c>
      <c r="G253" s="1018"/>
      <c r="H253" s="425"/>
      <c r="I253" s="425"/>
      <c r="J253" s="425"/>
      <c r="K253" s="425"/>
      <c r="L253" s="425"/>
      <c r="M253" s="425"/>
      <c r="N253" s="425"/>
      <c r="O253" s="425"/>
      <c r="P253" s="425"/>
      <c r="Q253" s="425"/>
      <c r="R253" s="425"/>
      <c r="S253" s="425"/>
      <c r="T253" s="425"/>
      <c r="U253" s="425"/>
      <c r="V253" s="425"/>
      <c r="W253" s="425"/>
      <c r="X253" s="425"/>
      <c r="Y253" s="425"/>
      <c r="Z253" s="425"/>
      <c r="AA253" s="425"/>
      <c r="AB253" s="425"/>
      <c r="AC253" s="425"/>
      <c r="AD253" s="425"/>
      <c r="AE253" s="425"/>
      <c r="AF253" s="425"/>
      <c r="AG253" s="425"/>
      <c r="AH253" s="425"/>
      <c r="AI253" s="425"/>
      <c r="AJ253" s="425"/>
      <c r="AK253" s="425"/>
      <c r="AL253" s="425"/>
      <c r="AM253" s="425"/>
      <c r="AN253" s="425"/>
      <c r="AO253" s="425"/>
      <c r="AP253" s="425"/>
      <c r="AQ253" s="425"/>
      <c r="AR253" s="425"/>
      <c r="AS253" s="425"/>
      <c r="AT253" s="425"/>
      <c r="AU253" s="425"/>
      <c r="AV253" s="425"/>
      <c r="AW253" s="425"/>
      <c r="AX253" s="425"/>
      <c r="AY253" s="425"/>
      <c r="AZ253" s="425"/>
      <c r="BA253" s="425"/>
      <c r="BB253" s="425"/>
      <c r="BC253" s="425"/>
      <c r="BD253" s="425"/>
      <c r="BE253" s="425"/>
      <c r="BF253" s="425"/>
      <c r="BG253" s="425"/>
      <c r="BH253" s="425"/>
      <c r="BI253" s="425"/>
    </row>
    <row r="254" spans="1:61" s="594" customFormat="1" ht="20" customHeight="1">
      <c r="A254" s="1066" t="s">
        <v>139</v>
      </c>
      <c r="B254" s="1100" t="s">
        <v>828</v>
      </c>
      <c r="C254" s="1233">
        <v>180</v>
      </c>
      <c r="D254" s="1014" t="s">
        <v>506</v>
      </c>
      <c r="E254" s="1233"/>
      <c r="F254" s="1232">
        <f t="shared" si="9"/>
        <v>0</v>
      </c>
      <c r="G254" s="1018"/>
      <c r="H254" s="425"/>
      <c r="I254" s="425"/>
      <c r="J254" s="425"/>
      <c r="K254" s="425"/>
      <c r="L254" s="425"/>
      <c r="M254" s="425"/>
      <c r="N254" s="425"/>
      <c r="O254" s="425"/>
      <c r="P254" s="425"/>
      <c r="Q254" s="425"/>
      <c r="R254" s="425"/>
      <c r="S254" s="425"/>
      <c r="T254" s="425"/>
      <c r="U254" s="425"/>
      <c r="V254" s="425"/>
      <c r="W254" s="425"/>
      <c r="X254" s="425"/>
      <c r="Y254" s="425"/>
      <c r="Z254" s="425"/>
      <c r="AA254" s="425"/>
      <c r="AB254" s="425"/>
      <c r="AC254" s="425"/>
      <c r="AD254" s="425"/>
      <c r="AE254" s="425"/>
      <c r="AF254" s="425"/>
      <c r="AG254" s="425"/>
      <c r="AH254" s="425"/>
      <c r="AI254" s="425"/>
      <c r="AJ254" s="425"/>
      <c r="AK254" s="425"/>
      <c r="AL254" s="425"/>
      <c r="AM254" s="425"/>
      <c r="AN254" s="425"/>
      <c r="AO254" s="425"/>
      <c r="AP254" s="425"/>
      <c r="AQ254" s="425"/>
      <c r="AR254" s="425"/>
      <c r="AS254" s="425"/>
      <c r="AT254" s="425"/>
      <c r="AU254" s="425"/>
      <c r="AV254" s="425"/>
      <c r="AW254" s="425"/>
      <c r="AX254" s="425"/>
      <c r="AY254" s="425"/>
      <c r="AZ254" s="425"/>
      <c r="BA254" s="425"/>
      <c r="BB254" s="425"/>
      <c r="BC254" s="425"/>
      <c r="BD254" s="425"/>
      <c r="BE254" s="425"/>
      <c r="BF254" s="425"/>
      <c r="BG254" s="425"/>
      <c r="BH254" s="425"/>
      <c r="BI254" s="425"/>
    </row>
    <row r="255" spans="1:61" s="594" customFormat="1" ht="20" customHeight="1">
      <c r="A255" s="1066" t="s">
        <v>608</v>
      </c>
      <c r="B255" s="1100" t="s">
        <v>827</v>
      </c>
      <c r="C255" s="1233">
        <v>144</v>
      </c>
      <c r="D255" s="1014" t="s">
        <v>506</v>
      </c>
      <c r="E255" s="1233"/>
      <c r="F255" s="1232">
        <f t="shared" si="9"/>
        <v>0</v>
      </c>
      <c r="G255" s="1018"/>
      <c r="H255" s="425"/>
      <c r="I255" s="425"/>
      <c r="J255" s="425"/>
      <c r="K255" s="425"/>
      <c r="L255" s="425"/>
      <c r="M255" s="425"/>
      <c r="N255" s="425"/>
      <c r="O255" s="425"/>
      <c r="P255" s="425"/>
      <c r="Q255" s="425"/>
      <c r="R255" s="425"/>
      <c r="S255" s="425"/>
      <c r="T255" s="425"/>
      <c r="U255" s="425"/>
      <c r="V255" s="425"/>
      <c r="W255" s="425"/>
      <c r="X255" s="425"/>
      <c r="Y255" s="425"/>
      <c r="Z255" s="425"/>
      <c r="AA255" s="425"/>
      <c r="AB255" s="425"/>
      <c r="AC255" s="425"/>
      <c r="AD255" s="425"/>
      <c r="AE255" s="425"/>
      <c r="AF255" s="425"/>
      <c r="AG255" s="425"/>
      <c r="AH255" s="425"/>
      <c r="AI255" s="425"/>
      <c r="AJ255" s="425"/>
      <c r="AK255" s="425"/>
      <c r="AL255" s="425"/>
      <c r="AM255" s="425"/>
      <c r="AN255" s="425"/>
      <c r="AO255" s="425"/>
      <c r="AP255" s="425"/>
      <c r="AQ255" s="425"/>
      <c r="AR255" s="425"/>
      <c r="AS255" s="425"/>
      <c r="AT255" s="425"/>
      <c r="AU255" s="425"/>
      <c r="AV255" s="425"/>
      <c r="AW255" s="425"/>
      <c r="AX255" s="425"/>
      <c r="AY255" s="425"/>
      <c r="AZ255" s="425"/>
      <c r="BA255" s="425"/>
      <c r="BB255" s="425"/>
      <c r="BC255" s="425"/>
      <c r="BD255" s="425"/>
      <c r="BE255" s="425"/>
      <c r="BF255" s="425"/>
      <c r="BG255" s="425"/>
      <c r="BH255" s="425"/>
      <c r="BI255" s="425"/>
    </row>
    <row r="256" spans="1:61" s="594" customFormat="1" ht="20" customHeight="1">
      <c r="A256" s="1066" t="s">
        <v>606</v>
      </c>
      <c r="B256" s="1100" t="s">
        <v>826</v>
      </c>
      <c r="C256" s="1233">
        <v>1</v>
      </c>
      <c r="D256" s="1014" t="s">
        <v>2</v>
      </c>
      <c r="E256" s="1233"/>
      <c r="F256" s="1232">
        <f t="shared" si="9"/>
        <v>0</v>
      </c>
      <c r="G256" s="1018"/>
      <c r="H256" s="425"/>
      <c r="I256" s="425"/>
      <c r="J256" s="425"/>
      <c r="K256" s="425"/>
      <c r="L256" s="425"/>
      <c r="M256" s="425"/>
      <c r="N256" s="425"/>
      <c r="O256" s="425"/>
      <c r="P256" s="425"/>
      <c r="Q256" s="425"/>
      <c r="R256" s="425"/>
      <c r="S256" s="425"/>
      <c r="T256" s="425"/>
      <c r="U256" s="425"/>
      <c r="V256" s="425"/>
      <c r="W256" s="425"/>
      <c r="X256" s="425"/>
      <c r="Y256" s="425"/>
      <c r="Z256" s="425"/>
      <c r="AA256" s="425"/>
      <c r="AB256" s="425"/>
      <c r="AC256" s="425"/>
      <c r="AD256" s="425"/>
      <c r="AE256" s="425"/>
      <c r="AF256" s="425"/>
      <c r="AG256" s="425"/>
      <c r="AH256" s="425"/>
      <c r="AI256" s="425"/>
      <c r="AJ256" s="425"/>
      <c r="AK256" s="425"/>
      <c r="AL256" s="425"/>
      <c r="AM256" s="425"/>
      <c r="AN256" s="425"/>
      <c r="AO256" s="425"/>
      <c r="AP256" s="425"/>
      <c r="AQ256" s="425"/>
      <c r="AR256" s="425"/>
      <c r="AS256" s="425"/>
      <c r="AT256" s="425"/>
      <c r="AU256" s="425"/>
      <c r="AV256" s="425"/>
      <c r="AW256" s="425"/>
      <c r="AX256" s="425"/>
      <c r="AY256" s="425"/>
      <c r="AZ256" s="425"/>
      <c r="BA256" s="425"/>
      <c r="BB256" s="425"/>
      <c r="BC256" s="425"/>
      <c r="BD256" s="425"/>
      <c r="BE256" s="425"/>
      <c r="BF256" s="425"/>
      <c r="BG256" s="425"/>
      <c r="BH256" s="425"/>
      <c r="BI256" s="425"/>
    </row>
    <row r="257" spans="1:61" s="594" customFormat="1" ht="20" customHeight="1">
      <c r="A257" s="1017" t="s">
        <v>604</v>
      </c>
      <c r="B257" s="1100" t="s">
        <v>825</v>
      </c>
      <c r="C257" s="1233">
        <v>180</v>
      </c>
      <c r="D257" s="1014" t="s">
        <v>506</v>
      </c>
      <c r="E257" s="1233"/>
      <c r="F257" s="1232">
        <f t="shared" si="9"/>
        <v>0</v>
      </c>
      <c r="G257" s="1018"/>
      <c r="H257" s="425"/>
      <c r="I257" s="425"/>
      <c r="J257" s="425"/>
      <c r="K257" s="425"/>
      <c r="L257" s="425"/>
      <c r="M257" s="425"/>
      <c r="N257" s="425"/>
      <c r="O257" s="425"/>
      <c r="P257" s="425"/>
      <c r="Q257" s="425"/>
      <c r="R257" s="425"/>
      <c r="S257" s="425"/>
      <c r="T257" s="425"/>
      <c r="U257" s="425"/>
      <c r="V257" s="425"/>
      <c r="W257" s="425"/>
      <c r="X257" s="425"/>
      <c r="Y257" s="425"/>
      <c r="Z257" s="425"/>
      <c r="AA257" s="425"/>
      <c r="AB257" s="425"/>
      <c r="AC257" s="425"/>
      <c r="AD257" s="425"/>
      <c r="AE257" s="425"/>
      <c r="AF257" s="425"/>
      <c r="AG257" s="425"/>
      <c r="AH257" s="425"/>
      <c r="AI257" s="425"/>
      <c r="AJ257" s="425"/>
      <c r="AK257" s="425"/>
      <c r="AL257" s="425"/>
      <c r="AM257" s="425"/>
      <c r="AN257" s="425"/>
      <c r="AO257" s="425"/>
      <c r="AP257" s="425"/>
      <c r="AQ257" s="425"/>
      <c r="AR257" s="425"/>
      <c r="AS257" s="425"/>
      <c r="AT257" s="425"/>
      <c r="AU257" s="425"/>
      <c r="AV257" s="425"/>
      <c r="AW257" s="425"/>
      <c r="AX257" s="425"/>
      <c r="AY257" s="425"/>
      <c r="AZ257" s="425"/>
      <c r="BA257" s="425"/>
      <c r="BB257" s="425"/>
      <c r="BC257" s="425"/>
      <c r="BD257" s="425"/>
      <c r="BE257" s="425"/>
      <c r="BF257" s="425"/>
      <c r="BG257" s="425"/>
      <c r="BH257" s="425"/>
      <c r="BI257" s="425"/>
    </row>
    <row r="258" spans="1:61" s="594" customFormat="1" ht="20" customHeight="1">
      <c r="A258" s="1017" t="s">
        <v>602</v>
      </c>
      <c r="B258" s="1100" t="s">
        <v>824</v>
      </c>
      <c r="C258" s="1233">
        <v>1</v>
      </c>
      <c r="D258" s="1014" t="s">
        <v>2</v>
      </c>
      <c r="E258" s="1233"/>
      <c r="F258" s="1232">
        <f t="shared" si="9"/>
        <v>0</v>
      </c>
      <c r="G258" s="1018"/>
      <c r="H258" s="425"/>
      <c r="I258" s="425"/>
      <c r="J258" s="425"/>
      <c r="K258" s="425"/>
      <c r="L258" s="425"/>
      <c r="M258" s="425"/>
      <c r="N258" s="425"/>
      <c r="O258" s="425"/>
      <c r="P258" s="425"/>
      <c r="Q258" s="425"/>
      <c r="R258" s="425"/>
      <c r="S258" s="425"/>
      <c r="T258" s="425"/>
      <c r="U258" s="425"/>
      <c r="V258" s="425"/>
      <c r="W258" s="425"/>
      <c r="X258" s="425"/>
      <c r="Y258" s="425"/>
      <c r="Z258" s="425"/>
      <c r="AA258" s="425"/>
      <c r="AB258" s="425"/>
      <c r="AC258" s="425"/>
      <c r="AD258" s="425"/>
      <c r="AE258" s="425"/>
      <c r="AF258" s="425"/>
      <c r="AG258" s="425"/>
      <c r="AH258" s="425"/>
      <c r="AI258" s="425"/>
      <c r="AJ258" s="425"/>
      <c r="AK258" s="425"/>
      <c r="AL258" s="425"/>
      <c r="AM258" s="425"/>
      <c r="AN258" s="425"/>
      <c r="AO258" s="425"/>
      <c r="AP258" s="425"/>
      <c r="AQ258" s="425"/>
      <c r="AR258" s="425"/>
      <c r="AS258" s="425"/>
      <c r="AT258" s="425"/>
      <c r="AU258" s="425"/>
      <c r="AV258" s="425"/>
      <c r="AW258" s="425"/>
      <c r="AX258" s="425"/>
      <c r="AY258" s="425"/>
      <c r="AZ258" s="425"/>
      <c r="BA258" s="425"/>
      <c r="BB258" s="425"/>
      <c r="BC258" s="425"/>
      <c r="BD258" s="425"/>
      <c r="BE258" s="425"/>
      <c r="BF258" s="425"/>
      <c r="BG258" s="425"/>
      <c r="BH258" s="425"/>
      <c r="BI258" s="425"/>
    </row>
    <row r="259" spans="1:61" s="594" customFormat="1" ht="46.5" customHeight="1">
      <c r="A259" s="1017" t="s">
        <v>600</v>
      </c>
      <c r="B259" s="1100" t="s">
        <v>823</v>
      </c>
      <c r="C259" s="1233">
        <v>1</v>
      </c>
      <c r="D259" s="1014" t="s">
        <v>2</v>
      </c>
      <c r="E259" s="1233"/>
      <c r="F259" s="1232">
        <f t="shared" si="9"/>
        <v>0</v>
      </c>
      <c r="G259" s="1018">
        <f>SUM(F253:F259)</f>
        <v>0</v>
      </c>
      <c r="H259" s="425"/>
      <c r="I259" s="425"/>
      <c r="J259" s="425"/>
      <c r="K259" s="425"/>
      <c r="L259" s="425"/>
      <c r="M259" s="425"/>
      <c r="N259" s="425"/>
      <c r="O259" s="425"/>
      <c r="P259" s="425"/>
      <c r="Q259" s="425"/>
      <c r="R259" s="425"/>
      <c r="S259" s="425"/>
      <c r="T259" s="425"/>
      <c r="U259" s="425"/>
      <c r="V259" s="425"/>
      <c r="W259" s="425"/>
      <c r="X259" s="425"/>
      <c r="Y259" s="425"/>
      <c r="Z259" s="425"/>
      <c r="AA259" s="425"/>
      <c r="AB259" s="425"/>
      <c r="AC259" s="425"/>
      <c r="AD259" s="425"/>
      <c r="AE259" s="425"/>
      <c r="AF259" s="425"/>
      <c r="AG259" s="425"/>
      <c r="AH259" s="425"/>
      <c r="AI259" s="425"/>
      <c r="AJ259" s="425"/>
      <c r="AK259" s="425"/>
      <c r="AL259" s="425"/>
      <c r="AM259" s="425"/>
      <c r="AN259" s="425"/>
      <c r="AO259" s="425"/>
      <c r="AP259" s="425"/>
      <c r="AQ259" s="425"/>
      <c r="AR259" s="425"/>
      <c r="AS259" s="425"/>
      <c r="AT259" s="425"/>
      <c r="AU259" s="425"/>
      <c r="AV259" s="425"/>
      <c r="AW259" s="425"/>
      <c r="AX259" s="425"/>
      <c r="AY259" s="425"/>
      <c r="AZ259" s="425"/>
      <c r="BA259" s="425"/>
      <c r="BB259" s="425"/>
      <c r="BC259" s="425"/>
      <c r="BD259" s="425"/>
      <c r="BE259" s="425"/>
      <c r="BF259" s="425"/>
      <c r="BG259" s="425"/>
      <c r="BH259" s="425"/>
      <c r="BI259" s="425"/>
    </row>
    <row r="260" spans="1:61" s="594" customFormat="1" ht="6.75" customHeight="1">
      <c r="A260" s="1017"/>
      <c r="B260" s="1100"/>
      <c r="C260" s="1233"/>
      <c r="D260" s="1014"/>
      <c r="E260" s="1233"/>
      <c r="F260" s="1232"/>
      <c r="G260" s="1018"/>
      <c r="H260" s="425"/>
      <c r="I260" s="425"/>
      <c r="J260" s="425"/>
      <c r="K260" s="425"/>
      <c r="L260" s="425"/>
      <c r="M260" s="425"/>
      <c r="N260" s="425"/>
      <c r="O260" s="425"/>
      <c r="P260" s="425"/>
      <c r="Q260" s="425"/>
      <c r="R260" s="425"/>
      <c r="S260" s="425"/>
      <c r="T260" s="425"/>
      <c r="U260" s="425"/>
      <c r="V260" s="425"/>
      <c r="W260" s="425"/>
      <c r="X260" s="425"/>
      <c r="Y260" s="425"/>
      <c r="Z260" s="425"/>
      <c r="AA260" s="425"/>
      <c r="AB260" s="425"/>
      <c r="AC260" s="425"/>
      <c r="AD260" s="425"/>
      <c r="AE260" s="425"/>
      <c r="AF260" s="425"/>
      <c r="AG260" s="425"/>
      <c r="AH260" s="425"/>
      <c r="AI260" s="425"/>
      <c r="AJ260" s="425"/>
      <c r="AK260" s="425"/>
      <c r="AL260" s="425"/>
      <c r="AM260" s="425"/>
      <c r="AN260" s="425"/>
      <c r="AO260" s="425"/>
      <c r="AP260" s="425"/>
      <c r="AQ260" s="425"/>
      <c r="AR260" s="425"/>
      <c r="AS260" s="425"/>
      <c r="AT260" s="425"/>
      <c r="AU260" s="425"/>
      <c r="AV260" s="425"/>
      <c r="AW260" s="425"/>
      <c r="AX260" s="425"/>
      <c r="AY260" s="425"/>
      <c r="AZ260" s="425"/>
      <c r="BA260" s="425"/>
      <c r="BB260" s="425"/>
      <c r="BC260" s="425"/>
      <c r="BD260" s="425"/>
      <c r="BE260" s="425"/>
      <c r="BF260" s="425"/>
      <c r="BG260" s="425"/>
      <c r="BH260" s="425"/>
      <c r="BI260" s="425"/>
    </row>
    <row r="261" spans="1:61" s="594" customFormat="1" ht="37.5" customHeight="1">
      <c r="A261" s="1082" t="s">
        <v>137</v>
      </c>
      <c r="B261" s="1092" t="s">
        <v>744</v>
      </c>
      <c r="C261" s="1027"/>
      <c r="D261" s="1069"/>
      <c r="E261" s="1246"/>
      <c r="F261" s="1246"/>
      <c r="G261" s="1086"/>
      <c r="H261" s="425"/>
      <c r="I261" s="425"/>
      <c r="J261" s="425"/>
      <c r="K261" s="425"/>
      <c r="L261" s="425"/>
      <c r="M261" s="425"/>
      <c r="N261" s="425"/>
      <c r="O261" s="425"/>
      <c r="P261" s="425"/>
      <c r="Q261" s="425"/>
      <c r="R261" s="425"/>
      <c r="S261" s="425"/>
      <c r="T261" s="425"/>
      <c r="U261" s="425"/>
      <c r="V261" s="425"/>
      <c r="W261" s="425"/>
      <c r="X261" s="425"/>
      <c r="Y261" s="425"/>
      <c r="Z261" s="425"/>
      <c r="AA261" s="425"/>
      <c r="AB261" s="425"/>
      <c r="AC261" s="425"/>
      <c r="AD261" s="425"/>
      <c r="AE261" s="425"/>
      <c r="AF261" s="425"/>
      <c r="AG261" s="425"/>
      <c r="AH261" s="425"/>
      <c r="AI261" s="425"/>
      <c r="AJ261" s="425"/>
      <c r="AK261" s="425"/>
      <c r="AL261" s="425"/>
      <c r="AM261" s="425"/>
      <c r="AN261" s="425"/>
      <c r="AO261" s="425"/>
      <c r="AP261" s="425"/>
      <c r="AQ261" s="425"/>
      <c r="AR261" s="425"/>
      <c r="AS261" s="425"/>
      <c r="AT261" s="425"/>
      <c r="AU261" s="425"/>
      <c r="AV261" s="425"/>
      <c r="AW261" s="425"/>
      <c r="AX261" s="425"/>
      <c r="AY261" s="425"/>
      <c r="AZ261" s="425"/>
      <c r="BA261" s="425"/>
      <c r="BB261" s="425"/>
      <c r="BC261" s="425"/>
      <c r="BD261" s="425"/>
      <c r="BE261" s="425"/>
      <c r="BF261" s="425"/>
      <c r="BG261" s="425"/>
      <c r="BH261" s="425"/>
      <c r="BI261" s="425"/>
    </row>
    <row r="262" spans="1:61" s="594" customFormat="1" ht="8.25" customHeight="1">
      <c r="A262" s="1082"/>
      <c r="B262" s="1092"/>
      <c r="C262" s="1027"/>
      <c r="D262" s="1069"/>
      <c r="E262" s="1246"/>
      <c r="F262" s="1246"/>
      <c r="G262" s="1086"/>
      <c r="H262" s="425"/>
      <c r="I262" s="425"/>
      <c r="J262" s="425"/>
      <c r="K262" s="425"/>
      <c r="L262" s="425"/>
      <c r="M262" s="425"/>
      <c r="N262" s="425"/>
      <c r="O262" s="425"/>
      <c r="P262" s="425"/>
      <c r="Q262" s="425"/>
      <c r="R262" s="425"/>
      <c r="S262" s="425"/>
      <c r="T262" s="425"/>
      <c r="U262" s="425"/>
      <c r="V262" s="425"/>
      <c r="W262" s="425"/>
      <c r="X262" s="425"/>
      <c r="Y262" s="425"/>
      <c r="Z262" s="425"/>
      <c r="AA262" s="425"/>
      <c r="AB262" s="425"/>
      <c r="AC262" s="425"/>
      <c r="AD262" s="425"/>
      <c r="AE262" s="425"/>
      <c r="AF262" s="425"/>
      <c r="AG262" s="425"/>
      <c r="AH262" s="425"/>
      <c r="AI262" s="425"/>
      <c r="AJ262" s="425"/>
      <c r="AK262" s="425"/>
      <c r="AL262" s="425"/>
      <c r="AM262" s="425"/>
      <c r="AN262" s="425"/>
      <c r="AO262" s="425"/>
      <c r="AP262" s="425"/>
      <c r="AQ262" s="425"/>
      <c r="AR262" s="425"/>
      <c r="AS262" s="425"/>
      <c r="AT262" s="425"/>
      <c r="AU262" s="425"/>
      <c r="AV262" s="425"/>
      <c r="AW262" s="425"/>
      <c r="AX262" s="425"/>
      <c r="AY262" s="425"/>
      <c r="AZ262" s="425"/>
      <c r="BA262" s="425"/>
      <c r="BB262" s="425"/>
      <c r="BC262" s="425"/>
      <c r="BD262" s="425"/>
      <c r="BE262" s="425"/>
      <c r="BF262" s="425"/>
      <c r="BG262" s="425"/>
      <c r="BH262" s="425"/>
      <c r="BI262" s="425"/>
    </row>
    <row r="263" spans="1:61" s="594" customFormat="1" ht="20" customHeight="1">
      <c r="A263" s="1082" t="s">
        <v>136</v>
      </c>
      <c r="B263" s="1092" t="s">
        <v>500</v>
      </c>
      <c r="C263" s="1027"/>
      <c r="D263" s="1069"/>
      <c r="E263" s="1246"/>
      <c r="F263" s="1246"/>
      <c r="G263" s="1090"/>
      <c r="H263" s="425"/>
      <c r="I263" s="425"/>
      <c r="J263" s="425"/>
      <c r="K263" s="425"/>
      <c r="L263" s="425"/>
      <c r="M263" s="425"/>
      <c r="N263" s="425"/>
      <c r="O263" s="425"/>
      <c r="P263" s="425"/>
      <c r="Q263" s="425"/>
      <c r="R263" s="425"/>
      <c r="S263" s="425"/>
      <c r="T263" s="425"/>
      <c r="U263" s="425"/>
      <c r="V263" s="425"/>
      <c r="W263" s="425"/>
      <c r="X263" s="425"/>
      <c r="Y263" s="425"/>
      <c r="Z263" s="425"/>
      <c r="AA263" s="425"/>
      <c r="AB263" s="425"/>
      <c r="AC263" s="425"/>
      <c r="AD263" s="425"/>
      <c r="AE263" s="425"/>
      <c r="AF263" s="425"/>
      <c r="AG263" s="425"/>
      <c r="AH263" s="425"/>
      <c r="AI263" s="425"/>
      <c r="AJ263" s="425"/>
      <c r="AK263" s="425"/>
      <c r="AL263" s="425"/>
      <c r="AM263" s="425"/>
      <c r="AN263" s="425"/>
      <c r="AO263" s="425"/>
      <c r="AP263" s="425"/>
      <c r="AQ263" s="425"/>
      <c r="AR263" s="425"/>
      <c r="AS263" s="425"/>
      <c r="AT263" s="425"/>
      <c r="AU263" s="425"/>
      <c r="AV263" s="425"/>
      <c r="AW263" s="425"/>
      <c r="AX263" s="425"/>
      <c r="AY263" s="425"/>
      <c r="AZ263" s="425"/>
      <c r="BA263" s="425"/>
      <c r="BB263" s="425"/>
      <c r="BC263" s="425"/>
      <c r="BD263" s="425"/>
      <c r="BE263" s="425"/>
      <c r="BF263" s="425"/>
      <c r="BG263" s="425"/>
      <c r="BH263" s="425"/>
      <c r="BI263" s="425"/>
    </row>
    <row r="264" spans="1:61" s="594" customFormat="1" ht="45" customHeight="1">
      <c r="A264" s="1085" t="s">
        <v>134</v>
      </c>
      <c r="B264" s="1087" t="s">
        <v>743</v>
      </c>
      <c r="C264" s="1027">
        <v>1</v>
      </c>
      <c r="D264" s="1069" t="s">
        <v>2</v>
      </c>
      <c r="E264" s="1246"/>
      <c r="F264" s="1246">
        <f t="shared" ref="F264:F274" si="10">C264*E264</f>
        <v>0</v>
      </c>
      <c r="G264" s="1090"/>
      <c r="H264" s="425"/>
      <c r="I264" s="425"/>
      <c r="J264" s="425"/>
      <c r="K264" s="425"/>
      <c r="L264" s="425"/>
      <c r="M264" s="425"/>
      <c r="N264" s="425"/>
      <c r="O264" s="425"/>
      <c r="P264" s="425"/>
      <c r="Q264" s="425"/>
      <c r="R264" s="425"/>
      <c r="S264" s="425"/>
      <c r="T264" s="425"/>
      <c r="U264" s="425"/>
      <c r="V264" s="425"/>
      <c r="W264" s="425"/>
      <c r="X264" s="425"/>
      <c r="Y264" s="425"/>
      <c r="Z264" s="425"/>
      <c r="AA264" s="425"/>
      <c r="AB264" s="425"/>
      <c r="AC264" s="425"/>
      <c r="AD264" s="425"/>
      <c r="AE264" s="425"/>
      <c r="AF264" s="425"/>
      <c r="AG264" s="425"/>
      <c r="AH264" s="425"/>
      <c r="AI264" s="425"/>
      <c r="AJ264" s="425"/>
      <c r="AK264" s="425"/>
      <c r="AL264" s="425"/>
      <c r="AM264" s="425"/>
      <c r="AN264" s="425"/>
      <c r="AO264" s="425"/>
      <c r="AP264" s="425"/>
      <c r="AQ264" s="425"/>
      <c r="AR264" s="425"/>
      <c r="AS264" s="425"/>
      <c r="AT264" s="425"/>
      <c r="AU264" s="425"/>
      <c r="AV264" s="425"/>
      <c r="AW264" s="425"/>
      <c r="AX264" s="425"/>
      <c r="AY264" s="425"/>
      <c r="AZ264" s="425"/>
      <c r="BA264" s="425"/>
      <c r="BB264" s="425"/>
      <c r="BC264" s="425"/>
      <c r="BD264" s="425"/>
      <c r="BE264" s="425"/>
      <c r="BF264" s="425"/>
      <c r="BG264" s="425"/>
      <c r="BH264" s="425"/>
      <c r="BI264" s="425"/>
    </row>
    <row r="265" spans="1:61" s="594" customFormat="1" ht="40.5" customHeight="1">
      <c r="A265" s="1085" t="s">
        <v>132</v>
      </c>
      <c r="B265" s="1099" t="s">
        <v>572</v>
      </c>
      <c r="C265" s="1027">
        <v>1</v>
      </c>
      <c r="D265" s="1069" t="s">
        <v>2</v>
      </c>
      <c r="E265" s="1246"/>
      <c r="F265" s="1246">
        <f t="shared" si="10"/>
        <v>0</v>
      </c>
      <c r="G265" s="1090"/>
      <c r="H265" s="425"/>
      <c r="I265" s="425"/>
      <c r="J265" s="425"/>
      <c r="K265" s="425"/>
      <c r="L265" s="425"/>
      <c r="M265" s="425"/>
      <c r="N265" s="425"/>
      <c r="O265" s="425"/>
      <c r="P265" s="425"/>
      <c r="Q265" s="425"/>
      <c r="R265" s="425"/>
      <c r="S265" s="425"/>
      <c r="T265" s="425"/>
      <c r="U265" s="425"/>
      <c r="V265" s="425"/>
      <c r="W265" s="425"/>
      <c r="X265" s="425"/>
      <c r="Y265" s="425"/>
      <c r="Z265" s="425"/>
      <c r="AA265" s="425"/>
      <c r="AB265" s="425"/>
      <c r="AC265" s="425"/>
      <c r="AD265" s="425"/>
      <c r="AE265" s="425"/>
      <c r="AF265" s="425"/>
      <c r="AG265" s="425"/>
      <c r="AH265" s="425"/>
      <c r="AI265" s="425"/>
      <c r="AJ265" s="425"/>
      <c r="AK265" s="425"/>
      <c r="AL265" s="425"/>
      <c r="AM265" s="425"/>
      <c r="AN265" s="425"/>
      <c r="AO265" s="425"/>
      <c r="AP265" s="425"/>
      <c r="AQ265" s="425"/>
      <c r="AR265" s="425"/>
      <c r="AS265" s="425"/>
      <c r="AT265" s="425"/>
      <c r="AU265" s="425"/>
      <c r="AV265" s="425"/>
      <c r="AW265" s="425"/>
      <c r="AX265" s="425"/>
      <c r="AY265" s="425"/>
      <c r="AZ265" s="425"/>
      <c r="BA265" s="425"/>
      <c r="BB265" s="425"/>
      <c r="BC265" s="425"/>
      <c r="BD265" s="425"/>
      <c r="BE265" s="425"/>
      <c r="BF265" s="425"/>
      <c r="BG265" s="425"/>
      <c r="BH265" s="425"/>
      <c r="BI265" s="425"/>
    </row>
    <row r="266" spans="1:61" s="594" customFormat="1" ht="20" customHeight="1">
      <c r="A266" s="1085" t="s">
        <v>595</v>
      </c>
      <c r="B266" s="1087" t="s">
        <v>570</v>
      </c>
      <c r="C266" s="1027">
        <v>1</v>
      </c>
      <c r="D266" s="1069" t="s">
        <v>2</v>
      </c>
      <c r="E266" s="1246"/>
      <c r="F266" s="1246">
        <f t="shared" si="10"/>
        <v>0</v>
      </c>
      <c r="G266" s="1090"/>
      <c r="H266" s="425"/>
      <c r="I266" s="425"/>
      <c r="J266" s="425"/>
      <c r="K266" s="425"/>
      <c r="L266" s="425"/>
      <c r="M266" s="425"/>
      <c r="N266" s="425"/>
      <c r="O266" s="425"/>
      <c r="P266" s="425"/>
      <c r="Q266" s="425"/>
      <c r="R266" s="425"/>
      <c r="S266" s="425"/>
      <c r="T266" s="425"/>
      <c r="U266" s="425"/>
      <c r="V266" s="425"/>
      <c r="W266" s="425"/>
      <c r="X266" s="425"/>
      <c r="Y266" s="425"/>
      <c r="Z266" s="425"/>
      <c r="AA266" s="425"/>
      <c r="AB266" s="425"/>
      <c r="AC266" s="425"/>
      <c r="AD266" s="425"/>
      <c r="AE266" s="425"/>
      <c r="AF266" s="425"/>
      <c r="AG266" s="425"/>
      <c r="AH266" s="425"/>
      <c r="AI266" s="425"/>
      <c r="AJ266" s="425"/>
      <c r="AK266" s="425"/>
      <c r="AL266" s="425"/>
      <c r="AM266" s="425"/>
      <c r="AN266" s="425"/>
      <c r="AO266" s="425"/>
      <c r="AP266" s="425"/>
      <c r="AQ266" s="425"/>
      <c r="AR266" s="425"/>
      <c r="AS266" s="425"/>
      <c r="AT266" s="425"/>
      <c r="AU266" s="425"/>
      <c r="AV266" s="425"/>
      <c r="AW266" s="425"/>
      <c r="AX266" s="425"/>
      <c r="AY266" s="425"/>
      <c r="AZ266" s="425"/>
      <c r="BA266" s="425"/>
      <c r="BB266" s="425"/>
      <c r="BC266" s="425"/>
      <c r="BD266" s="425"/>
      <c r="BE266" s="425"/>
      <c r="BF266" s="425"/>
      <c r="BG266" s="425"/>
      <c r="BH266" s="425"/>
      <c r="BI266" s="425"/>
    </row>
    <row r="267" spans="1:61" s="594" customFormat="1" ht="20" customHeight="1">
      <c r="A267" s="1085" t="s">
        <v>593</v>
      </c>
      <c r="B267" s="1089" t="s">
        <v>568</v>
      </c>
      <c r="C267" s="1027">
        <v>180</v>
      </c>
      <c r="D267" s="1069" t="s">
        <v>506</v>
      </c>
      <c r="E267" s="1246"/>
      <c r="F267" s="1246">
        <f t="shared" si="10"/>
        <v>0</v>
      </c>
      <c r="G267" s="1090"/>
      <c r="H267" s="425"/>
      <c r="I267" s="425"/>
      <c r="J267" s="425"/>
      <c r="K267" s="425"/>
      <c r="L267" s="425"/>
      <c r="M267" s="425"/>
      <c r="N267" s="425"/>
      <c r="O267" s="425"/>
      <c r="P267" s="425"/>
      <c r="Q267" s="425"/>
      <c r="R267" s="425"/>
      <c r="S267" s="425"/>
      <c r="T267" s="425"/>
      <c r="U267" s="425"/>
      <c r="V267" s="425"/>
      <c r="W267" s="425"/>
      <c r="X267" s="425"/>
      <c r="Y267" s="425"/>
      <c r="Z267" s="425"/>
      <c r="AA267" s="425"/>
      <c r="AB267" s="425"/>
      <c r="AC267" s="425"/>
      <c r="AD267" s="425"/>
      <c r="AE267" s="425"/>
      <c r="AF267" s="425"/>
      <c r="AG267" s="425"/>
      <c r="AH267" s="425"/>
      <c r="AI267" s="425"/>
      <c r="AJ267" s="425"/>
      <c r="AK267" s="425"/>
      <c r="AL267" s="425"/>
      <c r="AM267" s="425"/>
      <c r="AN267" s="425"/>
      <c r="AO267" s="425"/>
      <c r="AP267" s="425"/>
      <c r="AQ267" s="425"/>
      <c r="AR267" s="425"/>
      <c r="AS267" s="425"/>
      <c r="AT267" s="425"/>
      <c r="AU267" s="425"/>
      <c r="AV267" s="425"/>
      <c r="AW267" s="425"/>
      <c r="AX267" s="425"/>
      <c r="AY267" s="425"/>
      <c r="AZ267" s="425"/>
      <c r="BA267" s="425"/>
      <c r="BB267" s="425"/>
      <c r="BC267" s="425"/>
      <c r="BD267" s="425"/>
      <c r="BE267" s="425"/>
      <c r="BF267" s="425"/>
      <c r="BG267" s="425"/>
      <c r="BH267" s="425"/>
      <c r="BI267" s="425"/>
    </row>
    <row r="268" spans="1:61" s="594" customFormat="1" ht="20" customHeight="1">
      <c r="A268" s="1085" t="s">
        <v>591</v>
      </c>
      <c r="B268" s="1087" t="s">
        <v>742</v>
      </c>
      <c r="C268" s="1027">
        <v>180</v>
      </c>
      <c r="D268" s="1069" t="s">
        <v>506</v>
      </c>
      <c r="E268" s="1246"/>
      <c r="F268" s="1246">
        <f t="shared" si="10"/>
        <v>0</v>
      </c>
      <c r="G268" s="1090"/>
      <c r="H268" s="425"/>
      <c r="I268" s="425"/>
      <c r="J268" s="425"/>
      <c r="K268" s="425"/>
      <c r="L268" s="425"/>
      <c r="M268" s="425"/>
      <c r="N268" s="425"/>
      <c r="O268" s="425"/>
      <c r="P268" s="425"/>
      <c r="Q268" s="425"/>
      <c r="R268" s="425"/>
      <c r="S268" s="425"/>
      <c r="T268" s="425"/>
      <c r="U268" s="425"/>
      <c r="V268" s="425"/>
      <c r="W268" s="425"/>
      <c r="X268" s="425"/>
      <c r="Y268" s="425"/>
      <c r="Z268" s="425"/>
      <c r="AA268" s="425"/>
      <c r="AB268" s="425"/>
      <c r="AC268" s="425"/>
      <c r="AD268" s="425"/>
      <c r="AE268" s="425"/>
      <c r="AF268" s="425"/>
      <c r="AG268" s="425"/>
      <c r="AH268" s="425"/>
      <c r="AI268" s="425"/>
      <c r="AJ268" s="425"/>
      <c r="AK268" s="425"/>
      <c r="AL268" s="425"/>
      <c r="AM268" s="425"/>
      <c r="AN268" s="425"/>
      <c r="AO268" s="425"/>
      <c r="AP268" s="425"/>
      <c r="AQ268" s="425"/>
      <c r="AR268" s="425"/>
      <c r="AS268" s="425"/>
      <c r="AT268" s="425"/>
      <c r="AU268" s="425"/>
      <c r="AV268" s="425"/>
      <c r="AW268" s="425"/>
      <c r="AX268" s="425"/>
      <c r="AY268" s="425"/>
      <c r="AZ268" s="425"/>
      <c r="BA268" s="425"/>
      <c r="BB268" s="425"/>
      <c r="BC268" s="425"/>
      <c r="BD268" s="425"/>
      <c r="BE268" s="425"/>
      <c r="BF268" s="425"/>
      <c r="BG268" s="425"/>
      <c r="BH268" s="425"/>
      <c r="BI268" s="425"/>
    </row>
    <row r="269" spans="1:61" s="594" customFormat="1" ht="20" customHeight="1">
      <c r="A269" s="1085" t="s">
        <v>589</v>
      </c>
      <c r="B269" s="1087" t="s">
        <v>822</v>
      </c>
      <c r="C269" s="1027">
        <v>1</v>
      </c>
      <c r="D269" s="1069" t="s">
        <v>2</v>
      </c>
      <c r="E269" s="1246"/>
      <c r="F269" s="1246">
        <f t="shared" si="10"/>
        <v>0</v>
      </c>
      <c r="G269" s="1090"/>
      <c r="H269" s="425"/>
      <c r="I269" s="425"/>
      <c r="J269" s="425"/>
      <c r="K269" s="425"/>
      <c r="L269" s="425"/>
      <c r="M269" s="425"/>
      <c r="N269" s="425"/>
      <c r="O269" s="425"/>
      <c r="P269" s="425"/>
      <c r="Q269" s="425"/>
      <c r="R269" s="425"/>
      <c r="S269" s="425"/>
      <c r="T269" s="425"/>
      <c r="U269" s="425"/>
      <c r="V269" s="425"/>
      <c r="W269" s="425"/>
      <c r="X269" s="425"/>
      <c r="Y269" s="425"/>
      <c r="Z269" s="425"/>
      <c r="AA269" s="425"/>
      <c r="AB269" s="425"/>
      <c r="AC269" s="425"/>
      <c r="AD269" s="425"/>
      <c r="AE269" s="425"/>
      <c r="AF269" s="425"/>
      <c r="AG269" s="425"/>
      <c r="AH269" s="425"/>
      <c r="AI269" s="425"/>
      <c r="AJ269" s="425"/>
      <c r="AK269" s="425"/>
      <c r="AL269" s="425"/>
      <c r="AM269" s="425"/>
      <c r="AN269" s="425"/>
      <c r="AO269" s="425"/>
      <c r="AP269" s="425"/>
      <c r="AQ269" s="425"/>
      <c r="AR269" s="425"/>
      <c r="AS269" s="425"/>
      <c r="AT269" s="425"/>
      <c r="AU269" s="425"/>
      <c r="AV269" s="425"/>
      <c r="AW269" s="425"/>
      <c r="AX269" s="425"/>
      <c r="AY269" s="425"/>
      <c r="AZ269" s="425"/>
      <c r="BA269" s="425"/>
      <c r="BB269" s="425"/>
      <c r="BC269" s="425"/>
      <c r="BD269" s="425"/>
      <c r="BE269" s="425"/>
      <c r="BF269" s="425"/>
      <c r="BG269" s="425"/>
      <c r="BH269" s="425"/>
      <c r="BI269" s="425"/>
    </row>
    <row r="270" spans="1:61" s="594" customFormat="1" ht="39.75" customHeight="1">
      <c r="A270" s="1085" t="s">
        <v>587</v>
      </c>
      <c r="B270" s="1087" t="s">
        <v>821</v>
      </c>
      <c r="C270" s="1027">
        <v>25</v>
      </c>
      <c r="D270" s="1069" t="s">
        <v>506</v>
      </c>
      <c r="E270" s="1246"/>
      <c r="F270" s="1246">
        <f t="shared" si="10"/>
        <v>0</v>
      </c>
      <c r="G270" s="1090"/>
      <c r="H270" s="425"/>
      <c r="I270" s="425"/>
      <c r="J270" s="425"/>
      <c r="K270" s="425"/>
      <c r="L270" s="425"/>
      <c r="M270" s="425"/>
      <c r="N270" s="425"/>
      <c r="O270" s="425"/>
      <c r="P270" s="425"/>
      <c r="Q270" s="425"/>
      <c r="R270" s="425"/>
      <c r="S270" s="425"/>
      <c r="T270" s="425"/>
      <c r="U270" s="425"/>
      <c r="V270" s="425"/>
      <c r="W270" s="425"/>
      <c r="X270" s="425"/>
      <c r="Y270" s="425"/>
      <c r="Z270" s="425"/>
      <c r="AA270" s="425"/>
      <c r="AB270" s="425"/>
      <c r="AC270" s="425"/>
      <c r="AD270" s="425"/>
      <c r="AE270" s="425"/>
      <c r="AF270" s="425"/>
      <c r="AG270" s="425"/>
      <c r="AH270" s="425"/>
      <c r="AI270" s="425"/>
      <c r="AJ270" s="425"/>
      <c r="AK270" s="425"/>
      <c r="AL270" s="425"/>
      <c r="AM270" s="425"/>
      <c r="AN270" s="425"/>
      <c r="AO270" s="425"/>
      <c r="AP270" s="425"/>
      <c r="AQ270" s="425"/>
      <c r="AR270" s="425"/>
      <c r="AS270" s="425"/>
      <c r="AT270" s="425"/>
      <c r="AU270" s="425"/>
      <c r="AV270" s="425"/>
      <c r="AW270" s="425"/>
      <c r="AX270" s="425"/>
      <c r="AY270" s="425"/>
      <c r="AZ270" s="425"/>
      <c r="BA270" s="425"/>
      <c r="BB270" s="425"/>
      <c r="BC270" s="425"/>
      <c r="BD270" s="425"/>
      <c r="BE270" s="425"/>
      <c r="BF270" s="425"/>
      <c r="BG270" s="425"/>
      <c r="BH270" s="425"/>
      <c r="BI270" s="425"/>
    </row>
    <row r="271" spans="1:61" s="594" customFormat="1" ht="20" customHeight="1">
      <c r="A271" s="1085" t="s">
        <v>585</v>
      </c>
      <c r="B271" s="1087" t="s">
        <v>735</v>
      </c>
      <c r="C271" s="1027">
        <v>1</v>
      </c>
      <c r="D271" s="1069" t="s">
        <v>14</v>
      </c>
      <c r="E271" s="1246"/>
      <c r="F271" s="1246">
        <f t="shared" si="10"/>
        <v>0</v>
      </c>
      <c r="G271" s="1086"/>
      <c r="H271" s="425"/>
      <c r="I271" s="425"/>
      <c r="J271" s="425"/>
      <c r="K271" s="425"/>
      <c r="L271" s="425"/>
      <c r="M271" s="425"/>
      <c r="N271" s="425"/>
      <c r="O271" s="425"/>
      <c r="P271" s="425"/>
      <c r="Q271" s="425"/>
      <c r="R271" s="425"/>
      <c r="S271" s="425"/>
      <c r="T271" s="425"/>
      <c r="U271" s="425"/>
      <c r="V271" s="425"/>
      <c r="W271" s="425"/>
      <c r="X271" s="425"/>
      <c r="Y271" s="425"/>
      <c r="Z271" s="425"/>
      <c r="AA271" s="425"/>
      <c r="AB271" s="425"/>
      <c r="AC271" s="425"/>
      <c r="AD271" s="425"/>
      <c r="AE271" s="425"/>
      <c r="AF271" s="425"/>
      <c r="AG271" s="425"/>
      <c r="AH271" s="425"/>
      <c r="AI271" s="425"/>
      <c r="AJ271" s="425"/>
      <c r="AK271" s="425"/>
      <c r="AL271" s="425"/>
      <c r="AM271" s="425"/>
      <c r="AN271" s="425"/>
      <c r="AO271" s="425"/>
      <c r="AP271" s="425"/>
      <c r="AQ271" s="425"/>
      <c r="AR271" s="425"/>
      <c r="AS271" s="425"/>
      <c r="AT271" s="425"/>
      <c r="AU271" s="425"/>
      <c r="AV271" s="425"/>
      <c r="AW271" s="425"/>
      <c r="AX271" s="425"/>
      <c r="AY271" s="425"/>
      <c r="AZ271" s="425"/>
      <c r="BA271" s="425"/>
      <c r="BB271" s="425"/>
      <c r="BC271" s="425"/>
      <c r="BD271" s="425"/>
      <c r="BE271" s="425"/>
      <c r="BF271" s="425"/>
      <c r="BG271" s="425"/>
      <c r="BH271" s="425"/>
      <c r="BI271" s="425"/>
    </row>
    <row r="272" spans="1:61" s="594" customFormat="1" ht="41.25" customHeight="1">
      <c r="A272" s="1085" t="s">
        <v>583</v>
      </c>
      <c r="B272" s="1087" t="s">
        <v>733</v>
      </c>
      <c r="C272" s="1027">
        <v>1</v>
      </c>
      <c r="D272" s="1069" t="s">
        <v>2</v>
      </c>
      <c r="E272" s="1246"/>
      <c r="F272" s="1246">
        <f t="shared" si="10"/>
        <v>0</v>
      </c>
      <c r="G272" s="1086"/>
      <c r="H272" s="425"/>
      <c r="I272" s="425"/>
      <c r="J272" s="425"/>
      <c r="K272" s="425"/>
      <c r="L272" s="425"/>
      <c r="M272" s="425"/>
      <c r="N272" s="425"/>
      <c r="O272" s="425"/>
      <c r="P272" s="425"/>
      <c r="Q272" s="425"/>
      <c r="R272" s="425"/>
      <c r="S272" s="425"/>
      <c r="T272" s="425"/>
      <c r="U272" s="425"/>
      <c r="V272" s="425"/>
      <c r="W272" s="425"/>
      <c r="X272" s="425"/>
      <c r="Y272" s="425"/>
      <c r="Z272" s="425"/>
      <c r="AA272" s="425"/>
      <c r="AB272" s="425"/>
      <c r="AC272" s="425"/>
      <c r="AD272" s="425"/>
      <c r="AE272" s="425"/>
      <c r="AF272" s="425"/>
      <c r="AG272" s="425"/>
      <c r="AH272" s="425"/>
      <c r="AI272" s="425"/>
      <c r="AJ272" s="425"/>
      <c r="AK272" s="425"/>
      <c r="AL272" s="425"/>
      <c r="AM272" s="425"/>
      <c r="AN272" s="425"/>
      <c r="AO272" s="425"/>
      <c r="AP272" s="425"/>
      <c r="AQ272" s="425"/>
      <c r="AR272" s="425"/>
      <c r="AS272" s="425"/>
      <c r="AT272" s="425"/>
      <c r="AU272" s="425"/>
      <c r="AV272" s="425"/>
      <c r="AW272" s="425"/>
      <c r="AX272" s="425"/>
      <c r="AY272" s="425"/>
      <c r="AZ272" s="425"/>
      <c r="BA272" s="425"/>
      <c r="BB272" s="425"/>
      <c r="BC272" s="425"/>
      <c r="BD272" s="425"/>
      <c r="BE272" s="425"/>
      <c r="BF272" s="425"/>
      <c r="BG272" s="425"/>
      <c r="BH272" s="425"/>
      <c r="BI272" s="425"/>
    </row>
    <row r="273" spans="1:61" s="594" customFormat="1" ht="20" customHeight="1">
      <c r="A273" s="1085" t="s">
        <v>581</v>
      </c>
      <c r="B273" s="1096" t="s">
        <v>542</v>
      </c>
      <c r="C273" s="1027">
        <v>8</v>
      </c>
      <c r="D273" s="1069" t="s">
        <v>2</v>
      </c>
      <c r="E273" s="1246"/>
      <c r="F273" s="1246">
        <f t="shared" si="10"/>
        <v>0</v>
      </c>
      <c r="G273" s="1086"/>
      <c r="H273" s="425"/>
      <c r="I273" s="425"/>
      <c r="J273" s="425"/>
      <c r="K273" s="425"/>
      <c r="L273" s="425"/>
      <c r="M273" s="425"/>
      <c r="N273" s="425"/>
      <c r="O273" s="425"/>
      <c r="P273" s="425"/>
      <c r="Q273" s="425"/>
      <c r="R273" s="425"/>
      <c r="S273" s="425"/>
      <c r="T273" s="425"/>
      <c r="U273" s="425"/>
      <c r="V273" s="425"/>
      <c r="W273" s="425"/>
      <c r="X273" s="425"/>
      <c r="Y273" s="425"/>
      <c r="Z273" s="425"/>
      <c r="AA273" s="425"/>
      <c r="AB273" s="425"/>
      <c r="AC273" s="425"/>
      <c r="AD273" s="425"/>
      <c r="AE273" s="425"/>
      <c r="AF273" s="425"/>
      <c r="AG273" s="425"/>
      <c r="AH273" s="425"/>
      <c r="AI273" s="425"/>
      <c r="AJ273" s="425"/>
      <c r="AK273" s="425"/>
      <c r="AL273" s="425"/>
      <c r="AM273" s="425"/>
      <c r="AN273" s="425"/>
      <c r="AO273" s="425"/>
      <c r="AP273" s="425"/>
      <c r="AQ273" s="425"/>
      <c r="AR273" s="425"/>
      <c r="AS273" s="425"/>
      <c r="AT273" s="425"/>
      <c r="AU273" s="425"/>
      <c r="AV273" s="425"/>
      <c r="AW273" s="425"/>
      <c r="AX273" s="425"/>
      <c r="AY273" s="425"/>
      <c r="AZ273" s="425"/>
      <c r="BA273" s="425"/>
      <c r="BB273" s="425"/>
      <c r="BC273" s="425"/>
      <c r="BD273" s="425"/>
      <c r="BE273" s="425"/>
      <c r="BF273" s="425"/>
      <c r="BG273" s="425"/>
      <c r="BH273" s="425"/>
      <c r="BI273" s="425"/>
    </row>
    <row r="274" spans="1:61" s="594" customFormat="1" ht="24.75" customHeight="1">
      <c r="A274" s="1082" t="s">
        <v>205</v>
      </c>
      <c r="B274" s="1081" t="s">
        <v>505</v>
      </c>
      <c r="C274" s="1027">
        <v>1</v>
      </c>
      <c r="D274" s="1069" t="s">
        <v>14</v>
      </c>
      <c r="E274" s="1246"/>
      <c r="F274" s="1246">
        <f t="shared" si="10"/>
        <v>0</v>
      </c>
      <c r="G274" s="1023">
        <f>SUM(F264:F274)</f>
        <v>0</v>
      </c>
      <c r="H274" s="425"/>
      <c r="I274" s="425"/>
      <c r="J274" s="425"/>
      <c r="K274" s="425"/>
      <c r="L274" s="425"/>
      <c r="M274" s="425"/>
      <c r="N274" s="425"/>
      <c r="O274" s="425"/>
      <c r="P274" s="425"/>
      <c r="Q274" s="425"/>
      <c r="R274" s="425"/>
      <c r="S274" s="425"/>
      <c r="T274" s="425"/>
      <c r="U274" s="425"/>
      <c r="V274" s="425"/>
      <c r="W274" s="425"/>
      <c r="X274" s="425"/>
      <c r="Y274" s="425"/>
      <c r="Z274" s="425"/>
      <c r="AA274" s="425"/>
      <c r="AB274" s="425"/>
      <c r="AC274" s="425"/>
      <c r="AD274" s="425"/>
      <c r="AE274" s="425"/>
      <c r="AF274" s="425"/>
      <c r="AG274" s="425"/>
      <c r="AH274" s="425"/>
      <c r="AI274" s="425"/>
      <c r="AJ274" s="425"/>
      <c r="AK274" s="425"/>
      <c r="AL274" s="425"/>
      <c r="AM274" s="425"/>
      <c r="AN274" s="425"/>
      <c r="AO274" s="425"/>
      <c r="AP274" s="425"/>
      <c r="AQ274" s="425"/>
      <c r="AR274" s="425"/>
      <c r="AS274" s="425"/>
      <c r="AT274" s="425"/>
      <c r="AU274" s="425"/>
      <c r="AV274" s="425"/>
      <c r="AW274" s="425"/>
      <c r="AX274" s="425"/>
      <c r="AY274" s="425"/>
      <c r="AZ274" s="425"/>
      <c r="BA274" s="425"/>
      <c r="BB274" s="425"/>
      <c r="BC274" s="425"/>
      <c r="BD274" s="425"/>
      <c r="BE274" s="425"/>
      <c r="BF274" s="425"/>
      <c r="BG274" s="425"/>
      <c r="BH274" s="425"/>
      <c r="BI274" s="425"/>
    </row>
    <row r="275" spans="1:61" s="594" customFormat="1" ht="9.75" customHeight="1" thickBot="1">
      <c r="A275" s="1095"/>
      <c r="B275" s="1094"/>
      <c r="C275" s="1076"/>
      <c r="D275" s="1075"/>
      <c r="E275" s="1248"/>
      <c r="F275" s="1248"/>
      <c r="G275" s="1044"/>
      <c r="H275" s="425"/>
      <c r="I275" s="425"/>
      <c r="J275" s="425"/>
      <c r="K275" s="425"/>
      <c r="L275" s="425"/>
      <c r="M275" s="425"/>
      <c r="N275" s="425"/>
      <c r="O275" s="425"/>
      <c r="P275" s="425"/>
      <c r="Q275" s="425"/>
      <c r="R275" s="425"/>
      <c r="S275" s="425"/>
      <c r="T275" s="425"/>
      <c r="U275" s="425"/>
      <c r="V275" s="425"/>
      <c r="W275" s="425"/>
      <c r="X275" s="425"/>
      <c r="Y275" s="425"/>
      <c r="Z275" s="425"/>
      <c r="AA275" s="425"/>
      <c r="AB275" s="425"/>
      <c r="AC275" s="425"/>
      <c r="AD275" s="425"/>
      <c r="AE275" s="425"/>
      <c r="AF275" s="425"/>
      <c r="AG275" s="425"/>
      <c r="AH275" s="425"/>
      <c r="AI275" s="425"/>
      <c r="AJ275" s="425"/>
      <c r="AK275" s="425"/>
      <c r="AL275" s="425"/>
      <c r="AM275" s="425"/>
      <c r="AN275" s="425"/>
      <c r="AO275" s="425"/>
      <c r="AP275" s="425"/>
      <c r="AQ275" s="425"/>
      <c r="AR275" s="425"/>
      <c r="AS275" s="425"/>
      <c r="AT275" s="425"/>
      <c r="AU275" s="425"/>
      <c r="AV275" s="425"/>
      <c r="AW275" s="425"/>
      <c r="AX275" s="425"/>
      <c r="AY275" s="425"/>
      <c r="AZ275" s="425"/>
      <c r="BA275" s="425"/>
      <c r="BB275" s="425"/>
      <c r="BC275" s="425"/>
      <c r="BD275" s="425"/>
      <c r="BE275" s="425"/>
      <c r="BF275" s="425"/>
      <c r="BG275" s="425"/>
      <c r="BH275" s="425"/>
      <c r="BI275" s="425"/>
    </row>
    <row r="276" spans="1:61" s="594" customFormat="1" ht="8.25" customHeight="1" thickTop="1">
      <c r="A276" s="1085"/>
      <c r="B276" s="1081"/>
      <c r="C276" s="1247"/>
      <c r="D276" s="1069"/>
      <c r="E276" s="1246"/>
      <c r="F276" s="1246"/>
      <c r="G276" s="1093"/>
      <c r="H276" s="425"/>
      <c r="I276" s="425"/>
      <c r="J276" s="425"/>
      <c r="K276" s="425"/>
      <c r="L276" s="425"/>
      <c r="M276" s="425"/>
      <c r="N276" s="425"/>
      <c r="O276" s="425"/>
      <c r="P276" s="425"/>
      <c r="Q276" s="425"/>
      <c r="R276" s="425"/>
      <c r="S276" s="425"/>
      <c r="T276" s="425"/>
      <c r="U276" s="425"/>
      <c r="V276" s="425"/>
      <c r="W276" s="425"/>
      <c r="X276" s="425"/>
      <c r="Y276" s="425"/>
      <c r="Z276" s="425"/>
      <c r="AA276" s="425"/>
      <c r="AB276" s="425"/>
      <c r="AC276" s="425"/>
      <c r="AD276" s="425"/>
      <c r="AE276" s="425"/>
      <c r="AF276" s="425"/>
      <c r="AG276" s="425"/>
      <c r="AH276" s="425"/>
      <c r="AI276" s="425"/>
      <c r="AJ276" s="425"/>
      <c r="AK276" s="425"/>
      <c r="AL276" s="425"/>
      <c r="AM276" s="425"/>
      <c r="AN276" s="425"/>
      <c r="AO276" s="425"/>
      <c r="AP276" s="425"/>
      <c r="AQ276" s="425"/>
      <c r="AR276" s="425"/>
      <c r="AS276" s="425"/>
      <c r="AT276" s="425"/>
      <c r="AU276" s="425"/>
      <c r="AV276" s="425"/>
      <c r="AW276" s="425"/>
      <c r="AX276" s="425"/>
      <c r="AY276" s="425"/>
      <c r="AZ276" s="425"/>
      <c r="BA276" s="425"/>
      <c r="BB276" s="425"/>
      <c r="BC276" s="425"/>
      <c r="BD276" s="425"/>
      <c r="BE276" s="425"/>
      <c r="BF276" s="425"/>
      <c r="BG276" s="425"/>
      <c r="BH276" s="425"/>
      <c r="BI276" s="425"/>
    </row>
    <row r="277" spans="1:61" s="594" customFormat="1" ht="38.25" customHeight="1">
      <c r="A277" s="1082" t="s">
        <v>322</v>
      </c>
      <c r="B277" s="1092" t="s">
        <v>731</v>
      </c>
      <c r="C277" s="1247"/>
      <c r="D277" s="1069"/>
      <c r="E277" s="1246"/>
      <c r="F277" s="1246"/>
      <c r="G277" s="1086"/>
      <c r="H277" s="425"/>
      <c r="I277" s="425"/>
      <c r="J277" s="425"/>
      <c r="K277" s="425"/>
      <c r="L277" s="425"/>
      <c r="M277" s="425"/>
      <c r="N277" s="425"/>
      <c r="O277" s="425"/>
      <c r="P277" s="425"/>
      <c r="Q277" s="425"/>
      <c r="R277" s="425"/>
      <c r="S277" s="425"/>
      <c r="T277" s="425"/>
      <c r="U277" s="425"/>
      <c r="V277" s="425"/>
      <c r="W277" s="425"/>
      <c r="X277" s="425"/>
      <c r="Y277" s="425"/>
      <c r="Z277" s="425"/>
      <c r="AA277" s="425"/>
      <c r="AB277" s="425"/>
      <c r="AC277" s="425"/>
      <c r="AD277" s="425"/>
      <c r="AE277" s="425"/>
      <c r="AF277" s="425"/>
      <c r="AG277" s="425"/>
      <c r="AH277" s="425"/>
      <c r="AI277" s="425"/>
      <c r="AJ277" s="425"/>
      <c r="AK277" s="425"/>
      <c r="AL277" s="425"/>
      <c r="AM277" s="425"/>
      <c r="AN277" s="425"/>
      <c r="AO277" s="425"/>
      <c r="AP277" s="425"/>
      <c r="AQ277" s="425"/>
      <c r="AR277" s="425"/>
      <c r="AS277" s="425"/>
      <c r="AT277" s="425"/>
      <c r="AU277" s="425"/>
      <c r="AV277" s="425"/>
      <c r="AW277" s="425"/>
      <c r="AX277" s="425"/>
      <c r="AY277" s="425"/>
      <c r="AZ277" s="425"/>
      <c r="BA277" s="425"/>
      <c r="BB277" s="425"/>
      <c r="BC277" s="425"/>
      <c r="BD277" s="425"/>
      <c r="BE277" s="425"/>
      <c r="BF277" s="425"/>
      <c r="BG277" s="425"/>
      <c r="BH277" s="425"/>
      <c r="BI277" s="425"/>
    </row>
    <row r="278" spans="1:61" s="594" customFormat="1" ht="8.25" customHeight="1">
      <c r="A278" s="1082"/>
      <c r="B278" s="1092"/>
      <c r="C278" s="1247"/>
      <c r="D278" s="1069"/>
      <c r="E278" s="1246"/>
      <c r="F278" s="1246"/>
      <c r="G278" s="1086"/>
      <c r="H278" s="425"/>
      <c r="I278" s="425"/>
      <c r="J278" s="425"/>
      <c r="K278" s="425"/>
      <c r="L278" s="425"/>
      <c r="M278" s="425"/>
      <c r="N278" s="425"/>
      <c r="O278" s="425"/>
      <c r="P278" s="425"/>
      <c r="Q278" s="425"/>
      <c r="R278" s="425"/>
      <c r="S278" s="425"/>
      <c r="T278" s="425"/>
      <c r="U278" s="425"/>
      <c r="V278" s="425"/>
      <c r="W278" s="425"/>
      <c r="X278" s="425"/>
      <c r="Y278" s="425"/>
      <c r="Z278" s="425"/>
      <c r="AA278" s="425"/>
      <c r="AB278" s="425"/>
      <c r="AC278" s="425"/>
      <c r="AD278" s="425"/>
      <c r="AE278" s="425"/>
      <c r="AF278" s="425"/>
      <c r="AG278" s="425"/>
      <c r="AH278" s="425"/>
      <c r="AI278" s="425"/>
      <c r="AJ278" s="425"/>
      <c r="AK278" s="425"/>
      <c r="AL278" s="425"/>
      <c r="AM278" s="425"/>
      <c r="AN278" s="425"/>
      <c r="AO278" s="425"/>
      <c r="AP278" s="425"/>
      <c r="AQ278" s="425"/>
      <c r="AR278" s="425"/>
      <c r="AS278" s="425"/>
      <c r="AT278" s="425"/>
      <c r="AU278" s="425"/>
      <c r="AV278" s="425"/>
      <c r="AW278" s="425"/>
      <c r="AX278" s="425"/>
      <c r="AY278" s="425"/>
      <c r="AZ278" s="425"/>
      <c r="BA278" s="425"/>
      <c r="BB278" s="425"/>
      <c r="BC278" s="425"/>
      <c r="BD278" s="425"/>
      <c r="BE278" s="425"/>
      <c r="BF278" s="425"/>
      <c r="BG278" s="425"/>
      <c r="BH278" s="425"/>
      <c r="BI278" s="425"/>
    </row>
    <row r="279" spans="1:61" s="594" customFormat="1" ht="20" customHeight="1">
      <c r="A279" s="1082" t="s">
        <v>118</v>
      </c>
      <c r="B279" s="1092" t="s">
        <v>500</v>
      </c>
      <c r="C279" s="1247"/>
      <c r="D279" s="1069"/>
      <c r="E279" s="1246"/>
      <c r="F279" s="1246"/>
      <c r="G279" s="1090"/>
      <c r="H279" s="425"/>
      <c r="I279" s="425"/>
      <c r="J279" s="425"/>
      <c r="K279" s="425"/>
      <c r="L279" s="425"/>
      <c r="M279" s="425"/>
      <c r="N279" s="425"/>
      <c r="O279" s="425"/>
      <c r="P279" s="425"/>
      <c r="Q279" s="425"/>
      <c r="R279" s="425"/>
      <c r="S279" s="425"/>
      <c r="T279" s="425"/>
      <c r="U279" s="425"/>
      <c r="V279" s="425"/>
      <c r="W279" s="425"/>
      <c r="X279" s="425"/>
      <c r="Y279" s="425"/>
      <c r="Z279" s="425"/>
      <c r="AA279" s="425"/>
      <c r="AB279" s="425"/>
      <c r="AC279" s="425"/>
      <c r="AD279" s="425"/>
      <c r="AE279" s="425"/>
      <c r="AF279" s="425"/>
      <c r="AG279" s="425"/>
      <c r="AH279" s="425"/>
      <c r="AI279" s="425"/>
      <c r="AJ279" s="425"/>
      <c r="AK279" s="425"/>
      <c r="AL279" s="425"/>
      <c r="AM279" s="425"/>
      <c r="AN279" s="425"/>
      <c r="AO279" s="425"/>
      <c r="AP279" s="425"/>
      <c r="AQ279" s="425"/>
      <c r="AR279" s="425"/>
      <c r="AS279" s="425"/>
      <c r="AT279" s="425"/>
      <c r="AU279" s="425"/>
      <c r="AV279" s="425"/>
      <c r="AW279" s="425"/>
      <c r="AX279" s="425"/>
      <c r="AY279" s="425"/>
      <c r="AZ279" s="425"/>
      <c r="BA279" s="425"/>
      <c r="BB279" s="425"/>
      <c r="BC279" s="425"/>
      <c r="BD279" s="425"/>
      <c r="BE279" s="425"/>
      <c r="BF279" s="425"/>
      <c r="BG279" s="425"/>
      <c r="BH279" s="425"/>
      <c r="BI279" s="425"/>
    </row>
    <row r="280" spans="1:61" s="594" customFormat="1" ht="97.5" customHeight="1">
      <c r="A280" s="1085" t="s">
        <v>320</v>
      </c>
      <c r="B280" s="1089" t="s">
        <v>820</v>
      </c>
      <c r="C280" s="1027">
        <v>1</v>
      </c>
      <c r="D280" s="1069" t="s">
        <v>2</v>
      </c>
      <c r="E280" s="1246"/>
      <c r="F280" s="1246">
        <f t="shared" ref="F280:F299" si="11">C280*E280</f>
        <v>0</v>
      </c>
      <c r="G280" s="1088"/>
      <c r="H280" s="425"/>
      <c r="I280" s="425"/>
      <c r="J280" s="425"/>
      <c r="K280" s="425"/>
      <c r="L280" s="425"/>
      <c r="M280" s="425"/>
      <c r="N280" s="425"/>
      <c r="O280" s="425"/>
      <c r="P280" s="425"/>
      <c r="Q280" s="425"/>
      <c r="R280" s="425"/>
      <c r="S280" s="425"/>
      <c r="T280" s="425"/>
      <c r="U280" s="425"/>
      <c r="V280" s="425"/>
      <c r="W280" s="425"/>
      <c r="X280" s="425"/>
      <c r="Y280" s="425"/>
      <c r="Z280" s="425"/>
      <c r="AA280" s="425"/>
      <c r="AB280" s="425"/>
      <c r="AC280" s="425"/>
      <c r="AD280" s="425"/>
      <c r="AE280" s="425"/>
      <c r="AF280" s="425"/>
      <c r="AG280" s="425"/>
      <c r="AH280" s="425"/>
      <c r="AI280" s="425"/>
      <c r="AJ280" s="425"/>
      <c r="AK280" s="425"/>
      <c r="AL280" s="425"/>
      <c r="AM280" s="425"/>
      <c r="AN280" s="425"/>
      <c r="AO280" s="425"/>
      <c r="AP280" s="425"/>
      <c r="AQ280" s="425"/>
      <c r="AR280" s="425"/>
      <c r="AS280" s="425"/>
      <c r="AT280" s="425"/>
      <c r="AU280" s="425"/>
      <c r="AV280" s="425"/>
      <c r="AW280" s="425"/>
      <c r="AX280" s="425"/>
      <c r="AY280" s="425"/>
      <c r="AZ280" s="425"/>
      <c r="BA280" s="425"/>
      <c r="BB280" s="425"/>
      <c r="BC280" s="425"/>
      <c r="BD280" s="425"/>
      <c r="BE280" s="425"/>
      <c r="BF280" s="425"/>
      <c r="BG280" s="425"/>
      <c r="BH280" s="425"/>
      <c r="BI280" s="425"/>
    </row>
    <row r="281" spans="1:61" s="594" customFormat="1" ht="37.5" customHeight="1">
      <c r="A281" s="1085" t="s">
        <v>319</v>
      </c>
      <c r="B281" s="1087" t="s">
        <v>819</v>
      </c>
      <c r="C281" s="1027">
        <v>17</v>
      </c>
      <c r="D281" s="1069" t="s">
        <v>2</v>
      </c>
      <c r="E281" s="1246"/>
      <c r="F281" s="1246">
        <f t="shared" si="11"/>
        <v>0</v>
      </c>
      <c r="G281" s="1086"/>
      <c r="H281" s="425"/>
      <c r="I281" s="425"/>
      <c r="J281" s="425"/>
      <c r="K281" s="425"/>
      <c r="L281" s="425"/>
      <c r="M281" s="425"/>
      <c r="N281" s="425"/>
      <c r="O281" s="425"/>
      <c r="P281" s="425"/>
      <c r="Q281" s="425"/>
      <c r="R281" s="425"/>
      <c r="S281" s="425"/>
      <c r="T281" s="425"/>
      <c r="U281" s="425"/>
      <c r="V281" s="425"/>
      <c r="W281" s="425"/>
      <c r="X281" s="425"/>
      <c r="Y281" s="425"/>
      <c r="Z281" s="425"/>
      <c r="AA281" s="425"/>
      <c r="AB281" s="425"/>
      <c r="AC281" s="425"/>
      <c r="AD281" s="425"/>
      <c r="AE281" s="425"/>
      <c r="AF281" s="425"/>
      <c r="AG281" s="425"/>
      <c r="AH281" s="425"/>
      <c r="AI281" s="425"/>
      <c r="AJ281" s="425"/>
      <c r="AK281" s="425"/>
      <c r="AL281" s="425"/>
      <c r="AM281" s="425"/>
      <c r="AN281" s="425"/>
      <c r="AO281" s="425"/>
      <c r="AP281" s="425"/>
      <c r="AQ281" s="425"/>
      <c r="AR281" s="425"/>
      <c r="AS281" s="425"/>
      <c r="AT281" s="425"/>
      <c r="AU281" s="425"/>
      <c r="AV281" s="425"/>
      <c r="AW281" s="425"/>
      <c r="AX281" s="425"/>
      <c r="AY281" s="425"/>
      <c r="AZ281" s="425"/>
      <c r="BA281" s="425"/>
      <c r="BB281" s="425"/>
      <c r="BC281" s="425"/>
      <c r="BD281" s="425"/>
      <c r="BE281" s="425"/>
      <c r="BF281" s="425"/>
      <c r="BG281" s="425"/>
      <c r="BH281" s="425"/>
      <c r="BI281" s="425"/>
    </row>
    <row r="282" spans="1:61" s="594" customFormat="1" ht="39" customHeight="1">
      <c r="A282" s="1085" t="s">
        <v>318</v>
      </c>
      <c r="B282" s="1083" t="s">
        <v>818</v>
      </c>
      <c r="C282" s="1027">
        <v>1</v>
      </c>
      <c r="D282" s="1069" t="s">
        <v>2</v>
      </c>
      <c r="E282" s="1246"/>
      <c r="F282" s="1246">
        <f t="shared" si="11"/>
        <v>0</v>
      </c>
      <c r="G282" s="1080"/>
      <c r="H282" s="425"/>
      <c r="I282" s="425"/>
      <c r="J282" s="425"/>
      <c r="K282" s="425"/>
      <c r="L282" s="425"/>
      <c r="M282" s="425"/>
      <c r="N282" s="425"/>
      <c r="O282" s="425"/>
      <c r="P282" s="425"/>
      <c r="Q282" s="425"/>
      <c r="R282" s="425"/>
      <c r="S282" s="425"/>
      <c r="T282" s="425"/>
      <c r="U282" s="425"/>
      <c r="V282" s="425"/>
      <c r="W282" s="425"/>
      <c r="X282" s="425"/>
      <c r="Y282" s="425"/>
      <c r="Z282" s="425"/>
      <c r="AA282" s="425"/>
      <c r="AB282" s="425"/>
      <c r="AC282" s="425"/>
      <c r="AD282" s="425"/>
      <c r="AE282" s="425"/>
      <c r="AF282" s="425"/>
      <c r="AG282" s="425"/>
      <c r="AH282" s="425"/>
      <c r="AI282" s="425"/>
      <c r="AJ282" s="425"/>
      <c r="AK282" s="425"/>
      <c r="AL282" s="425"/>
      <c r="AM282" s="425"/>
      <c r="AN282" s="425"/>
      <c r="AO282" s="425"/>
      <c r="AP282" s="425"/>
      <c r="AQ282" s="425"/>
      <c r="AR282" s="425"/>
      <c r="AS282" s="425"/>
      <c r="AT282" s="425"/>
      <c r="AU282" s="425"/>
      <c r="AV282" s="425"/>
      <c r="AW282" s="425"/>
      <c r="AX282" s="425"/>
      <c r="AY282" s="425"/>
      <c r="AZ282" s="425"/>
      <c r="BA282" s="425"/>
      <c r="BB282" s="425"/>
      <c r="BC282" s="425"/>
      <c r="BD282" s="425"/>
      <c r="BE282" s="425"/>
      <c r="BF282" s="425"/>
      <c r="BG282" s="425"/>
      <c r="BH282" s="425"/>
      <c r="BI282" s="425"/>
    </row>
    <row r="283" spans="1:61" s="594" customFormat="1" ht="42" customHeight="1">
      <c r="A283" s="1085" t="s">
        <v>571</v>
      </c>
      <c r="B283" s="1083" t="s">
        <v>817</v>
      </c>
      <c r="C283" s="1027">
        <v>1</v>
      </c>
      <c r="D283" s="1069" t="s">
        <v>2</v>
      </c>
      <c r="E283" s="1246"/>
      <c r="F283" s="1246">
        <f t="shared" si="11"/>
        <v>0</v>
      </c>
      <c r="G283" s="1080"/>
      <c r="H283" s="425"/>
      <c r="I283" s="425"/>
      <c r="J283" s="425"/>
      <c r="K283" s="425"/>
      <c r="L283" s="425"/>
      <c r="M283" s="425"/>
      <c r="N283" s="425"/>
      <c r="O283" s="425"/>
      <c r="P283" s="425"/>
      <c r="Q283" s="425"/>
      <c r="R283" s="425"/>
      <c r="S283" s="425"/>
      <c r="T283" s="425"/>
      <c r="U283" s="425"/>
      <c r="V283" s="425"/>
      <c r="W283" s="425"/>
      <c r="X283" s="425"/>
      <c r="Y283" s="425"/>
      <c r="Z283" s="425"/>
      <c r="AA283" s="425"/>
      <c r="AB283" s="425"/>
      <c r="AC283" s="425"/>
      <c r="AD283" s="425"/>
      <c r="AE283" s="425"/>
      <c r="AF283" s="425"/>
      <c r="AG283" s="425"/>
      <c r="AH283" s="425"/>
      <c r="AI283" s="425"/>
      <c r="AJ283" s="425"/>
      <c r="AK283" s="425"/>
      <c r="AL283" s="425"/>
      <c r="AM283" s="425"/>
      <c r="AN283" s="425"/>
      <c r="AO283" s="425"/>
      <c r="AP283" s="425"/>
      <c r="AQ283" s="425"/>
      <c r="AR283" s="425"/>
      <c r="AS283" s="425"/>
      <c r="AT283" s="425"/>
      <c r="AU283" s="425"/>
      <c r="AV283" s="425"/>
      <c r="AW283" s="425"/>
      <c r="AX283" s="425"/>
      <c r="AY283" s="425"/>
      <c r="AZ283" s="425"/>
      <c r="BA283" s="425"/>
      <c r="BB283" s="425"/>
      <c r="BC283" s="425"/>
      <c r="BD283" s="425"/>
      <c r="BE283" s="425"/>
      <c r="BF283" s="425"/>
      <c r="BG283" s="425"/>
      <c r="BH283" s="425"/>
      <c r="BI283" s="425"/>
    </row>
    <row r="284" spans="1:61" s="594" customFormat="1" ht="40.5" customHeight="1">
      <c r="A284" s="1085" t="s">
        <v>569</v>
      </c>
      <c r="B284" s="1083" t="s">
        <v>726</v>
      </c>
      <c r="C284" s="1027">
        <v>1</v>
      </c>
      <c r="D284" s="1069" t="s">
        <v>2</v>
      </c>
      <c r="E284" s="1246"/>
      <c r="F284" s="1246">
        <f t="shared" si="11"/>
        <v>0</v>
      </c>
      <c r="G284" s="1080"/>
      <c r="H284" s="425"/>
      <c r="I284" s="425"/>
      <c r="J284" s="425"/>
      <c r="K284" s="425"/>
      <c r="L284" s="425"/>
      <c r="M284" s="425"/>
      <c r="N284" s="425"/>
      <c r="O284" s="425"/>
      <c r="P284" s="425"/>
      <c r="Q284" s="425"/>
      <c r="R284" s="425"/>
      <c r="S284" s="425"/>
      <c r="T284" s="425"/>
      <c r="U284" s="425"/>
      <c r="V284" s="425"/>
      <c r="W284" s="425"/>
      <c r="X284" s="425"/>
      <c r="Y284" s="425"/>
      <c r="Z284" s="425"/>
      <c r="AA284" s="425"/>
      <c r="AB284" s="425"/>
      <c r="AC284" s="425"/>
      <c r="AD284" s="425"/>
      <c r="AE284" s="425"/>
      <c r="AF284" s="425"/>
      <c r="AG284" s="425"/>
      <c r="AH284" s="425"/>
      <c r="AI284" s="425"/>
      <c r="AJ284" s="425"/>
      <c r="AK284" s="425"/>
      <c r="AL284" s="425"/>
      <c r="AM284" s="425"/>
      <c r="AN284" s="425"/>
      <c r="AO284" s="425"/>
      <c r="AP284" s="425"/>
      <c r="AQ284" s="425"/>
      <c r="AR284" s="425"/>
      <c r="AS284" s="425"/>
      <c r="AT284" s="425"/>
      <c r="AU284" s="425"/>
      <c r="AV284" s="425"/>
      <c r="AW284" s="425"/>
      <c r="AX284" s="425"/>
      <c r="AY284" s="425"/>
      <c r="AZ284" s="425"/>
      <c r="BA284" s="425"/>
      <c r="BB284" s="425"/>
      <c r="BC284" s="425"/>
      <c r="BD284" s="425"/>
      <c r="BE284" s="425"/>
      <c r="BF284" s="425"/>
      <c r="BG284" s="425"/>
      <c r="BH284" s="425"/>
      <c r="BI284" s="425"/>
    </row>
    <row r="285" spans="1:61" s="594" customFormat="1" ht="45.75" customHeight="1">
      <c r="A285" s="1085" t="s">
        <v>567</v>
      </c>
      <c r="B285" s="1083" t="s">
        <v>816</v>
      </c>
      <c r="C285" s="1027">
        <v>1</v>
      </c>
      <c r="D285" s="1069" t="s">
        <v>2</v>
      </c>
      <c r="E285" s="1246"/>
      <c r="F285" s="1246">
        <f t="shared" si="11"/>
        <v>0</v>
      </c>
      <c r="G285" s="1080"/>
      <c r="H285" s="425"/>
      <c r="I285" s="425"/>
      <c r="J285" s="425"/>
      <c r="K285" s="425"/>
      <c r="L285" s="425"/>
      <c r="M285" s="425"/>
      <c r="N285" s="425"/>
      <c r="O285" s="425"/>
      <c r="P285" s="425"/>
      <c r="Q285" s="425"/>
      <c r="R285" s="425"/>
      <c r="S285" s="425"/>
      <c r="T285" s="425"/>
      <c r="U285" s="425"/>
      <c r="V285" s="425"/>
      <c r="W285" s="425"/>
      <c r="X285" s="425"/>
      <c r="Y285" s="425"/>
      <c r="Z285" s="425"/>
      <c r="AA285" s="425"/>
      <c r="AB285" s="425"/>
      <c r="AC285" s="425"/>
      <c r="AD285" s="425"/>
      <c r="AE285" s="425"/>
      <c r="AF285" s="425"/>
      <c r="AG285" s="425"/>
      <c r="AH285" s="425"/>
      <c r="AI285" s="425"/>
      <c r="AJ285" s="425"/>
      <c r="AK285" s="425"/>
      <c r="AL285" s="425"/>
      <c r="AM285" s="425"/>
      <c r="AN285" s="425"/>
      <c r="AO285" s="425"/>
      <c r="AP285" s="425"/>
      <c r="AQ285" s="425"/>
      <c r="AR285" s="425"/>
      <c r="AS285" s="425"/>
      <c r="AT285" s="425"/>
      <c r="AU285" s="425"/>
      <c r="AV285" s="425"/>
      <c r="AW285" s="425"/>
      <c r="AX285" s="425"/>
      <c r="AY285" s="425"/>
      <c r="AZ285" s="425"/>
      <c r="BA285" s="425"/>
      <c r="BB285" s="425"/>
      <c r="BC285" s="425"/>
      <c r="BD285" s="425"/>
      <c r="BE285" s="425"/>
      <c r="BF285" s="425"/>
      <c r="BG285" s="425"/>
      <c r="BH285" s="425"/>
      <c r="BI285" s="425"/>
    </row>
    <row r="286" spans="1:61" s="594" customFormat="1" ht="20" customHeight="1">
      <c r="A286" s="1085" t="s">
        <v>565</v>
      </c>
      <c r="B286" s="1083" t="s">
        <v>724</v>
      </c>
      <c r="C286" s="1027">
        <v>1</v>
      </c>
      <c r="D286" s="1069" t="s">
        <v>2</v>
      </c>
      <c r="E286" s="1246"/>
      <c r="F286" s="1246">
        <f t="shared" si="11"/>
        <v>0</v>
      </c>
      <c r="G286" s="1080"/>
      <c r="H286" s="425"/>
      <c r="I286" s="425"/>
      <c r="J286" s="425"/>
      <c r="K286" s="425"/>
      <c r="L286" s="425"/>
      <c r="M286" s="425"/>
      <c r="N286" s="425"/>
      <c r="O286" s="425"/>
      <c r="P286" s="425"/>
      <c r="Q286" s="425"/>
      <c r="R286" s="425"/>
      <c r="S286" s="425"/>
      <c r="T286" s="425"/>
      <c r="U286" s="425"/>
      <c r="V286" s="425"/>
      <c r="W286" s="425"/>
      <c r="X286" s="425"/>
      <c r="Y286" s="425"/>
      <c r="Z286" s="425"/>
      <c r="AA286" s="425"/>
      <c r="AB286" s="425"/>
      <c r="AC286" s="425"/>
      <c r="AD286" s="425"/>
      <c r="AE286" s="425"/>
      <c r="AF286" s="425"/>
      <c r="AG286" s="425"/>
      <c r="AH286" s="425"/>
      <c r="AI286" s="425"/>
      <c r="AJ286" s="425"/>
      <c r="AK286" s="425"/>
      <c r="AL286" s="425"/>
      <c r="AM286" s="425"/>
      <c r="AN286" s="425"/>
      <c r="AO286" s="425"/>
      <c r="AP286" s="425"/>
      <c r="AQ286" s="425"/>
      <c r="AR286" s="425"/>
      <c r="AS286" s="425"/>
      <c r="AT286" s="425"/>
      <c r="AU286" s="425"/>
      <c r="AV286" s="425"/>
      <c r="AW286" s="425"/>
      <c r="AX286" s="425"/>
      <c r="AY286" s="425"/>
      <c r="AZ286" s="425"/>
      <c r="BA286" s="425"/>
      <c r="BB286" s="425"/>
      <c r="BC286" s="425"/>
      <c r="BD286" s="425"/>
      <c r="BE286" s="425"/>
      <c r="BF286" s="425"/>
      <c r="BG286" s="425"/>
      <c r="BH286" s="425"/>
      <c r="BI286" s="425"/>
    </row>
    <row r="287" spans="1:61" s="594" customFormat="1" ht="38.25" customHeight="1">
      <c r="A287" s="1085" t="s">
        <v>563</v>
      </c>
      <c r="B287" s="1083" t="s">
        <v>723</v>
      </c>
      <c r="C287" s="1027">
        <v>1</v>
      </c>
      <c r="D287" s="1069" t="s">
        <v>2</v>
      </c>
      <c r="E287" s="1246"/>
      <c r="F287" s="1246">
        <f t="shared" si="11"/>
        <v>0</v>
      </c>
      <c r="G287" s="1080"/>
      <c r="H287" s="425"/>
      <c r="I287" s="425"/>
      <c r="J287" s="425"/>
      <c r="K287" s="425"/>
      <c r="L287" s="425"/>
      <c r="M287" s="425"/>
      <c r="N287" s="425"/>
      <c r="O287" s="425"/>
      <c r="P287" s="425"/>
      <c r="Q287" s="425"/>
      <c r="R287" s="425"/>
      <c r="S287" s="425"/>
      <c r="T287" s="425"/>
      <c r="U287" s="425"/>
      <c r="V287" s="425"/>
      <c r="W287" s="425"/>
      <c r="X287" s="425"/>
      <c r="Y287" s="425"/>
      <c r="Z287" s="425"/>
      <c r="AA287" s="425"/>
      <c r="AB287" s="425"/>
      <c r="AC287" s="425"/>
      <c r="AD287" s="425"/>
      <c r="AE287" s="425"/>
      <c r="AF287" s="425"/>
      <c r="AG287" s="425"/>
      <c r="AH287" s="425"/>
      <c r="AI287" s="425"/>
      <c r="AJ287" s="425"/>
      <c r="AK287" s="425"/>
      <c r="AL287" s="425"/>
      <c r="AM287" s="425"/>
      <c r="AN287" s="425"/>
      <c r="AO287" s="425"/>
      <c r="AP287" s="425"/>
      <c r="AQ287" s="425"/>
      <c r="AR287" s="425"/>
      <c r="AS287" s="425"/>
      <c r="AT287" s="425"/>
      <c r="AU287" s="425"/>
      <c r="AV287" s="425"/>
      <c r="AW287" s="425"/>
      <c r="AX287" s="425"/>
      <c r="AY287" s="425"/>
      <c r="AZ287" s="425"/>
      <c r="BA287" s="425"/>
      <c r="BB287" s="425"/>
      <c r="BC287" s="425"/>
      <c r="BD287" s="425"/>
      <c r="BE287" s="425"/>
      <c r="BF287" s="425"/>
      <c r="BG287" s="425"/>
      <c r="BH287" s="425"/>
      <c r="BI287" s="425"/>
    </row>
    <row r="288" spans="1:61" s="594" customFormat="1" ht="42" customHeight="1">
      <c r="A288" s="1085" t="s">
        <v>561</v>
      </c>
      <c r="B288" s="1083" t="s">
        <v>722</v>
      </c>
      <c r="C288" s="1027">
        <v>2</v>
      </c>
      <c r="D288" s="1069" t="s">
        <v>2</v>
      </c>
      <c r="E288" s="1246"/>
      <c r="F288" s="1246">
        <f t="shared" si="11"/>
        <v>0</v>
      </c>
      <c r="G288" s="1080"/>
      <c r="H288" s="425"/>
      <c r="I288" s="425"/>
      <c r="J288" s="425"/>
      <c r="K288" s="425"/>
      <c r="L288" s="425"/>
      <c r="M288" s="425"/>
      <c r="N288" s="425"/>
      <c r="O288" s="425"/>
      <c r="P288" s="425"/>
      <c r="Q288" s="425"/>
      <c r="R288" s="425"/>
      <c r="S288" s="425"/>
      <c r="T288" s="425"/>
      <c r="U288" s="425"/>
      <c r="V288" s="425"/>
      <c r="W288" s="425"/>
      <c r="X288" s="425"/>
      <c r="Y288" s="425"/>
      <c r="Z288" s="425"/>
      <c r="AA288" s="425"/>
      <c r="AB288" s="425"/>
      <c r="AC288" s="425"/>
      <c r="AD288" s="425"/>
      <c r="AE288" s="425"/>
      <c r="AF288" s="425"/>
      <c r="AG288" s="425"/>
      <c r="AH288" s="425"/>
      <c r="AI288" s="425"/>
      <c r="AJ288" s="425"/>
      <c r="AK288" s="425"/>
      <c r="AL288" s="425"/>
      <c r="AM288" s="425"/>
      <c r="AN288" s="425"/>
      <c r="AO288" s="425"/>
      <c r="AP288" s="425"/>
      <c r="AQ288" s="425"/>
      <c r="AR288" s="425"/>
      <c r="AS288" s="425"/>
      <c r="AT288" s="425"/>
      <c r="AU288" s="425"/>
      <c r="AV288" s="425"/>
      <c r="AW288" s="425"/>
      <c r="AX288" s="425"/>
      <c r="AY288" s="425"/>
      <c r="AZ288" s="425"/>
      <c r="BA288" s="425"/>
      <c r="BB288" s="425"/>
      <c r="BC288" s="425"/>
      <c r="BD288" s="425"/>
      <c r="BE288" s="425"/>
      <c r="BF288" s="425"/>
      <c r="BG288" s="425"/>
      <c r="BH288" s="425"/>
      <c r="BI288" s="425"/>
    </row>
    <row r="289" spans="1:61" s="594" customFormat="1" ht="38.25" customHeight="1">
      <c r="A289" s="1085" t="s">
        <v>559</v>
      </c>
      <c r="B289" s="1083" t="s">
        <v>721</v>
      </c>
      <c r="C289" s="1027">
        <v>1</v>
      </c>
      <c r="D289" s="1069" t="s">
        <v>2</v>
      </c>
      <c r="E289" s="1246"/>
      <c r="F289" s="1246">
        <f t="shared" si="11"/>
        <v>0</v>
      </c>
      <c r="G289" s="1080"/>
      <c r="H289" s="425"/>
      <c r="I289" s="425"/>
      <c r="J289" s="425"/>
      <c r="K289" s="425"/>
      <c r="L289" s="425"/>
      <c r="M289" s="425"/>
      <c r="N289" s="425"/>
      <c r="O289" s="425"/>
      <c r="P289" s="425"/>
      <c r="Q289" s="425"/>
      <c r="R289" s="425"/>
      <c r="S289" s="425"/>
      <c r="T289" s="425"/>
      <c r="U289" s="425"/>
      <c r="V289" s="425"/>
      <c r="W289" s="425"/>
      <c r="X289" s="425"/>
      <c r="Y289" s="425"/>
      <c r="Z289" s="425"/>
      <c r="AA289" s="425"/>
      <c r="AB289" s="425"/>
      <c r="AC289" s="425"/>
      <c r="AD289" s="425"/>
      <c r="AE289" s="425"/>
      <c r="AF289" s="425"/>
      <c r="AG289" s="425"/>
      <c r="AH289" s="425"/>
      <c r="AI289" s="425"/>
      <c r="AJ289" s="425"/>
      <c r="AK289" s="425"/>
      <c r="AL289" s="425"/>
      <c r="AM289" s="425"/>
      <c r="AN289" s="425"/>
      <c r="AO289" s="425"/>
      <c r="AP289" s="425"/>
      <c r="AQ289" s="425"/>
      <c r="AR289" s="425"/>
      <c r="AS289" s="425"/>
      <c r="AT289" s="425"/>
      <c r="AU289" s="425"/>
      <c r="AV289" s="425"/>
      <c r="AW289" s="425"/>
      <c r="AX289" s="425"/>
      <c r="AY289" s="425"/>
      <c r="AZ289" s="425"/>
      <c r="BA289" s="425"/>
      <c r="BB289" s="425"/>
      <c r="BC289" s="425"/>
      <c r="BD289" s="425"/>
      <c r="BE289" s="425"/>
      <c r="BF289" s="425"/>
      <c r="BG289" s="425"/>
      <c r="BH289" s="425"/>
      <c r="BI289" s="425"/>
    </row>
    <row r="290" spans="1:61" s="594" customFormat="1" ht="21.75" customHeight="1">
      <c r="A290" s="1085" t="s">
        <v>557</v>
      </c>
      <c r="B290" s="1083" t="s">
        <v>720</v>
      </c>
      <c r="C290" s="1027">
        <v>1</v>
      </c>
      <c r="D290" s="1069" t="s">
        <v>2</v>
      </c>
      <c r="E290" s="1246"/>
      <c r="F290" s="1246">
        <f t="shared" si="11"/>
        <v>0</v>
      </c>
      <c r="G290" s="1080"/>
      <c r="H290" s="425"/>
      <c r="I290" s="425"/>
      <c r="J290" s="425"/>
      <c r="K290" s="425"/>
      <c r="L290" s="425"/>
      <c r="M290" s="425"/>
      <c r="N290" s="425"/>
      <c r="O290" s="425"/>
      <c r="P290" s="425"/>
      <c r="Q290" s="425"/>
      <c r="R290" s="425"/>
      <c r="S290" s="425"/>
      <c r="T290" s="425"/>
      <c r="U290" s="425"/>
      <c r="V290" s="425"/>
      <c r="W290" s="425"/>
      <c r="X290" s="425"/>
      <c r="Y290" s="425"/>
      <c r="Z290" s="425"/>
      <c r="AA290" s="425"/>
      <c r="AB290" s="425"/>
      <c r="AC290" s="425"/>
      <c r="AD290" s="425"/>
      <c r="AE290" s="425"/>
      <c r="AF290" s="425"/>
      <c r="AG290" s="425"/>
      <c r="AH290" s="425"/>
      <c r="AI290" s="425"/>
      <c r="AJ290" s="425"/>
      <c r="AK290" s="425"/>
      <c r="AL290" s="425"/>
      <c r="AM290" s="425"/>
      <c r="AN290" s="425"/>
      <c r="AO290" s="425"/>
      <c r="AP290" s="425"/>
      <c r="AQ290" s="425"/>
      <c r="AR290" s="425"/>
      <c r="AS290" s="425"/>
      <c r="AT290" s="425"/>
      <c r="AU290" s="425"/>
      <c r="AV290" s="425"/>
      <c r="AW290" s="425"/>
      <c r="AX290" s="425"/>
      <c r="AY290" s="425"/>
      <c r="AZ290" s="425"/>
      <c r="BA290" s="425"/>
      <c r="BB290" s="425"/>
      <c r="BC290" s="425"/>
      <c r="BD290" s="425"/>
      <c r="BE290" s="425"/>
      <c r="BF290" s="425"/>
      <c r="BG290" s="425"/>
      <c r="BH290" s="425"/>
      <c r="BI290" s="425"/>
    </row>
    <row r="291" spans="1:61" s="594" customFormat="1" ht="40.5" customHeight="1">
      <c r="A291" s="1085" t="s">
        <v>555</v>
      </c>
      <c r="B291" s="1083" t="s">
        <v>719</v>
      </c>
      <c r="C291" s="1027">
        <v>1</v>
      </c>
      <c r="D291" s="1069" t="s">
        <v>2</v>
      </c>
      <c r="E291" s="1246"/>
      <c r="F291" s="1246">
        <f t="shared" si="11"/>
        <v>0</v>
      </c>
      <c r="G291" s="1080"/>
      <c r="H291" s="425"/>
      <c r="I291" s="425"/>
      <c r="J291" s="425"/>
      <c r="K291" s="425"/>
      <c r="L291" s="425"/>
      <c r="M291" s="425"/>
      <c r="N291" s="425"/>
      <c r="O291" s="425"/>
      <c r="P291" s="425"/>
      <c r="Q291" s="425"/>
      <c r="R291" s="425"/>
      <c r="S291" s="425"/>
      <c r="T291" s="425"/>
      <c r="U291" s="425"/>
      <c r="V291" s="425"/>
      <c r="W291" s="425"/>
      <c r="X291" s="425"/>
      <c r="Y291" s="425"/>
      <c r="Z291" s="425"/>
      <c r="AA291" s="425"/>
      <c r="AB291" s="425"/>
      <c r="AC291" s="425"/>
      <c r="AD291" s="425"/>
      <c r="AE291" s="425"/>
      <c r="AF291" s="425"/>
      <c r="AG291" s="425"/>
      <c r="AH291" s="425"/>
      <c r="AI291" s="425"/>
      <c r="AJ291" s="425"/>
      <c r="AK291" s="425"/>
      <c r="AL291" s="425"/>
      <c r="AM291" s="425"/>
      <c r="AN291" s="425"/>
      <c r="AO291" s="425"/>
      <c r="AP291" s="425"/>
      <c r="AQ291" s="425"/>
      <c r="AR291" s="425"/>
      <c r="AS291" s="425"/>
      <c r="AT291" s="425"/>
      <c r="AU291" s="425"/>
      <c r="AV291" s="425"/>
      <c r="AW291" s="425"/>
      <c r="AX291" s="425"/>
      <c r="AY291" s="425"/>
      <c r="AZ291" s="425"/>
      <c r="BA291" s="425"/>
      <c r="BB291" s="425"/>
      <c r="BC291" s="425"/>
      <c r="BD291" s="425"/>
      <c r="BE291" s="425"/>
      <c r="BF291" s="425"/>
      <c r="BG291" s="425"/>
      <c r="BH291" s="425"/>
      <c r="BI291" s="425"/>
    </row>
    <row r="292" spans="1:61" s="594" customFormat="1" ht="20" customHeight="1">
      <c r="A292" s="1085" t="s">
        <v>553</v>
      </c>
      <c r="B292" s="1083" t="s">
        <v>517</v>
      </c>
      <c r="C292" s="1027">
        <v>1</v>
      </c>
      <c r="D292" s="1069" t="s">
        <v>2</v>
      </c>
      <c r="E292" s="1246"/>
      <c r="F292" s="1246">
        <f t="shared" si="11"/>
        <v>0</v>
      </c>
      <c r="G292" s="1080"/>
      <c r="H292" s="425"/>
      <c r="I292" s="425"/>
      <c r="J292" s="425"/>
      <c r="K292" s="425"/>
      <c r="L292" s="425"/>
      <c r="M292" s="425"/>
      <c r="N292" s="425"/>
      <c r="O292" s="425"/>
      <c r="P292" s="425"/>
      <c r="Q292" s="425"/>
      <c r="R292" s="425"/>
      <c r="S292" s="425"/>
      <c r="T292" s="425"/>
      <c r="U292" s="425"/>
      <c r="V292" s="425"/>
      <c r="W292" s="425"/>
      <c r="X292" s="425"/>
      <c r="Y292" s="425"/>
      <c r="Z292" s="425"/>
      <c r="AA292" s="425"/>
      <c r="AB292" s="425"/>
      <c r="AC292" s="425"/>
      <c r="AD292" s="425"/>
      <c r="AE292" s="425"/>
      <c r="AF292" s="425"/>
      <c r="AG292" s="425"/>
      <c r="AH292" s="425"/>
      <c r="AI292" s="425"/>
      <c r="AJ292" s="425"/>
      <c r="AK292" s="425"/>
      <c r="AL292" s="425"/>
      <c r="AM292" s="425"/>
      <c r="AN292" s="425"/>
      <c r="AO292" s="425"/>
      <c r="AP292" s="425"/>
      <c r="AQ292" s="425"/>
      <c r="AR292" s="425"/>
      <c r="AS292" s="425"/>
      <c r="AT292" s="425"/>
      <c r="AU292" s="425"/>
      <c r="AV292" s="425"/>
      <c r="AW292" s="425"/>
      <c r="AX292" s="425"/>
      <c r="AY292" s="425"/>
      <c r="AZ292" s="425"/>
      <c r="BA292" s="425"/>
      <c r="BB292" s="425"/>
      <c r="BC292" s="425"/>
      <c r="BD292" s="425"/>
      <c r="BE292" s="425"/>
      <c r="BF292" s="425"/>
      <c r="BG292" s="425"/>
      <c r="BH292" s="425"/>
      <c r="BI292" s="425"/>
    </row>
    <row r="293" spans="1:61" s="594" customFormat="1" ht="39.75" customHeight="1">
      <c r="A293" s="1085" t="s">
        <v>551</v>
      </c>
      <c r="B293" s="1083" t="s">
        <v>718</v>
      </c>
      <c r="C293" s="1027">
        <v>1</v>
      </c>
      <c r="D293" s="1069" t="s">
        <v>2</v>
      </c>
      <c r="E293" s="1246"/>
      <c r="F293" s="1246">
        <f t="shared" si="11"/>
        <v>0</v>
      </c>
      <c r="G293" s="1080"/>
      <c r="H293" s="425"/>
      <c r="I293" s="425"/>
      <c r="J293" s="425"/>
      <c r="K293" s="425"/>
      <c r="L293" s="425"/>
      <c r="M293" s="425"/>
      <c r="N293" s="425"/>
      <c r="O293" s="425"/>
      <c r="P293" s="425"/>
      <c r="Q293" s="425"/>
      <c r="R293" s="425"/>
      <c r="S293" s="425"/>
      <c r="T293" s="425"/>
      <c r="U293" s="425"/>
      <c r="V293" s="425"/>
      <c r="W293" s="425"/>
      <c r="X293" s="425"/>
      <c r="Y293" s="425"/>
      <c r="Z293" s="425"/>
      <c r="AA293" s="425"/>
      <c r="AB293" s="425"/>
      <c r="AC293" s="425"/>
      <c r="AD293" s="425"/>
      <c r="AE293" s="425"/>
      <c r="AF293" s="425"/>
      <c r="AG293" s="425"/>
      <c r="AH293" s="425"/>
      <c r="AI293" s="425"/>
      <c r="AJ293" s="425"/>
      <c r="AK293" s="425"/>
      <c r="AL293" s="425"/>
      <c r="AM293" s="425"/>
      <c r="AN293" s="425"/>
      <c r="AO293" s="425"/>
      <c r="AP293" s="425"/>
      <c r="AQ293" s="425"/>
      <c r="AR293" s="425"/>
      <c r="AS293" s="425"/>
      <c r="AT293" s="425"/>
      <c r="AU293" s="425"/>
      <c r="AV293" s="425"/>
      <c r="AW293" s="425"/>
      <c r="AX293" s="425"/>
      <c r="AY293" s="425"/>
      <c r="AZ293" s="425"/>
      <c r="BA293" s="425"/>
      <c r="BB293" s="425"/>
      <c r="BC293" s="425"/>
      <c r="BD293" s="425"/>
      <c r="BE293" s="425"/>
      <c r="BF293" s="425"/>
      <c r="BG293" s="425"/>
      <c r="BH293" s="425"/>
      <c r="BI293" s="425"/>
    </row>
    <row r="294" spans="1:61" s="594" customFormat="1" ht="21.75" customHeight="1">
      <c r="A294" s="1085" t="s">
        <v>549</v>
      </c>
      <c r="B294" s="1083" t="s">
        <v>513</v>
      </c>
      <c r="C294" s="1027">
        <v>44</v>
      </c>
      <c r="D294" s="1069" t="s">
        <v>2</v>
      </c>
      <c r="E294" s="1246"/>
      <c r="F294" s="1246">
        <f t="shared" si="11"/>
        <v>0</v>
      </c>
      <c r="G294" s="1080"/>
      <c r="H294" s="425"/>
      <c r="I294" s="425"/>
      <c r="J294" s="425"/>
      <c r="K294" s="425"/>
      <c r="L294" s="425"/>
      <c r="M294" s="425"/>
      <c r="N294" s="425"/>
      <c r="O294" s="425"/>
      <c r="P294" s="425"/>
      <c r="Q294" s="425"/>
      <c r="R294" s="425"/>
      <c r="S294" s="425"/>
      <c r="T294" s="425"/>
      <c r="U294" s="425"/>
      <c r="V294" s="425"/>
      <c r="W294" s="425"/>
      <c r="X294" s="425"/>
      <c r="Y294" s="425"/>
      <c r="Z294" s="425"/>
      <c r="AA294" s="425"/>
      <c r="AB294" s="425"/>
      <c r="AC294" s="425"/>
      <c r="AD294" s="425"/>
      <c r="AE294" s="425"/>
      <c r="AF294" s="425"/>
      <c r="AG294" s="425"/>
      <c r="AH294" s="425"/>
      <c r="AI294" s="425"/>
      <c r="AJ294" s="425"/>
      <c r="AK294" s="425"/>
      <c r="AL294" s="425"/>
      <c r="AM294" s="425"/>
      <c r="AN294" s="425"/>
      <c r="AO294" s="425"/>
      <c r="AP294" s="425"/>
      <c r="AQ294" s="425"/>
      <c r="AR294" s="425"/>
      <c r="AS294" s="425"/>
      <c r="AT294" s="425"/>
      <c r="AU294" s="425"/>
      <c r="AV294" s="425"/>
      <c r="AW294" s="425"/>
      <c r="AX294" s="425"/>
      <c r="AY294" s="425"/>
      <c r="AZ294" s="425"/>
      <c r="BA294" s="425"/>
      <c r="BB294" s="425"/>
      <c r="BC294" s="425"/>
      <c r="BD294" s="425"/>
      <c r="BE294" s="425"/>
      <c r="BF294" s="425"/>
      <c r="BG294" s="425"/>
      <c r="BH294" s="425"/>
      <c r="BI294" s="425"/>
    </row>
    <row r="295" spans="1:61" s="594" customFormat="1" ht="20" customHeight="1">
      <c r="A295" s="1084" t="s">
        <v>547</v>
      </c>
      <c r="B295" s="1083" t="s">
        <v>717</v>
      </c>
      <c r="C295" s="1027">
        <v>2</v>
      </c>
      <c r="D295" s="1069" t="s">
        <v>2</v>
      </c>
      <c r="E295" s="1246"/>
      <c r="F295" s="1246">
        <f t="shared" si="11"/>
        <v>0</v>
      </c>
      <c r="G295" s="1080"/>
      <c r="H295" s="425"/>
      <c r="I295" s="425"/>
      <c r="J295" s="425"/>
      <c r="K295" s="425"/>
      <c r="L295" s="425"/>
      <c r="M295" s="425"/>
      <c r="N295" s="425"/>
      <c r="O295" s="425"/>
      <c r="P295" s="425"/>
      <c r="Q295" s="425"/>
      <c r="R295" s="425"/>
      <c r="S295" s="425"/>
      <c r="T295" s="425"/>
      <c r="U295" s="425"/>
      <c r="V295" s="425"/>
      <c r="W295" s="425"/>
      <c r="X295" s="425"/>
      <c r="Y295" s="425"/>
      <c r="Z295" s="425"/>
      <c r="AA295" s="425"/>
      <c r="AB295" s="425"/>
      <c r="AC295" s="425"/>
      <c r="AD295" s="425"/>
      <c r="AE295" s="425"/>
      <c r="AF295" s="425"/>
      <c r="AG295" s="425"/>
      <c r="AH295" s="425"/>
      <c r="AI295" s="425"/>
      <c r="AJ295" s="425"/>
      <c r="AK295" s="425"/>
      <c r="AL295" s="425"/>
      <c r="AM295" s="425"/>
      <c r="AN295" s="425"/>
      <c r="AO295" s="425"/>
      <c r="AP295" s="425"/>
      <c r="AQ295" s="425"/>
      <c r="AR295" s="425"/>
      <c r="AS295" s="425"/>
      <c r="AT295" s="425"/>
      <c r="AU295" s="425"/>
      <c r="AV295" s="425"/>
      <c r="AW295" s="425"/>
      <c r="AX295" s="425"/>
      <c r="AY295" s="425"/>
      <c r="AZ295" s="425"/>
      <c r="BA295" s="425"/>
      <c r="BB295" s="425"/>
      <c r="BC295" s="425"/>
      <c r="BD295" s="425"/>
      <c r="BE295" s="425"/>
      <c r="BF295" s="425"/>
      <c r="BG295" s="425"/>
      <c r="BH295" s="425"/>
      <c r="BI295" s="425"/>
    </row>
    <row r="296" spans="1:61" s="594" customFormat="1" ht="20" customHeight="1">
      <c r="A296" s="1084" t="s">
        <v>545</v>
      </c>
      <c r="B296" s="1083" t="s">
        <v>716</v>
      </c>
      <c r="C296" s="1027">
        <v>8</v>
      </c>
      <c r="D296" s="1069" t="s">
        <v>2</v>
      </c>
      <c r="E296" s="1246"/>
      <c r="F296" s="1246">
        <f t="shared" si="11"/>
        <v>0</v>
      </c>
      <c r="G296" s="1080"/>
      <c r="H296" s="425"/>
      <c r="I296" s="425"/>
      <c r="J296" s="425"/>
      <c r="K296" s="425"/>
      <c r="L296" s="425"/>
      <c r="M296" s="425"/>
      <c r="N296" s="425"/>
      <c r="O296" s="425"/>
      <c r="P296" s="425"/>
      <c r="Q296" s="425"/>
      <c r="R296" s="425"/>
      <c r="S296" s="425"/>
      <c r="T296" s="425"/>
      <c r="U296" s="425"/>
      <c r="V296" s="425"/>
      <c r="W296" s="425"/>
      <c r="X296" s="425"/>
      <c r="Y296" s="425"/>
      <c r="Z296" s="425"/>
      <c r="AA296" s="425"/>
      <c r="AB296" s="425"/>
      <c r="AC296" s="425"/>
      <c r="AD296" s="425"/>
      <c r="AE296" s="425"/>
      <c r="AF296" s="425"/>
      <c r="AG296" s="425"/>
      <c r="AH296" s="425"/>
      <c r="AI296" s="425"/>
      <c r="AJ296" s="425"/>
      <c r="AK296" s="425"/>
      <c r="AL296" s="425"/>
      <c r="AM296" s="425"/>
      <c r="AN296" s="425"/>
      <c r="AO296" s="425"/>
      <c r="AP296" s="425"/>
      <c r="AQ296" s="425"/>
      <c r="AR296" s="425"/>
      <c r="AS296" s="425"/>
      <c r="AT296" s="425"/>
      <c r="AU296" s="425"/>
      <c r="AV296" s="425"/>
      <c r="AW296" s="425"/>
      <c r="AX296" s="425"/>
      <c r="AY296" s="425"/>
      <c r="AZ296" s="425"/>
      <c r="BA296" s="425"/>
      <c r="BB296" s="425"/>
      <c r="BC296" s="425"/>
      <c r="BD296" s="425"/>
      <c r="BE296" s="425"/>
      <c r="BF296" s="425"/>
      <c r="BG296" s="425"/>
      <c r="BH296" s="425"/>
      <c r="BI296" s="425"/>
    </row>
    <row r="297" spans="1:61" s="594" customFormat="1" ht="20" customHeight="1">
      <c r="A297" s="1082" t="s">
        <v>117</v>
      </c>
      <c r="B297" s="1081" t="s">
        <v>505</v>
      </c>
      <c r="C297" s="1027">
        <v>1</v>
      </c>
      <c r="D297" s="1069" t="s">
        <v>14</v>
      </c>
      <c r="E297" s="1246"/>
      <c r="F297" s="1246">
        <f t="shared" si="11"/>
        <v>0</v>
      </c>
      <c r="G297" s="1080"/>
      <c r="H297" s="425"/>
      <c r="I297" s="425"/>
      <c r="J297" s="425"/>
      <c r="K297" s="425"/>
      <c r="L297" s="425"/>
      <c r="M297" s="425"/>
      <c r="N297" s="425"/>
      <c r="O297" s="425"/>
      <c r="P297" s="425"/>
      <c r="Q297" s="425"/>
      <c r="R297" s="425"/>
      <c r="S297" s="425"/>
      <c r="T297" s="425"/>
      <c r="U297" s="425"/>
      <c r="V297" s="425"/>
      <c r="W297" s="425"/>
      <c r="X297" s="425"/>
      <c r="Y297" s="425"/>
      <c r="Z297" s="425"/>
      <c r="AA297" s="425"/>
      <c r="AB297" s="425"/>
      <c r="AC297" s="425"/>
      <c r="AD297" s="425"/>
      <c r="AE297" s="425"/>
      <c r="AF297" s="425"/>
      <c r="AG297" s="425"/>
      <c r="AH297" s="425"/>
      <c r="AI297" s="425"/>
      <c r="AJ297" s="425"/>
      <c r="AK297" s="425"/>
      <c r="AL297" s="425"/>
      <c r="AM297" s="425"/>
      <c r="AN297" s="425"/>
      <c r="AO297" s="425"/>
      <c r="AP297" s="425"/>
      <c r="AQ297" s="425"/>
      <c r="AR297" s="425"/>
      <c r="AS297" s="425"/>
      <c r="AT297" s="425"/>
      <c r="AU297" s="425"/>
      <c r="AV297" s="425"/>
      <c r="AW297" s="425"/>
      <c r="AX297" s="425"/>
      <c r="AY297" s="425"/>
      <c r="AZ297" s="425"/>
      <c r="BA297" s="425"/>
      <c r="BB297" s="425"/>
      <c r="BC297" s="425"/>
      <c r="BD297" s="425"/>
      <c r="BE297" s="425"/>
      <c r="BF297" s="425"/>
      <c r="BG297" s="425"/>
      <c r="BH297" s="425"/>
      <c r="BI297" s="425"/>
    </row>
    <row r="298" spans="1:61" s="594" customFormat="1" ht="20" customHeight="1">
      <c r="A298" s="1071" t="s">
        <v>116</v>
      </c>
      <c r="B298" s="1070" t="s">
        <v>504</v>
      </c>
      <c r="C298" s="1027">
        <v>1</v>
      </c>
      <c r="D298" s="1069" t="s">
        <v>14</v>
      </c>
      <c r="E298" s="1246"/>
      <c r="F298" s="1246">
        <f t="shared" si="11"/>
        <v>0</v>
      </c>
      <c r="G298" s="1023"/>
      <c r="H298" s="425"/>
      <c r="I298" s="425"/>
      <c r="J298" s="425"/>
      <c r="K298" s="425"/>
      <c r="L298" s="425"/>
      <c r="M298" s="425"/>
      <c r="N298" s="425"/>
      <c r="O298" s="425"/>
      <c r="P298" s="425"/>
      <c r="Q298" s="425"/>
      <c r="R298" s="425"/>
      <c r="S298" s="425"/>
      <c r="T298" s="425"/>
      <c r="U298" s="425"/>
      <c r="V298" s="425"/>
      <c r="W298" s="425"/>
      <c r="X298" s="425"/>
      <c r="Y298" s="425"/>
      <c r="Z298" s="425"/>
      <c r="AA298" s="425"/>
      <c r="AB298" s="425"/>
      <c r="AC298" s="425"/>
      <c r="AD298" s="425"/>
      <c r="AE298" s="425"/>
      <c r="AF298" s="425"/>
      <c r="AG298" s="425"/>
      <c r="AH298" s="425"/>
      <c r="AI298" s="425"/>
      <c r="AJ298" s="425"/>
      <c r="AK298" s="425"/>
      <c r="AL298" s="425"/>
      <c r="AM298" s="425"/>
      <c r="AN298" s="425"/>
      <c r="AO298" s="425"/>
      <c r="AP298" s="425"/>
      <c r="AQ298" s="425"/>
      <c r="AR298" s="425"/>
      <c r="AS298" s="425"/>
      <c r="AT298" s="425"/>
      <c r="AU298" s="425"/>
      <c r="AV298" s="425"/>
      <c r="AW298" s="425"/>
      <c r="AX298" s="425"/>
      <c r="AY298" s="425"/>
      <c r="AZ298" s="425"/>
      <c r="BA298" s="425"/>
      <c r="BB298" s="425"/>
      <c r="BC298" s="425"/>
      <c r="BD298" s="425"/>
      <c r="BE298" s="425"/>
      <c r="BF298" s="425"/>
      <c r="BG298" s="425"/>
      <c r="BH298" s="425"/>
      <c r="BI298" s="425"/>
    </row>
    <row r="299" spans="1:61" s="594" customFormat="1" ht="20" customHeight="1">
      <c r="A299" s="1071" t="s">
        <v>114</v>
      </c>
      <c r="B299" s="1070" t="s">
        <v>503</v>
      </c>
      <c r="C299" s="1027">
        <v>1</v>
      </c>
      <c r="D299" s="1069" t="s">
        <v>14</v>
      </c>
      <c r="E299" s="1246"/>
      <c r="F299" s="1246">
        <f t="shared" si="11"/>
        <v>0</v>
      </c>
      <c r="G299" s="1023">
        <f>SUM(F280:F299)</f>
        <v>0</v>
      </c>
      <c r="H299" s="425"/>
      <c r="I299" s="425"/>
      <c r="J299" s="425"/>
      <c r="K299" s="425"/>
      <c r="L299" s="425"/>
      <c r="M299" s="425"/>
      <c r="N299" s="425"/>
      <c r="O299" s="425"/>
      <c r="P299" s="425"/>
      <c r="Q299" s="425"/>
      <c r="R299" s="425"/>
      <c r="S299" s="425"/>
      <c r="T299" s="425"/>
      <c r="U299" s="425"/>
      <c r="V299" s="425"/>
      <c r="W299" s="425"/>
      <c r="X299" s="425"/>
      <c r="Y299" s="425"/>
      <c r="Z299" s="425"/>
      <c r="AA299" s="425"/>
      <c r="AB299" s="425"/>
      <c r="AC299" s="425"/>
      <c r="AD299" s="425"/>
      <c r="AE299" s="425"/>
      <c r="AF299" s="425"/>
      <c r="AG299" s="425"/>
      <c r="AH299" s="425"/>
      <c r="AI299" s="425"/>
      <c r="AJ299" s="425"/>
      <c r="AK299" s="425"/>
      <c r="AL299" s="425"/>
      <c r="AM299" s="425"/>
      <c r="AN299" s="425"/>
      <c r="AO299" s="425"/>
      <c r="AP299" s="425"/>
      <c r="AQ299" s="425"/>
      <c r="AR299" s="425"/>
      <c r="AS299" s="425"/>
      <c r="AT299" s="425"/>
      <c r="AU299" s="425"/>
      <c r="AV299" s="425"/>
      <c r="AW299" s="425"/>
      <c r="AX299" s="425"/>
      <c r="AY299" s="425"/>
      <c r="AZ299" s="425"/>
      <c r="BA299" s="425"/>
      <c r="BB299" s="425"/>
      <c r="BC299" s="425"/>
      <c r="BD299" s="425"/>
      <c r="BE299" s="425"/>
      <c r="BF299" s="425"/>
      <c r="BG299" s="425"/>
      <c r="BH299" s="425"/>
      <c r="BI299" s="425"/>
    </row>
    <row r="300" spans="1:61" s="594" customFormat="1" ht="6.75" customHeight="1" thickBot="1">
      <c r="A300" s="1106"/>
      <c r="B300" s="1245"/>
      <c r="C300" s="1244"/>
      <c r="D300" s="1104"/>
      <c r="E300" s="1244"/>
      <c r="F300" s="1243"/>
      <c r="G300" s="1101"/>
      <c r="H300" s="425"/>
      <c r="I300" s="425"/>
      <c r="J300" s="425"/>
      <c r="K300" s="425"/>
      <c r="L300" s="425"/>
      <c r="M300" s="425"/>
      <c r="N300" s="425"/>
      <c r="O300" s="425"/>
      <c r="P300" s="425"/>
      <c r="Q300" s="425"/>
      <c r="R300" s="425"/>
      <c r="S300" s="425"/>
      <c r="T300" s="425"/>
      <c r="U300" s="425"/>
      <c r="V300" s="425"/>
      <c r="W300" s="425"/>
      <c r="X300" s="425"/>
      <c r="Y300" s="425"/>
      <c r="Z300" s="425"/>
      <c r="AA300" s="425"/>
      <c r="AB300" s="425"/>
      <c r="AC300" s="425"/>
      <c r="AD300" s="425"/>
      <c r="AE300" s="425"/>
      <c r="AF300" s="425"/>
      <c r="AG300" s="425"/>
      <c r="AH300" s="425"/>
      <c r="AI300" s="425"/>
      <c r="AJ300" s="425"/>
      <c r="AK300" s="425"/>
      <c r="AL300" s="425"/>
      <c r="AM300" s="425"/>
      <c r="AN300" s="425"/>
      <c r="AO300" s="425"/>
      <c r="AP300" s="425"/>
      <c r="AQ300" s="425"/>
      <c r="AR300" s="425"/>
      <c r="AS300" s="425"/>
      <c r="AT300" s="425"/>
      <c r="AU300" s="425"/>
      <c r="AV300" s="425"/>
      <c r="AW300" s="425"/>
      <c r="AX300" s="425"/>
      <c r="AY300" s="425"/>
      <c r="AZ300" s="425"/>
      <c r="BA300" s="425"/>
      <c r="BB300" s="425"/>
      <c r="BC300" s="425"/>
      <c r="BD300" s="425"/>
      <c r="BE300" s="425"/>
      <c r="BF300" s="425"/>
      <c r="BG300" s="425"/>
      <c r="BH300" s="425"/>
      <c r="BI300" s="425"/>
    </row>
    <row r="301" spans="1:61" s="594" customFormat="1" ht="6.75" customHeight="1" thickTop="1">
      <c r="A301" s="1066"/>
      <c r="B301" s="1016"/>
      <c r="C301" s="1233"/>
      <c r="D301" s="1014"/>
      <c r="E301" s="1233"/>
      <c r="F301" s="1232"/>
      <c r="G301" s="1018"/>
      <c r="H301" s="425"/>
      <c r="I301" s="425"/>
      <c r="J301" s="425"/>
      <c r="K301" s="425"/>
      <c r="L301" s="425"/>
      <c r="M301" s="425"/>
      <c r="N301" s="425"/>
      <c r="O301" s="425"/>
      <c r="P301" s="425"/>
      <c r="Q301" s="425"/>
      <c r="R301" s="425"/>
      <c r="S301" s="425"/>
      <c r="T301" s="425"/>
      <c r="U301" s="425"/>
      <c r="V301" s="425"/>
      <c r="W301" s="425"/>
      <c r="X301" s="425"/>
      <c r="Y301" s="425"/>
      <c r="Z301" s="425"/>
      <c r="AA301" s="425"/>
      <c r="AB301" s="425"/>
      <c r="AC301" s="425"/>
      <c r="AD301" s="425"/>
      <c r="AE301" s="425"/>
      <c r="AF301" s="425"/>
      <c r="AG301" s="425"/>
      <c r="AH301" s="425"/>
      <c r="AI301" s="425"/>
      <c r="AJ301" s="425"/>
      <c r="AK301" s="425"/>
      <c r="AL301" s="425"/>
      <c r="AM301" s="425"/>
      <c r="AN301" s="425"/>
      <c r="AO301" s="425"/>
      <c r="AP301" s="425"/>
      <c r="AQ301" s="425"/>
      <c r="AR301" s="425"/>
      <c r="AS301" s="425"/>
      <c r="AT301" s="425"/>
      <c r="AU301" s="425"/>
      <c r="AV301" s="425"/>
      <c r="AW301" s="425"/>
      <c r="AX301" s="425"/>
      <c r="AY301" s="425"/>
      <c r="AZ301" s="425"/>
      <c r="BA301" s="425"/>
      <c r="BB301" s="425"/>
      <c r="BC301" s="425"/>
      <c r="BD301" s="425"/>
      <c r="BE301" s="425"/>
      <c r="BF301" s="425"/>
      <c r="BG301" s="425"/>
      <c r="BH301" s="425"/>
      <c r="BI301" s="425"/>
    </row>
    <row r="302" spans="1:61" s="594" customFormat="1" ht="59.25" customHeight="1">
      <c r="A302" s="1035" t="s">
        <v>108</v>
      </c>
      <c r="B302" s="1055" t="s">
        <v>715</v>
      </c>
      <c r="C302" s="1033"/>
      <c r="D302" s="1032"/>
      <c r="E302" s="1236"/>
      <c r="F302" s="1235"/>
      <c r="G302" s="1065"/>
      <c r="H302" s="425"/>
      <c r="I302" s="425"/>
      <c r="J302" s="425"/>
      <c r="K302" s="425"/>
      <c r="L302" s="425"/>
      <c r="M302" s="425"/>
      <c r="N302" s="425"/>
      <c r="O302" s="425"/>
      <c r="P302" s="425"/>
      <c r="Q302" s="425"/>
      <c r="R302" s="425"/>
      <c r="S302" s="425"/>
      <c r="T302" s="425"/>
      <c r="U302" s="425"/>
      <c r="V302" s="425"/>
      <c r="W302" s="425"/>
      <c r="X302" s="425"/>
      <c r="Y302" s="425"/>
      <c r="Z302" s="425"/>
      <c r="AA302" s="425"/>
      <c r="AB302" s="425"/>
      <c r="AC302" s="425"/>
      <c r="AD302" s="425"/>
      <c r="AE302" s="425"/>
      <c r="AF302" s="425"/>
      <c r="AG302" s="425"/>
      <c r="AH302" s="425"/>
      <c r="AI302" s="425"/>
      <c r="AJ302" s="425"/>
      <c r="AK302" s="425"/>
      <c r="AL302" s="425"/>
      <c r="AM302" s="425"/>
      <c r="AN302" s="425"/>
      <c r="AO302" s="425"/>
      <c r="AP302" s="425"/>
      <c r="AQ302" s="425"/>
      <c r="AR302" s="425"/>
      <c r="AS302" s="425"/>
      <c r="AT302" s="425"/>
      <c r="AU302" s="425"/>
      <c r="AV302" s="425"/>
      <c r="AW302" s="425"/>
      <c r="AX302" s="425"/>
      <c r="AY302" s="425"/>
      <c r="AZ302" s="425"/>
      <c r="BA302" s="425"/>
      <c r="BB302" s="425"/>
      <c r="BC302" s="425"/>
      <c r="BD302" s="425"/>
      <c r="BE302" s="425"/>
      <c r="BF302" s="425"/>
      <c r="BG302" s="425"/>
      <c r="BH302" s="425"/>
      <c r="BI302" s="425"/>
    </row>
    <row r="303" spans="1:61" s="594" customFormat="1" ht="20" customHeight="1">
      <c r="A303" s="1035" t="s">
        <v>106</v>
      </c>
      <c r="B303" s="1070" t="s">
        <v>383</v>
      </c>
      <c r="C303" s="1033"/>
      <c r="D303" s="1032"/>
      <c r="E303" s="1236"/>
      <c r="F303" s="1235"/>
      <c r="G303" s="1064"/>
      <c r="H303" s="425"/>
      <c r="I303" s="425"/>
      <c r="J303" s="425"/>
      <c r="K303" s="425"/>
      <c r="L303" s="425"/>
      <c r="M303" s="425"/>
      <c r="N303" s="425"/>
      <c r="O303" s="425"/>
      <c r="P303" s="425"/>
      <c r="Q303" s="425"/>
      <c r="R303" s="425"/>
      <c r="S303" s="425"/>
      <c r="T303" s="425"/>
      <c r="U303" s="425"/>
      <c r="V303" s="425"/>
      <c r="W303" s="425"/>
      <c r="X303" s="425"/>
      <c r="Y303" s="425"/>
      <c r="Z303" s="425"/>
      <c r="AA303" s="425"/>
      <c r="AB303" s="425"/>
      <c r="AC303" s="425"/>
      <c r="AD303" s="425"/>
      <c r="AE303" s="425"/>
      <c r="AF303" s="425"/>
      <c r="AG303" s="425"/>
      <c r="AH303" s="425"/>
      <c r="AI303" s="425"/>
      <c r="AJ303" s="425"/>
      <c r="AK303" s="425"/>
      <c r="AL303" s="425"/>
      <c r="AM303" s="425"/>
      <c r="AN303" s="425"/>
      <c r="AO303" s="425"/>
      <c r="AP303" s="425"/>
      <c r="AQ303" s="425"/>
      <c r="AR303" s="425"/>
      <c r="AS303" s="425"/>
      <c r="AT303" s="425"/>
      <c r="AU303" s="425"/>
      <c r="AV303" s="425"/>
      <c r="AW303" s="425"/>
      <c r="AX303" s="425"/>
      <c r="AY303" s="425"/>
      <c r="AZ303" s="425"/>
      <c r="BA303" s="425"/>
      <c r="BB303" s="425"/>
      <c r="BC303" s="425"/>
      <c r="BD303" s="425"/>
      <c r="BE303" s="425"/>
      <c r="BF303" s="425"/>
      <c r="BG303" s="425"/>
      <c r="BH303" s="425"/>
      <c r="BI303" s="425"/>
    </row>
    <row r="304" spans="1:61" s="594" customFormat="1" ht="24" customHeight="1">
      <c r="A304" s="1017" t="s">
        <v>298</v>
      </c>
      <c r="B304" s="1083" t="s">
        <v>140</v>
      </c>
      <c r="C304" s="1033">
        <v>1</v>
      </c>
      <c r="D304" s="1032" t="s">
        <v>14</v>
      </c>
      <c r="E304" s="1236"/>
      <c r="F304" s="1235">
        <f>C304*E304</f>
        <v>0</v>
      </c>
      <c r="G304" s="1061"/>
      <c r="H304" s="425"/>
      <c r="I304" s="425"/>
      <c r="J304" s="425"/>
      <c r="K304" s="425"/>
      <c r="L304" s="425"/>
      <c r="M304" s="425"/>
      <c r="N304" s="425"/>
      <c r="O304" s="425"/>
      <c r="P304" s="425"/>
      <c r="Q304" s="425"/>
      <c r="R304" s="425"/>
      <c r="S304" s="425"/>
      <c r="T304" s="425"/>
      <c r="U304" s="425"/>
      <c r="V304" s="425"/>
      <c r="W304" s="425"/>
      <c r="X304" s="425"/>
      <c r="Y304" s="425"/>
      <c r="Z304" s="425"/>
      <c r="AA304" s="425"/>
      <c r="AB304" s="425"/>
      <c r="AC304" s="425"/>
      <c r="AD304" s="425"/>
      <c r="AE304" s="425"/>
      <c r="AF304" s="425"/>
      <c r="AG304" s="425"/>
      <c r="AH304" s="425"/>
      <c r="AI304" s="425"/>
      <c r="AJ304" s="425"/>
      <c r="AK304" s="425"/>
      <c r="AL304" s="425"/>
      <c r="AM304" s="425"/>
      <c r="AN304" s="425"/>
      <c r="AO304" s="425"/>
      <c r="AP304" s="425"/>
      <c r="AQ304" s="425"/>
      <c r="AR304" s="425"/>
      <c r="AS304" s="425"/>
      <c r="AT304" s="425"/>
      <c r="AU304" s="425"/>
      <c r="AV304" s="425"/>
      <c r="AW304" s="425"/>
      <c r="AX304" s="425"/>
      <c r="AY304" s="425"/>
      <c r="AZ304" s="425"/>
      <c r="BA304" s="425"/>
      <c r="BB304" s="425"/>
      <c r="BC304" s="425"/>
      <c r="BD304" s="425"/>
      <c r="BE304" s="425"/>
      <c r="BF304" s="425"/>
      <c r="BG304" s="425"/>
      <c r="BH304" s="425"/>
      <c r="BI304" s="425"/>
    </row>
    <row r="305" spans="1:61" s="594" customFormat="1" ht="20" customHeight="1">
      <c r="A305" s="1035" t="s">
        <v>104</v>
      </c>
      <c r="B305" s="1070" t="s">
        <v>330</v>
      </c>
      <c r="C305" s="1033"/>
      <c r="D305" s="1032"/>
      <c r="E305" s="1236"/>
      <c r="F305" s="1235"/>
      <c r="G305" s="1061"/>
      <c r="H305" s="425"/>
      <c r="I305" s="425"/>
      <c r="J305" s="425"/>
      <c r="K305" s="425"/>
      <c r="L305" s="425"/>
      <c r="M305" s="425"/>
      <c r="N305" s="425"/>
      <c r="O305" s="425"/>
      <c r="P305" s="425"/>
      <c r="Q305" s="425"/>
      <c r="R305" s="425"/>
      <c r="S305" s="425"/>
      <c r="T305" s="425"/>
      <c r="U305" s="425"/>
      <c r="V305" s="425"/>
      <c r="W305" s="425"/>
      <c r="X305" s="425"/>
      <c r="Y305" s="425"/>
      <c r="Z305" s="425"/>
      <c r="AA305" s="425"/>
      <c r="AB305" s="425"/>
      <c r="AC305" s="425"/>
      <c r="AD305" s="425"/>
      <c r="AE305" s="425"/>
      <c r="AF305" s="425"/>
      <c r="AG305" s="425"/>
      <c r="AH305" s="425"/>
      <c r="AI305" s="425"/>
      <c r="AJ305" s="425"/>
      <c r="AK305" s="425"/>
      <c r="AL305" s="425"/>
      <c r="AM305" s="425"/>
      <c r="AN305" s="425"/>
      <c r="AO305" s="425"/>
      <c r="AP305" s="425"/>
      <c r="AQ305" s="425"/>
      <c r="AR305" s="425"/>
      <c r="AS305" s="425"/>
      <c r="AT305" s="425"/>
      <c r="AU305" s="425"/>
      <c r="AV305" s="425"/>
      <c r="AW305" s="425"/>
      <c r="AX305" s="425"/>
      <c r="AY305" s="425"/>
      <c r="AZ305" s="425"/>
      <c r="BA305" s="425"/>
      <c r="BB305" s="425"/>
      <c r="BC305" s="425"/>
      <c r="BD305" s="425"/>
      <c r="BE305" s="425"/>
      <c r="BF305" s="425"/>
      <c r="BG305" s="425"/>
      <c r="BH305" s="425"/>
      <c r="BI305" s="425"/>
    </row>
    <row r="306" spans="1:61" s="594" customFormat="1" ht="20" customHeight="1">
      <c r="A306" s="1017" t="s">
        <v>295</v>
      </c>
      <c r="B306" s="1083" t="s">
        <v>714</v>
      </c>
      <c r="C306" s="1033">
        <v>3.78</v>
      </c>
      <c r="D306" s="1032" t="s">
        <v>6</v>
      </c>
      <c r="E306" s="1236"/>
      <c r="F306" s="1235">
        <f>C306*E306</f>
        <v>0</v>
      </c>
      <c r="G306" s="1060"/>
      <c r="H306" s="425"/>
      <c r="I306" s="425"/>
      <c r="J306" s="425"/>
      <c r="K306" s="425"/>
      <c r="L306" s="425"/>
      <c r="M306" s="425"/>
      <c r="N306" s="425"/>
      <c r="O306" s="425"/>
      <c r="P306" s="425"/>
      <c r="Q306" s="425"/>
      <c r="R306" s="425"/>
      <c r="S306" s="425"/>
      <c r="T306" s="425"/>
      <c r="U306" s="425"/>
      <c r="V306" s="425"/>
      <c r="W306" s="425"/>
      <c r="X306" s="425"/>
      <c r="Y306" s="425"/>
      <c r="Z306" s="425"/>
      <c r="AA306" s="425"/>
      <c r="AB306" s="425"/>
      <c r="AC306" s="425"/>
      <c r="AD306" s="425"/>
      <c r="AE306" s="425"/>
      <c r="AF306" s="425"/>
      <c r="AG306" s="425"/>
      <c r="AH306" s="425"/>
      <c r="AI306" s="425"/>
      <c r="AJ306" s="425"/>
      <c r="AK306" s="425"/>
      <c r="AL306" s="425"/>
      <c r="AM306" s="425"/>
      <c r="AN306" s="425"/>
      <c r="AO306" s="425"/>
      <c r="AP306" s="425"/>
      <c r="AQ306" s="425"/>
      <c r="AR306" s="425"/>
      <c r="AS306" s="425"/>
      <c r="AT306" s="425"/>
      <c r="AU306" s="425"/>
      <c r="AV306" s="425"/>
      <c r="AW306" s="425"/>
      <c r="AX306" s="425"/>
      <c r="AY306" s="425"/>
      <c r="AZ306" s="425"/>
      <c r="BA306" s="425"/>
      <c r="BB306" s="425"/>
      <c r="BC306" s="425"/>
      <c r="BD306" s="425"/>
      <c r="BE306" s="425"/>
      <c r="BF306" s="425"/>
      <c r="BG306" s="425"/>
      <c r="BH306" s="425"/>
      <c r="BI306" s="425"/>
    </row>
    <row r="307" spans="1:61" s="594" customFormat="1" ht="20" customHeight="1">
      <c r="A307" s="1017" t="s">
        <v>293</v>
      </c>
      <c r="B307" s="1083" t="s">
        <v>713</v>
      </c>
      <c r="C307" s="1033">
        <v>1.89</v>
      </c>
      <c r="D307" s="1032" t="s">
        <v>6</v>
      </c>
      <c r="E307" s="1236"/>
      <c r="F307" s="1235">
        <f>C307*E307</f>
        <v>0</v>
      </c>
      <c r="G307" s="1063"/>
      <c r="H307" s="425"/>
      <c r="I307" s="425"/>
      <c r="J307" s="425"/>
      <c r="K307" s="425"/>
      <c r="L307" s="425"/>
      <c r="M307" s="425"/>
      <c r="N307" s="425"/>
      <c r="O307" s="425"/>
      <c r="P307" s="425"/>
      <c r="Q307" s="425"/>
      <c r="R307" s="425"/>
      <c r="S307" s="425"/>
      <c r="T307" s="425"/>
      <c r="U307" s="425"/>
      <c r="V307" s="425"/>
      <c r="W307" s="425"/>
      <c r="X307" s="425"/>
      <c r="Y307" s="425"/>
      <c r="Z307" s="425"/>
      <c r="AA307" s="425"/>
      <c r="AB307" s="425"/>
      <c r="AC307" s="425"/>
      <c r="AD307" s="425"/>
      <c r="AE307" s="425"/>
      <c r="AF307" s="425"/>
      <c r="AG307" s="425"/>
      <c r="AH307" s="425"/>
      <c r="AI307" s="425"/>
      <c r="AJ307" s="425"/>
      <c r="AK307" s="425"/>
      <c r="AL307" s="425"/>
      <c r="AM307" s="425"/>
      <c r="AN307" s="425"/>
      <c r="AO307" s="425"/>
      <c r="AP307" s="425"/>
      <c r="AQ307" s="425"/>
      <c r="AR307" s="425"/>
      <c r="AS307" s="425"/>
      <c r="AT307" s="425"/>
      <c r="AU307" s="425"/>
      <c r="AV307" s="425"/>
      <c r="AW307" s="425"/>
      <c r="AX307" s="425"/>
      <c r="AY307" s="425"/>
      <c r="AZ307" s="425"/>
      <c r="BA307" s="425"/>
      <c r="BB307" s="425"/>
      <c r="BC307" s="425"/>
      <c r="BD307" s="425"/>
      <c r="BE307" s="425"/>
      <c r="BF307" s="425"/>
      <c r="BG307" s="425"/>
      <c r="BH307" s="425"/>
      <c r="BI307" s="425"/>
    </row>
    <row r="308" spans="1:61" s="594" customFormat="1" ht="20" customHeight="1">
      <c r="A308" s="1017" t="s">
        <v>292</v>
      </c>
      <c r="B308" s="1083" t="s">
        <v>374</v>
      </c>
      <c r="C308" s="1033">
        <v>2.27</v>
      </c>
      <c r="D308" s="1032" t="s">
        <v>6</v>
      </c>
      <c r="E308" s="1236"/>
      <c r="F308" s="1235">
        <f>C308*E308</f>
        <v>0</v>
      </c>
      <c r="G308" s="1061"/>
      <c r="H308" s="425"/>
      <c r="I308" s="425"/>
      <c r="J308" s="425"/>
      <c r="K308" s="425"/>
      <c r="L308" s="425"/>
      <c r="M308" s="425"/>
      <c r="N308" s="425"/>
      <c r="O308" s="425"/>
      <c r="P308" s="425"/>
      <c r="Q308" s="425"/>
      <c r="R308" s="425"/>
      <c r="S308" s="425"/>
      <c r="T308" s="425"/>
      <c r="U308" s="425"/>
      <c r="V308" s="425"/>
      <c r="W308" s="425"/>
      <c r="X308" s="425"/>
      <c r="Y308" s="425"/>
      <c r="Z308" s="425"/>
      <c r="AA308" s="425"/>
      <c r="AB308" s="425"/>
      <c r="AC308" s="425"/>
      <c r="AD308" s="425"/>
      <c r="AE308" s="425"/>
      <c r="AF308" s="425"/>
      <c r="AG308" s="425"/>
      <c r="AH308" s="425"/>
      <c r="AI308" s="425"/>
      <c r="AJ308" s="425"/>
      <c r="AK308" s="425"/>
      <c r="AL308" s="425"/>
      <c r="AM308" s="425"/>
      <c r="AN308" s="425"/>
      <c r="AO308" s="425"/>
      <c r="AP308" s="425"/>
      <c r="AQ308" s="425"/>
      <c r="AR308" s="425"/>
      <c r="AS308" s="425"/>
      <c r="AT308" s="425"/>
      <c r="AU308" s="425"/>
      <c r="AV308" s="425"/>
      <c r="AW308" s="425"/>
      <c r="AX308" s="425"/>
      <c r="AY308" s="425"/>
      <c r="AZ308" s="425"/>
      <c r="BA308" s="425"/>
      <c r="BB308" s="425"/>
      <c r="BC308" s="425"/>
      <c r="BD308" s="425"/>
      <c r="BE308" s="425"/>
      <c r="BF308" s="425"/>
      <c r="BG308" s="425"/>
      <c r="BH308" s="425"/>
      <c r="BI308" s="425"/>
    </row>
    <row r="309" spans="1:61" s="594" customFormat="1" ht="20" customHeight="1">
      <c r="A309" s="1035" t="s">
        <v>102</v>
      </c>
      <c r="B309" s="1070" t="s">
        <v>439</v>
      </c>
      <c r="C309" s="1033"/>
      <c r="D309" s="1032"/>
      <c r="E309" s="1236"/>
      <c r="F309" s="1235"/>
      <c r="G309" s="1061"/>
      <c r="H309" s="425"/>
      <c r="I309" s="425"/>
      <c r="J309" s="425"/>
      <c r="K309" s="425"/>
      <c r="L309" s="425"/>
      <c r="M309" s="425"/>
      <c r="N309" s="425"/>
      <c r="O309" s="425"/>
      <c r="P309" s="425"/>
      <c r="Q309" s="425"/>
      <c r="R309" s="425"/>
      <c r="S309" s="425"/>
      <c r="T309" s="425"/>
      <c r="U309" s="425"/>
      <c r="V309" s="425"/>
      <c r="W309" s="425"/>
      <c r="X309" s="425"/>
      <c r="Y309" s="425"/>
      <c r="Z309" s="425"/>
      <c r="AA309" s="425"/>
      <c r="AB309" s="425"/>
      <c r="AC309" s="425"/>
      <c r="AD309" s="425"/>
      <c r="AE309" s="425"/>
      <c r="AF309" s="425"/>
      <c r="AG309" s="425"/>
      <c r="AH309" s="425"/>
      <c r="AI309" s="425"/>
      <c r="AJ309" s="425"/>
      <c r="AK309" s="425"/>
      <c r="AL309" s="425"/>
      <c r="AM309" s="425"/>
      <c r="AN309" s="425"/>
      <c r="AO309" s="425"/>
      <c r="AP309" s="425"/>
      <c r="AQ309" s="425"/>
      <c r="AR309" s="425"/>
      <c r="AS309" s="425"/>
      <c r="AT309" s="425"/>
      <c r="AU309" s="425"/>
      <c r="AV309" s="425"/>
      <c r="AW309" s="425"/>
      <c r="AX309" s="425"/>
      <c r="AY309" s="425"/>
      <c r="AZ309" s="425"/>
      <c r="BA309" s="425"/>
      <c r="BB309" s="425"/>
      <c r="BC309" s="425"/>
      <c r="BD309" s="425"/>
      <c r="BE309" s="425"/>
      <c r="BF309" s="425"/>
      <c r="BG309" s="425"/>
      <c r="BH309" s="425"/>
      <c r="BI309" s="425"/>
    </row>
    <row r="310" spans="1:61" s="594" customFormat="1" ht="20" customHeight="1">
      <c r="A310" s="1017" t="s">
        <v>291</v>
      </c>
      <c r="B310" s="1083" t="s">
        <v>712</v>
      </c>
      <c r="C310" s="1033">
        <v>1.32</v>
      </c>
      <c r="D310" s="1032" t="s">
        <v>6</v>
      </c>
      <c r="E310" s="1236"/>
      <c r="F310" s="1235">
        <f>C310*E310</f>
        <v>0</v>
      </c>
      <c r="G310" s="1061"/>
      <c r="H310" s="425"/>
      <c r="I310" s="425"/>
      <c r="J310" s="425"/>
      <c r="K310" s="425"/>
      <c r="L310" s="425"/>
      <c r="M310" s="425"/>
      <c r="N310" s="425"/>
      <c r="O310" s="425"/>
      <c r="P310" s="425"/>
      <c r="Q310" s="425"/>
      <c r="R310" s="425"/>
      <c r="S310" s="425"/>
      <c r="T310" s="425"/>
      <c r="U310" s="425"/>
      <c r="V310" s="425"/>
      <c r="W310" s="425"/>
      <c r="X310" s="425"/>
      <c r="Y310" s="425"/>
      <c r="Z310" s="425"/>
      <c r="AA310" s="425"/>
      <c r="AB310" s="425"/>
      <c r="AC310" s="425"/>
      <c r="AD310" s="425"/>
      <c r="AE310" s="425"/>
      <c r="AF310" s="425"/>
      <c r="AG310" s="425"/>
      <c r="AH310" s="425"/>
      <c r="AI310" s="425"/>
      <c r="AJ310" s="425"/>
      <c r="AK310" s="425"/>
      <c r="AL310" s="425"/>
      <c r="AM310" s="425"/>
      <c r="AN310" s="425"/>
      <c r="AO310" s="425"/>
      <c r="AP310" s="425"/>
      <c r="AQ310" s="425"/>
      <c r="AR310" s="425"/>
      <c r="AS310" s="425"/>
      <c r="AT310" s="425"/>
      <c r="AU310" s="425"/>
      <c r="AV310" s="425"/>
      <c r="AW310" s="425"/>
      <c r="AX310" s="425"/>
      <c r="AY310" s="425"/>
      <c r="AZ310" s="425"/>
      <c r="BA310" s="425"/>
      <c r="BB310" s="425"/>
      <c r="BC310" s="425"/>
      <c r="BD310" s="425"/>
      <c r="BE310" s="425"/>
      <c r="BF310" s="425"/>
      <c r="BG310" s="425"/>
      <c r="BH310" s="425"/>
      <c r="BI310" s="425"/>
    </row>
    <row r="311" spans="1:61" s="594" customFormat="1" ht="20" customHeight="1">
      <c r="A311" s="1017" t="s">
        <v>289</v>
      </c>
      <c r="B311" s="1083" t="s">
        <v>436</v>
      </c>
      <c r="C311" s="1033">
        <v>0.45</v>
      </c>
      <c r="D311" s="1032" t="s">
        <v>6</v>
      </c>
      <c r="E311" s="1236"/>
      <c r="F311" s="1235">
        <f>C311*E311</f>
        <v>0</v>
      </c>
      <c r="G311" s="1061"/>
      <c r="H311" s="425"/>
      <c r="I311" s="425"/>
      <c r="J311" s="425"/>
      <c r="K311" s="425"/>
      <c r="L311" s="425"/>
      <c r="M311" s="425"/>
      <c r="N311" s="425"/>
      <c r="O311" s="425"/>
      <c r="P311" s="425"/>
      <c r="Q311" s="425"/>
      <c r="R311" s="425"/>
      <c r="S311" s="425"/>
      <c r="T311" s="425"/>
      <c r="U311" s="425"/>
      <c r="V311" s="425"/>
      <c r="W311" s="425"/>
      <c r="X311" s="425"/>
      <c r="Y311" s="425"/>
      <c r="Z311" s="425"/>
      <c r="AA311" s="425"/>
      <c r="AB311" s="425"/>
      <c r="AC311" s="425"/>
      <c r="AD311" s="425"/>
      <c r="AE311" s="425"/>
      <c r="AF311" s="425"/>
      <c r="AG311" s="425"/>
      <c r="AH311" s="425"/>
      <c r="AI311" s="425"/>
      <c r="AJ311" s="425"/>
      <c r="AK311" s="425"/>
      <c r="AL311" s="425"/>
      <c r="AM311" s="425"/>
      <c r="AN311" s="425"/>
      <c r="AO311" s="425"/>
      <c r="AP311" s="425"/>
      <c r="AQ311" s="425"/>
      <c r="AR311" s="425"/>
      <c r="AS311" s="425"/>
      <c r="AT311" s="425"/>
      <c r="AU311" s="425"/>
      <c r="AV311" s="425"/>
      <c r="AW311" s="425"/>
      <c r="AX311" s="425"/>
      <c r="AY311" s="425"/>
      <c r="AZ311" s="425"/>
      <c r="BA311" s="425"/>
      <c r="BB311" s="425"/>
      <c r="BC311" s="425"/>
      <c r="BD311" s="425"/>
      <c r="BE311" s="425"/>
      <c r="BF311" s="425"/>
      <c r="BG311" s="425"/>
      <c r="BH311" s="425"/>
      <c r="BI311" s="425"/>
    </row>
    <row r="312" spans="1:61" s="594" customFormat="1" ht="20" customHeight="1">
      <c r="A312" s="1017" t="s">
        <v>180</v>
      </c>
      <c r="B312" s="1083" t="s">
        <v>434</v>
      </c>
      <c r="C312" s="1033">
        <v>0.63</v>
      </c>
      <c r="D312" s="1032" t="s">
        <v>6</v>
      </c>
      <c r="E312" s="1236"/>
      <c r="F312" s="1235">
        <f>C312*E312</f>
        <v>0</v>
      </c>
      <c r="G312" s="1061"/>
      <c r="H312" s="425"/>
      <c r="I312" s="425"/>
      <c r="J312" s="425"/>
      <c r="K312" s="425"/>
      <c r="L312" s="425"/>
      <c r="M312" s="425"/>
      <c r="N312" s="425"/>
      <c r="O312" s="425"/>
      <c r="P312" s="425"/>
      <c r="Q312" s="425"/>
      <c r="R312" s="425"/>
      <c r="S312" s="425"/>
      <c r="T312" s="425"/>
      <c r="U312" s="425"/>
      <c r="V312" s="425"/>
      <c r="W312" s="425"/>
      <c r="X312" s="425"/>
      <c r="Y312" s="425"/>
      <c r="Z312" s="425"/>
      <c r="AA312" s="425"/>
      <c r="AB312" s="425"/>
      <c r="AC312" s="425"/>
      <c r="AD312" s="425"/>
      <c r="AE312" s="425"/>
      <c r="AF312" s="425"/>
      <c r="AG312" s="425"/>
      <c r="AH312" s="425"/>
      <c r="AI312" s="425"/>
      <c r="AJ312" s="425"/>
      <c r="AK312" s="425"/>
      <c r="AL312" s="425"/>
      <c r="AM312" s="425"/>
      <c r="AN312" s="425"/>
      <c r="AO312" s="425"/>
      <c r="AP312" s="425"/>
      <c r="AQ312" s="425"/>
      <c r="AR312" s="425"/>
      <c r="AS312" s="425"/>
      <c r="AT312" s="425"/>
      <c r="AU312" s="425"/>
      <c r="AV312" s="425"/>
      <c r="AW312" s="425"/>
      <c r="AX312" s="425"/>
      <c r="AY312" s="425"/>
      <c r="AZ312" s="425"/>
      <c r="BA312" s="425"/>
      <c r="BB312" s="425"/>
      <c r="BC312" s="425"/>
      <c r="BD312" s="425"/>
      <c r="BE312" s="425"/>
      <c r="BF312" s="425"/>
      <c r="BG312" s="425"/>
      <c r="BH312" s="425"/>
      <c r="BI312" s="425"/>
    </row>
    <row r="313" spans="1:61" s="594" customFormat="1" ht="20" customHeight="1">
      <c r="A313" s="1017" t="s">
        <v>286</v>
      </c>
      <c r="B313" s="1083" t="s">
        <v>432</v>
      </c>
      <c r="C313" s="1033">
        <v>0.86</v>
      </c>
      <c r="D313" s="1032" t="s">
        <v>6</v>
      </c>
      <c r="E313" s="1236"/>
      <c r="F313" s="1235">
        <f>C313*E313</f>
        <v>0</v>
      </c>
      <c r="G313" s="1060"/>
      <c r="H313" s="425"/>
      <c r="I313" s="425"/>
      <c r="J313" s="425"/>
      <c r="K313" s="425"/>
      <c r="L313" s="425"/>
      <c r="M313" s="425"/>
      <c r="N313" s="425"/>
      <c r="O313" s="425"/>
      <c r="P313" s="425"/>
      <c r="Q313" s="425"/>
      <c r="R313" s="425"/>
      <c r="S313" s="425"/>
      <c r="T313" s="425"/>
      <c r="U313" s="425"/>
      <c r="V313" s="425"/>
      <c r="W313" s="425"/>
      <c r="X313" s="425"/>
      <c r="Y313" s="425"/>
      <c r="Z313" s="425"/>
      <c r="AA313" s="425"/>
      <c r="AB313" s="425"/>
      <c r="AC313" s="425"/>
      <c r="AD313" s="425"/>
      <c r="AE313" s="425"/>
      <c r="AF313" s="425"/>
      <c r="AG313" s="425"/>
      <c r="AH313" s="425"/>
      <c r="AI313" s="425"/>
      <c r="AJ313" s="425"/>
      <c r="AK313" s="425"/>
      <c r="AL313" s="425"/>
      <c r="AM313" s="425"/>
      <c r="AN313" s="425"/>
      <c r="AO313" s="425"/>
      <c r="AP313" s="425"/>
      <c r="AQ313" s="425"/>
      <c r="AR313" s="425"/>
      <c r="AS313" s="425"/>
      <c r="AT313" s="425"/>
      <c r="AU313" s="425"/>
      <c r="AV313" s="425"/>
      <c r="AW313" s="425"/>
      <c r="AX313" s="425"/>
      <c r="AY313" s="425"/>
      <c r="AZ313" s="425"/>
      <c r="BA313" s="425"/>
      <c r="BB313" s="425"/>
      <c r="BC313" s="425"/>
      <c r="BD313" s="425"/>
      <c r="BE313" s="425"/>
      <c r="BF313" s="425"/>
      <c r="BG313" s="425"/>
      <c r="BH313" s="425"/>
      <c r="BI313" s="425"/>
    </row>
    <row r="314" spans="1:61" s="594" customFormat="1" ht="20" customHeight="1">
      <c r="A314" s="1035" t="s">
        <v>100</v>
      </c>
      <c r="B314" s="1070" t="s">
        <v>430</v>
      </c>
      <c r="C314" s="1033"/>
      <c r="D314" s="1032"/>
      <c r="E314" s="1236"/>
      <c r="F314" s="1235"/>
      <c r="G314" s="1061"/>
      <c r="H314" s="425"/>
      <c r="I314" s="425"/>
      <c r="J314" s="425"/>
      <c r="K314" s="425"/>
      <c r="L314" s="425"/>
      <c r="M314" s="425"/>
      <c r="N314" s="425"/>
      <c r="O314" s="425"/>
      <c r="P314" s="425"/>
      <c r="Q314" s="425"/>
      <c r="R314" s="425"/>
      <c r="S314" s="425"/>
      <c r="T314" s="425"/>
      <c r="U314" s="425"/>
      <c r="V314" s="425"/>
      <c r="W314" s="425"/>
      <c r="X314" s="425"/>
      <c r="Y314" s="425"/>
      <c r="Z314" s="425"/>
      <c r="AA314" s="425"/>
      <c r="AB314" s="425"/>
      <c r="AC314" s="425"/>
      <c r="AD314" s="425"/>
      <c r="AE314" s="425"/>
      <c r="AF314" s="425"/>
      <c r="AG314" s="425"/>
      <c r="AH314" s="425"/>
      <c r="AI314" s="425"/>
      <c r="AJ314" s="425"/>
      <c r="AK314" s="425"/>
      <c r="AL314" s="425"/>
      <c r="AM314" s="425"/>
      <c r="AN314" s="425"/>
      <c r="AO314" s="425"/>
      <c r="AP314" s="425"/>
      <c r="AQ314" s="425"/>
      <c r="AR314" s="425"/>
      <c r="AS314" s="425"/>
      <c r="AT314" s="425"/>
      <c r="AU314" s="425"/>
      <c r="AV314" s="425"/>
      <c r="AW314" s="425"/>
      <c r="AX314" s="425"/>
      <c r="AY314" s="425"/>
      <c r="AZ314" s="425"/>
      <c r="BA314" s="425"/>
      <c r="BB314" s="425"/>
      <c r="BC314" s="425"/>
      <c r="BD314" s="425"/>
      <c r="BE314" s="425"/>
      <c r="BF314" s="425"/>
      <c r="BG314" s="425"/>
      <c r="BH314" s="425"/>
      <c r="BI314" s="425"/>
    </row>
    <row r="315" spans="1:61" s="594" customFormat="1" ht="20" customHeight="1">
      <c r="A315" s="1017" t="s">
        <v>98</v>
      </c>
      <c r="B315" s="1083" t="s">
        <v>428</v>
      </c>
      <c r="C315" s="1033">
        <v>19.05</v>
      </c>
      <c r="D315" s="1032" t="s">
        <v>15</v>
      </c>
      <c r="E315" s="1236"/>
      <c r="F315" s="1235">
        <f>C315*E315</f>
        <v>0</v>
      </c>
      <c r="G315" s="1061"/>
      <c r="H315" s="425"/>
      <c r="I315" s="425"/>
      <c r="J315" s="425"/>
      <c r="K315" s="425"/>
      <c r="L315" s="425"/>
      <c r="M315" s="425"/>
      <c r="N315" s="425"/>
      <c r="O315" s="425"/>
      <c r="P315" s="425"/>
      <c r="Q315" s="425"/>
      <c r="R315" s="425"/>
      <c r="S315" s="425"/>
      <c r="T315" s="425"/>
      <c r="U315" s="425"/>
      <c r="V315" s="425"/>
      <c r="W315" s="425"/>
      <c r="X315" s="425"/>
      <c r="Y315" s="425"/>
      <c r="Z315" s="425"/>
      <c r="AA315" s="425"/>
      <c r="AB315" s="425"/>
      <c r="AC315" s="425"/>
      <c r="AD315" s="425"/>
      <c r="AE315" s="425"/>
      <c r="AF315" s="425"/>
      <c r="AG315" s="425"/>
      <c r="AH315" s="425"/>
      <c r="AI315" s="425"/>
      <c r="AJ315" s="425"/>
      <c r="AK315" s="425"/>
      <c r="AL315" s="425"/>
      <c r="AM315" s="425"/>
      <c r="AN315" s="425"/>
      <c r="AO315" s="425"/>
      <c r="AP315" s="425"/>
      <c r="AQ315" s="425"/>
      <c r="AR315" s="425"/>
      <c r="AS315" s="425"/>
      <c r="AT315" s="425"/>
      <c r="AU315" s="425"/>
      <c r="AV315" s="425"/>
      <c r="AW315" s="425"/>
      <c r="AX315" s="425"/>
      <c r="AY315" s="425"/>
      <c r="AZ315" s="425"/>
      <c r="BA315" s="425"/>
      <c r="BB315" s="425"/>
      <c r="BC315" s="425"/>
      <c r="BD315" s="425"/>
      <c r="BE315" s="425"/>
      <c r="BF315" s="425"/>
      <c r="BG315" s="425"/>
      <c r="BH315" s="425"/>
      <c r="BI315" s="425"/>
    </row>
    <row r="316" spans="1:61" s="594" customFormat="1" ht="20" customHeight="1">
      <c r="A316" s="1017" t="s">
        <v>96</v>
      </c>
      <c r="B316" s="1083" t="s">
        <v>426</v>
      </c>
      <c r="C316" s="1033">
        <v>3</v>
      </c>
      <c r="D316" s="1032" t="s">
        <v>15</v>
      </c>
      <c r="E316" s="1236"/>
      <c r="F316" s="1235">
        <f>C316*E316</f>
        <v>0</v>
      </c>
      <c r="G316" s="1061"/>
      <c r="H316" s="425"/>
      <c r="I316" s="425"/>
      <c r="J316" s="425"/>
      <c r="K316" s="425"/>
      <c r="L316" s="425"/>
      <c r="M316" s="425"/>
      <c r="N316" s="425"/>
      <c r="O316" s="425"/>
      <c r="P316" s="425"/>
      <c r="Q316" s="425"/>
      <c r="R316" s="425"/>
      <c r="S316" s="425"/>
      <c r="T316" s="425"/>
      <c r="U316" s="425"/>
      <c r="V316" s="425"/>
      <c r="W316" s="425"/>
      <c r="X316" s="425"/>
      <c r="Y316" s="425"/>
      <c r="Z316" s="425"/>
      <c r="AA316" s="425"/>
      <c r="AB316" s="425"/>
      <c r="AC316" s="425"/>
      <c r="AD316" s="425"/>
      <c r="AE316" s="425"/>
      <c r="AF316" s="425"/>
      <c r="AG316" s="425"/>
      <c r="AH316" s="425"/>
      <c r="AI316" s="425"/>
      <c r="AJ316" s="425"/>
      <c r="AK316" s="425"/>
      <c r="AL316" s="425"/>
      <c r="AM316" s="425"/>
      <c r="AN316" s="425"/>
      <c r="AO316" s="425"/>
      <c r="AP316" s="425"/>
      <c r="AQ316" s="425"/>
      <c r="AR316" s="425"/>
      <c r="AS316" s="425"/>
      <c r="AT316" s="425"/>
      <c r="AU316" s="425"/>
      <c r="AV316" s="425"/>
      <c r="AW316" s="425"/>
      <c r="AX316" s="425"/>
      <c r="AY316" s="425"/>
      <c r="AZ316" s="425"/>
      <c r="BA316" s="425"/>
      <c r="BB316" s="425"/>
      <c r="BC316" s="425"/>
      <c r="BD316" s="425"/>
      <c r="BE316" s="425"/>
      <c r="BF316" s="425"/>
      <c r="BG316" s="425"/>
      <c r="BH316" s="425"/>
      <c r="BI316" s="425"/>
    </row>
    <row r="317" spans="1:61" s="594" customFormat="1" ht="20" customHeight="1">
      <c r="A317" s="1035" t="s">
        <v>175</v>
      </c>
      <c r="B317" s="1070" t="s">
        <v>358</v>
      </c>
      <c r="C317" s="1033"/>
      <c r="D317" s="1032"/>
      <c r="E317" s="1236"/>
      <c r="F317" s="1235"/>
      <c r="G317" s="1062"/>
      <c r="H317" s="425"/>
      <c r="I317" s="425"/>
      <c r="J317" s="425"/>
      <c r="K317" s="425"/>
      <c r="L317" s="425"/>
      <c r="M317" s="425"/>
      <c r="N317" s="425"/>
      <c r="O317" s="425"/>
      <c r="P317" s="425"/>
      <c r="Q317" s="425"/>
      <c r="R317" s="425"/>
      <c r="S317" s="425"/>
      <c r="T317" s="425"/>
      <c r="U317" s="425"/>
      <c r="V317" s="425"/>
      <c r="W317" s="425"/>
      <c r="X317" s="425"/>
      <c r="Y317" s="425"/>
      <c r="Z317" s="425"/>
      <c r="AA317" s="425"/>
      <c r="AB317" s="425"/>
      <c r="AC317" s="425"/>
      <c r="AD317" s="425"/>
      <c r="AE317" s="425"/>
      <c r="AF317" s="425"/>
      <c r="AG317" s="425"/>
      <c r="AH317" s="425"/>
      <c r="AI317" s="425"/>
      <c r="AJ317" s="425"/>
      <c r="AK317" s="425"/>
      <c r="AL317" s="425"/>
      <c r="AM317" s="425"/>
      <c r="AN317" s="425"/>
      <c r="AO317" s="425"/>
      <c r="AP317" s="425"/>
      <c r="AQ317" s="425"/>
      <c r="AR317" s="425"/>
      <c r="AS317" s="425"/>
      <c r="AT317" s="425"/>
      <c r="AU317" s="425"/>
      <c r="AV317" s="425"/>
      <c r="AW317" s="425"/>
      <c r="AX317" s="425"/>
      <c r="AY317" s="425"/>
      <c r="AZ317" s="425"/>
      <c r="BA317" s="425"/>
      <c r="BB317" s="425"/>
      <c r="BC317" s="425"/>
      <c r="BD317" s="425"/>
      <c r="BE317" s="425"/>
      <c r="BF317" s="425"/>
      <c r="BG317" s="425"/>
      <c r="BH317" s="425"/>
      <c r="BI317" s="425"/>
    </row>
    <row r="318" spans="1:61" s="594" customFormat="1" ht="20" customHeight="1">
      <c r="A318" s="1017" t="s">
        <v>272</v>
      </c>
      <c r="B318" s="1083" t="s">
        <v>423</v>
      </c>
      <c r="C318" s="1033">
        <v>56.73</v>
      </c>
      <c r="D318" s="1032" t="s">
        <v>15</v>
      </c>
      <c r="E318" s="1236"/>
      <c r="F318" s="1235">
        <f t="shared" ref="F318:F328" si="12">C318*E318</f>
        <v>0</v>
      </c>
      <c r="G318" s="1061"/>
      <c r="H318" s="425"/>
      <c r="I318" s="425"/>
      <c r="J318" s="425"/>
      <c r="K318" s="425"/>
      <c r="L318" s="425"/>
      <c r="M318" s="425"/>
      <c r="N318" s="425"/>
      <c r="O318" s="425"/>
      <c r="P318" s="425"/>
      <c r="Q318" s="425"/>
      <c r="R318" s="425"/>
      <c r="S318" s="425"/>
      <c r="T318" s="425"/>
      <c r="U318" s="425"/>
      <c r="V318" s="425"/>
      <c r="W318" s="425"/>
      <c r="X318" s="425"/>
      <c r="Y318" s="425"/>
      <c r="Z318" s="425"/>
      <c r="AA318" s="425"/>
      <c r="AB318" s="425"/>
      <c r="AC318" s="425"/>
      <c r="AD318" s="425"/>
      <c r="AE318" s="425"/>
      <c r="AF318" s="425"/>
      <c r="AG318" s="425"/>
      <c r="AH318" s="425"/>
      <c r="AI318" s="425"/>
      <c r="AJ318" s="425"/>
      <c r="AK318" s="425"/>
      <c r="AL318" s="425"/>
      <c r="AM318" s="425"/>
      <c r="AN318" s="425"/>
      <c r="AO318" s="425"/>
      <c r="AP318" s="425"/>
      <c r="AQ318" s="425"/>
      <c r="AR318" s="425"/>
      <c r="AS318" s="425"/>
      <c r="AT318" s="425"/>
      <c r="AU318" s="425"/>
      <c r="AV318" s="425"/>
      <c r="AW318" s="425"/>
      <c r="AX318" s="425"/>
      <c r="AY318" s="425"/>
      <c r="AZ318" s="425"/>
      <c r="BA318" s="425"/>
      <c r="BB318" s="425"/>
      <c r="BC318" s="425"/>
      <c r="BD318" s="425"/>
      <c r="BE318" s="425"/>
      <c r="BF318" s="425"/>
      <c r="BG318" s="425"/>
      <c r="BH318" s="425"/>
      <c r="BI318" s="425"/>
    </row>
    <row r="319" spans="1:61" s="594" customFormat="1" ht="20" customHeight="1">
      <c r="A319" s="1017" t="s">
        <v>270</v>
      </c>
      <c r="B319" s="1083" t="s">
        <v>421</v>
      </c>
      <c r="C319" s="1033">
        <v>8.6300000000000008</v>
      </c>
      <c r="D319" s="1032" t="s">
        <v>15</v>
      </c>
      <c r="E319" s="1236"/>
      <c r="F319" s="1235">
        <f t="shared" si="12"/>
        <v>0</v>
      </c>
      <c r="G319" s="1061"/>
      <c r="H319" s="425"/>
      <c r="I319" s="425"/>
      <c r="J319" s="425"/>
      <c r="K319" s="425"/>
      <c r="L319" s="425"/>
      <c r="M319" s="425"/>
      <c r="N319" s="425"/>
      <c r="O319" s="425"/>
      <c r="P319" s="425"/>
      <c r="Q319" s="425"/>
      <c r="R319" s="425"/>
      <c r="S319" s="425"/>
      <c r="T319" s="425"/>
      <c r="U319" s="425"/>
      <c r="V319" s="425"/>
      <c r="W319" s="425"/>
      <c r="X319" s="425"/>
      <c r="Y319" s="425"/>
      <c r="Z319" s="425"/>
      <c r="AA319" s="425"/>
      <c r="AB319" s="425"/>
      <c r="AC319" s="425"/>
      <c r="AD319" s="425"/>
      <c r="AE319" s="425"/>
      <c r="AF319" s="425"/>
      <c r="AG319" s="425"/>
      <c r="AH319" s="425"/>
      <c r="AI319" s="425"/>
      <c r="AJ319" s="425"/>
      <c r="AK319" s="425"/>
      <c r="AL319" s="425"/>
      <c r="AM319" s="425"/>
      <c r="AN319" s="425"/>
      <c r="AO319" s="425"/>
      <c r="AP319" s="425"/>
      <c r="AQ319" s="425"/>
      <c r="AR319" s="425"/>
      <c r="AS319" s="425"/>
      <c r="AT319" s="425"/>
      <c r="AU319" s="425"/>
      <c r="AV319" s="425"/>
      <c r="AW319" s="425"/>
      <c r="AX319" s="425"/>
      <c r="AY319" s="425"/>
      <c r="AZ319" s="425"/>
      <c r="BA319" s="425"/>
      <c r="BB319" s="425"/>
      <c r="BC319" s="425"/>
      <c r="BD319" s="425"/>
      <c r="BE319" s="425"/>
      <c r="BF319" s="425"/>
      <c r="BG319" s="425"/>
      <c r="BH319" s="425"/>
      <c r="BI319" s="425"/>
    </row>
    <row r="320" spans="1:61" s="594" customFormat="1" ht="20" customHeight="1">
      <c r="A320" s="1017" t="s">
        <v>268</v>
      </c>
      <c r="B320" s="1083" t="s">
        <v>419</v>
      </c>
      <c r="C320" s="1033">
        <v>53.6</v>
      </c>
      <c r="D320" s="1032" t="s">
        <v>5</v>
      </c>
      <c r="E320" s="1236"/>
      <c r="F320" s="1235">
        <f t="shared" si="12"/>
        <v>0</v>
      </c>
      <c r="G320" s="1061"/>
      <c r="H320" s="425"/>
      <c r="I320" s="425"/>
      <c r="J320" s="425"/>
      <c r="K320" s="425"/>
      <c r="L320" s="425"/>
      <c r="M320" s="425"/>
      <c r="N320" s="425"/>
      <c r="O320" s="425"/>
      <c r="P320" s="425"/>
      <c r="Q320" s="425"/>
      <c r="R320" s="425"/>
      <c r="S320" s="425"/>
      <c r="T320" s="425"/>
      <c r="U320" s="425"/>
      <c r="V320" s="425"/>
      <c r="W320" s="425"/>
      <c r="X320" s="425"/>
      <c r="Y320" s="425"/>
      <c r="Z320" s="425"/>
      <c r="AA320" s="425"/>
      <c r="AB320" s="425"/>
      <c r="AC320" s="425"/>
      <c r="AD320" s="425"/>
      <c r="AE320" s="425"/>
      <c r="AF320" s="425"/>
      <c r="AG320" s="425"/>
      <c r="AH320" s="425"/>
      <c r="AI320" s="425"/>
      <c r="AJ320" s="425"/>
      <c r="AK320" s="425"/>
      <c r="AL320" s="425"/>
      <c r="AM320" s="425"/>
      <c r="AN320" s="425"/>
      <c r="AO320" s="425"/>
      <c r="AP320" s="425"/>
      <c r="AQ320" s="425"/>
      <c r="AR320" s="425"/>
      <c r="AS320" s="425"/>
      <c r="AT320" s="425"/>
      <c r="AU320" s="425"/>
      <c r="AV320" s="425"/>
      <c r="AW320" s="425"/>
      <c r="AX320" s="425"/>
      <c r="AY320" s="425"/>
      <c r="AZ320" s="425"/>
      <c r="BA320" s="425"/>
      <c r="BB320" s="425"/>
      <c r="BC320" s="425"/>
      <c r="BD320" s="425"/>
      <c r="BE320" s="425"/>
      <c r="BF320" s="425"/>
      <c r="BG320" s="425"/>
      <c r="BH320" s="425"/>
      <c r="BI320" s="425"/>
    </row>
    <row r="321" spans="1:61" s="594" customFormat="1" ht="20" customHeight="1">
      <c r="A321" s="1017" t="s">
        <v>711</v>
      </c>
      <c r="B321" s="1083" t="s">
        <v>417</v>
      </c>
      <c r="C321" s="1033">
        <v>8.6300000000000008</v>
      </c>
      <c r="D321" s="1032" t="s">
        <v>15</v>
      </c>
      <c r="E321" s="1236"/>
      <c r="F321" s="1235">
        <f t="shared" si="12"/>
        <v>0</v>
      </c>
      <c r="G321" s="1060"/>
      <c r="H321" s="425"/>
      <c r="I321" s="425"/>
      <c r="J321" s="425"/>
      <c r="K321" s="425"/>
      <c r="L321" s="425"/>
      <c r="M321" s="425"/>
      <c r="N321" s="425"/>
      <c r="O321" s="425"/>
      <c r="P321" s="425"/>
      <c r="Q321" s="425"/>
      <c r="R321" s="425"/>
      <c r="S321" s="425"/>
      <c r="T321" s="425"/>
      <c r="U321" s="425"/>
      <c r="V321" s="425"/>
      <c r="W321" s="425"/>
      <c r="X321" s="425"/>
      <c r="Y321" s="425"/>
      <c r="Z321" s="425"/>
      <c r="AA321" s="425"/>
      <c r="AB321" s="425"/>
      <c r="AC321" s="425"/>
      <c r="AD321" s="425"/>
      <c r="AE321" s="425"/>
      <c r="AF321" s="425"/>
      <c r="AG321" s="425"/>
      <c r="AH321" s="425"/>
      <c r="AI321" s="425"/>
      <c r="AJ321" s="425"/>
      <c r="AK321" s="425"/>
      <c r="AL321" s="425"/>
      <c r="AM321" s="425"/>
      <c r="AN321" s="425"/>
      <c r="AO321" s="425"/>
      <c r="AP321" s="425"/>
      <c r="AQ321" s="425"/>
      <c r="AR321" s="425"/>
      <c r="AS321" s="425"/>
      <c r="AT321" s="425"/>
      <c r="AU321" s="425"/>
      <c r="AV321" s="425"/>
      <c r="AW321" s="425"/>
      <c r="AX321" s="425"/>
      <c r="AY321" s="425"/>
      <c r="AZ321" s="425"/>
      <c r="BA321" s="425"/>
      <c r="BB321" s="425"/>
      <c r="BC321" s="425"/>
      <c r="BD321" s="425"/>
      <c r="BE321" s="425"/>
      <c r="BF321" s="425"/>
      <c r="BG321" s="425"/>
      <c r="BH321" s="425"/>
      <c r="BI321" s="425"/>
    </row>
    <row r="322" spans="1:61" s="594" customFormat="1" ht="20" customHeight="1">
      <c r="A322" s="1017" t="s">
        <v>710</v>
      </c>
      <c r="B322" s="1083" t="s">
        <v>415</v>
      </c>
      <c r="C322" s="1033">
        <v>8.6999999999999993</v>
      </c>
      <c r="D322" s="1032" t="s">
        <v>15</v>
      </c>
      <c r="E322" s="1236"/>
      <c r="F322" s="1235">
        <f t="shared" si="12"/>
        <v>0</v>
      </c>
      <c r="G322" s="1060"/>
      <c r="H322" s="425"/>
      <c r="I322" s="425"/>
      <c r="J322" s="425"/>
      <c r="K322" s="425"/>
      <c r="L322" s="425"/>
      <c r="M322" s="425"/>
      <c r="N322" s="425"/>
      <c r="O322" s="425"/>
      <c r="P322" s="425"/>
      <c r="Q322" s="425"/>
      <c r="R322" s="425"/>
      <c r="S322" s="425"/>
      <c r="T322" s="425"/>
      <c r="U322" s="425"/>
      <c r="V322" s="425"/>
      <c r="W322" s="425"/>
      <c r="X322" s="425"/>
      <c r="Y322" s="425"/>
      <c r="Z322" s="425"/>
      <c r="AA322" s="425"/>
      <c r="AB322" s="425"/>
      <c r="AC322" s="425"/>
      <c r="AD322" s="425"/>
      <c r="AE322" s="425"/>
      <c r="AF322" s="425"/>
      <c r="AG322" s="425"/>
      <c r="AH322" s="425"/>
      <c r="AI322" s="425"/>
      <c r="AJ322" s="425"/>
      <c r="AK322" s="425"/>
      <c r="AL322" s="425"/>
      <c r="AM322" s="425"/>
      <c r="AN322" s="425"/>
      <c r="AO322" s="425"/>
      <c r="AP322" s="425"/>
      <c r="AQ322" s="425"/>
      <c r="AR322" s="425"/>
      <c r="AS322" s="425"/>
      <c r="AT322" s="425"/>
      <c r="AU322" s="425"/>
      <c r="AV322" s="425"/>
      <c r="AW322" s="425"/>
      <c r="AX322" s="425"/>
      <c r="AY322" s="425"/>
      <c r="AZ322" s="425"/>
      <c r="BA322" s="425"/>
      <c r="BB322" s="425"/>
      <c r="BC322" s="425"/>
      <c r="BD322" s="425"/>
      <c r="BE322" s="425"/>
      <c r="BF322" s="425"/>
      <c r="BG322" s="425"/>
      <c r="BH322" s="425"/>
      <c r="BI322" s="425"/>
    </row>
    <row r="323" spans="1:61" s="594" customFormat="1" ht="20" customHeight="1">
      <c r="A323" s="1017" t="s">
        <v>709</v>
      </c>
      <c r="B323" s="1083" t="s">
        <v>413</v>
      </c>
      <c r="C323" s="1033">
        <v>5.04</v>
      </c>
      <c r="D323" s="1032" t="s">
        <v>15</v>
      </c>
      <c r="E323" s="1236"/>
      <c r="F323" s="1235">
        <f t="shared" si="12"/>
        <v>0</v>
      </c>
      <c r="G323" s="1060"/>
      <c r="H323" s="425"/>
      <c r="I323" s="425"/>
      <c r="J323" s="425"/>
      <c r="K323" s="425"/>
      <c r="L323" s="425"/>
      <c r="M323" s="425"/>
      <c r="N323" s="425"/>
      <c r="O323" s="425"/>
      <c r="P323" s="425"/>
      <c r="Q323" s="425"/>
      <c r="R323" s="425"/>
      <c r="S323" s="425"/>
      <c r="T323" s="425"/>
      <c r="U323" s="425"/>
      <c r="V323" s="425"/>
      <c r="W323" s="425"/>
      <c r="X323" s="425"/>
      <c r="Y323" s="425"/>
      <c r="Z323" s="425"/>
      <c r="AA323" s="425"/>
      <c r="AB323" s="425"/>
      <c r="AC323" s="425"/>
      <c r="AD323" s="425"/>
      <c r="AE323" s="425"/>
      <c r="AF323" s="425"/>
      <c r="AG323" s="425"/>
      <c r="AH323" s="425"/>
      <c r="AI323" s="425"/>
      <c r="AJ323" s="425"/>
      <c r="AK323" s="425"/>
      <c r="AL323" s="425"/>
      <c r="AM323" s="425"/>
      <c r="AN323" s="425"/>
      <c r="AO323" s="425"/>
      <c r="AP323" s="425"/>
      <c r="AQ323" s="425"/>
      <c r="AR323" s="425"/>
      <c r="AS323" s="425"/>
      <c r="AT323" s="425"/>
      <c r="AU323" s="425"/>
      <c r="AV323" s="425"/>
      <c r="AW323" s="425"/>
      <c r="AX323" s="425"/>
      <c r="AY323" s="425"/>
      <c r="AZ323" s="425"/>
      <c r="BA323" s="425"/>
      <c r="BB323" s="425"/>
      <c r="BC323" s="425"/>
      <c r="BD323" s="425"/>
      <c r="BE323" s="425"/>
      <c r="BF323" s="425"/>
      <c r="BG323" s="425"/>
      <c r="BH323" s="425"/>
      <c r="BI323" s="425"/>
    </row>
    <row r="324" spans="1:61" s="594" customFormat="1" ht="20" customHeight="1">
      <c r="A324" s="1017" t="s">
        <v>708</v>
      </c>
      <c r="B324" s="1083" t="s">
        <v>411</v>
      </c>
      <c r="C324" s="1033">
        <v>10.6</v>
      </c>
      <c r="D324" s="1032" t="s">
        <v>15</v>
      </c>
      <c r="E324" s="1236"/>
      <c r="F324" s="1235">
        <f t="shared" si="12"/>
        <v>0</v>
      </c>
      <c r="G324" s="1057"/>
      <c r="H324" s="425"/>
      <c r="I324" s="425"/>
      <c r="J324" s="425"/>
      <c r="K324" s="425"/>
      <c r="L324" s="425"/>
      <c r="M324" s="425"/>
      <c r="N324" s="425"/>
      <c r="O324" s="425"/>
      <c r="P324" s="425"/>
      <c r="Q324" s="425"/>
      <c r="R324" s="425"/>
      <c r="S324" s="425"/>
      <c r="T324" s="425"/>
      <c r="U324" s="425"/>
      <c r="V324" s="425"/>
      <c r="W324" s="425"/>
      <c r="X324" s="425"/>
      <c r="Y324" s="425"/>
      <c r="Z324" s="425"/>
      <c r="AA324" s="425"/>
      <c r="AB324" s="425"/>
      <c r="AC324" s="425"/>
      <c r="AD324" s="425"/>
      <c r="AE324" s="425"/>
      <c r="AF324" s="425"/>
      <c r="AG324" s="425"/>
      <c r="AH324" s="425"/>
      <c r="AI324" s="425"/>
      <c r="AJ324" s="425"/>
      <c r="AK324" s="425"/>
      <c r="AL324" s="425"/>
      <c r="AM324" s="425"/>
      <c r="AN324" s="425"/>
      <c r="AO324" s="425"/>
      <c r="AP324" s="425"/>
      <c r="AQ324" s="425"/>
      <c r="AR324" s="425"/>
      <c r="AS324" s="425"/>
      <c r="AT324" s="425"/>
      <c r="AU324" s="425"/>
      <c r="AV324" s="425"/>
      <c r="AW324" s="425"/>
      <c r="AX324" s="425"/>
      <c r="AY324" s="425"/>
      <c r="AZ324" s="425"/>
      <c r="BA324" s="425"/>
      <c r="BB324" s="425"/>
      <c r="BC324" s="425"/>
      <c r="BD324" s="425"/>
      <c r="BE324" s="425"/>
      <c r="BF324" s="425"/>
      <c r="BG324" s="425"/>
      <c r="BH324" s="425"/>
      <c r="BI324" s="425"/>
    </row>
    <row r="325" spans="1:61" s="594" customFormat="1" ht="20" customHeight="1">
      <c r="A325" s="1017" t="s">
        <v>707</v>
      </c>
      <c r="B325" s="1083" t="s">
        <v>409</v>
      </c>
      <c r="C325" s="1033">
        <v>1</v>
      </c>
      <c r="D325" s="1032" t="s">
        <v>14</v>
      </c>
      <c r="E325" s="1236"/>
      <c r="F325" s="1235">
        <f t="shared" si="12"/>
        <v>0</v>
      </c>
      <c r="G325" s="1057"/>
      <c r="H325" s="425"/>
      <c r="I325" s="425"/>
      <c r="J325" s="425"/>
      <c r="K325" s="425"/>
      <c r="L325" s="425"/>
      <c r="M325" s="425"/>
      <c r="N325" s="425"/>
      <c r="O325" s="425"/>
      <c r="P325" s="425"/>
      <c r="Q325" s="425"/>
      <c r="R325" s="425"/>
      <c r="S325" s="425"/>
      <c r="T325" s="425"/>
      <c r="U325" s="425"/>
      <c r="V325" s="425"/>
      <c r="W325" s="425"/>
      <c r="X325" s="425"/>
      <c r="Y325" s="425"/>
      <c r="Z325" s="425"/>
      <c r="AA325" s="425"/>
      <c r="AB325" s="425"/>
      <c r="AC325" s="425"/>
      <c r="AD325" s="425"/>
      <c r="AE325" s="425"/>
      <c r="AF325" s="425"/>
      <c r="AG325" s="425"/>
      <c r="AH325" s="425"/>
      <c r="AI325" s="425"/>
      <c r="AJ325" s="425"/>
      <c r="AK325" s="425"/>
      <c r="AL325" s="425"/>
      <c r="AM325" s="425"/>
      <c r="AN325" s="425"/>
      <c r="AO325" s="425"/>
      <c r="AP325" s="425"/>
      <c r="AQ325" s="425"/>
      <c r="AR325" s="425"/>
      <c r="AS325" s="425"/>
      <c r="AT325" s="425"/>
      <c r="AU325" s="425"/>
      <c r="AV325" s="425"/>
      <c r="AW325" s="425"/>
      <c r="AX325" s="425"/>
      <c r="AY325" s="425"/>
      <c r="AZ325" s="425"/>
      <c r="BA325" s="425"/>
      <c r="BB325" s="425"/>
      <c r="BC325" s="425"/>
      <c r="BD325" s="425"/>
      <c r="BE325" s="425"/>
      <c r="BF325" s="425"/>
      <c r="BG325" s="425"/>
      <c r="BH325" s="425"/>
      <c r="BI325" s="425"/>
    </row>
    <row r="326" spans="1:61" s="594" customFormat="1" ht="20" customHeight="1">
      <c r="A326" s="1017" t="s">
        <v>706</v>
      </c>
      <c r="B326" s="1083" t="s">
        <v>407</v>
      </c>
      <c r="C326" s="1033">
        <v>8.6300000000000008</v>
      </c>
      <c r="D326" s="1032" t="s">
        <v>15</v>
      </c>
      <c r="E326" s="1236"/>
      <c r="F326" s="1235">
        <f t="shared" si="12"/>
        <v>0</v>
      </c>
      <c r="G326" s="1057"/>
      <c r="H326" s="425"/>
      <c r="I326" s="425"/>
      <c r="J326" s="425"/>
      <c r="K326" s="425"/>
      <c r="L326" s="425"/>
      <c r="M326" s="425"/>
      <c r="N326" s="425"/>
      <c r="O326" s="425"/>
      <c r="P326" s="425"/>
      <c r="Q326" s="425"/>
      <c r="R326" s="425"/>
      <c r="S326" s="425"/>
      <c r="T326" s="425"/>
      <c r="U326" s="425"/>
      <c r="V326" s="425"/>
      <c r="W326" s="425"/>
      <c r="X326" s="425"/>
      <c r="Y326" s="425"/>
      <c r="Z326" s="425"/>
      <c r="AA326" s="425"/>
      <c r="AB326" s="425"/>
      <c r="AC326" s="425"/>
      <c r="AD326" s="425"/>
      <c r="AE326" s="425"/>
      <c r="AF326" s="425"/>
      <c r="AG326" s="425"/>
      <c r="AH326" s="425"/>
      <c r="AI326" s="425"/>
      <c r="AJ326" s="425"/>
      <c r="AK326" s="425"/>
      <c r="AL326" s="425"/>
      <c r="AM326" s="425"/>
      <c r="AN326" s="425"/>
      <c r="AO326" s="425"/>
      <c r="AP326" s="425"/>
      <c r="AQ326" s="425"/>
      <c r="AR326" s="425"/>
      <c r="AS326" s="425"/>
      <c r="AT326" s="425"/>
      <c r="AU326" s="425"/>
      <c r="AV326" s="425"/>
      <c r="AW326" s="425"/>
      <c r="AX326" s="425"/>
      <c r="AY326" s="425"/>
      <c r="AZ326" s="425"/>
      <c r="BA326" s="425"/>
      <c r="BB326" s="425"/>
      <c r="BC326" s="425"/>
      <c r="BD326" s="425"/>
      <c r="BE326" s="425"/>
      <c r="BF326" s="425"/>
      <c r="BG326" s="425"/>
      <c r="BH326" s="425"/>
      <c r="BI326" s="425"/>
    </row>
    <row r="327" spans="1:61" s="594" customFormat="1" ht="20" customHeight="1">
      <c r="A327" s="1017" t="s">
        <v>705</v>
      </c>
      <c r="B327" s="1083" t="s">
        <v>405</v>
      </c>
      <c r="C327" s="1033">
        <v>5.04</v>
      </c>
      <c r="D327" s="1032" t="s">
        <v>15</v>
      </c>
      <c r="E327" s="1236"/>
      <c r="F327" s="1235">
        <f t="shared" si="12"/>
        <v>0</v>
      </c>
      <c r="G327" s="1057"/>
      <c r="H327" s="425"/>
      <c r="I327" s="425"/>
      <c r="J327" s="425"/>
      <c r="K327" s="425"/>
      <c r="L327" s="425"/>
      <c r="M327" s="425"/>
      <c r="N327" s="425"/>
      <c r="O327" s="425"/>
      <c r="P327" s="425"/>
      <c r="Q327" s="425"/>
      <c r="R327" s="425"/>
      <c r="S327" s="425"/>
      <c r="T327" s="425"/>
      <c r="U327" s="425"/>
      <c r="V327" s="425"/>
      <c r="W327" s="425"/>
      <c r="X327" s="425"/>
      <c r="Y327" s="425"/>
      <c r="Z327" s="425"/>
      <c r="AA327" s="425"/>
      <c r="AB327" s="425"/>
      <c r="AC327" s="425"/>
      <c r="AD327" s="425"/>
      <c r="AE327" s="425"/>
      <c r="AF327" s="425"/>
      <c r="AG327" s="425"/>
      <c r="AH327" s="425"/>
      <c r="AI327" s="425"/>
      <c r="AJ327" s="425"/>
      <c r="AK327" s="425"/>
      <c r="AL327" s="425"/>
      <c r="AM327" s="425"/>
      <c r="AN327" s="425"/>
      <c r="AO327" s="425"/>
      <c r="AP327" s="425"/>
      <c r="AQ327" s="425"/>
      <c r="AR327" s="425"/>
      <c r="AS327" s="425"/>
      <c r="AT327" s="425"/>
      <c r="AU327" s="425"/>
      <c r="AV327" s="425"/>
      <c r="AW327" s="425"/>
      <c r="AX327" s="425"/>
      <c r="AY327" s="425"/>
      <c r="AZ327" s="425"/>
      <c r="BA327" s="425"/>
      <c r="BB327" s="425"/>
      <c r="BC327" s="425"/>
      <c r="BD327" s="425"/>
      <c r="BE327" s="425"/>
      <c r="BF327" s="425"/>
      <c r="BG327" s="425"/>
      <c r="BH327" s="425"/>
      <c r="BI327" s="425"/>
    </row>
    <row r="328" spans="1:61" s="594" customFormat="1" ht="20" customHeight="1">
      <c r="A328" s="1017" t="s">
        <v>704</v>
      </c>
      <c r="B328" s="1083" t="s">
        <v>403</v>
      </c>
      <c r="C328" s="1033">
        <v>56.73</v>
      </c>
      <c r="D328" s="1032" t="s">
        <v>15</v>
      </c>
      <c r="E328" s="1236"/>
      <c r="F328" s="1235">
        <f t="shared" si="12"/>
        <v>0</v>
      </c>
      <c r="G328" s="1057"/>
      <c r="H328" s="425"/>
      <c r="I328" s="425"/>
      <c r="J328" s="425"/>
      <c r="K328" s="425"/>
      <c r="L328" s="425"/>
      <c r="M328" s="425"/>
      <c r="N328" s="425"/>
      <c r="O328" s="425"/>
      <c r="P328" s="425"/>
      <c r="Q328" s="425"/>
      <c r="R328" s="425"/>
      <c r="S328" s="425"/>
      <c r="T328" s="425"/>
      <c r="U328" s="425"/>
      <c r="V328" s="425"/>
      <c r="W328" s="425"/>
      <c r="X328" s="425"/>
      <c r="Y328" s="425"/>
      <c r="Z328" s="425"/>
      <c r="AA328" s="425"/>
      <c r="AB328" s="425"/>
      <c r="AC328" s="425"/>
      <c r="AD328" s="425"/>
      <c r="AE328" s="425"/>
      <c r="AF328" s="425"/>
      <c r="AG328" s="425"/>
      <c r="AH328" s="425"/>
      <c r="AI328" s="425"/>
      <c r="AJ328" s="425"/>
      <c r="AK328" s="425"/>
      <c r="AL328" s="425"/>
      <c r="AM328" s="425"/>
      <c r="AN328" s="425"/>
      <c r="AO328" s="425"/>
      <c r="AP328" s="425"/>
      <c r="AQ328" s="425"/>
      <c r="AR328" s="425"/>
      <c r="AS328" s="425"/>
      <c r="AT328" s="425"/>
      <c r="AU328" s="425"/>
      <c r="AV328" s="425"/>
      <c r="AW328" s="425"/>
      <c r="AX328" s="425"/>
      <c r="AY328" s="425"/>
      <c r="AZ328" s="425"/>
      <c r="BA328" s="425"/>
      <c r="BB328" s="425"/>
      <c r="BC328" s="425"/>
      <c r="BD328" s="425"/>
      <c r="BE328" s="425"/>
      <c r="BF328" s="425"/>
      <c r="BG328" s="425"/>
      <c r="BH328" s="425"/>
      <c r="BI328" s="425"/>
    </row>
    <row r="329" spans="1:61" s="594" customFormat="1" ht="20" customHeight="1">
      <c r="A329" s="1035" t="s">
        <v>173</v>
      </c>
      <c r="B329" s="1070" t="s">
        <v>815</v>
      </c>
      <c r="C329" s="1033"/>
      <c r="D329" s="1032"/>
      <c r="E329" s="1236"/>
      <c r="F329" s="1235"/>
      <c r="G329" s="1057"/>
      <c r="H329" s="425"/>
      <c r="I329" s="425"/>
      <c r="J329" s="425"/>
      <c r="K329" s="425"/>
      <c r="L329" s="425"/>
      <c r="M329" s="425"/>
      <c r="N329" s="425"/>
      <c r="O329" s="425"/>
      <c r="P329" s="425"/>
      <c r="Q329" s="425"/>
      <c r="R329" s="425"/>
      <c r="S329" s="425"/>
      <c r="T329" s="425"/>
      <c r="U329" s="425"/>
      <c r="V329" s="425"/>
      <c r="W329" s="425"/>
      <c r="X329" s="425"/>
      <c r="Y329" s="425"/>
      <c r="Z329" s="425"/>
      <c r="AA329" s="425"/>
      <c r="AB329" s="425"/>
      <c r="AC329" s="425"/>
      <c r="AD329" s="425"/>
      <c r="AE329" s="425"/>
      <c r="AF329" s="425"/>
      <c r="AG329" s="425"/>
      <c r="AH329" s="425"/>
      <c r="AI329" s="425"/>
      <c r="AJ329" s="425"/>
      <c r="AK329" s="425"/>
      <c r="AL329" s="425"/>
      <c r="AM329" s="425"/>
      <c r="AN329" s="425"/>
      <c r="AO329" s="425"/>
      <c r="AP329" s="425"/>
      <c r="AQ329" s="425"/>
      <c r="AR329" s="425"/>
      <c r="AS329" s="425"/>
      <c r="AT329" s="425"/>
      <c r="AU329" s="425"/>
      <c r="AV329" s="425"/>
      <c r="AW329" s="425"/>
      <c r="AX329" s="425"/>
      <c r="AY329" s="425"/>
      <c r="AZ329" s="425"/>
      <c r="BA329" s="425"/>
      <c r="BB329" s="425"/>
      <c r="BC329" s="425"/>
      <c r="BD329" s="425"/>
      <c r="BE329" s="425"/>
      <c r="BF329" s="425"/>
      <c r="BG329" s="425"/>
      <c r="BH329" s="425"/>
      <c r="BI329" s="425"/>
    </row>
    <row r="330" spans="1:61" s="594" customFormat="1" ht="44.25" customHeight="1">
      <c r="A330" s="1017" t="s">
        <v>171</v>
      </c>
      <c r="B330" s="1083" t="s">
        <v>399</v>
      </c>
      <c r="C330" s="1033">
        <v>2</v>
      </c>
      <c r="D330" s="1032" t="s">
        <v>2</v>
      </c>
      <c r="E330" s="1234"/>
      <c r="F330" s="1235">
        <f>C330*E330</f>
        <v>0</v>
      </c>
      <c r="G330" s="1056"/>
      <c r="H330" s="425"/>
      <c r="I330" s="425"/>
      <c r="J330" s="425"/>
      <c r="K330" s="425"/>
      <c r="L330" s="425"/>
      <c r="M330" s="425"/>
      <c r="N330" s="425"/>
      <c r="O330" s="425"/>
      <c r="P330" s="425"/>
      <c r="Q330" s="425"/>
      <c r="R330" s="425"/>
      <c r="S330" s="425"/>
      <c r="T330" s="425"/>
      <c r="U330" s="425"/>
      <c r="V330" s="425"/>
      <c r="W330" s="425"/>
      <c r="X330" s="425"/>
      <c r="Y330" s="425"/>
      <c r="Z330" s="425"/>
      <c r="AA330" s="425"/>
      <c r="AB330" s="425"/>
      <c r="AC330" s="425"/>
      <c r="AD330" s="425"/>
      <c r="AE330" s="425"/>
      <c r="AF330" s="425"/>
      <c r="AG330" s="425"/>
      <c r="AH330" s="425"/>
      <c r="AI330" s="425"/>
      <c r="AJ330" s="425"/>
      <c r="AK330" s="425"/>
      <c r="AL330" s="425"/>
      <c r="AM330" s="425"/>
      <c r="AN330" s="425"/>
      <c r="AO330" s="425"/>
      <c r="AP330" s="425"/>
      <c r="AQ330" s="425"/>
      <c r="AR330" s="425"/>
      <c r="AS330" s="425"/>
      <c r="AT330" s="425"/>
      <c r="AU330" s="425"/>
      <c r="AV330" s="425"/>
      <c r="AW330" s="425"/>
      <c r="AX330" s="425"/>
      <c r="AY330" s="425"/>
      <c r="AZ330" s="425"/>
      <c r="BA330" s="425"/>
      <c r="BB330" s="425"/>
      <c r="BC330" s="425"/>
      <c r="BD330" s="425"/>
      <c r="BE330" s="425"/>
      <c r="BF330" s="425"/>
      <c r="BG330" s="425"/>
      <c r="BH330" s="425"/>
      <c r="BI330" s="425"/>
    </row>
    <row r="331" spans="1:61" s="594" customFormat="1" ht="20" customHeight="1">
      <c r="A331" s="1017" t="s">
        <v>264</v>
      </c>
      <c r="B331" s="1083" t="s">
        <v>397</v>
      </c>
      <c r="C331" s="1033">
        <v>2</v>
      </c>
      <c r="D331" s="1032" t="s">
        <v>2</v>
      </c>
      <c r="E331" s="1234"/>
      <c r="F331" s="1235">
        <f>C331*E331</f>
        <v>0</v>
      </c>
      <c r="G331" s="1057"/>
      <c r="H331" s="425"/>
      <c r="I331" s="425"/>
      <c r="J331" s="425"/>
      <c r="K331" s="425"/>
      <c r="L331" s="425"/>
      <c r="M331" s="425"/>
      <c r="N331" s="425"/>
      <c r="O331" s="425"/>
      <c r="P331" s="425"/>
      <c r="Q331" s="425"/>
      <c r="R331" s="425"/>
      <c r="S331" s="425"/>
      <c r="T331" s="425"/>
      <c r="U331" s="425"/>
      <c r="V331" s="425"/>
      <c r="W331" s="425"/>
      <c r="X331" s="425"/>
      <c r="Y331" s="425"/>
      <c r="Z331" s="425"/>
      <c r="AA331" s="425"/>
      <c r="AB331" s="425"/>
      <c r="AC331" s="425"/>
      <c r="AD331" s="425"/>
      <c r="AE331" s="425"/>
      <c r="AF331" s="425"/>
      <c r="AG331" s="425"/>
      <c r="AH331" s="425"/>
      <c r="AI331" s="425"/>
      <c r="AJ331" s="425"/>
      <c r="AK331" s="425"/>
      <c r="AL331" s="425"/>
      <c r="AM331" s="425"/>
      <c r="AN331" s="425"/>
      <c r="AO331" s="425"/>
      <c r="AP331" s="425"/>
      <c r="AQ331" s="425"/>
      <c r="AR331" s="425"/>
      <c r="AS331" s="425"/>
      <c r="AT331" s="425"/>
      <c r="AU331" s="425"/>
      <c r="AV331" s="425"/>
      <c r="AW331" s="425"/>
      <c r="AX331" s="425"/>
      <c r="AY331" s="425"/>
      <c r="AZ331" s="425"/>
      <c r="BA331" s="425"/>
      <c r="BB331" s="425"/>
      <c r="BC331" s="425"/>
      <c r="BD331" s="425"/>
      <c r="BE331" s="425"/>
      <c r="BF331" s="425"/>
      <c r="BG331" s="425"/>
      <c r="BH331" s="425"/>
      <c r="BI331" s="425"/>
    </row>
    <row r="332" spans="1:61" s="594" customFormat="1" ht="20" customHeight="1">
      <c r="A332" s="1017" t="s">
        <v>703</v>
      </c>
      <c r="B332" s="1083" t="s">
        <v>395</v>
      </c>
      <c r="C332" s="1033">
        <v>2</v>
      </c>
      <c r="D332" s="1032" t="s">
        <v>2</v>
      </c>
      <c r="E332" s="1234"/>
      <c r="F332" s="1235">
        <f>C332*E332</f>
        <v>0</v>
      </c>
      <c r="G332" s="1056"/>
      <c r="H332" s="425"/>
      <c r="I332" s="425"/>
      <c r="J332" s="425"/>
      <c r="K332" s="425"/>
      <c r="L332" s="425"/>
      <c r="M332" s="425"/>
      <c r="N332" s="425"/>
      <c r="O332" s="425"/>
      <c r="P332" s="425"/>
      <c r="Q332" s="425"/>
      <c r="R332" s="425"/>
      <c r="S332" s="425"/>
      <c r="T332" s="425"/>
      <c r="U332" s="425"/>
      <c r="V332" s="425"/>
      <c r="W332" s="425"/>
      <c r="X332" s="425"/>
      <c r="Y332" s="425"/>
      <c r="Z332" s="425"/>
      <c r="AA332" s="425"/>
      <c r="AB332" s="425"/>
      <c r="AC332" s="425"/>
      <c r="AD332" s="425"/>
      <c r="AE332" s="425"/>
      <c r="AF332" s="425"/>
      <c r="AG332" s="425"/>
      <c r="AH332" s="425"/>
      <c r="AI332" s="425"/>
      <c r="AJ332" s="425"/>
      <c r="AK332" s="425"/>
      <c r="AL332" s="425"/>
      <c r="AM332" s="425"/>
      <c r="AN332" s="425"/>
      <c r="AO332" s="425"/>
      <c r="AP332" s="425"/>
      <c r="AQ332" s="425"/>
      <c r="AR332" s="425"/>
      <c r="AS332" s="425"/>
      <c r="AT332" s="425"/>
      <c r="AU332" s="425"/>
      <c r="AV332" s="425"/>
      <c r="AW332" s="425"/>
      <c r="AX332" s="425"/>
      <c r="AY332" s="425"/>
      <c r="AZ332" s="425"/>
      <c r="BA332" s="425"/>
      <c r="BB332" s="425"/>
      <c r="BC332" s="425"/>
      <c r="BD332" s="425"/>
      <c r="BE332" s="425"/>
      <c r="BF332" s="425"/>
      <c r="BG332" s="425"/>
      <c r="BH332" s="425"/>
      <c r="BI332" s="425"/>
    </row>
    <row r="333" spans="1:61" s="594" customFormat="1" ht="20" customHeight="1">
      <c r="A333" s="1035" t="s">
        <v>262</v>
      </c>
      <c r="B333" s="1070" t="s">
        <v>393</v>
      </c>
      <c r="C333" s="1033"/>
      <c r="D333" s="1032"/>
      <c r="E333" s="1236"/>
      <c r="F333" s="1235"/>
      <c r="G333" s="1023"/>
      <c r="H333" s="425"/>
      <c r="I333" s="425"/>
      <c r="J333" s="425"/>
      <c r="K333" s="425"/>
      <c r="L333" s="425"/>
      <c r="M333" s="425"/>
      <c r="N333" s="425"/>
      <c r="O333" s="425"/>
      <c r="P333" s="425"/>
      <c r="Q333" s="425"/>
      <c r="R333" s="425"/>
      <c r="S333" s="425"/>
      <c r="T333" s="425"/>
      <c r="U333" s="425"/>
      <c r="V333" s="425"/>
      <c r="W333" s="425"/>
      <c r="X333" s="425"/>
      <c r="Y333" s="425"/>
      <c r="Z333" s="425"/>
      <c r="AA333" s="425"/>
      <c r="AB333" s="425"/>
      <c r="AC333" s="425"/>
      <c r="AD333" s="425"/>
      <c r="AE333" s="425"/>
      <c r="AF333" s="425"/>
      <c r="AG333" s="425"/>
      <c r="AH333" s="425"/>
      <c r="AI333" s="425"/>
      <c r="AJ333" s="425"/>
      <c r="AK333" s="425"/>
      <c r="AL333" s="425"/>
      <c r="AM333" s="425"/>
      <c r="AN333" s="425"/>
      <c r="AO333" s="425"/>
      <c r="AP333" s="425"/>
      <c r="AQ333" s="425"/>
      <c r="AR333" s="425"/>
      <c r="AS333" s="425"/>
      <c r="AT333" s="425"/>
      <c r="AU333" s="425"/>
      <c r="AV333" s="425"/>
      <c r="AW333" s="425"/>
      <c r="AX333" s="425"/>
      <c r="AY333" s="425"/>
      <c r="AZ333" s="425"/>
      <c r="BA333" s="425"/>
      <c r="BB333" s="425"/>
      <c r="BC333" s="425"/>
      <c r="BD333" s="425"/>
      <c r="BE333" s="425"/>
      <c r="BF333" s="425"/>
      <c r="BG333" s="425"/>
      <c r="BH333" s="425"/>
      <c r="BI333" s="425"/>
    </row>
    <row r="334" spans="1:61" s="594" customFormat="1" ht="42" customHeight="1">
      <c r="A334" s="1017" t="s">
        <v>260</v>
      </c>
      <c r="B334" s="1083" t="s">
        <v>702</v>
      </c>
      <c r="C334" s="1033">
        <v>2</v>
      </c>
      <c r="D334" s="1032" t="s">
        <v>2</v>
      </c>
      <c r="E334" s="1236"/>
      <c r="F334" s="1235">
        <f>C334*E334</f>
        <v>0</v>
      </c>
      <c r="G334" s="1023"/>
      <c r="H334" s="425"/>
      <c r="I334" s="425"/>
      <c r="J334" s="425"/>
      <c r="K334" s="425"/>
      <c r="L334" s="425"/>
      <c r="M334" s="425"/>
      <c r="N334" s="425"/>
      <c r="O334" s="425"/>
      <c r="P334" s="425"/>
      <c r="Q334" s="425"/>
      <c r="R334" s="425"/>
      <c r="S334" s="425"/>
      <c r="T334" s="425"/>
      <c r="U334" s="425"/>
      <c r="V334" s="425"/>
      <c r="W334" s="425"/>
      <c r="X334" s="425"/>
      <c r="Y334" s="425"/>
      <c r="Z334" s="425"/>
      <c r="AA334" s="425"/>
      <c r="AB334" s="425"/>
      <c r="AC334" s="425"/>
      <c r="AD334" s="425"/>
      <c r="AE334" s="425"/>
      <c r="AF334" s="425"/>
      <c r="AG334" s="425"/>
      <c r="AH334" s="425"/>
      <c r="AI334" s="425"/>
      <c r="AJ334" s="425"/>
      <c r="AK334" s="425"/>
      <c r="AL334" s="425"/>
      <c r="AM334" s="425"/>
      <c r="AN334" s="425"/>
      <c r="AO334" s="425"/>
      <c r="AP334" s="425"/>
      <c r="AQ334" s="425"/>
      <c r="AR334" s="425"/>
      <c r="AS334" s="425"/>
      <c r="AT334" s="425"/>
      <c r="AU334" s="425"/>
      <c r="AV334" s="425"/>
      <c r="AW334" s="425"/>
      <c r="AX334" s="425"/>
      <c r="AY334" s="425"/>
      <c r="AZ334" s="425"/>
      <c r="BA334" s="425"/>
      <c r="BB334" s="425"/>
      <c r="BC334" s="425"/>
      <c r="BD334" s="425"/>
      <c r="BE334" s="425"/>
      <c r="BF334" s="425"/>
      <c r="BG334" s="425"/>
      <c r="BH334" s="425"/>
      <c r="BI334" s="425"/>
    </row>
    <row r="335" spans="1:61" s="594" customFormat="1" ht="20" customHeight="1">
      <c r="A335" s="1017" t="s">
        <v>259</v>
      </c>
      <c r="B335" s="1083" t="s">
        <v>389</v>
      </c>
      <c r="C335" s="1033">
        <v>4</v>
      </c>
      <c r="D335" s="1032" t="s">
        <v>2</v>
      </c>
      <c r="E335" s="1236"/>
      <c r="F335" s="1235">
        <f>C335*E335</f>
        <v>0</v>
      </c>
      <c r="G335" s="1023"/>
      <c r="H335" s="425"/>
      <c r="I335" s="425"/>
      <c r="J335" s="425"/>
      <c r="K335" s="425"/>
      <c r="L335" s="425"/>
      <c r="M335" s="425"/>
      <c r="N335" s="425"/>
      <c r="O335" s="425"/>
      <c r="P335" s="425"/>
      <c r="Q335" s="425"/>
      <c r="R335" s="425"/>
      <c r="S335" s="425"/>
      <c r="T335" s="425"/>
      <c r="U335" s="425"/>
      <c r="V335" s="425"/>
      <c r="W335" s="425"/>
      <c r="X335" s="425"/>
      <c r="Y335" s="425"/>
      <c r="Z335" s="425"/>
      <c r="AA335" s="425"/>
      <c r="AB335" s="425"/>
      <c r="AC335" s="425"/>
      <c r="AD335" s="425"/>
      <c r="AE335" s="425"/>
      <c r="AF335" s="425"/>
      <c r="AG335" s="425"/>
      <c r="AH335" s="425"/>
      <c r="AI335" s="425"/>
      <c r="AJ335" s="425"/>
      <c r="AK335" s="425"/>
      <c r="AL335" s="425"/>
      <c r="AM335" s="425"/>
      <c r="AN335" s="425"/>
      <c r="AO335" s="425"/>
      <c r="AP335" s="425"/>
      <c r="AQ335" s="425"/>
      <c r="AR335" s="425"/>
      <c r="AS335" s="425"/>
      <c r="AT335" s="425"/>
      <c r="AU335" s="425"/>
      <c r="AV335" s="425"/>
      <c r="AW335" s="425"/>
      <c r="AX335" s="425"/>
      <c r="AY335" s="425"/>
      <c r="AZ335" s="425"/>
      <c r="BA335" s="425"/>
      <c r="BB335" s="425"/>
      <c r="BC335" s="425"/>
      <c r="BD335" s="425"/>
      <c r="BE335" s="425"/>
      <c r="BF335" s="425"/>
      <c r="BG335" s="425"/>
      <c r="BH335" s="425"/>
      <c r="BI335" s="425"/>
    </row>
    <row r="336" spans="1:61" s="594" customFormat="1" ht="20" customHeight="1" thickBot="1">
      <c r="A336" s="1050" t="s">
        <v>258</v>
      </c>
      <c r="B336" s="1242" t="s">
        <v>387</v>
      </c>
      <c r="C336" s="1048">
        <v>4</v>
      </c>
      <c r="D336" s="1047" t="s">
        <v>2</v>
      </c>
      <c r="E336" s="1238"/>
      <c r="F336" s="1237">
        <f>C336*E336</f>
        <v>0</v>
      </c>
      <c r="G336" s="1044"/>
      <c r="H336" s="425"/>
      <c r="I336" s="425"/>
      <c r="J336" s="425"/>
      <c r="K336" s="425"/>
      <c r="L336" s="425"/>
      <c r="M336" s="425"/>
      <c r="N336" s="425"/>
      <c r="O336" s="425"/>
      <c r="P336" s="425"/>
      <c r="Q336" s="425"/>
      <c r="R336" s="425"/>
      <c r="S336" s="425"/>
      <c r="T336" s="425"/>
      <c r="U336" s="425"/>
      <c r="V336" s="425"/>
      <c r="W336" s="425"/>
      <c r="X336" s="425"/>
      <c r="Y336" s="425"/>
      <c r="Z336" s="425"/>
      <c r="AA336" s="425"/>
      <c r="AB336" s="425"/>
      <c r="AC336" s="425"/>
      <c r="AD336" s="425"/>
      <c r="AE336" s="425"/>
      <c r="AF336" s="425"/>
      <c r="AG336" s="425"/>
      <c r="AH336" s="425"/>
      <c r="AI336" s="425"/>
      <c r="AJ336" s="425"/>
      <c r="AK336" s="425"/>
      <c r="AL336" s="425"/>
      <c r="AM336" s="425"/>
      <c r="AN336" s="425"/>
      <c r="AO336" s="425"/>
      <c r="AP336" s="425"/>
      <c r="AQ336" s="425"/>
      <c r="AR336" s="425"/>
      <c r="AS336" s="425"/>
      <c r="AT336" s="425"/>
      <c r="AU336" s="425"/>
      <c r="AV336" s="425"/>
      <c r="AW336" s="425"/>
      <c r="AX336" s="425"/>
      <c r="AY336" s="425"/>
      <c r="AZ336" s="425"/>
      <c r="BA336" s="425"/>
      <c r="BB336" s="425"/>
      <c r="BC336" s="425"/>
      <c r="BD336" s="425"/>
      <c r="BE336" s="425"/>
      <c r="BF336" s="425"/>
      <c r="BG336" s="425"/>
      <c r="BH336" s="425"/>
      <c r="BI336" s="425"/>
    </row>
    <row r="337" spans="1:61" s="594" customFormat="1" ht="9.75" customHeight="1" thickTop="1">
      <c r="A337" s="1017"/>
      <c r="B337" s="1083"/>
      <c r="C337" s="1033"/>
      <c r="D337" s="1032"/>
      <c r="E337" s="1236"/>
      <c r="F337" s="1235"/>
      <c r="G337" s="1023"/>
      <c r="H337" s="425"/>
      <c r="I337" s="425"/>
      <c r="J337" s="425"/>
      <c r="K337" s="425"/>
      <c r="L337" s="425"/>
      <c r="M337" s="425"/>
      <c r="N337" s="425"/>
      <c r="O337" s="425"/>
      <c r="P337" s="425"/>
      <c r="Q337" s="425"/>
      <c r="R337" s="425"/>
      <c r="S337" s="425"/>
      <c r="T337" s="425"/>
      <c r="U337" s="425"/>
      <c r="V337" s="425"/>
      <c r="W337" s="425"/>
      <c r="X337" s="425"/>
      <c r="Y337" s="425"/>
      <c r="Z337" s="425"/>
      <c r="AA337" s="425"/>
      <c r="AB337" s="425"/>
      <c r="AC337" s="425"/>
      <c r="AD337" s="425"/>
      <c r="AE337" s="425"/>
      <c r="AF337" s="425"/>
      <c r="AG337" s="425"/>
      <c r="AH337" s="425"/>
      <c r="AI337" s="425"/>
      <c r="AJ337" s="425"/>
      <c r="AK337" s="425"/>
      <c r="AL337" s="425"/>
      <c r="AM337" s="425"/>
      <c r="AN337" s="425"/>
      <c r="AO337" s="425"/>
      <c r="AP337" s="425"/>
      <c r="AQ337" s="425"/>
      <c r="AR337" s="425"/>
      <c r="AS337" s="425"/>
      <c r="AT337" s="425"/>
      <c r="AU337" s="425"/>
      <c r="AV337" s="425"/>
      <c r="AW337" s="425"/>
      <c r="AX337" s="425"/>
      <c r="AY337" s="425"/>
      <c r="AZ337" s="425"/>
      <c r="BA337" s="425"/>
      <c r="BB337" s="425"/>
      <c r="BC337" s="425"/>
      <c r="BD337" s="425"/>
      <c r="BE337" s="425"/>
      <c r="BF337" s="425"/>
      <c r="BG337" s="425"/>
      <c r="BH337" s="425"/>
      <c r="BI337" s="425"/>
    </row>
    <row r="338" spans="1:61" s="594" customFormat="1" ht="45" customHeight="1">
      <c r="A338" s="1035" t="s">
        <v>701</v>
      </c>
      <c r="B338" s="1070" t="s">
        <v>385</v>
      </c>
      <c r="C338" s="1033">
        <v>1</v>
      </c>
      <c r="D338" s="1032" t="s">
        <v>14</v>
      </c>
      <c r="E338" s="1236"/>
      <c r="F338" s="1235">
        <f>C338*E338</f>
        <v>0</v>
      </c>
      <c r="G338" s="1023">
        <f>SUM(F304:F338)</f>
        <v>0</v>
      </c>
      <c r="H338" s="425"/>
      <c r="I338" s="425"/>
      <c r="J338" s="425"/>
      <c r="K338" s="425"/>
      <c r="L338" s="425"/>
      <c r="M338" s="425"/>
      <c r="N338" s="425"/>
      <c r="O338" s="425"/>
      <c r="P338" s="425"/>
      <c r="Q338" s="425"/>
      <c r="R338" s="425"/>
      <c r="S338" s="425"/>
      <c r="T338" s="425"/>
      <c r="U338" s="425"/>
      <c r="V338" s="425"/>
      <c r="W338" s="425"/>
      <c r="X338" s="425"/>
      <c r="Y338" s="425"/>
      <c r="Z338" s="425"/>
      <c r="AA338" s="425"/>
      <c r="AB338" s="425"/>
      <c r="AC338" s="425"/>
      <c r="AD338" s="425"/>
      <c r="AE338" s="425"/>
      <c r="AF338" s="425"/>
      <c r="AG338" s="425"/>
      <c r="AH338" s="425"/>
      <c r="AI338" s="425"/>
      <c r="AJ338" s="425"/>
      <c r="AK338" s="425"/>
      <c r="AL338" s="425"/>
      <c r="AM338" s="425"/>
      <c r="AN338" s="425"/>
      <c r="AO338" s="425"/>
      <c r="AP338" s="425"/>
      <c r="AQ338" s="425"/>
      <c r="AR338" s="425"/>
      <c r="AS338" s="425"/>
      <c r="AT338" s="425"/>
      <c r="AU338" s="425"/>
      <c r="AV338" s="425"/>
      <c r="AW338" s="425"/>
      <c r="AX338" s="425"/>
      <c r="AY338" s="425"/>
      <c r="AZ338" s="425"/>
      <c r="BA338" s="425"/>
      <c r="BB338" s="425"/>
      <c r="BC338" s="425"/>
      <c r="BD338" s="425"/>
      <c r="BE338" s="425"/>
      <c r="BF338" s="425"/>
      <c r="BG338" s="425"/>
      <c r="BH338" s="425"/>
      <c r="BI338" s="425"/>
    </row>
    <row r="339" spans="1:61" s="594" customFormat="1" ht="8.25" customHeight="1">
      <c r="A339" s="1035"/>
      <c r="B339" s="1034"/>
      <c r="C339" s="1033"/>
      <c r="D339" s="1032"/>
      <c r="E339" s="1236"/>
      <c r="F339" s="1235"/>
      <c r="G339" s="1023"/>
      <c r="H339" s="425"/>
      <c r="I339" s="425"/>
      <c r="J339" s="425"/>
      <c r="K339" s="425"/>
      <c r="L339" s="425"/>
      <c r="M339" s="425"/>
      <c r="N339" s="425"/>
      <c r="O339" s="425"/>
      <c r="P339" s="425"/>
      <c r="Q339" s="425"/>
      <c r="R339" s="425"/>
      <c r="S339" s="425"/>
      <c r="T339" s="425"/>
      <c r="U339" s="425"/>
      <c r="V339" s="425"/>
      <c r="W339" s="425"/>
      <c r="X339" s="425"/>
      <c r="Y339" s="425"/>
      <c r="Z339" s="425"/>
      <c r="AA339" s="425"/>
      <c r="AB339" s="425"/>
      <c r="AC339" s="425"/>
      <c r="AD339" s="425"/>
      <c r="AE339" s="425"/>
      <c r="AF339" s="425"/>
      <c r="AG339" s="425"/>
      <c r="AH339" s="425"/>
      <c r="AI339" s="425"/>
      <c r="AJ339" s="425"/>
      <c r="AK339" s="425"/>
      <c r="AL339" s="425"/>
      <c r="AM339" s="425"/>
      <c r="AN339" s="425"/>
      <c r="AO339" s="425"/>
      <c r="AP339" s="425"/>
      <c r="AQ339" s="425"/>
      <c r="AR339" s="425"/>
      <c r="AS339" s="425"/>
      <c r="AT339" s="425"/>
      <c r="AU339" s="425"/>
      <c r="AV339" s="425"/>
      <c r="AW339" s="425"/>
      <c r="AX339" s="425"/>
      <c r="AY339" s="425"/>
      <c r="AZ339" s="425"/>
      <c r="BA339" s="425"/>
      <c r="BB339" s="425"/>
      <c r="BC339" s="425"/>
      <c r="BD339" s="425"/>
      <c r="BE339" s="425"/>
      <c r="BF339" s="425"/>
      <c r="BG339" s="425"/>
      <c r="BH339" s="425"/>
      <c r="BI339" s="425"/>
    </row>
    <row r="340" spans="1:61" s="594" customFormat="1" ht="39.75" customHeight="1">
      <c r="A340" s="1035" t="s">
        <v>92</v>
      </c>
      <c r="B340" s="1055" t="s">
        <v>384</v>
      </c>
      <c r="C340" s="1033"/>
      <c r="D340" s="1032"/>
      <c r="E340" s="1236"/>
      <c r="F340" s="1235"/>
      <c r="G340" s="1023"/>
      <c r="H340" s="425"/>
      <c r="I340" s="425"/>
      <c r="J340" s="425"/>
      <c r="K340" s="425"/>
      <c r="L340" s="425"/>
      <c r="M340" s="425"/>
      <c r="N340" s="425"/>
      <c r="O340" s="425"/>
      <c r="P340" s="425"/>
      <c r="Q340" s="425"/>
      <c r="R340" s="425"/>
      <c r="S340" s="425"/>
      <c r="T340" s="425"/>
      <c r="U340" s="425"/>
      <c r="V340" s="425"/>
      <c r="W340" s="425"/>
      <c r="X340" s="425"/>
      <c r="Y340" s="425"/>
      <c r="Z340" s="425"/>
      <c r="AA340" s="425"/>
      <c r="AB340" s="425"/>
      <c r="AC340" s="425"/>
      <c r="AD340" s="425"/>
      <c r="AE340" s="425"/>
      <c r="AF340" s="425"/>
      <c r="AG340" s="425"/>
      <c r="AH340" s="425"/>
      <c r="AI340" s="425"/>
      <c r="AJ340" s="425"/>
      <c r="AK340" s="425"/>
      <c r="AL340" s="425"/>
      <c r="AM340" s="425"/>
      <c r="AN340" s="425"/>
      <c r="AO340" s="425"/>
      <c r="AP340" s="425"/>
      <c r="AQ340" s="425"/>
      <c r="AR340" s="425"/>
      <c r="AS340" s="425"/>
      <c r="AT340" s="425"/>
      <c r="AU340" s="425"/>
      <c r="AV340" s="425"/>
      <c r="AW340" s="425"/>
      <c r="AX340" s="425"/>
      <c r="AY340" s="425"/>
      <c r="AZ340" s="425"/>
      <c r="BA340" s="425"/>
      <c r="BB340" s="425"/>
      <c r="BC340" s="425"/>
      <c r="BD340" s="425"/>
      <c r="BE340" s="425"/>
      <c r="BF340" s="425"/>
      <c r="BG340" s="425"/>
      <c r="BH340" s="425"/>
      <c r="BI340" s="425"/>
    </row>
    <row r="341" spans="1:61" s="594" customFormat="1" ht="20" customHeight="1">
      <c r="A341" s="1035" t="s">
        <v>501</v>
      </c>
      <c r="B341" s="1070" t="s">
        <v>383</v>
      </c>
      <c r="C341" s="1033"/>
      <c r="D341" s="1032"/>
      <c r="E341" s="1236"/>
      <c r="F341" s="1235"/>
      <c r="G341" s="1023"/>
      <c r="H341" s="425"/>
      <c r="I341" s="425"/>
      <c r="J341" s="425"/>
      <c r="K341" s="425"/>
      <c r="L341" s="425"/>
      <c r="M341" s="425"/>
      <c r="N341" s="425"/>
      <c r="O341" s="425"/>
      <c r="P341" s="425"/>
      <c r="Q341" s="425"/>
      <c r="R341" s="425"/>
      <c r="S341" s="425"/>
      <c r="T341" s="425"/>
      <c r="U341" s="425"/>
      <c r="V341" s="425"/>
      <c r="W341" s="425"/>
      <c r="X341" s="425"/>
      <c r="Y341" s="425"/>
      <c r="Z341" s="425"/>
      <c r="AA341" s="425"/>
      <c r="AB341" s="425"/>
      <c r="AC341" s="425"/>
      <c r="AD341" s="425"/>
      <c r="AE341" s="425"/>
      <c r="AF341" s="425"/>
      <c r="AG341" s="425"/>
      <c r="AH341" s="425"/>
      <c r="AI341" s="425"/>
      <c r="AJ341" s="425"/>
      <c r="AK341" s="425"/>
      <c r="AL341" s="425"/>
      <c r="AM341" s="425"/>
      <c r="AN341" s="425"/>
      <c r="AO341" s="425"/>
      <c r="AP341" s="425"/>
      <c r="AQ341" s="425"/>
      <c r="AR341" s="425"/>
      <c r="AS341" s="425"/>
      <c r="AT341" s="425"/>
      <c r="AU341" s="425"/>
      <c r="AV341" s="425"/>
      <c r="AW341" s="425"/>
      <c r="AX341" s="425"/>
      <c r="AY341" s="425"/>
      <c r="AZ341" s="425"/>
      <c r="BA341" s="425"/>
      <c r="BB341" s="425"/>
      <c r="BC341" s="425"/>
      <c r="BD341" s="425"/>
      <c r="BE341" s="425"/>
      <c r="BF341" s="425"/>
      <c r="BG341" s="425"/>
      <c r="BH341" s="425"/>
      <c r="BI341" s="425"/>
    </row>
    <row r="342" spans="1:61" s="594" customFormat="1" ht="20" customHeight="1">
      <c r="A342" s="1017" t="s">
        <v>499</v>
      </c>
      <c r="B342" s="1083" t="s">
        <v>140</v>
      </c>
      <c r="C342" s="1033">
        <v>1</v>
      </c>
      <c r="D342" s="1032" t="s">
        <v>14</v>
      </c>
      <c r="E342" s="1236"/>
      <c r="F342" s="1235">
        <f>C342*E342</f>
        <v>0</v>
      </c>
      <c r="G342" s="1023"/>
      <c r="H342" s="425"/>
      <c r="I342" s="425"/>
      <c r="J342" s="425"/>
      <c r="K342" s="425"/>
      <c r="L342" s="425"/>
      <c r="M342" s="425"/>
      <c r="N342" s="425"/>
      <c r="O342" s="425"/>
      <c r="P342" s="425"/>
      <c r="Q342" s="425"/>
      <c r="R342" s="425"/>
      <c r="S342" s="425"/>
      <c r="T342" s="425"/>
      <c r="U342" s="425"/>
      <c r="V342" s="425"/>
      <c r="W342" s="425"/>
      <c r="X342" s="425"/>
      <c r="Y342" s="425"/>
      <c r="Z342" s="425"/>
      <c r="AA342" s="425"/>
      <c r="AB342" s="425"/>
      <c r="AC342" s="425"/>
      <c r="AD342" s="425"/>
      <c r="AE342" s="425"/>
      <c r="AF342" s="425"/>
      <c r="AG342" s="425"/>
      <c r="AH342" s="425"/>
      <c r="AI342" s="425"/>
      <c r="AJ342" s="425"/>
      <c r="AK342" s="425"/>
      <c r="AL342" s="425"/>
      <c r="AM342" s="425"/>
      <c r="AN342" s="425"/>
      <c r="AO342" s="425"/>
      <c r="AP342" s="425"/>
      <c r="AQ342" s="425"/>
      <c r="AR342" s="425"/>
      <c r="AS342" s="425"/>
      <c r="AT342" s="425"/>
      <c r="AU342" s="425"/>
      <c r="AV342" s="425"/>
      <c r="AW342" s="425"/>
      <c r="AX342" s="425"/>
      <c r="AY342" s="425"/>
      <c r="AZ342" s="425"/>
      <c r="BA342" s="425"/>
      <c r="BB342" s="425"/>
      <c r="BC342" s="425"/>
      <c r="BD342" s="425"/>
      <c r="BE342" s="425"/>
      <c r="BF342" s="425"/>
      <c r="BG342" s="425"/>
      <c r="BH342" s="425"/>
      <c r="BI342" s="425"/>
    </row>
    <row r="343" spans="1:61" s="594" customFormat="1" ht="20" customHeight="1">
      <c r="A343" s="1035" t="s">
        <v>451</v>
      </c>
      <c r="B343" s="1070" t="s">
        <v>330</v>
      </c>
      <c r="C343" s="1033"/>
      <c r="D343" s="1032"/>
      <c r="E343" s="1236"/>
      <c r="F343" s="1235"/>
      <c r="G343" s="1023"/>
      <c r="H343" s="425"/>
      <c r="I343" s="425"/>
      <c r="J343" s="425"/>
      <c r="K343" s="425"/>
      <c r="L343" s="425"/>
      <c r="M343" s="425"/>
      <c r="N343" s="425"/>
      <c r="O343" s="425"/>
      <c r="P343" s="425"/>
      <c r="Q343" s="425"/>
      <c r="R343" s="425"/>
      <c r="S343" s="425"/>
      <c r="T343" s="425"/>
      <c r="U343" s="425"/>
      <c r="V343" s="425"/>
      <c r="W343" s="425"/>
      <c r="X343" s="425"/>
      <c r="Y343" s="425"/>
      <c r="Z343" s="425"/>
      <c r="AA343" s="425"/>
      <c r="AB343" s="425"/>
      <c r="AC343" s="425"/>
      <c r="AD343" s="425"/>
      <c r="AE343" s="425"/>
      <c r="AF343" s="425"/>
      <c r="AG343" s="425"/>
      <c r="AH343" s="425"/>
      <c r="AI343" s="425"/>
      <c r="AJ343" s="425"/>
      <c r="AK343" s="425"/>
      <c r="AL343" s="425"/>
      <c r="AM343" s="425"/>
      <c r="AN343" s="425"/>
      <c r="AO343" s="425"/>
      <c r="AP343" s="425"/>
      <c r="AQ343" s="425"/>
      <c r="AR343" s="425"/>
      <c r="AS343" s="425"/>
      <c r="AT343" s="425"/>
      <c r="AU343" s="425"/>
      <c r="AV343" s="425"/>
      <c r="AW343" s="425"/>
      <c r="AX343" s="425"/>
      <c r="AY343" s="425"/>
      <c r="AZ343" s="425"/>
      <c r="BA343" s="425"/>
      <c r="BB343" s="425"/>
      <c r="BC343" s="425"/>
      <c r="BD343" s="425"/>
      <c r="BE343" s="425"/>
      <c r="BF343" s="425"/>
      <c r="BG343" s="425"/>
      <c r="BH343" s="425"/>
      <c r="BI343" s="425"/>
    </row>
    <row r="344" spans="1:61" s="594" customFormat="1" ht="20" customHeight="1">
      <c r="A344" s="1017" t="s">
        <v>814</v>
      </c>
      <c r="B344" s="1083" t="s">
        <v>380</v>
      </c>
      <c r="C344" s="1033">
        <v>6.91</v>
      </c>
      <c r="D344" s="1032" t="s">
        <v>6</v>
      </c>
      <c r="E344" s="1236"/>
      <c r="F344" s="1235">
        <f>C344*E344</f>
        <v>0</v>
      </c>
      <c r="G344" s="1023"/>
      <c r="H344" s="425"/>
      <c r="I344" s="425"/>
      <c r="J344" s="425"/>
      <c r="K344" s="425"/>
      <c r="L344" s="425"/>
      <c r="M344" s="425"/>
      <c r="N344" s="425"/>
      <c r="O344" s="425"/>
      <c r="P344" s="425"/>
      <c r="Q344" s="425"/>
      <c r="R344" s="425"/>
      <c r="S344" s="425"/>
      <c r="T344" s="425"/>
      <c r="U344" s="425"/>
      <c r="V344" s="425"/>
      <c r="W344" s="425"/>
      <c r="X344" s="425"/>
      <c r="Y344" s="425"/>
      <c r="Z344" s="425"/>
      <c r="AA344" s="425"/>
      <c r="AB344" s="425"/>
      <c r="AC344" s="425"/>
      <c r="AD344" s="425"/>
      <c r="AE344" s="425"/>
      <c r="AF344" s="425"/>
      <c r="AG344" s="425"/>
      <c r="AH344" s="425"/>
      <c r="AI344" s="425"/>
      <c r="AJ344" s="425"/>
      <c r="AK344" s="425"/>
      <c r="AL344" s="425"/>
      <c r="AM344" s="425"/>
      <c r="AN344" s="425"/>
      <c r="AO344" s="425"/>
      <c r="AP344" s="425"/>
      <c r="AQ344" s="425"/>
      <c r="AR344" s="425"/>
      <c r="AS344" s="425"/>
      <c r="AT344" s="425"/>
      <c r="AU344" s="425"/>
      <c r="AV344" s="425"/>
      <c r="AW344" s="425"/>
      <c r="AX344" s="425"/>
      <c r="AY344" s="425"/>
      <c r="AZ344" s="425"/>
      <c r="BA344" s="425"/>
      <c r="BB344" s="425"/>
      <c r="BC344" s="425"/>
      <c r="BD344" s="425"/>
      <c r="BE344" s="425"/>
      <c r="BF344" s="425"/>
      <c r="BG344" s="425"/>
      <c r="BH344" s="425"/>
      <c r="BI344" s="425"/>
    </row>
    <row r="345" spans="1:61" s="594" customFormat="1" ht="20" customHeight="1">
      <c r="A345" s="1017" t="s">
        <v>813</v>
      </c>
      <c r="B345" s="1083" t="s">
        <v>378</v>
      </c>
      <c r="C345" s="1033">
        <v>5.12</v>
      </c>
      <c r="D345" s="1032" t="str">
        <f>D344</f>
        <v>M3</v>
      </c>
      <c r="E345" s="1236"/>
      <c r="F345" s="1235">
        <f>C345*E345</f>
        <v>0</v>
      </c>
      <c r="G345" s="1023"/>
      <c r="H345" s="425"/>
      <c r="I345" s="425"/>
      <c r="J345" s="425"/>
      <c r="K345" s="425"/>
      <c r="L345" s="425"/>
      <c r="M345" s="425"/>
      <c r="N345" s="425"/>
      <c r="O345" s="425"/>
      <c r="P345" s="425"/>
      <c r="Q345" s="425"/>
      <c r="R345" s="425"/>
      <c r="S345" s="425"/>
      <c r="T345" s="425"/>
      <c r="U345" s="425"/>
      <c r="V345" s="425"/>
      <c r="W345" s="425"/>
      <c r="X345" s="425"/>
      <c r="Y345" s="425"/>
      <c r="Z345" s="425"/>
      <c r="AA345" s="425"/>
      <c r="AB345" s="425"/>
      <c r="AC345" s="425"/>
      <c r="AD345" s="425"/>
      <c r="AE345" s="425"/>
      <c r="AF345" s="425"/>
      <c r="AG345" s="425"/>
      <c r="AH345" s="425"/>
      <c r="AI345" s="425"/>
      <c r="AJ345" s="425"/>
      <c r="AK345" s="425"/>
      <c r="AL345" s="425"/>
      <c r="AM345" s="425"/>
      <c r="AN345" s="425"/>
      <c r="AO345" s="425"/>
      <c r="AP345" s="425"/>
      <c r="AQ345" s="425"/>
      <c r="AR345" s="425"/>
      <c r="AS345" s="425"/>
      <c r="AT345" s="425"/>
      <c r="AU345" s="425"/>
      <c r="AV345" s="425"/>
      <c r="AW345" s="425"/>
      <c r="AX345" s="425"/>
      <c r="AY345" s="425"/>
      <c r="AZ345" s="425"/>
      <c r="BA345" s="425"/>
      <c r="BB345" s="425"/>
      <c r="BC345" s="425"/>
      <c r="BD345" s="425"/>
      <c r="BE345" s="425"/>
      <c r="BF345" s="425"/>
      <c r="BG345" s="425"/>
      <c r="BH345" s="425"/>
      <c r="BI345" s="425"/>
    </row>
    <row r="346" spans="1:61" s="594" customFormat="1" ht="20" customHeight="1">
      <c r="A346" s="1017" t="s">
        <v>812</v>
      </c>
      <c r="B346" s="1083" t="s">
        <v>700</v>
      </c>
      <c r="C346" s="1033">
        <v>8.58</v>
      </c>
      <c r="D346" s="1032" t="str">
        <f>D345</f>
        <v>M3</v>
      </c>
      <c r="E346" s="1241"/>
      <c r="F346" s="1235">
        <f>C346*E346</f>
        <v>0</v>
      </c>
      <c r="G346" s="1023"/>
      <c r="H346" s="425"/>
      <c r="I346" s="425"/>
      <c r="J346" s="425"/>
      <c r="K346" s="425"/>
      <c r="L346" s="425"/>
      <c r="M346" s="425"/>
      <c r="N346" s="425"/>
      <c r="O346" s="425"/>
      <c r="P346" s="425"/>
      <c r="Q346" s="425"/>
      <c r="R346" s="425"/>
      <c r="S346" s="425"/>
      <c r="T346" s="425"/>
      <c r="U346" s="425"/>
      <c r="V346" s="425"/>
      <c r="W346" s="425"/>
      <c r="X346" s="425"/>
      <c r="Y346" s="425"/>
      <c r="Z346" s="425"/>
      <c r="AA346" s="425"/>
      <c r="AB346" s="425"/>
      <c r="AC346" s="425"/>
      <c r="AD346" s="425"/>
      <c r="AE346" s="425"/>
      <c r="AF346" s="425"/>
      <c r="AG346" s="425"/>
      <c r="AH346" s="425"/>
      <c r="AI346" s="425"/>
      <c r="AJ346" s="425"/>
      <c r="AK346" s="425"/>
      <c r="AL346" s="425"/>
      <c r="AM346" s="425"/>
      <c r="AN346" s="425"/>
      <c r="AO346" s="425"/>
      <c r="AP346" s="425"/>
      <c r="AQ346" s="425"/>
      <c r="AR346" s="425"/>
      <c r="AS346" s="425"/>
      <c r="AT346" s="425"/>
      <c r="AU346" s="425"/>
      <c r="AV346" s="425"/>
      <c r="AW346" s="425"/>
      <c r="AX346" s="425"/>
      <c r="AY346" s="425"/>
      <c r="AZ346" s="425"/>
      <c r="BA346" s="425"/>
      <c r="BB346" s="425"/>
      <c r="BC346" s="425"/>
      <c r="BD346" s="425"/>
      <c r="BE346" s="425"/>
      <c r="BF346" s="425"/>
      <c r="BG346" s="425"/>
      <c r="BH346" s="425"/>
      <c r="BI346" s="425"/>
    </row>
    <row r="347" spans="1:61" s="594" customFormat="1" ht="20" customHeight="1">
      <c r="A347" s="1035" t="s">
        <v>811</v>
      </c>
      <c r="B347" s="1070" t="s">
        <v>699</v>
      </c>
      <c r="C347" s="1204"/>
      <c r="D347" s="1032"/>
      <c r="E347" s="1236"/>
      <c r="F347" s="1204"/>
      <c r="G347" s="1023"/>
      <c r="H347" s="425"/>
      <c r="I347" s="425"/>
      <c r="J347" s="425"/>
      <c r="K347" s="425"/>
      <c r="L347" s="425"/>
      <c r="M347" s="425"/>
      <c r="N347" s="425"/>
      <c r="O347" s="425"/>
      <c r="P347" s="425"/>
      <c r="Q347" s="425"/>
      <c r="R347" s="425"/>
      <c r="S347" s="425"/>
      <c r="T347" s="425"/>
      <c r="U347" s="425"/>
      <c r="V347" s="425"/>
      <c r="W347" s="425"/>
      <c r="X347" s="425"/>
      <c r="Y347" s="425"/>
      <c r="Z347" s="425"/>
      <c r="AA347" s="425"/>
      <c r="AB347" s="425"/>
      <c r="AC347" s="425"/>
      <c r="AD347" s="425"/>
      <c r="AE347" s="425"/>
      <c r="AF347" s="425"/>
      <c r="AG347" s="425"/>
      <c r="AH347" s="425"/>
      <c r="AI347" s="425"/>
      <c r="AJ347" s="425"/>
      <c r="AK347" s="425"/>
      <c r="AL347" s="425"/>
      <c r="AM347" s="425"/>
      <c r="AN347" s="425"/>
      <c r="AO347" s="425"/>
      <c r="AP347" s="425"/>
      <c r="AQ347" s="425"/>
      <c r="AR347" s="425"/>
      <c r="AS347" s="425"/>
      <c r="AT347" s="425"/>
      <c r="AU347" s="425"/>
      <c r="AV347" s="425"/>
      <c r="AW347" s="425"/>
      <c r="AX347" s="425"/>
      <c r="AY347" s="425"/>
      <c r="AZ347" s="425"/>
      <c r="BA347" s="425"/>
      <c r="BB347" s="425"/>
      <c r="BC347" s="425"/>
      <c r="BD347" s="425"/>
      <c r="BE347" s="425"/>
      <c r="BF347" s="425"/>
      <c r="BG347" s="425"/>
      <c r="BH347" s="425"/>
      <c r="BI347" s="425"/>
    </row>
    <row r="348" spans="1:61" s="594" customFormat="1" ht="20" customHeight="1">
      <c r="A348" s="1017" t="s">
        <v>810</v>
      </c>
      <c r="B348" s="1083" t="s">
        <v>698</v>
      </c>
      <c r="C348" s="1033">
        <v>6.34</v>
      </c>
      <c r="D348" s="1032" t="s">
        <v>6</v>
      </c>
      <c r="E348" s="1241"/>
      <c r="F348" s="1235">
        <f>C348*E348</f>
        <v>0</v>
      </c>
      <c r="G348" s="1023"/>
      <c r="H348" s="425"/>
      <c r="I348" s="425"/>
      <c r="J348" s="425"/>
      <c r="K348" s="425"/>
      <c r="L348" s="425"/>
      <c r="M348" s="425"/>
      <c r="N348" s="425"/>
      <c r="O348" s="425"/>
      <c r="P348" s="425"/>
      <c r="Q348" s="425"/>
      <c r="R348" s="425"/>
      <c r="S348" s="425"/>
      <c r="T348" s="425"/>
      <c r="U348" s="425"/>
      <c r="V348" s="425"/>
      <c r="W348" s="425"/>
      <c r="X348" s="425"/>
      <c r="Y348" s="425"/>
      <c r="Z348" s="425"/>
      <c r="AA348" s="425"/>
      <c r="AB348" s="425"/>
      <c r="AC348" s="425"/>
      <c r="AD348" s="425"/>
      <c r="AE348" s="425"/>
      <c r="AF348" s="425"/>
      <c r="AG348" s="425"/>
      <c r="AH348" s="425"/>
      <c r="AI348" s="425"/>
      <c r="AJ348" s="425"/>
      <c r="AK348" s="425"/>
      <c r="AL348" s="425"/>
      <c r="AM348" s="425"/>
      <c r="AN348" s="425"/>
      <c r="AO348" s="425"/>
      <c r="AP348" s="425"/>
      <c r="AQ348" s="425"/>
      <c r="AR348" s="425"/>
      <c r="AS348" s="425"/>
      <c r="AT348" s="425"/>
      <c r="AU348" s="425"/>
      <c r="AV348" s="425"/>
      <c r="AW348" s="425"/>
      <c r="AX348" s="425"/>
      <c r="AY348" s="425"/>
      <c r="AZ348" s="425"/>
      <c r="BA348" s="425"/>
      <c r="BB348" s="425"/>
      <c r="BC348" s="425"/>
      <c r="BD348" s="425"/>
      <c r="BE348" s="425"/>
      <c r="BF348" s="425"/>
      <c r="BG348" s="425"/>
      <c r="BH348" s="425"/>
      <c r="BI348" s="425"/>
    </row>
    <row r="349" spans="1:61" s="594" customFormat="1" ht="20" customHeight="1">
      <c r="A349" s="1017" t="s">
        <v>809</v>
      </c>
      <c r="B349" s="1083" t="s">
        <v>808</v>
      </c>
      <c r="C349" s="1033">
        <v>1.2</v>
      </c>
      <c r="D349" s="1032" t="s">
        <v>6</v>
      </c>
      <c r="E349" s="1241"/>
      <c r="F349" s="1235">
        <f>C349*E349</f>
        <v>0</v>
      </c>
      <c r="G349" s="1023"/>
      <c r="H349" s="425"/>
      <c r="I349" s="425"/>
      <c r="J349" s="425"/>
      <c r="K349" s="425"/>
      <c r="L349" s="425"/>
      <c r="M349" s="425"/>
      <c r="N349" s="425"/>
      <c r="O349" s="425"/>
      <c r="P349" s="425"/>
      <c r="Q349" s="425"/>
      <c r="R349" s="425"/>
      <c r="S349" s="425"/>
      <c r="T349" s="425"/>
      <c r="U349" s="425"/>
      <c r="V349" s="425"/>
      <c r="W349" s="425"/>
      <c r="X349" s="425"/>
      <c r="Y349" s="425"/>
      <c r="Z349" s="425"/>
      <c r="AA349" s="425"/>
      <c r="AB349" s="425"/>
      <c r="AC349" s="425"/>
      <c r="AD349" s="425"/>
      <c r="AE349" s="425"/>
      <c r="AF349" s="425"/>
      <c r="AG349" s="425"/>
      <c r="AH349" s="425"/>
      <c r="AI349" s="425"/>
      <c r="AJ349" s="425"/>
      <c r="AK349" s="425"/>
      <c r="AL349" s="425"/>
      <c r="AM349" s="425"/>
      <c r="AN349" s="425"/>
      <c r="AO349" s="425"/>
      <c r="AP349" s="425"/>
      <c r="AQ349" s="425"/>
      <c r="AR349" s="425"/>
      <c r="AS349" s="425"/>
      <c r="AT349" s="425"/>
      <c r="AU349" s="425"/>
      <c r="AV349" s="425"/>
      <c r="AW349" s="425"/>
      <c r="AX349" s="425"/>
      <c r="AY349" s="425"/>
      <c r="AZ349" s="425"/>
      <c r="BA349" s="425"/>
      <c r="BB349" s="425"/>
      <c r="BC349" s="425"/>
      <c r="BD349" s="425"/>
      <c r="BE349" s="425"/>
      <c r="BF349" s="425"/>
      <c r="BG349" s="425"/>
      <c r="BH349" s="425"/>
      <c r="BI349" s="425"/>
    </row>
    <row r="350" spans="1:61" s="594" customFormat="1" ht="20" customHeight="1">
      <c r="A350" s="1017" t="s">
        <v>807</v>
      </c>
      <c r="B350" s="1083" t="s">
        <v>374</v>
      </c>
      <c r="C350" s="1033">
        <v>2.17</v>
      </c>
      <c r="D350" s="1032" t="s">
        <v>6</v>
      </c>
      <c r="E350" s="1236"/>
      <c r="F350" s="1235">
        <f>C350*E350</f>
        <v>0</v>
      </c>
      <c r="G350" s="1023"/>
      <c r="H350" s="425"/>
      <c r="I350" s="425"/>
      <c r="J350" s="425"/>
      <c r="K350" s="425"/>
      <c r="L350" s="425"/>
      <c r="M350" s="425"/>
      <c r="N350" s="425"/>
      <c r="O350" s="425"/>
      <c r="P350" s="425"/>
      <c r="Q350" s="425"/>
      <c r="R350" s="425"/>
      <c r="S350" s="425"/>
      <c r="T350" s="425"/>
      <c r="U350" s="425"/>
      <c r="V350" s="425"/>
      <c r="W350" s="425"/>
      <c r="X350" s="425"/>
      <c r="Y350" s="425"/>
      <c r="Z350" s="425"/>
      <c r="AA350" s="425"/>
      <c r="AB350" s="425"/>
      <c r="AC350" s="425"/>
      <c r="AD350" s="425"/>
      <c r="AE350" s="425"/>
      <c r="AF350" s="425"/>
      <c r="AG350" s="425"/>
      <c r="AH350" s="425"/>
      <c r="AI350" s="425"/>
      <c r="AJ350" s="425"/>
      <c r="AK350" s="425"/>
      <c r="AL350" s="425"/>
      <c r="AM350" s="425"/>
      <c r="AN350" s="425"/>
      <c r="AO350" s="425"/>
      <c r="AP350" s="425"/>
      <c r="AQ350" s="425"/>
      <c r="AR350" s="425"/>
      <c r="AS350" s="425"/>
      <c r="AT350" s="425"/>
      <c r="AU350" s="425"/>
      <c r="AV350" s="425"/>
      <c r="AW350" s="425"/>
      <c r="AX350" s="425"/>
      <c r="AY350" s="425"/>
      <c r="AZ350" s="425"/>
      <c r="BA350" s="425"/>
      <c r="BB350" s="425"/>
      <c r="BC350" s="425"/>
      <c r="BD350" s="425"/>
      <c r="BE350" s="425"/>
      <c r="BF350" s="425"/>
      <c r="BG350" s="425"/>
      <c r="BH350" s="425"/>
      <c r="BI350" s="425"/>
    </row>
    <row r="351" spans="1:61" s="594" customFormat="1" ht="20" customHeight="1">
      <c r="A351" s="1035" t="s">
        <v>806</v>
      </c>
      <c r="B351" s="1070" t="s">
        <v>373</v>
      </c>
      <c r="C351" s="1033"/>
      <c r="D351" s="1032"/>
      <c r="E351" s="1236"/>
      <c r="F351" s="1235"/>
      <c r="G351" s="1023"/>
      <c r="H351" s="425"/>
      <c r="I351" s="425"/>
      <c r="J351" s="425"/>
      <c r="K351" s="425"/>
      <c r="L351" s="425"/>
      <c r="M351" s="425"/>
      <c r="N351" s="425"/>
      <c r="O351" s="425"/>
      <c r="P351" s="425"/>
      <c r="Q351" s="425"/>
      <c r="R351" s="425"/>
      <c r="S351" s="425"/>
      <c r="T351" s="425"/>
      <c r="U351" s="425"/>
      <c r="V351" s="425"/>
      <c r="W351" s="425"/>
      <c r="X351" s="425"/>
      <c r="Y351" s="425"/>
      <c r="Z351" s="425"/>
      <c r="AA351" s="425"/>
      <c r="AB351" s="425"/>
      <c r="AC351" s="425"/>
      <c r="AD351" s="425"/>
      <c r="AE351" s="425"/>
      <c r="AF351" s="425"/>
      <c r="AG351" s="425"/>
      <c r="AH351" s="425"/>
      <c r="AI351" s="425"/>
      <c r="AJ351" s="425"/>
      <c r="AK351" s="425"/>
      <c r="AL351" s="425"/>
      <c r="AM351" s="425"/>
      <c r="AN351" s="425"/>
      <c r="AO351" s="425"/>
      <c r="AP351" s="425"/>
      <c r="AQ351" s="425"/>
      <c r="AR351" s="425"/>
      <c r="AS351" s="425"/>
      <c r="AT351" s="425"/>
      <c r="AU351" s="425"/>
      <c r="AV351" s="425"/>
      <c r="AW351" s="425"/>
      <c r="AX351" s="425"/>
      <c r="AY351" s="425"/>
      <c r="AZ351" s="425"/>
      <c r="BA351" s="425"/>
      <c r="BB351" s="425"/>
      <c r="BC351" s="425"/>
      <c r="BD351" s="425"/>
      <c r="BE351" s="425"/>
      <c r="BF351" s="425"/>
      <c r="BG351" s="425"/>
      <c r="BH351" s="425"/>
      <c r="BI351" s="425"/>
    </row>
    <row r="352" spans="1:61" s="594" customFormat="1" ht="20" customHeight="1">
      <c r="A352" s="1017" t="s">
        <v>805</v>
      </c>
      <c r="B352" s="1083" t="s">
        <v>371</v>
      </c>
      <c r="C352" s="1033">
        <v>2.0699999999999998</v>
      </c>
      <c r="D352" s="1032" t="s">
        <v>6</v>
      </c>
      <c r="E352" s="1236"/>
      <c r="F352" s="1235">
        <f t="shared" ref="F352:F358" si="13">C352*E352</f>
        <v>0</v>
      </c>
      <c r="G352" s="1023"/>
      <c r="H352" s="425"/>
      <c r="I352" s="425"/>
      <c r="J352" s="425"/>
      <c r="K352" s="425"/>
      <c r="L352" s="425"/>
      <c r="M352" s="425"/>
      <c r="N352" s="425"/>
      <c r="O352" s="425"/>
      <c r="P352" s="425"/>
      <c r="Q352" s="425"/>
      <c r="R352" s="425"/>
      <c r="S352" s="425"/>
      <c r="T352" s="425"/>
      <c r="U352" s="425"/>
      <c r="V352" s="425"/>
      <c r="W352" s="425"/>
      <c r="X352" s="425"/>
      <c r="Y352" s="425"/>
      <c r="Z352" s="425"/>
      <c r="AA352" s="425"/>
      <c r="AB352" s="425"/>
      <c r="AC352" s="425"/>
      <c r="AD352" s="425"/>
      <c r="AE352" s="425"/>
      <c r="AF352" s="425"/>
      <c r="AG352" s="425"/>
      <c r="AH352" s="425"/>
      <c r="AI352" s="425"/>
      <c r="AJ352" s="425"/>
      <c r="AK352" s="425"/>
      <c r="AL352" s="425"/>
      <c r="AM352" s="425"/>
      <c r="AN352" s="425"/>
      <c r="AO352" s="425"/>
      <c r="AP352" s="425"/>
      <c r="AQ352" s="425"/>
      <c r="AR352" s="425"/>
      <c r="AS352" s="425"/>
      <c r="AT352" s="425"/>
      <c r="AU352" s="425"/>
      <c r="AV352" s="425"/>
      <c r="AW352" s="425"/>
      <c r="AX352" s="425"/>
      <c r="AY352" s="425"/>
      <c r="AZ352" s="425"/>
      <c r="BA352" s="425"/>
      <c r="BB352" s="425"/>
      <c r="BC352" s="425"/>
      <c r="BD352" s="425"/>
      <c r="BE352" s="425"/>
      <c r="BF352" s="425"/>
      <c r="BG352" s="425"/>
      <c r="BH352" s="425"/>
      <c r="BI352" s="425"/>
    </row>
    <row r="353" spans="1:61" s="594" customFormat="1" ht="20" customHeight="1">
      <c r="A353" s="1017" t="s">
        <v>804</v>
      </c>
      <c r="B353" s="1083" t="s">
        <v>369</v>
      </c>
      <c r="C353" s="1033">
        <v>1.54</v>
      </c>
      <c r="D353" s="1032" t="s">
        <v>6</v>
      </c>
      <c r="E353" s="1236"/>
      <c r="F353" s="1235">
        <f t="shared" si="13"/>
        <v>0</v>
      </c>
      <c r="G353" s="1023"/>
      <c r="H353" s="425"/>
      <c r="I353" s="425"/>
      <c r="J353" s="425"/>
      <c r="K353" s="425"/>
      <c r="L353" s="425"/>
      <c r="M353" s="425"/>
      <c r="N353" s="425"/>
      <c r="O353" s="425"/>
      <c r="P353" s="425"/>
      <c r="Q353" s="425"/>
      <c r="R353" s="425"/>
      <c r="S353" s="425"/>
      <c r="T353" s="425"/>
      <c r="U353" s="425"/>
      <c r="V353" s="425"/>
      <c r="W353" s="425"/>
      <c r="X353" s="425"/>
      <c r="Y353" s="425"/>
      <c r="Z353" s="425"/>
      <c r="AA353" s="425"/>
      <c r="AB353" s="425"/>
      <c r="AC353" s="425"/>
      <c r="AD353" s="425"/>
      <c r="AE353" s="425"/>
      <c r="AF353" s="425"/>
      <c r="AG353" s="425"/>
      <c r="AH353" s="425"/>
      <c r="AI353" s="425"/>
      <c r="AJ353" s="425"/>
      <c r="AK353" s="425"/>
      <c r="AL353" s="425"/>
      <c r="AM353" s="425"/>
      <c r="AN353" s="425"/>
      <c r="AO353" s="425"/>
      <c r="AP353" s="425"/>
      <c r="AQ353" s="425"/>
      <c r="AR353" s="425"/>
      <c r="AS353" s="425"/>
      <c r="AT353" s="425"/>
      <c r="AU353" s="425"/>
      <c r="AV353" s="425"/>
      <c r="AW353" s="425"/>
      <c r="AX353" s="425"/>
      <c r="AY353" s="425"/>
      <c r="AZ353" s="425"/>
      <c r="BA353" s="425"/>
      <c r="BB353" s="425"/>
      <c r="BC353" s="425"/>
      <c r="BD353" s="425"/>
      <c r="BE353" s="425"/>
      <c r="BF353" s="425"/>
      <c r="BG353" s="425"/>
      <c r="BH353" s="425"/>
      <c r="BI353" s="425"/>
    </row>
    <row r="354" spans="1:61" s="594" customFormat="1" ht="20" customHeight="1">
      <c r="A354" s="1017" t="s">
        <v>803</v>
      </c>
      <c r="B354" s="1083" t="s">
        <v>367</v>
      </c>
      <c r="C354" s="1033">
        <v>0.8</v>
      </c>
      <c r="D354" s="1032" t="s">
        <v>6</v>
      </c>
      <c r="E354" s="1236"/>
      <c r="F354" s="1235">
        <f t="shared" si="13"/>
        <v>0</v>
      </c>
      <c r="G354" s="1023"/>
      <c r="H354" s="425"/>
      <c r="I354" s="425"/>
      <c r="J354" s="425"/>
      <c r="K354" s="425"/>
      <c r="L354" s="425"/>
      <c r="M354" s="425"/>
      <c r="N354" s="425"/>
      <c r="O354" s="425"/>
      <c r="P354" s="425"/>
      <c r="Q354" s="425"/>
      <c r="R354" s="425"/>
      <c r="S354" s="425"/>
      <c r="T354" s="425"/>
      <c r="U354" s="425"/>
      <c r="V354" s="425"/>
      <c r="W354" s="425"/>
      <c r="X354" s="425"/>
      <c r="Y354" s="425"/>
      <c r="Z354" s="425"/>
      <c r="AA354" s="425"/>
      <c r="AB354" s="425"/>
      <c r="AC354" s="425"/>
      <c r="AD354" s="425"/>
      <c r="AE354" s="425"/>
      <c r="AF354" s="425"/>
      <c r="AG354" s="425"/>
      <c r="AH354" s="425"/>
      <c r="AI354" s="425"/>
      <c r="AJ354" s="425"/>
      <c r="AK354" s="425"/>
      <c r="AL354" s="425"/>
      <c r="AM354" s="425"/>
      <c r="AN354" s="425"/>
      <c r="AO354" s="425"/>
      <c r="AP354" s="425"/>
      <c r="AQ354" s="425"/>
      <c r="AR354" s="425"/>
      <c r="AS354" s="425"/>
      <c r="AT354" s="425"/>
      <c r="AU354" s="425"/>
      <c r="AV354" s="425"/>
      <c r="AW354" s="425"/>
      <c r="AX354" s="425"/>
      <c r="AY354" s="425"/>
      <c r="AZ354" s="425"/>
      <c r="BA354" s="425"/>
      <c r="BB354" s="425"/>
      <c r="BC354" s="425"/>
      <c r="BD354" s="425"/>
      <c r="BE354" s="425"/>
      <c r="BF354" s="425"/>
      <c r="BG354" s="425"/>
      <c r="BH354" s="425"/>
      <c r="BI354" s="425"/>
    </row>
    <row r="355" spans="1:61" s="594" customFormat="1" ht="20" customHeight="1">
      <c r="A355" s="1017" t="s">
        <v>802</v>
      </c>
      <c r="B355" s="1083" t="s">
        <v>365</v>
      </c>
      <c r="C355" s="1033">
        <v>0.51</v>
      </c>
      <c r="D355" s="1032" t="s">
        <v>6</v>
      </c>
      <c r="E355" s="1236"/>
      <c r="F355" s="1235">
        <f t="shared" si="13"/>
        <v>0</v>
      </c>
      <c r="G355" s="1023"/>
      <c r="H355" s="425"/>
      <c r="I355" s="425"/>
      <c r="J355" s="425"/>
      <c r="K355" s="425"/>
      <c r="L355" s="425"/>
      <c r="M355" s="425"/>
      <c r="N355" s="425"/>
      <c r="O355" s="425"/>
      <c r="P355" s="425"/>
      <c r="Q355" s="425"/>
      <c r="R355" s="425"/>
      <c r="S355" s="425"/>
      <c r="T355" s="425"/>
      <c r="U355" s="425"/>
      <c r="V355" s="425"/>
      <c r="W355" s="425"/>
      <c r="X355" s="425"/>
      <c r="Y355" s="425"/>
      <c r="Z355" s="425"/>
      <c r="AA355" s="425"/>
      <c r="AB355" s="425"/>
      <c r="AC355" s="425"/>
      <c r="AD355" s="425"/>
      <c r="AE355" s="425"/>
      <c r="AF355" s="425"/>
      <c r="AG355" s="425"/>
      <c r="AH355" s="425"/>
      <c r="AI355" s="425"/>
      <c r="AJ355" s="425"/>
      <c r="AK355" s="425"/>
      <c r="AL355" s="425"/>
      <c r="AM355" s="425"/>
      <c r="AN355" s="425"/>
      <c r="AO355" s="425"/>
      <c r="AP355" s="425"/>
      <c r="AQ355" s="425"/>
      <c r="AR355" s="425"/>
      <c r="AS355" s="425"/>
      <c r="AT355" s="425"/>
      <c r="AU355" s="425"/>
      <c r="AV355" s="425"/>
      <c r="AW355" s="425"/>
      <c r="AX355" s="425"/>
      <c r="AY355" s="425"/>
      <c r="AZ355" s="425"/>
      <c r="BA355" s="425"/>
      <c r="BB355" s="425"/>
      <c r="BC355" s="425"/>
      <c r="BD355" s="425"/>
      <c r="BE355" s="425"/>
      <c r="BF355" s="425"/>
      <c r="BG355" s="425"/>
      <c r="BH355" s="425"/>
      <c r="BI355" s="425"/>
    </row>
    <row r="356" spans="1:61" s="594" customFormat="1" ht="20" customHeight="1">
      <c r="A356" s="1035" t="s">
        <v>801</v>
      </c>
      <c r="B356" s="1070" t="s">
        <v>364</v>
      </c>
      <c r="C356" s="1033">
        <v>30.85</v>
      </c>
      <c r="D356" s="1032" t="s">
        <v>15</v>
      </c>
      <c r="E356" s="1236"/>
      <c r="F356" s="1235">
        <f t="shared" si="13"/>
        <v>0</v>
      </c>
      <c r="G356" s="1023"/>
      <c r="H356" s="425"/>
      <c r="I356" s="425"/>
      <c r="J356" s="425"/>
      <c r="K356" s="425"/>
      <c r="L356" s="425"/>
      <c r="M356" s="425"/>
      <c r="N356" s="425"/>
      <c r="O356" s="425"/>
      <c r="P356" s="425"/>
      <c r="Q356" s="425"/>
      <c r="R356" s="425"/>
      <c r="S356" s="425"/>
      <c r="T356" s="425"/>
      <c r="U356" s="425"/>
      <c r="V356" s="425"/>
      <c r="W356" s="425"/>
      <c r="X356" s="425"/>
      <c r="Y356" s="425"/>
      <c r="Z356" s="425"/>
      <c r="AA356" s="425"/>
      <c r="AB356" s="425"/>
      <c r="AC356" s="425"/>
      <c r="AD356" s="425"/>
      <c r="AE356" s="425"/>
      <c r="AF356" s="425"/>
      <c r="AG356" s="425"/>
      <c r="AH356" s="425"/>
      <c r="AI356" s="425"/>
      <c r="AJ356" s="425"/>
      <c r="AK356" s="425"/>
      <c r="AL356" s="425"/>
      <c r="AM356" s="425"/>
      <c r="AN356" s="425"/>
      <c r="AO356" s="425"/>
      <c r="AP356" s="425"/>
      <c r="AQ356" s="425"/>
      <c r="AR356" s="425"/>
      <c r="AS356" s="425"/>
      <c r="AT356" s="425"/>
      <c r="AU356" s="425"/>
      <c r="AV356" s="425"/>
      <c r="AW356" s="425"/>
      <c r="AX356" s="425"/>
      <c r="AY356" s="425"/>
      <c r="AZ356" s="425"/>
      <c r="BA356" s="425"/>
      <c r="BB356" s="425"/>
      <c r="BC356" s="425"/>
      <c r="BD356" s="425"/>
      <c r="BE356" s="425"/>
      <c r="BF356" s="425"/>
      <c r="BG356" s="425"/>
      <c r="BH356" s="425"/>
      <c r="BI356" s="425"/>
    </row>
    <row r="357" spans="1:61" s="594" customFormat="1" ht="44.25" customHeight="1">
      <c r="A357" s="1035" t="s">
        <v>800</v>
      </c>
      <c r="B357" s="1070" t="s">
        <v>362</v>
      </c>
      <c r="C357" s="1033">
        <v>20</v>
      </c>
      <c r="D357" s="1032" t="s">
        <v>5</v>
      </c>
      <c r="E357" s="1236"/>
      <c r="F357" s="1235">
        <f t="shared" si="13"/>
        <v>0</v>
      </c>
      <c r="G357" s="1023"/>
      <c r="H357" s="425"/>
      <c r="I357" s="1240"/>
      <c r="J357" s="425"/>
      <c r="K357" s="425"/>
      <c r="L357" s="425"/>
      <c r="M357" s="425"/>
      <c r="N357" s="425"/>
      <c r="O357" s="425"/>
      <c r="P357" s="425"/>
      <c r="Q357" s="425"/>
      <c r="R357" s="425"/>
      <c r="S357" s="425"/>
      <c r="T357" s="425"/>
      <c r="U357" s="425"/>
      <c r="V357" s="425"/>
      <c r="W357" s="425"/>
      <c r="X357" s="425"/>
      <c r="Y357" s="425"/>
      <c r="Z357" s="425"/>
      <c r="AA357" s="425"/>
      <c r="AB357" s="425"/>
      <c r="AC357" s="425"/>
      <c r="AD357" s="425"/>
      <c r="AE357" s="425"/>
      <c r="AF357" s="425"/>
      <c r="AG357" s="425"/>
      <c r="AH357" s="425"/>
      <c r="AI357" s="425"/>
      <c r="AJ357" s="425"/>
      <c r="AK357" s="425"/>
      <c r="AL357" s="425"/>
      <c r="AM357" s="425"/>
      <c r="AN357" s="425"/>
      <c r="AO357" s="425"/>
      <c r="AP357" s="425"/>
      <c r="AQ357" s="425"/>
      <c r="AR357" s="425"/>
      <c r="AS357" s="425"/>
      <c r="AT357" s="425"/>
      <c r="AU357" s="425"/>
      <c r="AV357" s="425"/>
      <c r="AW357" s="425"/>
      <c r="AX357" s="425"/>
      <c r="AY357" s="425"/>
      <c r="AZ357" s="425"/>
      <c r="BA357" s="425"/>
      <c r="BB357" s="425"/>
      <c r="BC357" s="425"/>
      <c r="BD357" s="425"/>
      <c r="BE357" s="425"/>
      <c r="BF357" s="425"/>
      <c r="BG357" s="425"/>
      <c r="BH357" s="425"/>
      <c r="BI357" s="425"/>
    </row>
    <row r="358" spans="1:61" s="594" customFormat="1" ht="48" customHeight="1">
      <c r="A358" s="1035" t="s">
        <v>799</v>
      </c>
      <c r="B358" s="1070" t="s">
        <v>360</v>
      </c>
      <c r="C358" s="1033">
        <v>1</v>
      </c>
      <c r="D358" s="1032" t="s">
        <v>14</v>
      </c>
      <c r="E358" s="1236"/>
      <c r="F358" s="1235">
        <f t="shared" si="13"/>
        <v>0</v>
      </c>
      <c r="G358" s="1023"/>
      <c r="H358" s="425"/>
      <c r="I358" s="1240"/>
      <c r="J358" s="425"/>
      <c r="K358" s="425"/>
      <c r="L358" s="425"/>
      <c r="M358" s="425"/>
      <c r="N358" s="425"/>
      <c r="O358" s="425"/>
      <c r="P358" s="425"/>
      <c r="Q358" s="425"/>
      <c r="R358" s="425"/>
      <c r="S358" s="425"/>
      <c r="T358" s="425"/>
      <c r="U358" s="425"/>
      <c r="V358" s="425"/>
      <c r="W358" s="425"/>
      <c r="X358" s="425"/>
      <c r="Y358" s="425"/>
      <c r="Z358" s="425"/>
      <c r="AA358" s="425"/>
      <c r="AB358" s="425"/>
      <c r="AC358" s="425"/>
      <c r="AD358" s="425"/>
      <c r="AE358" s="425"/>
      <c r="AF358" s="425"/>
      <c r="AG358" s="425"/>
      <c r="AH358" s="425"/>
      <c r="AI358" s="425"/>
      <c r="AJ358" s="425"/>
      <c r="AK358" s="425"/>
      <c r="AL358" s="425"/>
      <c r="AM358" s="425"/>
      <c r="AN358" s="425"/>
      <c r="AO358" s="425"/>
      <c r="AP358" s="425"/>
      <c r="AQ358" s="425"/>
      <c r="AR358" s="425"/>
      <c r="AS358" s="425"/>
      <c r="AT358" s="425"/>
      <c r="AU358" s="425"/>
      <c r="AV358" s="425"/>
      <c r="AW358" s="425"/>
      <c r="AX358" s="425"/>
      <c r="AY358" s="425"/>
      <c r="AZ358" s="425"/>
      <c r="BA358" s="425"/>
      <c r="BB358" s="425"/>
      <c r="BC358" s="425"/>
      <c r="BD358" s="425"/>
      <c r="BE358" s="425"/>
      <c r="BF358" s="425"/>
      <c r="BG358" s="425"/>
      <c r="BH358" s="425"/>
      <c r="BI358" s="425"/>
    </row>
    <row r="359" spans="1:61" s="594" customFormat="1" ht="20" customHeight="1">
      <c r="A359" s="1035" t="s">
        <v>798</v>
      </c>
      <c r="B359" s="1070" t="s">
        <v>358</v>
      </c>
      <c r="C359" s="1033"/>
      <c r="D359" s="1032"/>
      <c r="E359" s="1236"/>
      <c r="F359" s="1235"/>
      <c r="G359" s="1023"/>
      <c r="H359" s="425"/>
      <c r="I359" s="1240"/>
      <c r="J359" s="425"/>
      <c r="K359" s="425"/>
      <c r="L359" s="425"/>
      <c r="M359" s="425"/>
      <c r="N359" s="425"/>
      <c r="O359" s="425"/>
      <c r="P359" s="425"/>
      <c r="Q359" s="425"/>
      <c r="R359" s="425"/>
      <c r="S359" s="425"/>
      <c r="T359" s="425"/>
      <c r="U359" s="425"/>
      <c r="V359" s="425"/>
      <c r="W359" s="425"/>
      <c r="X359" s="425"/>
      <c r="Y359" s="425"/>
      <c r="Z359" s="425"/>
      <c r="AA359" s="425"/>
      <c r="AB359" s="425"/>
      <c r="AC359" s="425"/>
      <c r="AD359" s="425"/>
      <c r="AE359" s="425"/>
      <c r="AF359" s="425"/>
      <c r="AG359" s="425"/>
      <c r="AH359" s="425"/>
      <c r="AI359" s="425"/>
      <c r="AJ359" s="425"/>
      <c r="AK359" s="425"/>
      <c r="AL359" s="425"/>
      <c r="AM359" s="425"/>
      <c r="AN359" s="425"/>
      <c r="AO359" s="425"/>
      <c r="AP359" s="425"/>
      <c r="AQ359" s="425"/>
      <c r="AR359" s="425"/>
      <c r="AS359" s="425"/>
      <c r="AT359" s="425"/>
      <c r="AU359" s="425"/>
      <c r="AV359" s="425"/>
      <c r="AW359" s="425"/>
      <c r="AX359" s="425"/>
      <c r="AY359" s="425"/>
      <c r="AZ359" s="425"/>
      <c r="BA359" s="425"/>
      <c r="BB359" s="425"/>
      <c r="BC359" s="425"/>
      <c r="BD359" s="425"/>
      <c r="BE359" s="425"/>
      <c r="BF359" s="425"/>
      <c r="BG359" s="425"/>
      <c r="BH359" s="425"/>
      <c r="BI359" s="425"/>
    </row>
    <row r="360" spans="1:61" s="594" customFormat="1" ht="20" customHeight="1">
      <c r="A360" s="1017" t="s">
        <v>797</v>
      </c>
      <c r="B360" s="1083" t="s">
        <v>356</v>
      </c>
      <c r="C360" s="1033">
        <v>13.2</v>
      </c>
      <c r="D360" s="1032" t="s">
        <v>15</v>
      </c>
      <c r="E360" s="1236"/>
      <c r="F360" s="1235">
        <f>C360*E360</f>
        <v>0</v>
      </c>
      <c r="G360" s="1023"/>
      <c r="H360" s="425"/>
      <c r="I360" s="1240"/>
      <c r="J360" s="425"/>
      <c r="K360" s="425"/>
      <c r="L360" s="425"/>
      <c r="M360" s="425"/>
      <c r="N360" s="425"/>
      <c r="O360" s="425"/>
      <c r="P360" s="425"/>
      <c r="Q360" s="425"/>
      <c r="R360" s="425"/>
      <c r="S360" s="425"/>
      <c r="T360" s="425"/>
      <c r="U360" s="425"/>
      <c r="V360" s="425"/>
      <c r="W360" s="425"/>
      <c r="X360" s="425"/>
      <c r="Y360" s="425"/>
      <c r="Z360" s="425"/>
      <c r="AA360" s="425"/>
      <c r="AB360" s="425"/>
      <c r="AC360" s="425"/>
      <c r="AD360" s="425"/>
      <c r="AE360" s="425"/>
      <c r="AF360" s="425"/>
      <c r="AG360" s="425"/>
      <c r="AH360" s="425"/>
      <c r="AI360" s="425"/>
      <c r="AJ360" s="425"/>
      <c r="AK360" s="425"/>
      <c r="AL360" s="425"/>
      <c r="AM360" s="425"/>
      <c r="AN360" s="425"/>
      <c r="AO360" s="425"/>
      <c r="AP360" s="425"/>
      <c r="AQ360" s="425"/>
      <c r="AR360" s="425"/>
      <c r="AS360" s="425"/>
      <c r="AT360" s="425"/>
      <c r="AU360" s="425"/>
      <c r="AV360" s="425"/>
      <c r="AW360" s="425"/>
      <c r="AX360" s="425"/>
      <c r="AY360" s="425"/>
      <c r="AZ360" s="425"/>
      <c r="BA360" s="425"/>
      <c r="BB360" s="425"/>
      <c r="BC360" s="425"/>
      <c r="BD360" s="425"/>
      <c r="BE360" s="425"/>
      <c r="BF360" s="425"/>
      <c r="BG360" s="425"/>
      <c r="BH360" s="425"/>
      <c r="BI360" s="425"/>
    </row>
    <row r="361" spans="1:61" s="594" customFormat="1" ht="20" customHeight="1">
      <c r="A361" s="1017" t="s">
        <v>796</v>
      </c>
      <c r="B361" s="1083" t="s">
        <v>354</v>
      </c>
      <c r="C361" s="1033">
        <v>43.24</v>
      </c>
      <c r="D361" s="1032" t="s">
        <v>5</v>
      </c>
      <c r="E361" s="1236"/>
      <c r="F361" s="1235">
        <f>C361*E361</f>
        <v>0</v>
      </c>
      <c r="G361" s="1023"/>
      <c r="H361" s="425"/>
      <c r="I361" s="1240"/>
      <c r="J361" s="425"/>
      <c r="K361" s="425"/>
      <c r="L361" s="425"/>
      <c r="M361" s="425"/>
      <c r="N361" s="425"/>
      <c r="O361" s="425"/>
      <c r="P361" s="425"/>
      <c r="Q361" s="425"/>
      <c r="R361" s="425"/>
      <c r="S361" s="425"/>
      <c r="T361" s="425"/>
      <c r="U361" s="425"/>
      <c r="V361" s="425"/>
      <c r="W361" s="425"/>
      <c r="X361" s="425"/>
      <c r="Y361" s="425"/>
      <c r="Z361" s="425"/>
      <c r="AA361" s="425"/>
      <c r="AB361" s="425"/>
      <c r="AC361" s="425"/>
      <c r="AD361" s="425"/>
      <c r="AE361" s="425"/>
      <c r="AF361" s="425"/>
      <c r="AG361" s="425"/>
      <c r="AH361" s="425"/>
      <c r="AI361" s="425"/>
      <c r="AJ361" s="425"/>
      <c r="AK361" s="425"/>
      <c r="AL361" s="425"/>
      <c r="AM361" s="425"/>
      <c r="AN361" s="425"/>
      <c r="AO361" s="425"/>
      <c r="AP361" s="425"/>
      <c r="AQ361" s="425"/>
      <c r="AR361" s="425"/>
      <c r="AS361" s="425"/>
      <c r="AT361" s="425"/>
      <c r="AU361" s="425"/>
      <c r="AV361" s="425"/>
      <c r="AW361" s="425"/>
      <c r="AX361" s="425"/>
      <c r="AY361" s="425"/>
      <c r="AZ361" s="425"/>
      <c r="BA361" s="425"/>
      <c r="BB361" s="425"/>
      <c r="BC361" s="425"/>
      <c r="BD361" s="425"/>
      <c r="BE361" s="425"/>
      <c r="BF361" s="425"/>
      <c r="BG361" s="425"/>
      <c r="BH361" s="425"/>
      <c r="BI361" s="425"/>
    </row>
    <row r="362" spans="1:61" s="594" customFormat="1" ht="20" customHeight="1">
      <c r="A362" s="1017" t="s">
        <v>795</v>
      </c>
      <c r="B362" s="1083" t="s">
        <v>352</v>
      </c>
      <c r="C362" s="1033">
        <f>+C360</f>
        <v>13.2</v>
      </c>
      <c r="D362" s="1032" t="s">
        <v>15</v>
      </c>
      <c r="E362" s="1236"/>
      <c r="F362" s="1235">
        <f>C362*E362</f>
        <v>0</v>
      </c>
      <c r="G362" s="1023"/>
      <c r="H362" s="425"/>
      <c r="I362" s="1240"/>
      <c r="J362" s="425"/>
      <c r="K362" s="425"/>
      <c r="L362" s="425"/>
      <c r="M362" s="425"/>
      <c r="N362" s="425"/>
      <c r="O362" s="425"/>
      <c r="P362" s="425"/>
      <c r="Q362" s="425"/>
      <c r="R362" s="425"/>
      <c r="S362" s="425"/>
      <c r="T362" s="425"/>
      <c r="U362" s="425"/>
      <c r="V362" s="425"/>
      <c r="W362" s="425"/>
      <c r="X362" s="425"/>
      <c r="Y362" s="425"/>
      <c r="Z362" s="425"/>
      <c r="AA362" s="425"/>
      <c r="AB362" s="425"/>
      <c r="AC362" s="425"/>
      <c r="AD362" s="425"/>
      <c r="AE362" s="425"/>
      <c r="AF362" s="425"/>
      <c r="AG362" s="425"/>
      <c r="AH362" s="425"/>
      <c r="AI362" s="425"/>
      <c r="AJ362" s="425"/>
      <c r="AK362" s="425"/>
      <c r="AL362" s="425"/>
      <c r="AM362" s="425"/>
      <c r="AN362" s="425"/>
      <c r="AO362" s="425"/>
      <c r="AP362" s="425"/>
      <c r="AQ362" s="425"/>
      <c r="AR362" s="425"/>
      <c r="AS362" s="425"/>
      <c r="AT362" s="425"/>
      <c r="AU362" s="425"/>
      <c r="AV362" s="425"/>
      <c r="AW362" s="425"/>
      <c r="AX362" s="425"/>
      <c r="AY362" s="425"/>
      <c r="AZ362" s="425"/>
      <c r="BA362" s="425"/>
      <c r="BB362" s="425"/>
      <c r="BC362" s="425"/>
      <c r="BD362" s="425"/>
      <c r="BE362" s="425"/>
      <c r="BF362" s="425"/>
      <c r="BG362" s="425"/>
      <c r="BH362" s="425"/>
      <c r="BI362" s="425"/>
    </row>
    <row r="363" spans="1:61" s="594" customFormat="1" ht="20" customHeight="1">
      <c r="A363" s="1035" t="s">
        <v>794</v>
      </c>
      <c r="B363" s="1070" t="s">
        <v>690</v>
      </c>
      <c r="C363" s="1033"/>
      <c r="D363" s="1032"/>
      <c r="E363" s="1236"/>
      <c r="F363" s="1235"/>
      <c r="G363" s="1023"/>
      <c r="H363" s="425"/>
      <c r="I363" s="1240"/>
      <c r="J363" s="425"/>
      <c r="K363" s="425"/>
      <c r="L363" s="425"/>
      <c r="M363" s="425"/>
      <c r="N363" s="425"/>
      <c r="O363" s="425"/>
      <c r="P363" s="425"/>
      <c r="Q363" s="425"/>
      <c r="R363" s="425"/>
      <c r="S363" s="425"/>
      <c r="T363" s="425"/>
      <c r="U363" s="425"/>
      <c r="V363" s="425"/>
      <c r="W363" s="425"/>
      <c r="X363" s="425"/>
      <c r="Y363" s="425"/>
      <c r="Z363" s="425"/>
      <c r="AA363" s="425"/>
      <c r="AB363" s="425"/>
      <c r="AC363" s="425"/>
      <c r="AD363" s="425"/>
      <c r="AE363" s="425"/>
      <c r="AF363" s="425"/>
      <c r="AG363" s="425"/>
      <c r="AH363" s="425"/>
      <c r="AI363" s="425"/>
      <c r="AJ363" s="425"/>
      <c r="AK363" s="425"/>
      <c r="AL363" s="425"/>
      <c r="AM363" s="425"/>
      <c r="AN363" s="425"/>
      <c r="AO363" s="425"/>
      <c r="AP363" s="425"/>
      <c r="AQ363" s="425"/>
      <c r="AR363" s="425"/>
      <c r="AS363" s="425"/>
      <c r="AT363" s="425"/>
      <c r="AU363" s="425"/>
      <c r="AV363" s="425"/>
      <c r="AW363" s="425"/>
      <c r="AX363" s="425"/>
      <c r="AY363" s="425"/>
      <c r="AZ363" s="425"/>
      <c r="BA363" s="425"/>
      <c r="BB363" s="425"/>
      <c r="BC363" s="425"/>
      <c r="BD363" s="425"/>
      <c r="BE363" s="425"/>
      <c r="BF363" s="425"/>
      <c r="BG363" s="425"/>
      <c r="BH363" s="425"/>
      <c r="BI363" s="425"/>
    </row>
    <row r="364" spans="1:61" s="594" customFormat="1" ht="20" customHeight="1">
      <c r="A364" s="1017" t="s">
        <v>793</v>
      </c>
      <c r="B364" s="1083" t="s">
        <v>688</v>
      </c>
      <c r="C364" s="1033">
        <v>61.71</v>
      </c>
      <c r="D364" s="1032" t="s">
        <v>15</v>
      </c>
      <c r="E364" s="1236"/>
      <c r="F364" s="1235">
        <f>C364*E364</f>
        <v>0</v>
      </c>
      <c r="G364" s="1023"/>
      <c r="H364" s="425"/>
      <c r="I364" s="1240"/>
      <c r="J364" s="425"/>
      <c r="K364" s="425"/>
      <c r="L364" s="425"/>
      <c r="M364" s="425"/>
      <c r="N364" s="425"/>
      <c r="O364" s="425"/>
      <c r="P364" s="425"/>
      <c r="Q364" s="425"/>
      <c r="R364" s="425"/>
      <c r="S364" s="425"/>
      <c r="T364" s="425"/>
      <c r="U364" s="425"/>
      <c r="V364" s="425"/>
      <c r="W364" s="425"/>
      <c r="X364" s="425"/>
      <c r="Y364" s="425"/>
      <c r="Z364" s="425"/>
      <c r="AA364" s="425"/>
      <c r="AB364" s="425"/>
      <c r="AC364" s="425"/>
      <c r="AD364" s="425"/>
      <c r="AE364" s="425"/>
      <c r="AF364" s="425"/>
      <c r="AG364" s="425"/>
      <c r="AH364" s="425"/>
      <c r="AI364" s="425"/>
      <c r="AJ364" s="425"/>
      <c r="AK364" s="425"/>
      <c r="AL364" s="425"/>
      <c r="AM364" s="425"/>
      <c r="AN364" s="425"/>
      <c r="AO364" s="425"/>
      <c r="AP364" s="425"/>
      <c r="AQ364" s="425"/>
      <c r="AR364" s="425"/>
      <c r="AS364" s="425"/>
      <c r="AT364" s="425"/>
      <c r="AU364" s="425"/>
      <c r="AV364" s="425"/>
      <c r="AW364" s="425"/>
      <c r="AX364" s="425"/>
      <c r="AY364" s="425"/>
      <c r="AZ364" s="425"/>
      <c r="BA364" s="425"/>
      <c r="BB364" s="425"/>
      <c r="BC364" s="425"/>
      <c r="BD364" s="425"/>
      <c r="BE364" s="425"/>
      <c r="BF364" s="425"/>
      <c r="BG364" s="425"/>
      <c r="BH364" s="425"/>
      <c r="BI364" s="425"/>
    </row>
    <row r="365" spans="1:61" s="594" customFormat="1" ht="20" customHeight="1">
      <c r="A365" s="1017" t="s">
        <v>792</v>
      </c>
      <c r="B365" s="1083" t="s">
        <v>686</v>
      </c>
      <c r="C365" s="1033">
        <f>+C360</f>
        <v>13.2</v>
      </c>
      <c r="D365" s="1032" t="s">
        <v>15</v>
      </c>
      <c r="E365" s="1236"/>
      <c r="F365" s="1235">
        <f>C365*E365</f>
        <v>0</v>
      </c>
      <c r="G365" s="1023"/>
      <c r="H365" s="425"/>
      <c r="I365" s="1240"/>
      <c r="J365" s="425"/>
      <c r="K365" s="425"/>
      <c r="L365" s="425"/>
      <c r="M365" s="425"/>
      <c r="N365" s="425"/>
      <c r="O365" s="425"/>
      <c r="P365" s="425"/>
      <c r="Q365" s="425"/>
      <c r="R365" s="425"/>
      <c r="S365" s="425"/>
      <c r="T365" s="425"/>
      <c r="U365" s="425"/>
      <c r="V365" s="425"/>
      <c r="W365" s="425"/>
      <c r="X365" s="425"/>
      <c r="Y365" s="425"/>
      <c r="Z365" s="425"/>
      <c r="AA365" s="425"/>
      <c r="AB365" s="425"/>
      <c r="AC365" s="425"/>
      <c r="AD365" s="425"/>
      <c r="AE365" s="425"/>
      <c r="AF365" s="425"/>
      <c r="AG365" s="425"/>
      <c r="AH365" s="425"/>
      <c r="AI365" s="425"/>
      <c r="AJ365" s="425"/>
      <c r="AK365" s="425"/>
      <c r="AL365" s="425"/>
      <c r="AM365" s="425"/>
      <c r="AN365" s="425"/>
      <c r="AO365" s="425"/>
      <c r="AP365" s="425"/>
      <c r="AQ365" s="425"/>
      <c r="AR365" s="425"/>
      <c r="AS365" s="425"/>
      <c r="AT365" s="425"/>
      <c r="AU365" s="425"/>
      <c r="AV365" s="425"/>
      <c r="AW365" s="425"/>
      <c r="AX365" s="425"/>
      <c r="AY365" s="425"/>
      <c r="AZ365" s="425"/>
      <c r="BA365" s="425"/>
      <c r="BB365" s="425"/>
      <c r="BC365" s="425"/>
      <c r="BD365" s="425"/>
      <c r="BE365" s="425"/>
      <c r="BF365" s="425"/>
      <c r="BG365" s="425"/>
      <c r="BH365" s="425"/>
      <c r="BI365" s="425"/>
    </row>
    <row r="366" spans="1:61" s="594" customFormat="1" ht="20" customHeight="1">
      <c r="A366" s="1017" t="s">
        <v>791</v>
      </c>
      <c r="B366" s="1083" t="s">
        <v>684</v>
      </c>
      <c r="C366" s="1033">
        <v>12</v>
      </c>
      <c r="D366" s="1032" t="s">
        <v>15</v>
      </c>
      <c r="E366" s="1236"/>
      <c r="F366" s="1235">
        <f>C366*E366</f>
        <v>0</v>
      </c>
      <c r="G366" s="1023"/>
      <c r="H366" s="425"/>
      <c r="I366" s="1240"/>
      <c r="J366" s="425"/>
      <c r="K366" s="425"/>
      <c r="L366" s="425"/>
      <c r="M366" s="425"/>
      <c r="N366" s="425"/>
      <c r="O366" s="425"/>
      <c r="P366" s="425"/>
      <c r="Q366" s="425"/>
      <c r="R366" s="425"/>
      <c r="S366" s="425"/>
      <c r="T366" s="425"/>
      <c r="U366" s="425"/>
      <c r="V366" s="425"/>
      <c r="W366" s="425"/>
      <c r="X366" s="425"/>
      <c r="Y366" s="425"/>
      <c r="Z366" s="425"/>
      <c r="AA366" s="425"/>
      <c r="AB366" s="425"/>
      <c r="AC366" s="425"/>
      <c r="AD366" s="425"/>
      <c r="AE366" s="425"/>
      <c r="AF366" s="425"/>
      <c r="AG366" s="425"/>
      <c r="AH366" s="425"/>
      <c r="AI366" s="425"/>
      <c r="AJ366" s="425"/>
      <c r="AK366" s="425"/>
      <c r="AL366" s="425"/>
      <c r="AM366" s="425"/>
      <c r="AN366" s="425"/>
      <c r="AO366" s="425"/>
      <c r="AP366" s="425"/>
      <c r="AQ366" s="425"/>
      <c r="AR366" s="425"/>
      <c r="AS366" s="425"/>
      <c r="AT366" s="425"/>
      <c r="AU366" s="425"/>
      <c r="AV366" s="425"/>
      <c r="AW366" s="425"/>
      <c r="AX366" s="425"/>
      <c r="AY366" s="425"/>
      <c r="AZ366" s="425"/>
      <c r="BA366" s="425"/>
      <c r="BB366" s="425"/>
      <c r="BC366" s="425"/>
      <c r="BD366" s="425"/>
      <c r="BE366" s="425"/>
      <c r="BF366" s="425"/>
      <c r="BG366" s="425"/>
      <c r="BH366" s="425"/>
      <c r="BI366" s="425"/>
    </row>
    <row r="367" spans="1:61" s="594" customFormat="1" ht="20" customHeight="1">
      <c r="A367" s="1035" t="s">
        <v>790</v>
      </c>
      <c r="B367" s="1070" t="s">
        <v>344</v>
      </c>
      <c r="C367" s="1033">
        <v>1</v>
      </c>
      <c r="D367" s="1032" t="s">
        <v>14</v>
      </c>
      <c r="E367" s="1236"/>
      <c r="F367" s="1235">
        <f>C367*E367</f>
        <v>0</v>
      </c>
      <c r="G367" s="1023"/>
      <c r="H367" s="425"/>
      <c r="I367" s="425"/>
      <c r="J367" s="425"/>
      <c r="K367" s="425"/>
      <c r="L367" s="425"/>
      <c r="M367" s="425"/>
      <c r="N367" s="425"/>
      <c r="O367" s="425"/>
      <c r="P367" s="425"/>
      <c r="Q367" s="425"/>
      <c r="R367" s="425"/>
      <c r="S367" s="425"/>
      <c r="T367" s="425"/>
      <c r="U367" s="425"/>
      <c r="V367" s="425"/>
      <c r="W367" s="425"/>
      <c r="X367" s="425"/>
      <c r="Y367" s="425"/>
      <c r="Z367" s="425"/>
      <c r="AA367" s="425"/>
      <c r="AB367" s="425"/>
      <c r="AC367" s="425"/>
      <c r="AD367" s="425"/>
      <c r="AE367" s="425"/>
      <c r="AF367" s="425"/>
      <c r="AG367" s="425"/>
      <c r="AH367" s="425"/>
      <c r="AI367" s="425"/>
      <c r="AJ367" s="425"/>
      <c r="AK367" s="425"/>
      <c r="AL367" s="425"/>
      <c r="AM367" s="425"/>
      <c r="AN367" s="425"/>
      <c r="AO367" s="425"/>
      <c r="AP367" s="425"/>
      <c r="AQ367" s="425"/>
      <c r="AR367" s="425"/>
      <c r="AS367" s="425"/>
      <c r="AT367" s="425"/>
      <c r="AU367" s="425"/>
      <c r="AV367" s="425"/>
      <c r="AW367" s="425"/>
      <c r="AX367" s="425"/>
      <c r="AY367" s="425"/>
      <c r="AZ367" s="425"/>
      <c r="BA367" s="425"/>
      <c r="BB367" s="425"/>
      <c r="BC367" s="425"/>
      <c r="BD367" s="425"/>
      <c r="BE367" s="425"/>
      <c r="BF367" s="425"/>
      <c r="BG367" s="425"/>
      <c r="BH367" s="425"/>
      <c r="BI367" s="425"/>
    </row>
    <row r="368" spans="1:61" s="594" customFormat="1" ht="45" customHeight="1" thickBot="1">
      <c r="A368" s="1239" t="s">
        <v>789</v>
      </c>
      <c r="B368" s="1077" t="s">
        <v>340</v>
      </c>
      <c r="C368" s="1048">
        <v>1</v>
      </c>
      <c r="D368" s="1047" t="s">
        <v>14</v>
      </c>
      <c r="E368" s="1238"/>
      <c r="F368" s="1237">
        <f>C368*E368</f>
        <v>0</v>
      </c>
      <c r="G368" s="1044"/>
      <c r="H368" s="425"/>
      <c r="I368" s="683"/>
      <c r="J368" s="425"/>
      <c r="K368" s="425"/>
      <c r="L368" s="425"/>
      <c r="M368" s="425"/>
      <c r="N368" s="425"/>
      <c r="O368" s="425"/>
      <c r="P368" s="425"/>
      <c r="Q368" s="425"/>
      <c r="R368" s="425"/>
      <c r="S368" s="425"/>
      <c r="T368" s="425"/>
      <c r="U368" s="425"/>
      <c r="V368" s="425"/>
      <c r="W368" s="425"/>
      <c r="X368" s="425"/>
      <c r="Y368" s="425"/>
      <c r="Z368" s="425"/>
      <c r="AA368" s="425"/>
      <c r="AB368" s="425"/>
      <c r="AC368" s="425"/>
      <c r="AD368" s="425"/>
      <c r="AE368" s="425"/>
      <c r="AF368" s="425"/>
      <c r="AG368" s="425"/>
      <c r="AH368" s="425"/>
      <c r="AI368" s="425"/>
      <c r="AJ368" s="425"/>
      <c r="AK368" s="425"/>
      <c r="AL368" s="425"/>
      <c r="AM368" s="425"/>
      <c r="AN368" s="425"/>
      <c r="AO368" s="425"/>
      <c r="AP368" s="425"/>
      <c r="AQ368" s="425"/>
      <c r="AR368" s="425"/>
      <c r="AS368" s="425"/>
      <c r="AT368" s="425"/>
      <c r="AU368" s="425"/>
      <c r="AV368" s="425"/>
      <c r="AW368" s="425"/>
      <c r="AX368" s="425"/>
      <c r="AY368" s="425"/>
      <c r="AZ368" s="425"/>
      <c r="BA368" s="425"/>
      <c r="BB368" s="425"/>
      <c r="BC368" s="425"/>
      <c r="BD368" s="425"/>
      <c r="BE368" s="425"/>
      <c r="BF368" s="425"/>
      <c r="BG368" s="425"/>
      <c r="BH368" s="425"/>
      <c r="BI368" s="425"/>
    </row>
    <row r="369" spans="1:256" s="594" customFormat="1" ht="17.25" customHeight="1" thickTop="1">
      <c r="A369" s="1035"/>
      <c r="B369" s="1070"/>
      <c r="C369" s="1033"/>
      <c r="D369" s="1032"/>
      <c r="E369" s="1236"/>
      <c r="F369" s="1235"/>
      <c r="G369" s="1023"/>
      <c r="H369" s="425"/>
      <c r="I369" s="425"/>
      <c r="J369" s="425"/>
      <c r="K369" s="425"/>
      <c r="L369" s="425"/>
      <c r="M369" s="425"/>
      <c r="N369" s="425"/>
      <c r="O369" s="425"/>
      <c r="P369" s="425"/>
      <c r="Q369" s="425"/>
      <c r="R369" s="425"/>
      <c r="S369" s="425"/>
      <c r="T369" s="425"/>
      <c r="U369" s="425"/>
      <c r="V369" s="425"/>
      <c r="W369" s="425"/>
      <c r="X369" s="425"/>
      <c r="Y369" s="425"/>
      <c r="Z369" s="425"/>
      <c r="AA369" s="425"/>
      <c r="AB369" s="425"/>
      <c r="AC369" s="425"/>
      <c r="AD369" s="425"/>
      <c r="AE369" s="425"/>
      <c r="AF369" s="425"/>
      <c r="AG369" s="425"/>
      <c r="AH369" s="425"/>
      <c r="AI369" s="425"/>
      <c r="AJ369" s="425"/>
      <c r="AK369" s="425"/>
      <c r="AL369" s="425"/>
      <c r="AM369" s="425"/>
      <c r="AN369" s="425"/>
      <c r="AO369" s="425"/>
      <c r="AP369" s="425"/>
      <c r="AQ369" s="425"/>
      <c r="AR369" s="425"/>
      <c r="AS369" s="425"/>
      <c r="AT369" s="425"/>
      <c r="AU369" s="425"/>
      <c r="AV369" s="425"/>
      <c r="AW369" s="425"/>
      <c r="AX369" s="425"/>
      <c r="AY369" s="425"/>
      <c r="AZ369" s="425"/>
      <c r="BA369" s="425"/>
      <c r="BB369" s="425"/>
      <c r="BC369" s="425"/>
      <c r="BD369" s="425"/>
      <c r="BE369" s="425"/>
      <c r="BF369" s="425"/>
      <c r="BG369" s="425"/>
      <c r="BH369" s="425"/>
      <c r="BI369" s="425"/>
    </row>
    <row r="370" spans="1:256" s="594" customFormat="1" ht="42" customHeight="1">
      <c r="A370" s="1035" t="s">
        <v>788</v>
      </c>
      <c r="B370" s="1070" t="s">
        <v>338</v>
      </c>
      <c r="C370" s="1033">
        <v>1</v>
      </c>
      <c r="D370" s="1032" t="s">
        <v>14</v>
      </c>
      <c r="E370" s="1236"/>
      <c r="F370" s="1235">
        <f>C370*E370</f>
        <v>0</v>
      </c>
      <c r="G370" s="1023">
        <f>SUM(F340:F370)</f>
        <v>0</v>
      </c>
      <c r="H370" s="425"/>
      <c r="I370" s="425"/>
      <c r="J370" s="425"/>
      <c r="K370" s="425"/>
      <c r="L370" s="425"/>
      <c r="M370" s="425"/>
      <c r="N370" s="425"/>
      <c r="O370" s="425"/>
      <c r="P370" s="425"/>
      <c r="Q370" s="425"/>
      <c r="R370" s="425"/>
      <c r="S370" s="425"/>
      <c r="T370" s="425"/>
      <c r="U370" s="425"/>
      <c r="V370" s="425"/>
      <c r="W370" s="425"/>
      <c r="X370" s="425"/>
      <c r="Y370" s="425"/>
      <c r="Z370" s="425"/>
      <c r="AA370" s="425"/>
      <c r="AB370" s="425"/>
      <c r="AC370" s="425"/>
      <c r="AD370" s="425"/>
      <c r="AE370" s="425"/>
      <c r="AF370" s="425"/>
      <c r="AG370" s="425"/>
      <c r="AH370" s="425"/>
      <c r="AI370" s="425"/>
      <c r="AJ370" s="425"/>
      <c r="AK370" s="425"/>
      <c r="AL370" s="425"/>
      <c r="AM370" s="425"/>
      <c r="AN370" s="425"/>
      <c r="AO370" s="425"/>
      <c r="AP370" s="425"/>
      <c r="AQ370" s="425"/>
      <c r="AR370" s="425"/>
      <c r="AS370" s="425"/>
      <c r="AT370" s="425"/>
      <c r="AU370" s="425"/>
      <c r="AV370" s="425"/>
      <c r="AW370" s="425"/>
      <c r="AX370" s="425"/>
      <c r="AY370" s="425"/>
      <c r="AZ370" s="425"/>
      <c r="BA370" s="425"/>
      <c r="BB370" s="425"/>
      <c r="BC370" s="425"/>
      <c r="BD370" s="425"/>
      <c r="BE370" s="425"/>
      <c r="BF370" s="425"/>
      <c r="BG370" s="425"/>
      <c r="BH370" s="425"/>
      <c r="BI370" s="425"/>
    </row>
    <row r="371" spans="1:256" s="594" customFormat="1" ht="11.25" customHeight="1">
      <c r="A371" s="1022"/>
      <c r="B371" s="1021"/>
      <c r="C371" s="1233"/>
      <c r="D371" s="1014"/>
      <c r="E371" s="1233"/>
      <c r="F371" s="1232"/>
      <c r="G371" s="1018"/>
      <c r="H371" s="425"/>
      <c r="I371" s="425"/>
      <c r="J371" s="425"/>
      <c r="K371" s="425"/>
      <c r="L371" s="425"/>
      <c r="M371" s="425"/>
      <c r="N371" s="425"/>
      <c r="O371" s="425"/>
      <c r="P371" s="425"/>
      <c r="Q371" s="425"/>
      <c r="R371" s="425"/>
      <c r="S371" s="425"/>
      <c r="T371" s="425"/>
      <c r="U371" s="425"/>
      <c r="V371" s="425"/>
      <c r="W371" s="425"/>
      <c r="X371" s="425"/>
      <c r="Y371" s="425"/>
      <c r="Z371" s="425"/>
      <c r="AA371" s="425"/>
      <c r="AB371" s="425"/>
      <c r="AC371" s="425"/>
      <c r="AD371" s="425"/>
      <c r="AE371" s="425"/>
      <c r="AF371" s="425"/>
      <c r="AG371" s="425"/>
      <c r="AH371" s="425"/>
      <c r="AI371" s="425"/>
      <c r="AJ371" s="425"/>
      <c r="AK371" s="425"/>
      <c r="AL371" s="425"/>
      <c r="AM371" s="425"/>
      <c r="AN371" s="425"/>
      <c r="AO371" s="425"/>
      <c r="AP371" s="425"/>
      <c r="AQ371" s="425"/>
      <c r="AR371" s="425"/>
      <c r="AS371" s="425"/>
      <c r="AT371" s="425"/>
      <c r="AU371" s="425"/>
      <c r="AV371" s="425"/>
      <c r="AW371" s="425"/>
      <c r="AX371" s="425"/>
      <c r="AY371" s="425"/>
      <c r="AZ371" s="425"/>
      <c r="BA371" s="425"/>
      <c r="BB371" s="425"/>
      <c r="BC371" s="425"/>
      <c r="BD371" s="425"/>
      <c r="BE371" s="425"/>
      <c r="BF371" s="425"/>
      <c r="BG371" s="425"/>
      <c r="BH371" s="425"/>
      <c r="BI371" s="425"/>
    </row>
    <row r="372" spans="1:256" s="594" customFormat="1" ht="39" customHeight="1">
      <c r="A372" s="1022" t="s">
        <v>90</v>
      </c>
      <c r="B372" s="1021" t="s">
        <v>787</v>
      </c>
      <c r="C372" s="1233">
        <v>1</v>
      </c>
      <c r="D372" s="1014" t="s">
        <v>14</v>
      </c>
      <c r="E372" s="1234"/>
      <c r="F372" s="1232">
        <f>C372*E372</f>
        <v>0</v>
      </c>
      <c r="G372" s="1018">
        <f>+F372</f>
        <v>0</v>
      </c>
      <c r="H372" s="425"/>
      <c r="I372" s="425"/>
      <c r="J372" s="425"/>
      <c r="K372" s="425"/>
      <c r="L372" s="425"/>
      <c r="M372" s="425"/>
      <c r="N372" s="425"/>
      <c r="O372" s="425"/>
      <c r="P372" s="425"/>
      <c r="Q372" s="425"/>
      <c r="R372" s="425"/>
      <c r="S372" s="425"/>
      <c r="T372" s="425"/>
      <c r="U372" s="425"/>
      <c r="V372" s="425"/>
      <c r="W372" s="425"/>
      <c r="X372" s="425"/>
      <c r="Y372" s="425"/>
      <c r="Z372" s="425"/>
      <c r="AA372" s="425"/>
      <c r="AB372" s="425"/>
      <c r="AC372" s="425"/>
      <c r="AD372" s="425"/>
      <c r="AE372" s="425"/>
      <c r="AF372" s="425"/>
      <c r="AG372" s="425"/>
      <c r="AH372" s="425"/>
      <c r="AI372" s="425"/>
      <c r="AJ372" s="425"/>
      <c r="AK372" s="425"/>
      <c r="AL372" s="425"/>
      <c r="AM372" s="425"/>
      <c r="AN372" s="425"/>
      <c r="AO372" s="425"/>
      <c r="AP372" s="425"/>
      <c r="AQ372" s="425"/>
      <c r="AR372" s="425"/>
      <c r="AS372" s="425"/>
      <c r="AT372" s="425"/>
      <c r="AU372" s="425"/>
      <c r="AV372" s="425"/>
      <c r="AW372" s="425"/>
      <c r="AX372" s="425"/>
      <c r="AY372" s="425"/>
      <c r="AZ372" s="425"/>
      <c r="BA372" s="425"/>
      <c r="BB372" s="425"/>
      <c r="BC372" s="425"/>
      <c r="BD372" s="425"/>
      <c r="BE372" s="425"/>
      <c r="BF372" s="425"/>
      <c r="BG372" s="425"/>
      <c r="BH372" s="425"/>
      <c r="BI372" s="425"/>
    </row>
    <row r="373" spans="1:256" s="594" customFormat="1" ht="20" customHeight="1" thickBot="1">
      <c r="A373" s="1022"/>
      <c r="B373" s="1021"/>
      <c r="C373" s="1233"/>
      <c r="D373" s="1014"/>
      <c r="E373" s="1233"/>
      <c r="F373" s="1232"/>
      <c r="G373" s="1018"/>
      <c r="H373" s="425"/>
      <c r="I373" s="425"/>
      <c r="J373" s="425"/>
      <c r="K373" s="425"/>
      <c r="L373" s="425"/>
      <c r="M373" s="425"/>
      <c r="N373" s="425"/>
      <c r="O373" s="425"/>
      <c r="P373" s="425"/>
      <c r="Q373" s="425"/>
      <c r="R373" s="425"/>
      <c r="S373" s="425"/>
      <c r="T373" s="425"/>
      <c r="U373" s="425"/>
      <c r="V373" s="425"/>
      <c r="W373" s="425"/>
      <c r="X373" s="425"/>
      <c r="Y373" s="425"/>
      <c r="Z373" s="425"/>
      <c r="AA373" s="425"/>
      <c r="AB373" s="425"/>
      <c r="AC373" s="425"/>
      <c r="AD373" s="425"/>
      <c r="AE373" s="425"/>
      <c r="AF373" s="425"/>
      <c r="AG373" s="425"/>
      <c r="AH373" s="425"/>
      <c r="AI373" s="425"/>
      <c r="AJ373" s="425"/>
      <c r="AK373" s="425"/>
      <c r="AL373" s="425"/>
      <c r="AM373" s="425"/>
      <c r="AN373" s="425"/>
      <c r="AO373" s="425"/>
      <c r="AP373" s="425"/>
      <c r="AQ373" s="425"/>
      <c r="AR373" s="425"/>
      <c r="AS373" s="425"/>
      <c r="AT373" s="425"/>
      <c r="AU373" s="425"/>
      <c r="AV373" s="425"/>
      <c r="AW373" s="425"/>
      <c r="AX373" s="425"/>
      <c r="AY373" s="425"/>
      <c r="AZ373" s="425"/>
      <c r="BA373" s="425"/>
      <c r="BB373" s="425"/>
      <c r="BC373" s="425"/>
      <c r="BD373" s="425"/>
      <c r="BE373" s="425"/>
      <c r="BF373" s="425"/>
      <c r="BG373" s="425"/>
      <c r="BH373" s="425"/>
      <c r="BI373" s="425"/>
    </row>
    <row r="374" spans="1:256" s="594" customFormat="1" ht="20" customHeight="1" thickTop="1" thickBot="1">
      <c r="A374" s="1231"/>
      <c r="B374" s="1561" t="s">
        <v>786</v>
      </c>
      <c r="C374" s="1561"/>
      <c r="D374" s="1561"/>
      <c r="E374" s="1561"/>
      <c r="F374" s="1230"/>
      <c r="G374" s="1229">
        <f>SUM(G250:G373)</f>
        <v>0</v>
      </c>
      <c r="H374" s="425"/>
      <c r="I374" s="425"/>
      <c r="J374" s="425"/>
      <c r="K374" s="425"/>
      <c r="L374" s="425"/>
      <c r="M374" s="425"/>
      <c r="N374" s="425"/>
      <c r="O374" s="425"/>
      <c r="P374" s="425"/>
      <c r="Q374" s="425"/>
      <c r="R374" s="425"/>
      <c r="S374" s="425"/>
      <c r="T374" s="425"/>
      <c r="U374" s="425"/>
      <c r="V374" s="425"/>
      <c r="W374" s="425"/>
      <c r="X374" s="425"/>
      <c r="Y374" s="425"/>
      <c r="Z374" s="425"/>
      <c r="AA374" s="425"/>
      <c r="AB374" s="425"/>
      <c r="AC374" s="425"/>
      <c r="AD374" s="425"/>
      <c r="AE374" s="425"/>
      <c r="AF374" s="425"/>
      <c r="AG374" s="425"/>
      <c r="AH374" s="425"/>
      <c r="AI374" s="425"/>
      <c r="AJ374" s="425"/>
      <c r="AK374" s="425"/>
      <c r="AL374" s="425"/>
      <c r="AM374" s="425"/>
      <c r="AN374" s="425"/>
      <c r="AO374" s="425"/>
      <c r="AP374" s="425"/>
      <c r="AQ374" s="425"/>
      <c r="AR374" s="425"/>
      <c r="AS374" s="425"/>
      <c r="AT374" s="425"/>
      <c r="AU374" s="425"/>
      <c r="AV374" s="425"/>
      <c r="AW374" s="425"/>
      <c r="AX374" s="425"/>
      <c r="AY374" s="425"/>
      <c r="AZ374" s="425"/>
      <c r="BA374" s="425"/>
      <c r="BB374" s="425"/>
      <c r="BC374" s="425"/>
      <c r="BD374" s="425"/>
      <c r="BE374" s="425"/>
      <c r="BF374" s="425"/>
      <c r="BG374" s="425"/>
      <c r="BH374" s="425"/>
      <c r="BI374" s="425"/>
    </row>
    <row r="375" spans="1:256" ht="30" customHeight="1" thickTop="1" thickBot="1">
      <c r="A375" s="1005"/>
      <c r="B375" s="1561" t="s">
        <v>785</v>
      </c>
      <c r="C375" s="1561"/>
      <c r="D375" s="1561"/>
      <c r="E375" s="1561"/>
      <c r="F375" s="1004"/>
      <c r="G375" s="1003">
        <f>G374+G248+G116</f>
        <v>0</v>
      </c>
      <c r="H375" s="425"/>
      <c r="I375" s="425"/>
      <c r="J375" s="425"/>
      <c r="K375" s="425"/>
      <c r="L375" s="425"/>
      <c r="M375" s="425"/>
      <c r="N375" s="425"/>
      <c r="O375" s="425"/>
      <c r="P375" s="425"/>
      <c r="Q375" s="425"/>
      <c r="R375" s="425"/>
      <c r="S375" s="425"/>
      <c r="T375" s="425"/>
      <c r="U375" s="425"/>
      <c r="V375" s="425"/>
      <c r="W375" s="425"/>
      <c r="X375" s="425"/>
      <c r="Y375" s="425"/>
      <c r="Z375" s="425"/>
      <c r="AA375" s="425"/>
      <c r="AB375" s="425"/>
      <c r="AC375" s="425"/>
      <c r="AD375" s="425"/>
      <c r="AE375" s="425"/>
      <c r="AF375" s="425"/>
      <c r="AG375" s="425"/>
      <c r="AH375" s="425"/>
      <c r="AI375" s="425"/>
      <c r="AJ375" s="425"/>
      <c r="AK375" s="425"/>
      <c r="AL375" s="425"/>
      <c r="AM375" s="425"/>
      <c r="AN375" s="425"/>
      <c r="AO375" s="425"/>
      <c r="AP375" s="425"/>
      <c r="AQ375" s="425"/>
      <c r="AR375" s="425"/>
      <c r="AS375" s="425"/>
      <c r="AT375" s="425"/>
      <c r="AU375" s="425"/>
      <c r="AV375" s="425"/>
      <c r="AW375" s="425"/>
      <c r="AX375" s="425"/>
      <c r="AY375" s="425"/>
      <c r="AZ375" s="425"/>
      <c r="BA375" s="425"/>
      <c r="BB375" s="425"/>
      <c r="BC375" s="425"/>
      <c r="BD375" s="425"/>
      <c r="BE375" s="425"/>
      <c r="BF375" s="425"/>
      <c r="BG375" s="425"/>
      <c r="BH375" s="425"/>
      <c r="BI375" s="425"/>
      <c r="BJ375" s="425"/>
      <c r="BK375" s="425"/>
      <c r="BL375" s="425"/>
      <c r="BM375" s="425"/>
      <c r="BN375" s="425"/>
      <c r="BO375" s="425"/>
      <c r="BP375" s="425"/>
      <c r="BQ375" s="425"/>
      <c r="BR375" s="425"/>
      <c r="BS375" s="425"/>
      <c r="BT375" s="425"/>
      <c r="BU375" s="425"/>
      <c r="BV375" s="425"/>
      <c r="BW375" s="425"/>
      <c r="BX375" s="425"/>
      <c r="BY375" s="425"/>
      <c r="BZ375" s="425"/>
      <c r="CA375" s="425"/>
      <c r="CB375" s="425"/>
      <c r="CC375" s="425"/>
      <c r="CD375" s="425"/>
      <c r="CE375" s="425"/>
      <c r="CF375" s="425"/>
      <c r="CG375" s="425"/>
      <c r="CH375" s="425"/>
      <c r="CI375" s="425"/>
      <c r="CJ375" s="425"/>
      <c r="CK375" s="425"/>
      <c r="CL375" s="425"/>
      <c r="CM375" s="425"/>
      <c r="CN375" s="425"/>
      <c r="CO375" s="425"/>
      <c r="CP375" s="425"/>
      <c r="CQ375" s="425"/>
      <c r="CR375" s="425"/>
      <c r="CS375" s="425"/>
      <c r="CT375" s="425"/>
      <c r="CU375" s="425"/>
      <c r="CV375" s="425"/>
      <c r="CW375" s="425"/>
      <c r="CX375" s="425"/>
      <c r="CY375" s="425"/>
      <c r="CZ375" s="425"/>
      <c r="DA375" s="425"/>
      <c r="DB375" s="425"/>
      <c r="DC375" s="425"/>
      <c r="DD375" s="425"/>
      <c r="DE375" s="425"/>
      <c r="DF375" s="425"/>
      <c r="DG375" s="425"/>
      <c r="DH375" s="425"/>
      <c r="DI375" s="425"/>
      <c r="DJ375" s="425"/>
      <c r="DK375" s="425"/>
      <c r="DL375" s="425"/>
      <c r="DM375" s="425"/>
      <c r="DN375" s="425"/>
      <c r="DO375" s="425"/>
      <c r="DP375" s="425"/>
      <c r="DQ375" s="425"/>
      <c r="DR375" s="425"/>
      <c r="DS375" s="425"/>
      <c r="DT375" s="425"/>
      <c r="DU375" s="425"/>
      <c r="DV375" s="425"/>
      <c r="DW375" s="425"/>
      <c r="DX375" s="425"/>
      <c r="DY375" s="425"/>
      <c r="DZ375" s="425"/>
      <c r="EA375" s="425"/>
      <c r="EB375" s="425"/>
      <c r="EC375" s="425"/>
      <c r="ED375" s="425"/>
      <c r="EE375" s="425"/>
      <c r="EF375" s="425"/>
      <c r="EG375" s="425"/>
      <c r="EH375" s="425"/>
      <c r="EI375" s="425"/>
      <c r="EJ375" s="425"/>
      <c r="EK375" s="425"/>
      <c r="EL375" s="425"/>
      <c r="EM375" s="425"/>
      <c r="EN375" s="425"/>
      <c r="EO375" s="425"/>
      <c r="EP375" s="425"/>
      <c r="EQ375" s="425"/>
      <c r="ER375" s="425"/>
      <c r="ES375" s="425"/>
      <c r="ET375" s="425"/>
      <c r="EU375" s="425"/>
      <c r="EV375" s="425"/>
      <c r="EW375" s="425"/>
      <c r="EX375" s="425"/>
      <c r="EY375" s="425"/>
      <c r="EZ375" s="425"/>
      <c r="FA375" s="425"/>
      <c r="FB375" s="425"/>
      <c r="FC375" s="425"/>
      <c r="FD375" s="425"/>
      <c r="FE375" s="425"/>
      <c r="FF375" s="425"/>
      <c r="FG375" s="425"/>
      <c r="FH375" s="425"/>
      <c r="FI375" s="425"/>
      <c r="FJ375" s="425"/>
      <c r="FK375" s="425"/>
      <c r="FL375" s="425"/>
      <c r="FM375" s="425"/>
      <c r="FN375" s="425"/>
      <c r="FO375" s="425"/>
      <c r="FP375" s="425"/>
      <c r="FQ375" s="425"/>
      <c r="FR375" s="425"/>
      <c r="FS375" s="425"/>
      <c r="FT375" s="425"/>
      <c r="FU375" s="425"/>
      <c r="FV375" s="425"/>
      <c r="FW375" s="425"/>
      <c r="FX375" s="425"/>
      <c r="FY375" s="425"/>
      <c r="FZ375" s="425"/>
      <c r="GA375" s="425"/>
      <c r="GB375" s="425"/>
      <c r="GC375" s="425"/>
      <c r="GD375" s="425"/>
      <c r="GE375" s="425"/>
      <c r="GF375" s="425"/>
      <c r="GG375" s="425"/>
      <c r="GH375" s="425"/>
      <c r="GI375" s="425"/>
      <c r="GJ375" s="425"/>
      <c r="GK375" s="425"/>
      <c r="GL375" s="425"/>
      <c r="GM375" s="425"/>
      <c r="GN375" s="425"/>
      <c r="GO375" s="425"/>
      <c r="GP375" s="425"/>
      <c r="GQ375" s="425"/>
      <c r="GR375" s="425"/>
      <c r="GS375" s="425"/>
      <c r="GT375" s="425"/>
      <c r="GU375" s="425"/>
      <c r="GV375" s="425"/>
      <c r="GW375" s="425"/>
      <c r="GX375" s="425"/>
      <c r="GY375" s="425"/>
      <c r="GZ375" s="425"/>
      <c r="HA375" s="425"/>
      <c r="HB375" s="425"/>
      <c r="HC375" s="425"/>
      <c r="HD375" s="425"/>
      <c r="HE375" s="425"/>
      <c r="HF375" s="425"/>
      <c r="HG375" s="425"/>
      <c r="HH375" s="425"/>
      <c r="HI375" s="425"/>
      <c r="HJ375" s="425"/>
      <c r="HK375" s="425"/>
      <c r="HL375" s="425"/>
      <c r="HM375" s="425"/>
      <c r="HN375" s="425"/>
      <c r="HO375" s="425"/>
      <c r="HP375" s="425"/>
      <c r="HQ375" s="425"/>
      <c r="HR375" s="425"/>
      <c r="HS375" s="425"/>
      <c r="HT375" s="425"/>
      <c r="HU375" s="425"/>
      <c r="HV375" s="425"/>
      <c r="HW375" s="425"/>
      <c r="HX375" s="425"/>
      <c r="HY375" s="425"/>
      <c r="HZ375" s="425"/>
      <c r="IA375" s="425"/>
      <c r="IB375" s="425"/>
      <c r="IC375" s="425"/>
      <c r="ID375" s="425"/>
      <c r="IE375" s="425"/>
      <c r="IF375" s="425"/>
      <c r="IG375" s="425"/>
      <c r="IH375" s="425"/>
      <c r="II375" s="425"/>
      <c r="IJ375" s="425"/>
      <c r="IK375" s="425"/>
      <c r="IL375" s="425"/>
      <c r="IM375" s="425"/>
      <c r="IN375" s="425"/>
      <c r="IO375" s="425"/>
      <c r="IP375" s="425"/>
      <c r="IQ375" s="425"/>
      <c r="IR375" s="425"/>
      <c r="IS375" s="425"/>
      <c r="IT375" s="425"/>
      <c r="IU375" s="425"/>
      <c r="IV375" s="425"/>
    </row>
    <row r="376" spans="1:256" ht="16.5" customHeight="1" thickTop="1">
      <c r="A376" s="1002"/>
      <c r="B376" s="1001"/>
      <c r="C376" s="1001"/>
      <c r="D376" s="1001"/>
      <c r="E376" s="1228"/>
      <c r="F376" s="999"/>
      <c r="G376" s="998"/>
      <c r="H376" s="534"/>
      <c r="I376" s="534"/>
      <c r="J376" s="534"/>
      <c r="K376" s="534"/>
      <c r="L376" s="534"/>
      <c r="M376" s="534"/>
      <c r="N376" s="534"/>
      <c r="O376" s="534"/>
      <c r="P376" s="534"/>
      <c r="Q376" s="534"/>
      <c r="R376" s="534"/>
      <c r="S376" s="534"/>
      <c r="T376" s="534"/>
      <c r="U376" s="534"/>
      <c r="V376" s="534"/>
      <c r="W376" s="534"/>
      <c r="X376" s="534"/>
      <c r="Y376" s="534"/>
      <c r="Z376" s="534"/>
      <c r="AA376" s="534"/>
      <c r="AB376" s="534"/>
      <c r="AC376" s="534"/>
      <c r="AD376" s="534"/>
      <c r="AE376" s="534"/>
      <c r="AF376" s="534"/>
      <c r="AG376" s="534"/>
      <c r="AH376" s="534"/>
      <c r="AI376" s="534"/>
      <c r="AJ376" s="534"/>
      <c r="AK376" s="534"/>
      <c r="AL376" s="534"/>
      <c r="AM376" s="534"/>
      <c r="AN376" s="534"/>
      <c r="AO376" s="534"/>
      <c r="AP376" s="534"/>
      <c r="AQ376" s="534"/>
      <c r="AR376" s="534"/>
      <c r="AS376" s="534"/>
      <c r="AT376" s="534"/>
      <c r="AU376" s="534"/>
      <c r="AV376" s="534"/>
      <c r="AW376" s="534"/>
      <c r="AX376" s="534"/>
      <c r="AY376" s="534"/>
      <c r="AZ376" s="534"/>
      <c r="BA376" s="534"/>
      <c r="BB376" s="534"/>
      <c r="BC376" s="534"/>
      <c r="BD376" s="534"/>
      <c r="BE376" s="534"/>
      <c r="BF376" s="534"/>
      <c r="BG376" s="534"/>
      <c r="BH376" s="534"/>
      <c r="BI376" s="534"/>
    </row>
    <row r="377" spans="1:256" s="927" customFormat="1" ht="25.5" customHeight="1">
      <c r="A377" s="990"/>
      <c r="B377" s="974" t="s">
        <v>72</v>
      </c>
      <c r="C377" s="995"/>
      <c r="D377" s="975">
        <v>0.1</v>
      </c>
      <c r="E377" s="997"/>
      <c r="F377" s="988">
        <f t="shared" ref="F377:F382" si="14">(D377*$G$375)</f>
        <v>0</v>
      </c>
      <c r="G377" s="994"/>
      <c r="H377" s="425"/>
      <c r="I377" s="425"/>
      <c r="J377" s="425"/>
      <c r="K377" s="425"/>
      <c r="L377" s="425"/>
      <c r="M377" s="425"/>
      <c r="N377" s="425"/>
      <c r="O377" s="425"/>
      <c r="P377" s="425"/>
      <c r="Q377" s="425"/>
      <c r="R377" s="425"/>
      <c r="S377" s="425"/>
      <c r="T377" s="425"/>
      <c r="U377" s="425"/>
      <c r="V377" s="425"/>
      <c r="W377" s="425"/>
      <c r="X377" s="425"/>
      <c r="Y377" s="425"/>
      <c r="Z377" s="425"/>
      <c r="AA377" s="425"/>
      <c r="AB377" s="425"/>
      <c r="AC377" s="425"/>
      <c r="AD377" s="425"/>
      <c r="AE377" s="425"/>
      <c r="AF377" s="425"/>
      <c r="AG377" s="425"/>
      <c r="AH377" s="425"/>
      <c r="AI377" s="425"/>
      <c r="AJ377" s="425"/>
      <c r="AK377" s="425"/>
      <c r="AL377" s="425"/>
      <c r="AM377" s="425"/>
      <c r="AN377" s="425"/>
      <c r="AO377" s="425"/>
      <c r="AP377" s="425"/>
      <c r="AQ377" s="425"/>
      <c r="AR377" s="425"/>
      <c r="AS377" s="425"/>
      <c r="AT377" s="425"/>
      <c r="AU377" s="425"/>
      <c r="AV377" s="425"/>
      <c r="AW377" s="425"/>
      <c r="AX377" s="425"/>
      <c r="AY377" s="425"/>
      <c r="AZ377" s="425"/>
      <c r="BA377" s="425"/>
      <c r="BB377" s="425"/>
      <c r="BC377" s="425"/>
      <c r="BD377" s="425"/>
      <c r="BE377" s="425"/>
      <c r="BF377" s="425"/>
      <c r="BG377" s="425"/>
      <c r="BH377" s="425"/>
      <c r="BI377" s="425"/>
    </row>
    <row r="378" spans="1:256" s="927" customFormat="1" ht="27.75" customHeight="1">
      <c r="A378" s="996"/>
      <c r="B378" s="974" t="s">
        <v>8</v>
      </c>
      <c r="C378" s="995"/>
      <c r="D378" s="1226">
        <v>2.5000000000000001E-2</v>
      </c>
      <c r="E378" s="974"/>
      <c r="F378" s="988">
        <f t="shared" si="14"/>
        <v>0</v>
      </c>
      <c r="G378" s="994"/>
      <c r="H378" s="425"/>
      <c r="I378" s="425"/>
      <c r="J378" s="425"/>
      <c r="K378" s="425"/>
      <c r="L378" s="425"/>
      <c r="M378" s="425"/>
      <c r="N378" s="425"/>
      <c r="O378" s="425"/>
      <c r="P378" s="425"/>
      <c r="Q378" s="425"/>
      <c r="R378" s="425"/>
      <c r="S378" s="425"/>
      <c r="T378" s="425"/>
      <c r="U378" s="425"/>
      <c r="V378" s="425"/>
      <c r="W378" s="425"/>
      <c r="X378" s="425"/>
      <c r="Y378" s="425"/>
      <c r="Z378" s="425"/>
      <c r="AA378" s="425"/>
      <c r="AB378" s="425"/>
      <c r="AC378" s="425"/>
      <c r="AD378" s="425"/>
      <c r="AE378" s="425"/>
      <c r="AF378" s="425"/>
      <c r="AG378" s="425"/>
      <c r="AH378" s="425"/>
      <c r="AI378" s="425"/>
      <c r="AJ378" s="425"/>
      <c r="AK378" s="425"/>
      <c r="AL378" s="425"/>
      <c r="AM378" s="425"/>
      <c r="AN378" s="425"/>
      <c r="AO378" s="425"/>
      <c r="AP378" s="425"/>
      <c r="AQ378" s="425"/>
      <c r="AR378" s="425"/>
      <c r="AS378" s="425"/>
      <c r="AT378" s="425"/>
      <c r="AU378" s="425"/>
      <c r="AV378" s="425"/>
      <c r="AW378" s="425"/>
      <c r="AX378" s="425"/>
      <c r="AY378" s="425"/>
      <c r="AZ378" s="425"/>
      <c r="BA378" s="425"/>
      <c r="BB378" s="425"/>
      <c r="BC378" s="425"/>
      <c r="BD378" s="425"/>
      <c r="BE378" s="425"/>
      <c r="BF378" s="425"/>
      <c r="BG378" s="425"/>
      <c r="BH378" s="425"/>
      <c r="BI378" s="425"/>
    </row>
    <row r="379" spans="1:256" s="927" customFormat="1" ht="27.75" customHeight="1">
      <c r="A379" s="990"/>
      <c r="B379" s="974" t="s">
        <v>159</v>
      </c>
      <c r="C379" s="974"/>
      <c r="D379" s="1227">
        <v>5.3499999999999999E-2</v>
      </c>
      <c r="E379" s="974"/>
      <c r="F379" s="988">
        <f t="shared" si="14"/>
        <v>0</v>
      </c>
      <c r="G379" s="987"/>
      <c r="H379" s="425"/>
      <c r="I379" s="425"/>
      <c r="J379" s="425"/>
      <c r="K379" s="425"/>
      <c r="L379" s="425"/>
      <c r="M379" s="425"/>
      <c r="N379" s="425"/>
      <c r="O379" s="425"/>
      <c r="P379" s="425"/>
      <c r="Q379" s="425"/>
      <c r="R379" s="425"/>
      <c r="S379" s="425"/>
      <c r="T379" s="425"/>
      <c r="U379" s="425"/>
      <c r="V379" s="425"/>
      <c r="W379" s="425"/>
      <c r="X379" s="425"/>
      <c r="Y379" s="425"/>
      <c r="Z379" s="425"/>
      <c r="AA379" s="425"/>
      <c r="AB379" s="425"/>
      <c r="AC379" s="425"/>
      <c r="AD379" s="425"/>
      <c r="AE379" s="425"/>
      <c r="AF379" s="425"/>
      <c r="AG379" s="425"/>
      <c r="AH379" s="425"/>
      <c r="AI379" s="425"/>
      <c r="AJ379" s="425"/>
      <c r="AK379" s="425"/>
      <c r="AL379" s="425"/>
      <c r="AM379" s="425"/>
      <c r="AN379" s="425"/>
      <c r="AO379" s="425"/>
      <c r="AP379" s="425"/>
      <c r="AQ379" s="425"/>
      <c r="AR379" s="425"/>
      <c r="AS379" s="425"/>
      <c r="AT379" s="425"/>
      <c r="AU379" s="425"/>
      <c r="AV379" s="425"/>
      <c r="AW379" s="425"/>
      <c r="AX379" s="425"/>
      <c r="AY379" s="425"/>
      <c r="AZ379" s="425"/>
      <c r="BA379" s="425"/>
      <c r="BB379" s="425"/>
      <c r="BC379" s="425"/>
      <c r="BD379" s="425"/>
      <c r="BE379" s="425"/>
      <c r="BF379" s="425"/>
      <c r="BG379" s="425"/>
      <c r="BH379" s="425"/>
      <c r="BI379" s="425"/>
    </row>
    <row r="380" spans="1:256" s="927" customFormat="1" ht="24" customHeight="1">
      <c r="A380" s="990"/>
      <c r="B380" s="974" t="s">
        <v>10</v>
      </c>
      <c r="C380" s="974"/>
      <c r="D380" s="1226">
        <v>0.02</v>
      </c>
      <c r="E380" s="974"/>
      <c r="F380" s="988">
        <f t="shared" si="14"/>
        <v>0</v>
      </c>
      <c r="G380" s="991"/>
      <c r="H380" s="425"/>
      <c r="I380" s="425"/>
      <c r="J380" s="425"/>
      <c r="K380" s="425"/>
      <c r="L380" s="425"/>
      <c r="M380" s="425"/>
      <c r="N380" s="425"/>
      <c r="O380" s="425"/>
      <c r="P380" s="425"/>
      <c r="Q380" s="425"/>
      <c r="R380" s="425"/>
      <c r="S380" s="425"/>
      <c r="T380" s="425"/>
      <c r="U380" s="425"/>
      <c r="V380" s="425"/>
      <c r="W380" s="425"/>
      <c r="X380" s="425"/>
      <c r="Y380" s="425"/>
      <c r="Z380" s="425"/>
      <c r="AA380" s="425"/>
      <c r="AB380" s="425"/>
      <c r="AC380" s="425"/>
      <c r="AD380" s="425"/>
      <c r="AE380" s="425"/>
      <c r="AF380" s="425"/>
      <c r="AG380" s="425"/>
      <c r="AH380" s="425"/>
      <c r="AI380" s="425"/>
      <c r="AJ380" s="425"/>
      <c r="AK380" s="425"/>
      <c r="AL380" s="425"/>
      <c r="AM380" s="425"/>
      <c r="AN380" s="425"/>
      <c r="AO380" s="425"/>
      <c r="AP380" s="425"/>
      <c r="AQ380" s="425"/>
      <c r="AR380" s="425"/>
      <c r="AS380" s="425"/>
      <c r="AT380" s="425"/>
      <c r="AU380" s="425"/>
      <c r="AV380" s="425"/>
      <c r="AW380" s="425"/>
      <c r="AX380" s="425"/>
      <c r="AY380" s="425"/>
      <c r="AZ380" s="425"/>
      <c r="BA380" s="425"/>
      <c r="BB380" s="425"/>
      <c r="BC380" s="425"/>
      <c r="BD380" s="425"/>
      <c r="BE380" s="425"/>
      <c r="BF380" s="425"/>
      <c r="BG380" s="425"/>
      <c r="BH380" s="425"/>
      <c r="BI380" s="425"/>
    </row>
    <row r="381" spans="1:256" s="927" customFormat="1" ht="27.75" customHeight="1">
      <c r="A381" s="990"/>
      <c r="B381" s="974" t="s">
        <v>11</v>
      </c>
      <c r="C381" s="974"/>
      <c r="D381" s="975">
        <v>0.01</v>
      </c>
      <c r="E381" s="974"/>
      <c r="F381" s="988">
        <f t="shared" si="14"/>
        <v>0</v>
      </c>
      <c r="G381" s="987"/>
      <c r="H381" s="425"/>
      <c r="I381" s="425"/>
      <c r="J381" s="425"/>
      <c r="K381" s="425"/>
      <c r="L381" s="425"/>
      <c r="M381" s="425"/>
      <c r="N381" s="425"/>
      <c r="O381" s="425"/>
      <c r="P381" s="425"/>
      <c r="Q381" s="425"/>
      <c r="R381" s="425"/>
      <c r="S381" s="425"/>
      <c r="T381" s="425"/>
      <c r="U381" s="425"/>
      <c r="V381" s="425"/>
      <c r="W381" s="425"/>
      <c r="X381" s="425"/>
      <c r="Y381" s="425"/>
      <c r="Z381" s="425"/>
      <c r="AA381" s="425"/>
      <c r="AB381" s="425"/>
      <c r="AC381" s="425"/>
      <c r="AD381" s="425"/>
      <c r="AE381" s="425"/>
      <c r="AF381" s="425"/>
      <c r="AG381" s="425"/>
      <c r="AH381" s="425"/>
      <c r="AI381" s="425"/>
      <c r="AJ381" s="425"/>
      <c r="AK381" s="425"/>
      <c r="AL381" s="425"/>
      <c r="AM381" s="425"/>
      <c r="AN381" s="425"/>
      <c r="AO381" s="425"/>
      <c r="AP381" s="425"/>
      <c r="AQ381" s="425"/>
      <c r="AR381" s="425"/>
      <c r="AS381" s="425"/>
      <c r="AT381" s="425"/>
      <c r="AU381" s="425"/>
      <c r="AV381" s="425"/>
      <c r="AW381" s="425"/>
      <c r="AX381" s="425"/>
      <c r="AY381" s="425"/>
      <c r="AZ381" s="425"/>
      <c r="BA381" s="425"/>
      <c r="BB381" s="425"/>
      <c r="BC381" s="425"/>
      <c r="BD381" s="425"/>
      <c r="BE381" s="425"/>
      <c r="BF381" s="425"/>
      <c r="BG381" s="425"/>
      <c r="BH381" s="425"/>
      <c r="BI381" s="425"/>
    </row>
    <row r="382" spans="1:256" s="927" customFormat="1" ht="27.75" customHeight="1">
      <c r="A382" s="990"/>
      <c r="B382" s="974" t="s">
        <v>158</v>
      </c>
      <c r="C382" s="974"/>
      <c r="D382" s="975">
        <v>0.05</v>
      </c>
      <c r="E382" s="974"/>
      <c r="F382" s="988">
        <f t="shared" si="14"/>
        <v>0</v>
      </c>
      <c r="G382" s="987"/>
      <c r="H382" s="425"/>
      <c r="I382" s="425"/>
      <c r="J382" s="425"/>
      <c r="K382" s="425"/>
      <c r="L382" s="425"/>
      <c r="M382" s="425"/>
      <c r="N382" s="425"/>
      <c r="O382" s="425"/>
      <c r="P382" s="425"/>
      <c r="Q382" s="425"/>
      <c r="R382" s="425"/>
      <c r="S382" s="425"/>
      <c r="T382" s="425"/>
      <c r="U382" s="425"/>
      <c r="V382" s="425"/>
      <c r="W382" s="425"/>
      <c r="X382" s="425"/>
      <c r="Y382" s="425"/>
      <c r="Z382" s="425"/>
      <c r="AA382" s="425"/>
      <c r="AB382" s="425"/>
      <c r="AC382" s="425"/>
      <c r="AD382" s="425"/>
      <c r="AE382" s="425"/>
      <c r="AF382" s="425"/>
      <c r="AG382" s="425"/>
      <c r="AH382" s="425"/>
      <c r="AI382" s="425"/>
      <c r="AJ382" s="425"/>
      <c r="AK382" s="425"/>
      <c r="AL382" s="425"/>
      <c r="AM382" s="425"/>
      <c r="AN382" s="425"/>
      <c r="AO382" s="425"/>
      <c r="AP382" s="425"/>
      <c r="AQ382" s="425"/>
      <c r="AR382" s="425"/>
      <c r="AS382" s="425"/>
      <c r="AT382" s="425"/>
      <c r="AU382" s="425"/>
      <c r="AV382" s="425"/>
      <c r="AW382" s="425"/>
      <c r="AX382" s="425"/>
      <c r="AY382" s="425"/>
      <c r="AZ382" s="425"/>
      <c r="BA382" s="425"/>
      <c r="BB382" s="425"/>
      <c r="BC382" s="425"/>
      <c r="BD382" s="425"/>
      <c r="BE382" s="425"/>
      <c r="BF382" s="425"/>
      <c r="BG382" s="425"/>
      <c r="BH382" s="425"/>
      <c r="BI382" s="425"/>
    </row>
    <row r="383" spans="1:256" s="927" customFormat="1" ht="13.5" customHeight="1" thickBot="1">
      <c r="A383" s="990"/>
      <c r="B383" s="974"/>
      <c r="C383" s="974"/>
      <c r="D383" s="975"/>
      <c r="E383" s="974"/>
      <c r="F383" s="988"/>
      <c r="G383" s="987"/>
      <c r="H383" s="425"/>
      <c r="I383" s="425"/>
      <c r="J383" s="425"/>
      <c r="K383" s="425"/>
      <c r="L383" s="425"/>
      <c r="M383" s="425"/>
      <c r="N383" s="425"/>
      <c r="O383" s="425"/>
      <c r="P383" s="425"/>
      <c r="Q383" s="425"/>
      <c r="R383" s="425"/>
      <c r="S383" s="425"/>
      <c r="T383" s="425"/>
      <c r="U383" s="425"/>
      <c r="V383" s="425"/>
      <c r="W383" s="425"/>
      <c r="X383" s="425"/>
      <c r="Y383" s="425"/>
      <c r="Z383" s="425"/>
      <c r="AA383" s="425"/>
      <c r="AB383" s="425"/>
      <c r="AC383" s="425"/>
      <c r="AD383" s="425"/>
      <c r="AE383" s="425"/>
      <c r="AF383" s="425"/>
      <c r="AG383" s="425"/>
      <c r="AH383" s="425"/>
      <c r="AI383" s="425"/>
      <c r="AJ383" s="425"/>
      <c r="AK383" s="425"/>
      <c r="AL383" s="425"/>
      <c r="AM383" s="425"/>
      <c r="AN383" s="425"/>
      <c r="AO383" s="425"/>
      <c r="AP383" s="425"/>
      <c r="AQ383" s="425"/>
      <c r="AR383" s="425"/>
      <c r="AS383" s="425"/>
      <c r="AT383" s="425"/>
      <c r="AU383" s="425"/>
      <c r="AV383" s="425"/>
      <c r="AW383" s="425"/>
      <c r="AX383" s="425"/>
      <c r="AY383" s="425"/>
      <c r="AZ383" s="425"/>
      <c r="BA383" s="425"/>
      <c r="BB383" s="425"/>
      <c r="BC383" s="425"/>
      <c r="BD383" s="425"/>
      <c r="BE383" s="425"/>
      <c r="BF383" s="425"/>
      <c r="BG383" s="425"/>
      <c r="BH383" s="425"/>
      <c r="BI383" s="425"/>
    </row>
    <row r="384" spans="1:256" ht="27.75" customHeight="1" thickTop="1" thickBot="1">
      <c r="A384" s="1569" t="s">
        <v>17</v>
      </c>
      <c r="B384" s="1569"/>
      <c r="C384" s="1569"/>
      <c r="D384" s="1564"/>
      <c r="E384" s="1564"/>
      <c r="F384" s="1564"/>
      <c r="G384" s="983">
        <f>SUM(F377:F382)</f>
        <v>0</v>
      </c>
      <c r="H384" s="534"/>
      <c r="I384" s="534"/>
      <c r="J384" s="534"/>
      <c r="K384" s="534"/>
      <c r="L384" s="534"/>
      <c r="M384" s="534"/>
      <c r="N384" s="534"/>
      <c r="O384" s="534"/>
      <c r="P384" s="534"/>
      <c r="Q384" s="534"/>
      <c r="R384" s="534"/>
      <c r="S384" s="534"/>
      <c r="T384" s="534"/>
      <c r="U384" s="534"/>
      <c r="V384" s="534"/>
      <c r="W384" s="534"/>
      <c r="X384" s="534"/>
      <c r="Y384" s="534"/>
      <c r="Z384" s="534"/>
      <c r="AA384" s="534"/>
      <c r="AB384" s="534"/>
      <c r="AC384" s="534"/>
      <c r="AD384" s="534"/>
      <c r="AE384" s="534"/>
      <c r="AF384" s="534"/>
      <c r="AG384" s="534"/>
      <c r="AH384" s="534"/>
      <c r="AI384" s="534"/>
      <c r="AJ384" s="534"/>
      <c r="AK384" s="534"/>
      <c r="AL384" s="534"/>
      <c r="AM384" s="534"/>
      <c r="AN384" s="534"/>
      <c r="AO384" s="534"/>
      <c r="AP384" s="534"/>
      <c r="AQ384" s="534"/>
      <c r="AR384" s="534"/>
      <c r="AS384" s="534"/>
      <c r="AT384" s="534"/>
      <c r="AU384" s="534"/>
      <c r="AV384" s="534"/>
      <c r="AW384" s="534"/>
      <c r="AX384" s="534"/>
      <c r="AY384" s="534"/>
      <c r="AZ384" s="534"/>
      <c r="BA384" s="534"/>
      <c r="BB384" s="534"/>
      <c r="BC384" s="534"/>
      <c r="BD384" s="534"/>
      <c r="BE384" s="534"/>
      <c r="BF384" s="534"/>
      <c r="BG384" s="534"/>
      <c r="BH384" s="534"/>
      <c r="BI384" s="534"/>
    </row>
    <row r="385" spans="1:256" ht="27.75" customHeight="1" thickTop="1" thickBot="1">
      <c r="A385" s="986"/>
      <c r="B385" s="1564" t="s">
        <v>676</v>
      </c>
      <c r="C385" s="1564"/>
      <c r="D385" s="1564"/>
      <c r="E385" s="985"/>
      <c r="F385" s="984"/>
      <c r="G385" s="983">
        <f>SUM(G375:G384)</f>
        <v>0</v>
      </c>
      <c r="H385" s="534"/>
      <c r="I385" s="534"/>
      <c r="J385" s="534"/>
      <c r="K385" s="534"/>
      <c r="L385" s="534"/>
      <c r="M385" s="534"/>
      <c r="N385" s="534"/>
      <c r="O385" s="534"/>
      <c r="P385" s="534"/>
      <c r="Q385" s="534"/>
      <c r="R385" s="534"/>
      <c r="S385" s="534"/>
      <c r="T385" s="534"/>
      <c r="U385" s="534"/>
      <c r="V385" s="534"/>
      <c r="W385" s="534"/>
      <c r="X385" s="534"/>
      <c r="Y385" s="534"/>
      <c r="Z385" s="534"/>
      <c r="AA385" s="534"/>
      <c r="AB385" s="534"/>
      <c r="AC385" s="534"/>
      <c r="AD385" s="534"/>
      <c r="AE385" s="534"/>
      <c r="AF385" s="534"/>
      <c r="AG385" s="534"/>
      <c r="AH385" s="534"/>
      <c r="AI385" s="534"/>
      <c r="AJ385" s="534"/>
      <c r="AK385" s="534"/>
      <c r="AL385" s="534"/>
      <c r="AM385" s="534"/>
      <c r="AN385" s="534"/>
      <c r="AO385" s="534"/>
      <c r="AP385" s="534"/>
      <c r="AQ385" s="534"/>
      <c r="AR385" s="534"/>
      <c r="AS385" s="534"/>
      <c r="AT385" s="534"/>
      <c r="AU385" s="534"/>
      <c r="AV385" s="534"/>
      <c r="AW385" s="534"/>
      <c r="AX385" s="534"/>
      <c r="AY385" s="534"/>
      <c r="AZ385" s="534"/>
      <c r="BA385" s="534"/>
      <c r="BB385" s="534"/>
      <c r="BC385" s="534"/>
      <c r="BD385" s="534"/>
      <c r="BE385" s="534"/>
      <c r="BF385" s="534"/>
      <c r="BG385" s="534"/>
      <c r="BH385" s="534"/>
      <c r="BI385" s="534"/>
    </row>
    <row r="386" spans="1:256" ht="13.5" customHeight="1" thickTop="1">
      <c r="A386" s="982"/>
      <c r="B386" s="981"/>
      <c r="C386" s="981"/>
      <c r="D386" s="981"/>
      <c r="E386" s="981"/>
      <c r="F386" s="980"/>
      <c r="G386" s="979"/>
      <c r="H386" s="534"/>
      <c r="I386" s="534"/>
      <c r="J386" s="534"/>
      <c r="K386" s="534"/>
      <c r="L386" s="534"/>
      <c r="M386" s="534"/>
      <c r="N386" s="534"/>
      <c r="O386" s="534"/>
      <c r="P386" s="534"/>
      <c r="Q386" s="534"/>
      <c r="R386" s="534"/>
      <c r="S386" s="534"/>
      <c r="T386" s="534"/>
      <c r="U386" s="534"/>
      <c r="V386" s="534"/>
      <c r="W386" s="534"/>
      <c r="X386" s="534"/>
      <c r="Y386" s="534"/>
      <c r="Z386" s="534"/>
      <c r="AA386" s="534"/>
      <c r="AB386" s="534"/>
      <c r="AC386" s="534"/>
      <c r="AD386" s="534"/>
      <c r="AE386" s="534"/>
      <c r="AF386" s="534"/>
      <c r="AG386" s="534"/>
      <c r="AH386" s="534"/>
      <c r="AI386" s="534"/>
      <c r="AJ386" s="534"/>
      <c r="AK386" s="534"/>
      <c r="AL386" s="534"/>
      <c r="AM386" s="534"/>
      <c r="AN386" s="534"/>
      <c r="AO386" s="534"/>
      <c r="AP386" s="534"/>
      <c r="AQ386" s="534"/>
      <c r="AR386" s="534"/>
      <c r="AS386" s="534"/>
      <c r="AT386" s="534"/>
      <c r="AU386" s="534"/>
      <c r="AV386" s="534"/>
      <c r="AW386" s="534"/>
      <c r="AX386" s="534"/>
      <c r="AY386" s="534"/>
      <c r="AZ386" s="534"/>
      <c r="BA386" s="534"/>
      <c r="BB386" s="534"/>
      <c r="BC386" s="534"/>
      <c r="BD386" s="534"/>
      <c r="BE386" s="534"/>
      <c r="BF386" s="534"/>
      <c r="BG386" s="534"/>
      <c r="BH386" s="534"/>
      <c r="BI386" s="534"/>
    </row>
    <row r="387" spans="1:256" s="966" customFormat="1" ht="75" customHeight="1">
      <c r="A387" s="978"/>
      <c r="B387" s="977" t="s">
        <v>157</v>
      </c>
      <c r="C387" s="976"/>
      <c r="D387" s="975">
        <v>0.03</v>
      </c>
      <c r="E387" s="974"/>
      <c r="F387" s="973"/>
      <c r="G387" s="1219">
        <f>+D387*G384</f>
        <v>0</v>
      </c>
      <c r="H387" s="425"/>
      <c r="I387" s="425"/>
      <c r="J387" s="425"/>
      <c r="K387" s="425"/>
      <c r="L387" s="425"/>
      <c r="M387" s="425"/>
      <c r="N387" s="425"/>
      <c r="O387" s="425"/>
      <c r="P387" s="425"/>
      <c r="Q387" s="425"/>
      <c r="R387" s="425"/>
      <c r="S387" s="425"/>
      <c r="T387" s="425"/>
      <c r="U387" s="425"/>
      <c r="V387" s="425"/>
      <c r="W387" s="425"/>
      <c r="X387" s="425"/>
      <c r="Y387" s="425"/>
      <c r="Z387" s="425"/>
      <c r="AA387" s="425"/>
      <c r="AB387" s="425"/>
      <c r="AC387" s="425"/>
      <c r="AD387" s="425"/>
      <c r="AE387" s="425"/>
      <c r="AF387" s="425"/>
      <c r="AG387" s="425"/>
      <c r="AH387" s="425"/>
      <c r="AI387" s="425"/>
      <c r="AJ387" s="425"/>
      <c r="AK387" s="425"/>
      <c r="AL387" s="425"/>
      <c r="AM387" s="425"/>
      <c r="AN387" s="425"/>
      <c r="AO387" s="425"/>
      <c r="AP387" s="425"/>
      <c r="AQ387" s="425"/>
      <c r="AR387" s="425"/>
      <c r="AS387" s="425"/>
      <c r="AT387" s="425"/>
      <c r="AU387" s="425"/>
      <c r="AV387" s="425"/>
      <c r="AW387" s="425"/>
      <c r="AX387" s="425"/>
      <c r="AY387" s="425"/>
      <c r="AZ387" s="425"/>
      <c r="BA387" s="425"/>
      <c r="BB387" s="425"/>
      <c r="BC387" s="425"/>
      <c r="BD387" s="425"/>
      <c r="BE387" s="425"/>
      <c r="BF387" s="425"/>
      <c r="BG387" s="425"/>
      <c r="BH387" s="425"/>
      <c r="BI387" s="425"/>
    </row>
    <row r="388" spans="1:256" s="966" customFormat="1" ht="26.25" customHeight="1">
      <c r="A388" s="972"/>
      <c r="B388" s="957" t="s">
        <v>26</v>
      </c>
      <c r="C388" s="971"/>
      <c r="D388" s="970">
        <v>0.06</v>
      </c>
      <c r="E388" s="957"/>
      <c r="F388" s="957"/>
      <c r="G388" s="1219">
        <f>+D388*G375</f>
        <v>0</v>
      </c>
      <c r="H388" s="425"/>
      <c r="I388" s="425"/>
      <c r="J388" s="425"/>
      <c r="K388" s="425"/>
      <c r="L388" s="425"/>
      <c r="M388" s="425"/>
      <c r="N388" s="425"/>
      <c r="O388" s="425"/>
      <c r="P388" s="425"/>
      <c r="Q388" s="425"/>
      <c r="R388" s="425"/>
      <c r="S388" s="425"/>
      <c r="T388" s="425"/>
      <c r="U388" s="425"/>
      <c r="V388" s="425"/>
      <c r="W388" s="425"/>
      <c r="X388" s="425"/>
      <c r="Y388" s="425"/>
      <c r="Z388" s="425"/>
      <c r="AA388" s="425"/>
      <c r="AB388" s="425"/>
      <c r="AC388" s="425"/>
      <c r="AD388" s="425"/>
      <c r="AE388" s="425"/>
      <c r="AF388" s="425"/>
      <c r="AG388" s="425"/>
      <c r="AH388" s="425"/>
      <c r="AI388" s="425"/>
      <c r="AJ388" s="425"/>
      <c r="AK388" s="425"/>
      <c r="AL388" s="425"/>
      <c r="AM388" s="425"/>
      <c r="AN388" s="425"/>
      <c r="AO388" s="425"/>
      <c r="AP388" s="425"/>
      <c r="AQ388" s="425"/>
      <c r="AR388" s="425"/>
      <c r="AS388" s="425"/>
      <c r="AT388" s="425"/>
      <c r="AU388" s="425"/>
      <c r="AV388" s="425"/>
      <c r="AW388" s="425"/>
      <c r="AX388" s="425"/>
      <c r="AY388" s="425"/>
      <c r="AZ388" s="425"/>
      <c r="BA388" s="425"/>
      <c r="BB388" s="425"/>
      <c r="BC388" s="425"/>
      <c r="BD388" s="425"/>
      <c r="BE388" s="425"/>
      <c r="BF388" s="425"/>
      <c r="BG388" s="425"/>
      <c r="BH388" s="425"/>
      <c r="BI388" s="425"/>
    </row>
    <row r="389" spans="1:256" s="927" customFormat="1" ht="28.5" customHeight="1">
      <c r="A389" s="962"/>
      <c r="B389" s="957" t="s">
        <v>156</v>
      </c>
      <c r="C389" s="964"/>
      <c r="D389" s="970">
        <v>0.18</v>
      </c>
      <c r="E389" s="965"/>
      <c r="F389" s="964"/>
      <c r="G389" s="1219">
        <f>+D389*F377</f>
        <v>0</v>
      </c>
      <c r="H389" s="425"/>
      <c r="I389" s="425"/>
      <c r="J389" s="425"/>
      <c r="K389" s="425"/>
      <c r="L389" s="425"/>
      <c r="M389" s="425"/>
      <c r="N389" s="425"/>
      <c r="O389" s="425"/>
      <c r="P389" s="425"/>
      <c r="Q389" s="425"/>
      <c r="R389" s="425"/>
      <c r="S389" s="425"/>
      <c r="T389" s="425"/>
      <c r="U389" s="425"/>
      <c r="V389" s="425"/>
      <c r="W389" s="425"/>
      <c r="X389" s="425"/>
      <c r="Y389" s="425"/>
      <c r="Z389" s="425"/>
      <c r="AA389" s="425"/>
      <c r="AB389" s="425"/>
      <c r="AC389" s="425"/>
      <c r="AD389" s="425"/>
      <c r="AE389" s="425"/>
      <c r="AF389" s="425"/>
      <c r="AG389" s="425"/>
      <c r="AH389" s="425"/>
      <c r="AI389" s="425"/>
      <c r="AJ389" s="425"/>
      <c r="AK389" s="425"/>
      <c r="AL389" s="425"/>
      <c r="AM389" s="425"/>
      <c r="AN389" s="425"/>
      <c r="AO389" s="425"/>
      <c r="AP389" s="425"/>
      <c r="AQ389" s="425"/>
      <c r="AR389" s="425"/>
      <c r="AS389" s="425"/>
      <c r="AT389" s="425"/>
      <c r="AU389" s="425"/>
      <c r="AV389" s="425"/>
      <c r="AW389" s="425"/>
      <c r="AX389" s="425"/>
      <c r="AY389" s="425"/>
      <c r="AZ389" s="425"/>
      <c r="BA389" s="425"/>
      <c r="BB389" s="425"/>
      <c r="BC389" s="425"/>
      <c r="BD389" s="425"/>
      <c r="BE389" s="425"/>
      <c r="BF389" s="425"/>
      <c r="BG389" s="425"/>
      <c r="BH389" s="425"/>
      <c r="BI389" s="425"/>
    </row>
    <row r="390" spans="1:256" ht="27" customHeight="1">
      <c r="A390" s="1225"/>
      <c r="B390" s="1223" t="s">
        <v>63</v>
      </c>
      <c r="C390" s="1223"/>
      <c r="D390" s="1224">
        <v>1E-3</v>
      </c>
      <c r="E390" s="1223"/>
      <c r="F390" s="1222"/>
      <c r="G390" s="1219">
        <f>+G375*D390</f>
        <v>0</v>
      </c>
      <c r="H390" s="425"/>
      <c r="I390" s="425"/>
      <c r="J390" s="425"/>
      <c r="K390" s="425"/>
      <c r="L390" s="425"/>
      <c r="M390" s="425"/>
      <c r="N390" s="425"/>
      <c r="O390" s="425"/>
      <c r="P390" s="425"/>
      <c r="Q390" s="425"/>
      <c r="R390" s="425"/>
      <c r="S390" s="425"/>
      <c r="T390" s="425"/>
      <c r="U390" s="425"/>
      <c r="V390" s="425"/>
      <c r="W390" s="425"/>
      <c r="X390" s="425"/>
      <c r="Y390" s="425"/>
      <c r="Z390" s="425"/>
      <c r="AA390" s="425"/>
      <c r="AB390" s="425"/>
      <c r="AC390" s="425"/>
      <c r="AD390" s="425"/>
      <c r="AE390" s="425"/>
      <c r="AF390" s="425"/>
      <c r="AG390" s="425"/>
      <c r="AH390" s="425"/>
      <c r="AI390" s="425"/>
      <c r="AJ390" s="425"/>
      <c r="AK390" s="425"/>
      <c r="AL390" s="425"/>
      <c r="AM390" s="425"/>
      <c r="AN390" s="425"/>
      <c r="AO390" s="425"/>
      <c r="AP390" s="425"/>
      <c r="AQ390" s="425"/>
      <c r="AR390" s="425"/>
      <c r="AS390" s="425"/>
      <c r="AT390" s="425"/>
      <c r="AU390" s="425"/>
      <c r="AV390" s="425"/>
      <c r="AW390" s="425"/>
      <c r="AX390" s="425"/>
      <c r="AY390" s="425"/>
      <c r="AZ390" s="425"/>
      <c r="BA390" s="425"/>
      <c r="BB390" s="425"/>
      <c r="BC390" s="425"/>
      <c r="BD390" s="425"/>
      <c r="BE390" s="425"/>
      <c r="BF390" s="425"/>
      <c r="BG390" s="425"/>
      <c r="BH390" s="425"/>
      <c r="BI390" s="425"/>
      <c r="BJ390" s="425"/>
      <c r="BK390" s="425"/>
      <c r="BL390" s="425"/>
      <c r="BM390" s="425"/>
      <c r="BN390" s="425"/>
      <c r="BO390" s="425"/>
      <c r="BP390" s="425"/>
      <c r="BQ390" s="425"/>
      <c r="BR390" s="425"/>
      <c r="BS390" s="425"/>
      <c r="BT390" s="425"/>
      <c r="BU390" s="425"/>
      <c r="BV390" s="425"/>
      <c r="BW390" s="425"/>
      <c r="BX390" s="425"/>
      <c r="BY390" s="425"/>
      <c r="BZ390" s="425"/>
      <c r="CA390" s="425"/>
      <c r="CB390" s="425"/>
      <c r="CC390" s="425"/>
      <c r="CD390" s="425"/>
      <c r="CE390" s="425"/>
      <c r="CF390" s="425"/>
      <c r="CG390" s="425"/>
      <c r="CH390" s="425"/>
      <c r="CI390" s="425"/>
      <c r="CJ390" s="425"/>
      <c r="CK390" s="425"/>
      <c r="CL390" s="425"/>
      <c r="CM390" s="425"/>
      <c r="CN390" s="425"/>
      <c r="CO390" s="425"/>
      <c r="CP390" s="425"/>
      <c r="CQ390" s="425"/>
      <c r="CR390" s="425"/>
      <c r="CS390" s="425"/>
      <c r="CT390" s="425"/>
      <c r="CU390" s="425"/>
      <c r="CV390" s="425"/>
      <c r="CW390" s="425"/>
      <c r="CX390" s="425"/>
      <c r="CY390" s="425"/>
      <c r="CZ390" s="425"/>
      <c r="DA390" s="425"/>
      <c r="DB390" s="425"/>
      <c r="DC390" s="425"/>
      <c r="DD390" s="425"/>
      <c r="DE390" s="425"/>
      <c r="DF390" s="425"/>
      <c r="DG390" s="425"/>
      <c r="DH390" s="425"/>
      <c r="DI390" s="425"/>
      <c r="DJ390" s="425"/>
      <c r="DK390" s="425"/>
      <c r="DL390" s="425"/>
      <c r="DM390" s="425"/>
      <c r="DN390" s="425"/>
      <c r="DO390" s="425"/>
      <c r="DP390" s="425"/>
      <c r="DQ390" s="425"/>
      <c r="DR390" s="425"/>
      <c r="DS390" s="425"/>
      <c r="DT390" s="425"/>
      <c r="DU390" s="425"/>
      <c r="DV390" s="425"/>
      <c r="DW390" s="425"/>
      <c r="DX390" s="425"/>
      <c r="DY390" s="425"/>
      <c r="DZ390" s="425"/>
      <c r="EA390" s="425"/>
      <c r="EB390" s="425"/>
      <c r="EC390" s="425"/>
      <c r="ED390" s="425"/>
      <c r="EE390" s="425"/>
      <c r="EF390" s="425"/>
      <c r="EG390" s="425"/>
      <c r="EH390" s="425"/>
      <c r="EI390" s="425"/>
      <c r="EJ390" s="425"/>
      <c r="EK390" s="425"/>
      <c r="EL390" s="425"/>
      <c r="EM390" s="425"/>
      <c r="EN390" s="425"/>
      <c r="EO390" s="425"/>
      <c r="EP390" s="425"/>
      <c r="EQ390" s="425"/>
      <c r="ER390" s="425"/>
      <c r="ES390" s="425"/>
      <c r="ET390" s="425"/>
      <c r="EU390" s="425"/>
      <c r="EV390" s="425"/>
      <c r="EW390" s="425"/>
      <c r="EX390" s="425"/>
      <c r="EY390" s="425"/>
      <c r="EZ390" s="425"/>
      <c r="FA390" s="425"/>
      <c r="FB390" s="425"/>
      <c r="FC390" s="425"/>
      <c r="FD390" s="425"/>
      <c r="FE390" s="425"/>
      <c r="FF390" s="425"/>
      <c r="FG390" s="425"/>
      <c r="FH390" s="425"/>
      <c r="FI390" s="425"/>
      <c r="FJ390" s="425"/>
      <c r="FK390" s="425"/>
      <c r="FL390" s="425"/>
      <c r="FM390" s="425"/>
      <c r="FN390" s="425"/>
      <c r="FO390" s="425"/>
      <c r="FP390" s="425"/>
      <c r="FQ390" s="425"/>
      <c r="FR390" s="425"/>
      <c r="FS390" s="425"/>
      <c r="FT390" s="425"/>
      <c r="FU390" s="425"/>
      <c r="FV390" s="425"/>
      <c r="FW390" s="425"/>
      <c r="FX390" s="425"/>
      <c r="FY390" s="425"/>
      <c r="FZ390" s="425"/>
      <c r="GA390" s="425"/>
      <c r="GB390" s="425"/>
      <c r="GC390" s="425"/>
      <c r="GD390" s="425"/>
      <c r="GE390" s="425"/>
      <c r="GF390" s="425"/>
      <c r="GG390" s="425"/>
      <c r="GH390" s="425"/>
      <c r="GI390" s="425"/>
      <c r="GJ390" s="425"/>
      <c r="GK390" s="425"/>
      <c r="GL390" s="425"/>
      <c r="GM390" s="425"/>
      <c r="GN390" s="425"/>
      <c r="GO390" s="425"/>
      <c r="GP390" s="425"/>
      <c r="GQ390" s="425"/>
      <c r="GR390" s="425"/>
      <c r="GS390" s="425"/>
      <c r="GT390" s="425"/>
      <c r="GU390" s="425"/>
      <c r="GV390" s="425"/>
      <c r="GW390" s="425"/>
      <c r="GX390" s="425"/>
      <c r="GY390" s="425"/>
      <c r="GZ390" s="425"/>
      <c r="HA390" s="425"/>
      <c r="HB390" s="425"/>
      <c r="HC390" s="425"/>
      <c r="HD390" s="425"/>
      <c r="HE390" s="425"/>
      <c r="HF390" s="425"/>
      <c r="HG390" s="425"/>
      <c r="HH390" s="425"/>
      <c r="HI390" s="425"/>
      <c r="HJ390" s="425"/>
      <c r="HK390" s="425"/>
      <c r="HL390" s="425"/>
      <c r="HM390" s="425"/>
      <c r="HN390" s="425"/>
      <c r="HO390" s="425"/>
      <c r="HP390" s="425"/>
      <c r="HQ390" s="425"/>
      <c r="HR390" s="425"/>
      <c r="HS390" s="425"/>
      <c r="HT390" s="425"/>
      <c r="HU390" s="425"/>
      <c r="HV390" s="425"/>
      <c r="HW390" s="425"/>
      <c r="HX390" s="425"/>
      <c r="HY390" s="425"/>
      <c r="HZ390" s="425"/>
      <c r="IA390" s="425"/>
      <c r="IB390" s="425"/>
      <c r="IC390" s="425"/>
      <c r="ID390" s="425"/>
      <c r="IE390" s="425"/>
      <c r="IF390" s="425"/>
      <c r="IG390" s="425"/>
      <c r="IH390" s="425"/>
      <c r="II390" s="425"/>
      <c r="IJ390" s="425"/>
      <c r="IK390" s="425"/>
      <c r="IL390" s="425"/>
      <c r="IM390" s="425"/>
      <c r="IN390" s="425"/>
      <c r="IO390" s="425"/>
      <c r="IP390" s="425"/>
      <c r="IQ390" s="425"/>
      <c r="IR390" s="425"/>
      <c r="IS390" s="425"/>
      <c r="IT390" s="425"/>
      <c r="IU390" s="425"/>
      <c r="IV390" s="425"/>
    </row>
    <row r="391" spans="1:256" s="927" customFormat="1" ht="25.5" customHeight="1">
      <c r="A391" s="962"/>
      <c r="B391" s="957" t="s">
        <v>13</v>
      </c>
      <c r="C391" s="957"/>
      <c r="D391" s="970">
        <v>0.05</v>
      </c>
      <c r="E391" s="957"/>
      <c r="F391" s="957"/>
      <c r="G391" s="1219">
        <f>+D391*G385</f>
        <v>0</v>
      </c>
      <c r="H391" s="425"/>
      <c r="I391" s="425"/>
      <c r="J391" s="425"/>
      <c r="K391" s="425"/>
      <c r="L391" s="425"/>
      <c r="M391" s="425"/>
      <c r="N391" s="425"/>
      <c r="O391" s="425"/>
      <c r="P391" s="425"/>
      <c r="Q391" s="425"/>
      <c r="R391" s="425"/>
      <c r="S391" s="425"/>
      <c r="T391" s="425"/>
      <c r="U391" s="425"/>
      <c r="V391" s="425"/>
      <c r="W391" s="425"/>
      <c r="X391" s="425"/>
      <c r="Y391" s="425"/>
      <c r="Z391" s="425"/>
      <c r="AA391" s="425"/>
      <c r="AB391" s="425"/>
      <c r="AC391" s="425"/>
      <c r="AD391" s="425"/>
      <c r="AE391" s="425"/>
      <c r="AF391" s="425"/>
      <c r="AG391" s="425"/>
      <c r="AH391" s="425"/>
      <c r="AI391" s="425"/>
      <c r="AJ391" s="425"/>
      <c r="AK391" s="425"/>
      <c r="AL391" s="425"/>
      <c r="AM391" s="425"/>
      <c r="AN391" s="425"/>
      <c r="AO391" s="425"/>
      <c r="AP391" s="425"/>
      <c r="AQ391" s="425"/>
      <c r="AR391" s="425"/>
      <c r="AS391" s="425"/>
      <c r="AT391" s="425"/>
      <c r="AU391" s="425"/>
      <c r="AV391" s="425"/>
      <c r="AW391" s="425"/>
      <c r="AX391" s="425"/>
      <c r="AY391" s="425"/>
      <c r="AZ391" s="425"/>
      <c r="BA391" s="425"/>
      <c r="BB391" s="425"/>
      <c r="BC391" s="425"/>
      <c r="BD391" s="425"/>
      <c r="BE391" s="425"/>
      <c r="BF391" s="425"/>
      <c r="BG391" s="425"/>
      <c r="BH391" s="425"/>
      <c r="BI391" s="425"/>
    </row>
    <row r="392" spans="1:256" s="927" customFormat="1" ht="53.25" customHeight="1">
      <c r="A392" s="962"/>
      <c r="B392" s="961" t="s">
        <v>675</v>
      </c>
      <c r="C392" s="960">
        <v>1</v>
      </c>
      <c r="D392" s="970" t="s">
        <v>14</v>
      </c>
      <c r="E392" s="1221"/>
      <c r="F392" s="957"/>
      <c r="G392" s="1219">
        <f>+C392*E392</f>
        <v>0</v>
      </c>
      <c r="H392" s="425"/>
      <c r="I392" s="425"/>
      <c r="J392" s="425"/>
      <c r="K392" s="425"/>
      <c r="L392" s="425"/>
      <c r="M392" s="425"/>
      <c r="N392" s="425"/>
      <c r="O392" s="425"/>
      <c r="P392" s="425"/>
      <c r="Q392" s="425"/>
      <c r="R392" s="425"/>
      <c r="S392" s="425"/>
      <c r="T392" s="425"/>
      <c r="U392" s="425"/>
      <c r="V392" s="425"/>
      <c r="W392" s="425"/>
      <c r="X392" s="425"/>
      <c r="Y392" s="425"/>
      <c r="Z392" s="425"/>
      <c r="AA392" s="425"/>
      <c r="AB392" s="425"/>
      <c r="AC392" s="425"/>
      <c r="AD392" s="425"/>
      <c r="AE392" s="425"/>
      <c r="AF392" s="425"/>
      <c r="AG392" s="425"/>
      <c r="AH392" s="425"/>
      <c r="AI392" s="425"/>
      <c r="AJ392" s="425"/>
      <c r="AK392" s="425"/>
      <c r="AL392" s="425"/>
      <c r="AM392" s="425"/>
      <c r="AN392" s="425"/>
      <c r="AO392" s="425"/>
      <c r="AP392" s="425"/>
      <c r="AQ392" s="425"/>
      <c r="AR392" s="425"/>
      <c r="AS392" s="425"/>
      <c r="AT392" s="425"/>
      <c r="AU392" s="425"/>
      <c r="AV392" s="425"/>
      <c r="AW392" s="425"/>
      <c r="AX392" s="425"/>
      <c r="AY392" s="425"/>
      <c r="AZ392" s="425"/>
      <c r="BA392" s="425"/>
      <c r="BB392" s="425"/>
      <c r="BC392" s="425"/>
      <c r="BD392" s="425"/>
      <c r="BE392" s="425"/>
      <c r="BF392" s="425"/>
      <c r="BG392" s="425"/>
      <c r="BH392" s="425"/>
      <c r="BI392" s="425"/>
    </row>
    <row r="393" spans="1:256" s="927" customFormat="1" ht="43.5" customHeight="1">
      <c r="A393" s="962"/>
      <c r="B393" s="961" t="s">
        <v>674</v>
      </c>
      <c r="C393" s="960">
        <v>1</v>
      </c>
      <c r="D393" s="970" t="s">
        <v>14</v>
      </c>
      <c r="E393" s="1220"/>
      <c r="F393" s="957"/>
      <c r="G393" s="1219">
        <f>+C393*E393</f>
        <v>0</v>
      </c>
      <c r="H393" s="425"/>
      <c r="I393" s="425"/>
      <c r="J393" s="425"/>
      <c r="K393" s="425"/>
      <c r="L393" s="425"/>
      <c r="M393" s="425"/>
      <c r="N393" s="425"/>
      <c r="O393" s="425"/>
      <c r="P393" s="425"/>
      <c r="Q393" s="425"/>
      <c r="R393" s="425"/>
      <c r="S393" s="425"/>
      <c r="T393" s="425"/>
      <c r="U393" s="425"/>
      <c r="V393" s="425"/>
      <c r="W393" s="425"/>
      <c r="X393" s="425"/>
      <c r="Y393" s="425"/>
      <c r="Z393" s="425"/>
      <c r="AA393" s="425"/>
      <c r="AB393" s="425"/>
      <c r="AC393" s="425"/>
      <c r="AD393" s="425"/>
      <c r="AE393" s="425"/>
      <c r="AF393" s="425"/>
      <c r="AG393" s="425"/>
      <c r="AH393" s="425"/>
      <c r="AI393" s="425"/>
      <c r="AJ393" s="425"/>
      <c r="AK393" s="425"/>
      <c r="AL393" s="425"/>
      <c r="AM393" s="425"/>
      <c r="AN393" s="425"/>
      <c r="AO393" s="425"/>
      <c r="AP393" s="425"/>
      <c r="AQ393" s="425"/>
      <c r="AR393" s="425"/>
      <c r="AS393" s="425"/>
      <c r="AT393" s="425"/>
      <c r="AU393" s="425"/>
      <c r="AV393" s="425"/>
      <c r="AW393" s="425"/>
      <c r="AX393" s="425"/>
      <c r="AY393" s="425"/>
      <c r="AZ393" s="425"/>
      <c r="BA393" s="425"/>
      <c r="BB393" s="425"/>
      <c r="BC393" s="425"/>
      <c r="BD393" s="425"/>
      <c r="BE393" s="425"/>
      <c r="BF393" s="425"/>
      <c r="BG393" s="425"/>
      <c r="BH393" s="425"/>
      <c r="BI393" s="425"/>
    </row>
    <row r="394" spans="1:256" s="927" customFormat="1" ht="16.5" customHeight="1" thickBot="1">
      <c r="A394" s="947"/>
      <c r="B394" s="944"/>
      <c r="C394" s="946"/>
      <c r="D394" s="1218"/>
      <c r="E394" s="944"/>
      <c r="F394" s="943"/>
      <c r="G394" s="942"/>
      <c r="H394" s="425"/>
      <c r="I394" s="425"/>
      <c r="J394" s="425"/>
      <c r="K394" s="425"/>
      <c r="L394" s="425"/>
      <c r="M394" s="425"/>
      <c r="N394" s="425"/>
      <c r="O394" s="425"/>
      <c r="P394" s="425"/>
      <c r="Q394" s="425"/>
      <c r="R394" s="425"/>
      <c r="S394" s="425"/>
      <c r="T394" s="425"/>
      <c r="U394" s="425"/>
      <c r="V394" s="425"/>
      <c r="W394" s="425"/>
      <c r="X394" s="425"/>
      <c r="Y394" s="425"/>
      <c r="Z394" s="425"/>
      <c r="AA394" s="425"/>
      <c r="AB394" s="425"/>
      <c r="AC394" s="425"/>
      <c r="AD394" s="425"/>
      <c r="AE394" s="425"/>
      <c r="AF394" s="425"/>
      <c r="AG394" s="425"/>
      <c r="AH394" s="425"/>
      <c r="AI394" s="425"/>
      <c r="AJ394" s="425"/>
      <c r="AK394" s="425"/>
      <c r="AL394" s="425"/>
      <c r="AM394" s="425"/>
      <c r="AN394" s="425"/>
      <c r="AO394" s="425"/>
      <c r="AP394" s="425"/>
      <c r="AQ394" s="425"/>
      <c r="AR394" s="425"/>
      <c r="AS394" s="425"/>
      <c r="AT394" s="425"/>
      <c r="AU394" s="425"/>
      <c r="AV394" s="425"/>
      <c r="AW394" s="425"/>
      <c r="AX394" s="425"/>
      <c r="AY394" s="425"/>
      <c r="AZ394" s="425"/>
      <c r="BA394" s="425"/>
      <c r="BB394" s="425"/>
      <c r="BC394" s="425"/>
      <c r="BD394" s="425"/>
      <c r="BE394" s="425"/>
      <c r="BF394" s="425"/>
      <c r="BG394" s="425"/>
      <c r="BH394" s="425"/>
      <c r="BI394" s="425"/>
    </row>
    <row r="395" spans="1:256" s="927" customFormat="1" ht="22" thickTop="1" thickBot="1">
      <c r="A395" s="1557" t="s">
        <v>19</v>
      </c>
      <c r="B395" s="1557"/>
      <c r="C395" s="1557"/>
      <c r="D395" s="1557"/>
      <c r="E395" s="1557"/>
      <c r="F395" s="1557"/>
      <c r="G395" s="983">
        <f>SUM(G385:G394)</f>
        <v>0</v>
      </c>
      <c r="H395" s="425"/>
      <c r="I395" s="425"/>
      <c r="J395" s="425"/>
      <c r="K395" s="425"/>
      <c r="L395" s="425"/>
      <c r="M395" s="425"/>
      <c r="N395" s="425"/>
      <c r="O395" s="425"/>
      <c r="P395" s="425"/>
      <c r="Q395" s="425"/>
      <c r="R395" s="425"/>
      <c r="S395" s="425"/>
      <c r="T395" s="425"/>
      <c r="U395" s="425"/>
      <c r="V395" s="425"/>
      <c r="W395" s="425"/>
      <c r="X395" s="425"/>
      <c r="Y395" s="425"/>
      <c r="Z395" s="425"/>
      <c r="AA395" s="425"/>
      <c r="AB395" s="425"/>
      <c r="AC395" s="425"/>
      <c r="AD395" s="425"/>
      <c r="AE395" s="425"/>
      <c r="AF395" s="425"/>
      <c r="AG395" s="425"/>
      <c r="AH395" s="425"/>
      <c r="AI395" s="425"/>
      <c r="AJ395" s="425"/>
      <c r="AK395" s="425"/>
      <c r="AL395" s="425"/>
      <c r="AM395" s="425"/>
      <c r="AN395" s="425"/>
      <c r="AO395" s="425"/>
      <c r="AP395" s="425"/>
      <c r="AQ395" s="425"/>
      <c r="AR395" s="425"/>
      <c r="AS395" s="425"/>
      <c r="AT395" s="425"/>
      <c r="AU395" s="425"/>
      <c r="AV395" s="425"/>
      <c r="AW395" s="425"/>
      <c r="AX395" s="425"/>
      <c r="AY395" s="425"/>
      <c r="AZ395" s="425"/>
      <c r="BA395" s="425"/>
      <c r="BB395" s="425"/>
      <c r="BC395" s="425"/>
      <c r="BD395" s="425"/>
      <c r="BE395" s="425"/>
      <c r="BF395" s="425"/>
      <c r="BG395" s="425"/>
      <c r="BH395" s="425"/>
      <c r="BI395" s="425"/>
    </row>
    <row r="396" spans="1:256" s="927" customFormat="1" ht="22" thickTop="1" thickBot="1">
      <c r="A396" s="1557" t="s">
        <v>19</v>
      </c>
      <c r="B396" s="1557"/>
      <c r="C396" s="1557"/>
      <c r="D396" s="1557"/>
      <c r="E396" s="1557"/>
      <c r="F396" s="1557"/>
      <c r="G396" s="983">
        <f>+G395</f>
        <v>0</v>
      </c>
      <c r="H396" s="425"/>
      <c r="I396" s="425"/>
      <c r="J396" s="425"/>
      <c r="K396" s="425"/>
      <c r="L396" s="425"/>
      <c r="M396" s="425"/>
      <c r="N396" s="425"/>
      <c r="O396" s="425"/>
      <c r="P396" s="425"/>
      <c r="Q396" s="425"/>
      <c r="R396" s="425"/>
      <c r="S396" s="425"/>
      <c r="T396" s="425"/>
      <c r="U396" s="425"/>
      <c r="V396" s="425"/>
      <c r="W396" s="425"/>
      <c r="X396" s="425"/>
      <c r="Y396" s="425"/>
      <c r="Z396" s="425"/>
      <c r="AA396" s="425"/>
      <c r="AB396" s="425"/>
      <c r="AC396" s="425"/>
      <c r="AD396" s="425"/>
      <c r="AE396" s="425"/>
      <c r="AF396" s="425"/>
      <c r="AG396" s="425"/>
      <c r="AH396" s="425"/>
      <c r="AI396" s="425"/>
      <c r="AJ396" s="425"/>
      <c r="AK396" s="425"/>
      <c r="AL396" s="425"/>
      <c r="AM396" s="425"/>
      <c r="AN396" s="425"/>
      <c r="AO396" s="425"/>
      <c r="AP396" s="425"/>
      <c r="AQ396" s="425"/>
      <c r="AR396" s="425"/>
      <c r="AS396" s="425"/>
      <c r="AT396" s="425"/>
      <c r="AU396" s="425"/>
      <c r="AV396" s="425"/>
      <c r="AW396" s="425"/>
      <c r="AX396" s="425"/>
      <c r="AY396" s="425"/>
      <c r="AZ396" s="425"/>
      <c r="BA396" s="425"/>
      <c r="BB396" s="425"/>
      <c r="BC396" s="425"/>
      <c r="BD396" s="425"/>
      <c r="BE396" s="425"/>
      <c r="BF396" s="425"/>
      <c r="BG396" s="425"/>
      <c r="BH396" s="425"/>
      <c r="BI396" s="425"/>
    </row>
    <row r="397" spans="1:256" s="927" customFormat="1" ht="16.5" customHeight="1" thickTop="1">
      <c r="A397" s="940"/>
      <c r="B397" s="940"/>
      <c r="C397" s="940"/>
      <c r="D397" s="940"/>
      <c r="E397" s="940"/>
      <c r="F397" s="940"/>
      <c r="G397" s="939"/>
      <c r="H397" s="425"/>
      <c r="I397" s="425"/>
      <c r="J397" s="425"/>
      <c r="K397" s="425"/>
      <c r="L397" s="425"/>
      <c r="M397" s="425"/>
      <c r="N397" s="425"/>
      <c r="O397" s="425"/>
      <c r="P397" s="425"/>
      <c r="Q397" s="425"/>
      <c r="R397" s="425"/>
      <c r="S397" s="425"/>
      <c r="T397" s="425"/>
      <c r="U397" s="425"/>
      <c r="V397" s="425"/>
      <c r="W397" s="425"/>
      <c r="X397" s="425"/>
      <c r="Y397" s="425"/>
      <c r="Z397" s="425"/>
      <c r="AA397" s="425"/>
      <c r="AB397" s="425"/>
      <c r="AC397" s="425"/>
      <c r="AD397" s="425"/>
      <c r="AE397" s="425"/>
      <c r="AF397" s="425"/>
      <c r="AG397" s="425"/>
      <c r="AH397" s="425"/>
      <c r="AI397" s="425"/>
      <c r="AJ397" s="425"/>
      <c r="AK397" s="425"/>
      <c r="AL397" s="425"/>
      <c r="AM397" s="425"/>
      <c r="AN397" s="425"/>
      <c r="AO397" s="425"/>
      <c r="AP397" s="425"/>
      <c r="AQ397" s="425"/>
      <c r="AR397" s="425"/>
      <c r="AS397" s="425"/>
      <c r="AT397" s="425"/>
      <c r="AU397" s="425"/>
      <c r="AV397" s="425"/>
      <c r="AW397" s="425"/>
      <c r="AX397" s="425"/>
      <c r="AY397" s="425"/>
      <c r="AZ397" s="425"/>
      <c r="BA397" s="425"/>
      <c r="BB397" s="425"/>
      <c r="BC397" s="425"/>
      <c r="BD397" s="425"/>
      <c r="BE397" s="425"/>
      <c r="BF397" s="425"/>
      <c r="BG397" s="425"/>
      <c r="BH397" s="425"/>
      <c r="BI397" s="425"/>
    </row>
    <row r="398" spans="1:256" ht="14.25" customHeight="1">
      <c r="A398" s="938"/>
      <c r="B398" s="932"/>
      <c r="C398" s="1213"/>
      <c r="D398" s="1213"/>
      <c r="E398" s="1215"/>
      <c r="F398" s="1214"/>
      <c r="G398" s="1213"/>
      <c r="H398" s="534"/>
      <c r="I398" s="534"/>
      <c r="J398" s="534"/>
      <c r="K398" s="534"/>
      <c r="L398" s="534"/>
      <c r="M398" s="534"/>
      <c r="N398" s="534"/>
      <c r="O398" s="534"/>
      <c r="P398" s="534"/>
      <c r="Q398" s="534"/>
      <c r="R398" s="534"/>
      <c r="S398" s="534"/>
      <c r="T398" s="534"/>
      <c r="U398" s="534"/>
      <c r="V398" s="534"/>
      <c r="W398" s="534"/>
      <c r="X398" s="534"/>
      <c r="Y398" s="534"/>
      <c r="Z398" s="534"/>
      <c r="AA398" s="534"/>
      <c r="AB398" s="534"/>
      <c r="AC398" s="534"/>
      <c r="AD398" s="534"/>
      <c r="AE398" s="534"/>
      <c r="AF398" s="534"/>
      <c r="AG398" s="534"/>
      <c r="AH398" s="534"/>
      <c r="AI398" s="534"/>
      <c r="AJ398" s="534"/>
      <c r="AK398" s="534"/>
      <c r="AL398" s="534"/>
      <c r="AM398" s="534"/>
      <c r="AN398" s="534"/>
      <c r="AO398" s="534"/>
      <c r="AP398" s="534"/>
      <c r="AQ398" s="534"/>
      <c r="AR398" s="534"/>
      <c r="AS398" s="534"/>
      <c r="AT398" s="534"/>
      <c r="AU398" s="534"/>
      <c r="AV398" s="534"/>
      <c r="AW398" s="534"/>
      <c r="AX398" s="534"/>
      <c r="AY398" s="534"/>
      <c r="AZ398" s="534"/>
      <c r="BA398" s="534"/>
      <c r="BB398" s="534"/>
      <c r="BC398" s="534"/>
      <c r="BD398" s="534"/>
      <c r="BE398" s="534"/>
      <c r="BF398" s="534"/>
      <c r="BG398" s="534"/>
      <c r="BH398" s="534"/>
      <c r="BI398" s="534"/>
    </row>
    <row r="399" spans="1:256" s="927" customFormat="1" ht="18">
      <c r="A399" s="938"/>
      <c r="B399" s="932"/>
      <c r="C399" s="1213"/>
      <c r="D399" s="1213"/>
      <c r="E399" s="1215"/>
      <c r="F399" s="1214"/>
      <c r="G399" s="1213"/>
      <c r="H399" s="425"/>
      <c r="I399" s="425"/>
      <c r="J399" s="425"/>
      <c r="K399" s="425"/>
      <c r="L399" s="425"/>
      <c r="M399" s="425"/>
      <c r="N399" s="425"/>
      <c r="O399" s="425"/>
      <c r="P399" s="425"/>
      <c r="Q399" s="425"/>
      <c r="R399" s="425"/>
      <c r="S399" s="425"/>
      <c r="T399" s="425"/>
      <c r="U399" s="425"/>
      <c r="V399" s="425"/>
      <c r="W399" s="425"/>
      <c r="X399" s="425"/>
      <c r="Y399" s="425"/>
      <c r="Z399" s="425"/>
      <c r="AA399" s="425"/>
      <c r="AB399" s="425"/>
      <c r="AC399" s="425"/>
      <c r="AD399" s="425"/>
      <c r="AE399" s="425"/>
      <c r="AF399" s="425"/>
      <c r="AG399" s="425"/>
      <c r="AH399" s="425"/>
      <c r="AI399" s="425"/>
      <c r="AJ399" s="425"/>
      <c r="AK399" s="425"/>
      <c r="AL399" s="425"/>
      <c r="AM399" s="425"/>
      <c r="AN399" s="425"/>
      <c r="AO399" s="425"/>
      <c r="AP399" s="425"/>
      <c r="AQ399" s="425"/>
      <c r="AR399" s="425"/>
      <c r="AS399" s="425"/>
      <c r="AT399" s="425"/>
      <c r="AU399" s="425"/>
      <c r="AV399" s="425"/>
      <c r="AW399" s="425"/>
      <c r="AX399" s="425"/>
      <c r="AY399" s="425"/>
      <c r="AZ399" s="425"/>
      <c r="BA399" s="425"/>
      <c r="BB399" s="425"/>
      <c r="BC399" s="425"/>
      <c r="BD399" s="425"/>
      <c r="BE399" s="425"/>
      <c r="BF399" s="425"/>
      <c r="BG399" s="425"/>
      <c r="BH399" s="425"/>
      <c r="BI399" s="425"/>
    </row>
    <row r="400" spans="1:256" s="927" customFormat="1" ht="18">
      <c r="A400" s="938"/>
      <c r="B400" s="932"/>
      <c r="C400" s="1213"/>
      <c r="D400" s="1213"/>
      <c r="E400" s="1215"/>
      <c r="F400" s="1214"/>
      <c r="G400" s="1213"/>
      <c r="H400" s="425"/>
      <c r="I400" s="425"/>
      <c r="J400" s="425"/>
      <c r="K400" s="425"/>
      <c r="L400" s="425"/>
      <c r="M400" s="425"/>
      <c r="N400" s="425"/>
      <c r="O400" s="425"/>
      <c r="P400" s="425"/>
      <c r="Q400" s="425"/>
      <c r="R400" s="425"/>
      <c r="S400" s="425"/>
      <c r="T400" s="425"/>
      <c r="U400" s="425"/>
      <c r="V400" s="425"/>
      <c r="W400" s="425"/>
      <c r="X400" s="425"/>
      <c r="Y400" s="425"/>
      <c r="Z400" s="425"/>
      <c r="AA400" s="425"/>
      <c r="AB400" s="425"/>
      <c r="AC400" s="425"/>
      <c r="AD400" s="425"/>
      <c r="AE400" s="425"/>
      <c r="AF400" s="425"/>
      <c r="AG400" s="425"/>
      <c r="AH400" s="425"/>
      <c r="AI400" s="425"/>
      <c r="AJ400" s="425"/>
      <c r="AK400" s="425"/>
      <c r="AL400" s="425"/>
      <c r="AM400" s="425"/>
      <c r="AN400" s="425"/>
      <c r="AO400" s="425"/>
      <c r="AP400" s="425"/>
      <c r="AQ400" s="425"/>
      <c r="AR400" s="425"/>
      <c r="AS400" s="425"/>
      <c r="AT400" s="425"/>
      <c r="AU400" s="425"/>
      <c r="AV400" s="425"/>
      <c r="AW400" s="425"/>
      <c r="AX400" s="425"/>
      <c r="AY400" s="425"/>
      <c r="AZ400" s="425"/>
      <c r="BA400" s="425"/>
      <c r="BB400" s="425"/>
      <c r="BC400" s="425"/>
      <c r="BD400" s="425"/>
      <c r="BE400" s="425"/>
      <c r="BF400" s="425"/>
      <c r="BG400" s="425"/>
      <c r="BH400" s="425"/>
      <c r="BI400" s="425"/>
    </row>
    <row r="401" spans="1:61" s="927" customFormat="1" ht="18">
      <c r="A401" s="938"/>
      <c r="B401" s="932"/>
      <c r="C401" s="1213"/>
      <c r="D401" s="1213"/>
      <c r="E401" s="1215"/>
      <c r="F401" s="1214"/>
      <c r="G401" s="1213"/>
      <c r="H401" s="425"/>
      <c r="I401" s="425"/>
      <c r="J401" s="425"/>
      <c r="K401" s="425"/>
      <c r="L401" s="425"/>
      <c r="M401" s="425"/>
      <c r="N401" s="425"/>
      <c r="O401" s="425"/>
      <c r="P401" s="425"/>
      <c r="Q401" s="425"/>
      <c r="R401" s="425"/>
      <c r="S401" s="425"/>
      <c r="T401" s="425"/>
      <c r="U401" s="425"/>
      <c r="V401" s="425"/>
      <c r="W401" s="425"/>
      <c r="X401" s="425"/>
      <c r="Y401" s="425"/>
      <c r="Z401" s="425"/>
      <c r="AA401" s="425"/>
      <c r="AB401" s="425"/>
      <c r="AC401" s="425"/>
      <c r="AD401" s="425"/>
      <c r="AE401" s="425"/>
      <c r="AF401" s="425"/>
      <c r="AG401" s="425"/>
      <c r="AH401" s="425"/>
      <c r="AI401" s="425"/>
      <c r="AJ401" s="425"/>
      <c r="AK401" s="425"/>
      <c r="AL401" s="425"/>
      <c r="AM401" s="425"/>
      <c r="AN401" s="425"/>
      <c r="AO401" s="425"/>
      <c r="AP401" s="425"/>
      <c r="AQ401" s="425"/>
      <c r="AR401" s="425"/>
      <c r="AS401" s="425"/>
      <c r="AT401" s="425"/>
      <c r="AU401" s="425"/>
      <c r="AV401" s="425"/>
      <c r="AW401" s="425"/>
      <c r="AX401" s="425"/>
      <c r="AY401" s="425"/>
      <c r="AZ401" s="425"/>
      <c r="BA401" s="425"/>
      <c r="BB401" s="425"/>
      <c r="BC401" s="425"/>
      <c r="BD401" s="425"/>
      <c r="BE401" s="425"/>
      <c r="BF401" s="425"/>
      <c r="BG401" s="425"/>
      <c r="BH401" s="425"/>
      <c r="BI401" s="425"/>
    </row>
    <row r="402" spans="1:61" s="927" customFormat="1" ht="18">
      <c r="A402" s="938"/>
      <c r="B402" s="937"/>
      <c r="C402" s="1216"/>
      <c r="D402" s="1213"/>
      <c r="E402" s="1217"/>
      <c r="F402" s="1214"/>
      <c r="G402" s="1213"/>
      <c r="H402" s="425"/>
      <c r="I402" s="425"/>
      <c r="J402" s="425"/>
      <c r="K402" s="425"/>
      <c r="L402" s="425"/>
      <c r="M402" s="425"/>
      <c r="N402" s="425"/>
      <c r="O402" s="425"/>
      <c r="P402" s="425"/>
      <c r="Q402" s="425"/>
      <c r="R402" s="425"/>
      <c r="S402" s="425"/>
      <c r="T402" s="425"/>
      <c r="U402" s="425"/>
      <c r="V402" s="425"/>
      <c r="W402" s="425"/>
      <c r="X402" s="425"/>
      <c r="Y402" s="425"/>
      <c r="Z402" s="425"/>
      <c r="AA402" s="425"/>
      <c r="AB402" s="425"/>
      <c r="AC402" s="425"/>
      <c r="AD402" s="425"/>
      <c r="AE402" s="425"/>
      <c r="AF402" s="425"/>
      <c r="AG402" s="425"/>
      <c r="AH402" s="425"/>
      <c r="AI402" s="425"/>
      <c r="AJ402" s="425"/>
      <c r="AK402" s="425"/>
      <c r="AL402" s="425"/>
      <c r="AM402" s="425"/>
      <c r="AN402" s="425"/>
      <c r="AO402" s="425"/>
      <c r="AP402" s="425"/>
      <c r="AQ402" s="425"/>
      <c r="AR402" s="425"/>
      <c r="AS402" s="425"/>
      <c r="AT402" s="425"/>
      <c r="AU402" s="425"/>
      <c r="AV402" s="425"/>
      <c r="AW402" s="425"/>
      <c r="AX402" s="425"/>
      <c r="AY402" s="425"/>
      <c r="AZ402" s="425"/>
      <c r="BA402" s="425"/>
      <c r="BB402" s="425"/>
      <c r="BC402" s="425"/>
      <c r="BD402" s="425"/>
      <c r="BE402" s="425"/>
      <c r="BF402" s="425"/>
      <c r="BG402" s="425"/>
      <c r="BH402" s="425"/>
      <c r="BI402" s="425"/>
    </row>
    <row r="403" spans="1:61" s="927" customFormat="1" ht="18">
      <c r="A403" s="938"/>
      <c r="B403" s="932"/>
      <c r="C403" s="1213"/>
      <c r="D403" s="1213"/>
      <c r="E403" s="1215"/>
      <c r="F403" s="1214"/>
      <c r="G403" s="1213"/>
      <c r="H403" s="425"/>
      <c r="I403" s="425"/>
      <c r="J403" s="425"/>
      <c r="K403" s="425"/>
      <c r="L403" s="425"/>
      <c r="M403" s="425"/>
      <c r="N403" s="425"/>
      <c r="O403" s="425"/>
      <c r="P403" s="425"/>
      <c r="Q403" s="425"/>
      <c r="R403" s="425"/>
      <c r="S403" s="425"/>
      <c r="T403" s="425"/>
      <c r="U403" s="425"/>
      <c r="V403" s="425"/>
      <c r="W403" s="425"/>
      <c r="X403" s="425"/>
      <c r="Y403" s="425"/>
      <c r="Z403" s="425"/>
      <c r="AA403" s="425"/>
      <c r="AB403" s="425"/>
      <c r="AC403" s="425"/>
      <c r="AD403" s="425"/>
      <c r="AE403" s="425"/>
      <c r="AF403" s="425"/>
      <c r="AG403" s="425"/>
      <c r="AH403" s="425"/>
      <c r="AI403" s="425"/>
      <c r="AJ403" s="425"/>
      <c r="AK403" s="425"/>
      <c r="AL403" s="425"/>
      <c r="AM403" s="425"/>
      <c r="AN403" s="425"/>
      <c r="AO403" s="425"/>
      <c r="AP403" s="425"/>
      <c r="AQ403" s="425"/>
      <c r="AR403" s="425"/>
      <c r="AS403" s="425"/>
      <c r="AT403" s="425"/>
      <c r="AU403" s="425"/>
      <c r="AV403" s="425"/>
      <c r="AW403" s="425"/>
      <c r="AX403" s="425"/>
      <c r="AY403" s="425"/>
      <c r="AZ403" s="425"/>
      <c r="BA403" s="425"/>
      <c r="BB403" s="425"/>
      <c r="BC403" s="425"/>
      <c r="BD403" s="425"/>
      <c r="BE403" s="425"/>
      <c r="BF403" s="425"/>
      <c r="BG403" s="425"/>
      <c r="BH403" s="425"/>
      <c r="BI403" s="425"/>
    </row>
    <row r="404" spans="1:61" s="927" customFormat="1" ht="18">
      <c r="A404" s="938"/>
      <c r="B404" s="932"/>
      <c r="C404" s="1213"/>
      <c r="D404" s="1216"/>
      <c r="E404" s="1215"/>
      <c r="F404" s="1214"/>
      <c r="G404" s="1213"/>
      <c r="H404" s="425"/>
      <c r="I404" s="425"/>
      <c r="J404" s="425"/>
      <c r="K404" s="425"/>
      <c r="L404" s="425"/>
      <c r="M404" s="425"/>
      <c r="N404" s="425"/>
      <c r="O404" s="425"/>
      <c r="P404" s="425"/>
      <c r="Q404" s="425"/>
      <c r="R404" s="425"/>
      <c r="S404" s="425"/>
      <c r="T404" s="425"/>
      <c r="U404" s="425"/>
      <c r="V404" s="425"/>
      <c r="W404" s="425"/>
      <c r="X404" s="425"/>
      <c r="Y404" s="425"/>
      <c r="Z404" s="425"/>
      <c r="AA404" s="425"/>
      <c r="AB404" s="425"/>
      <c r="AC404" s="425"/>
      <c r="AD404" s="425"/>
      <c r="AE404" s="425"/>
      <c r="AF404" s="425"/>
      <c r="AG404" s="425"/>
      <c r="AH404" s="425"/>
      <c r="AI404" s="425"/>
      <c r="AJ404" s="425"/>
      <c r="AK404" s="425"/>
      <c r="AL404" s="425"/>
      <c r="AM404" s="425"/>
      <c r="AN404" s="425"/>
      <c r="AO404" s="425"/>
      <c r="AP404" s="425"/>
      <c r="AQ404" s="425"/>
      <c r="AR404" s="425"/>
      <c r="AS404" s="425"/>
      <c r="AT404" s="425"/>
      <c r="AU404" s="425"/>
      <c r="AV404" s="425"/>
      <c r="AW404" s="425"/>
      <c r="AX404" s="425"/>
      <c r="AY404" s="425"/>
      <c r="AZ404" s="425"/>
      <c r="BA404" s="425"/>
      <c r="BB404" s="425"/>
      <c r="BC404" s="425"/>
      <c r="BD404" s="425"/>
      <c r="BE404" s="425"/>
      <c r="BF404" s="425"/>
      <c r="BG404" s="425"/>
      <c r="BH404" s="425"/>
      <c r="BI404" s="425"/>
    </row>
    <row r="405" spans="1:61" s="927" customFormat="1" ht="18">
      <c r="A405" s="933"/>
      <c r="B405" s="932"/>
      <c r="C405" s="1213"/>
      <c r="D405" s="1213"/>
      <c r="E405" s="1215"/>
      <c r="F405" s="1214"/>
      <c r="G405" s="1213"/>
      <c r="H405" s="425"/>
      <c r="I405" s="425"/>
      <c r="J405" s="425"/>
      <c r="K405" s="425"/>
      <c r="L405" s="425"/>
      <c r="M405" s="425"/>
      <c r="N405" s="425"/>
      <c r="O405" s="425"/>
      <c r="P405" s="425"/>
      <c r="Q405" s="425"/>
      <c r="R405" s="425"/>
      <c r="S405" s="425"/>
      <c r="T405" s="425"/>
      <c r="U405" s="425"/>
      <c r="V405" s="425"/>
      <c r="W405" s="425"/>
      <c r="X405" s="425"/>
      <c r="Y405" s="425"/>
      <c r="Z405" s="425"/>
      <c r="AA405" s="425"/>
      <c r="AB405" s="425"/>
      <c r="AC405" s="425"/>
      <c r="AD405" s="425"/>
      <c r="AE405" s="425"/>
      <c r="AF405" s="425"/>
      <c r="AG405" s="425"/>
      <c r="AH405" s="425"/>
      <c r="AI405" s="425"/>
      <c r="AJ405" s="425"/>
      <c r="AK405" s="425"/>
      <c r="AL405" s="425"/>
      <c r="AM405" s="425"/>
      <c r="AN405" s="425"/>
      <c r="AO405" s="425"/>
      <c r="AP405" s="425"/>
      <c r="AQ405" s="425"/>
      <c r="AR405" s="425"/>
      <c r="AS405" s="425"/>
      <c r="AT405" s="425"/>
      <c r="AU405" s="425"/>
      <c r="AV405" s="425"/>
      <c r="AW405" s="425"/>
      <c r="AX405" s="425"/>
      <c r="AY405" s="425"/>
      <c r="AZ405" s="425"/>
      <c r="BA405" s="425"/>
      <c r="BB405" s="425"/>
      <c r="BC405" s="425"/>
      <c r="BD405" s="425"/>
      <c r="BE405" s="425"/>
      <c r="BF405" s="425"/>
      <c r="BG405" s="425"/>
      <c r="BH405" s="425"/>
      <c r="BI405" s="425"/>
    </row>
    <row r="406" spans="1:61" s="927" customFormat="1" ht="16.5" customHeight="1">
      <c r="A406" s="933"/>
      <c r="B406" s="932"/>
      <c r="C406" s="1213"/>
      <c r="D406" s="1213"/>
      <c r="E406" s="1215"/>
      <c r="F406" s="1214"/>
      <c r="G406" s="1213"/>
      <c r="H406" s="425"/>
      <c r="I406" s="425"/>
      <c r="J406" s="425"/>
      <c r="K406" s="425"/>
      <c r="L406" s="425"/>
      <c r="M406" s="425"/>
      <c r="N406" s="425"/>
      <c r="O406" s="425"/>
      <c r="P406" s="425"/>
      <c r="Q406" s="425"/>
      <c r="R406" s="425"/>
      <c r="S406" s="425"/>
      <c r="T406" s="425"/>
      <c r="U406" s="425"/>
      <c r="V406" s="425"/>
      <c r="W406" s="425"/>
      <c r="X406" s="425"/>
      <c r="Y406" s="425"/>
      <c r="Z406" s="425"/>
      <c r="AA406" s="425"/>
      <c r="AB406" s="425"/>
      <c r="AC406" s="425"/>
      <c r="AD406" s="425"/>
      <c r="AE406" s="425"/>
      <c r="AF406" s="425"/>
      <c r="AG406" s="425"/>
      <c r="AH406" s="425"/>
      <c r="AI406" s="425"/>
      <c r="AJ406" s="425"/>
      <c r="AK406" s="425"/>
      <c r="AL406" s="425"/>
      <c r="AM406" s="425"/>
      <c r="AN406" s="425"/>
      <c r="AO406" s="425"/>
      <c r="AP406" s="425"/>
      <c r="AQ406" s="425"/>
      <c r="AR406" s="425"/>
      <c r="AS406" s="425"/>
      <c r="AT406" s="425"/>
      <c r="AU406" s="425"/>
      <c r="AV406" s="425"/>
      <c r="AW406" s="425"/>
      <c r="AX406" s="425"/>
      <c r="AY406" s="425"/>
      <c r="AZ406" s="425"/>
      <c r="BA406" s="425"/>
      <c r="BB406" s="425"/>
      <c r="BC406" s="425"/>
      <c r="BD406" s="425"/>
      <c r="BE406" s="425"/>
      <c r="BF406" s="425"/>
      <c r="BG406" s="425"/>
      <c r="BH406" s="425"/>
      <c r="BI406" s="425"/>
    </row>
    <row r="407" spans="1:61" s="927" customFormat="1" ht="18">
      <c r="A407" s="933"/>
      <c r="B407" s="932"/>
      <c r="C407" s="1213"/>
      <c r="D407" s="1213"/>
      <c r="E407" s="1215"/>
      <c r="F407" s="1214"/>
      <c r="G407" s="1213"/>
      <c r="H407" s="425"/>
      <c r="I407" s="425"/>
      <c r="J407" s="425"/>
      <c r="K407" s="425"/>
      <c r="L407" s="425"/>
      <c r="M407" s="425"/>
      <c r="N407" s="425"/>
      <c r="O407" s="425"/>
      <c r="P407" s="425"/>
      <c r="Q407" s="425"/>
      <c r="R407" s="425"/>
      <c r="S407" s="425"/>
      <c r="T407" s="425"/>
      <c r="U407" s="425"/>
      <c r="V407" s="425"/>
      <c r="W407" s="425"/>
      <c r="X407" s="425"/>
      <c r="Y407" s="425"/>
      <c r="Z407" s="425"/>
      <c r="AA407" s="425"/>
      <c r="AB407" s="425"/>
      <c r="AC407" s="425"/>
      <c r="AD407" s="425"/>
      <c r="AE407" s="425"/>
      <c r="AF407" s="425"/>
      <c r="AG407" s="425"/>
      <c r="AH407" s="425"/>
      <c r="AI407" s="425"/>
      <c r="AJ407" s="425"/>
      <c r="AK407" s="425"/>
      <c r="AL407" s="425"/>
      <c r="AM407" s="425"/>
      <c r="AN407" s="425"/>
      <c r="AO407" s="425"/>
      <c r="AP407" s="425"/>
      <c r="AQ407" s="425"/>
      <c r="AR407" s="425"/>
      <c r="AS407" s="425"/>
      <c r="AT407" s="425"/>
      <c r="AU407" s="425"/>
      <c r="AV407" s="425"/>
      <c r="AW407" s="425"/>
      <c r="AX407" s="425"/>
      <c r="AY407" s="425"/>
      <c r="AZ407" s="425"/>
      <c r="BA407" s="425"/>
      <c r="BB407" s="425"/>
      <c r="BC407" s="425"/>
      <c r="BD407" s="425"/>
      <c r="BE407" s="425"/>
      <c r="BF407" s="425"/>
      <c r="BG407" s="425"/>
      <c r="BH407" s="425"/>
      <c r="BI407" s="425"/>
    </row>
    <row r="408" spans="1:61" s="927" customFormat="1" ht="19" thickBot="1">
      <c r="A408" s="933"/>
      <c r="B408" s="932"/>
      <c r="C408" s="1213"/>
      <c r="D408" s="1213"/>
      <c r="E408" s="1215"/>
      <c r="F408" s="1214"/>
      <c r="G408" s="1213"/>
      <c r="H408" s="425"/>
      <c r="I408" s="425"/>
      <c r="J408" s="425"/>
      <c r="K408" s="425"/>
      <c r="L408" s="425"/>
      <c r="M408" s="425"/>
      <c r="N408" s="425"/>
      <c r="O408" s="425"/>
      <c r="P408" s="425"/>
      <c r="Q408" s="425"/>
      <c r="R408" s="425"/>
      <c r="S408" s="425"/>
      <c r="T408" s="425"/>
      <c r="U408" s="425"/>
      <c r="V408" s="425"/>
      <c r="W408" s="425"/>
      <c r="X408" s="425"/>
      <c r="Y408" s="425"/>
      <c r="Z408" s="425"/>
      <c r="AA408" s="425"/>
      <c r="AB408" s="425"/>
      <c r="AC408" s="425"/>
      <c r="AD408" s="425"/>
      <c r="AE408" s="425"/>
      <c r="AF408" s="425"/>
      <c r="AG408" s="425"/>
      <c r="AH408" s="425"/>
      <c r="AI408" s="425"/>
      <c r="AJ408" s="425"/>
      <c r="AK408" s="425"/>
      <c r="AL408" s="425"/>
      <c r="AM408" s="425"/>
      <c r="AN408" s="425"/>
      <c r="AO408" s="425"/>
      <c r="AP408" s="425"/>
      <c r="AQ408" s="425"/>
      <c r="AR408" s="425"/>
      <c r="AS408" s="425"/>
      <c r="AT408" s="425"/>
      <c r="AU408" s="425"/>
      <c r="AV408" s="425"/>
      <c r="AW408" s="425"/>
      <c r="AX408" s="425"/>
      <c r="AY408" s="425"/>
      <c r="AZ408" s="425"/>
      <c r="BA408" s="425"/>
      <c r="BB408" s="425"/>
      <c r="BC408" s="425"/>
      <c r="BD408" s="425"/>
      <c r="BE408" s="425"/>
      <c r="BF408" s="425"/>
      <c r="BG408" s="425"/>
      <c r="BH408" s="425"/>
      <c r="BI408" s="425"/>
    </row>
    <row r="409" spans="1:61" s="926" customFormat="1" ht="20" thickTop="1" thickBot="1">
      <c r="A409" s="153"/>
      <c r="B409" s="937"/>
      <c r="C409" s="1216"/>
      <c r="D409" s="1216"/>
      <c r="E409" s="1217"/>
      <c r="F409" s="1214"/>
      <c r="G409" s="1216"/>
      <c r="H409" s="425"/>
      <c r="I409" s="425"/>
      <c r="J409" s="425"/>
      <c r="K409" s="425"/>
      <c r="L409" s="425"/>
      <c r="M409" s="425"/>
      <c r="N409" s="425"/>
      <c r="O409" s="425"/>
      <c r="P409" s="425"/>
      <c r="Q409" s="425"/>
      <c r="R409" s="425"/>
      <c r="S409" s="425"/>
      <c r="T409" s="425"/>
      <c r="U409" s="425"/>
      <c r="V409" s="425"/>
      <c r="W409" s="425"/>
      <c r="X409" s="425"/>
      <c r="Y409" s="425"/>
      <c r="Z409" s="425"/>
      <c r="AA409" s="425"/>
      <c r="AB409" s="425"/>
      <c r="AC409" s="425"/>
      <c r="AD409" s="425"/>
      <c r="AE409" s="425"/>
      <c r="AF409" s="425"/>
      <c r="AG409" s="425"/>
      <c r="AH409" s="425"/>
      <c r="AI409" s="425"/>
      <c r="AJ409" s="425"/>
      <c r="AK409" s="425"/>
      <c r="AL409" s="425"/>
      <c r="AM409" s="425"/>
      <c r="AN409" s="425"/>
      <c r="AO409" s="425"/>
      <c r="AP409" s="425"/>
      <c r="AQ409" s="425"/>
      <c r="AR409" s="425"/>
      <c r="AS409" s="425"/>
      <c r="AT409" s="425"/>
      <c r="AU409" s="425"/>
      <c r="AV409" s="425"/>
      <c r="AW409" s="425"/>
      <c r="AX409" s="425"/>
      <c r="AY409" s="425"/>
      <c r="AZ409" s="425"/>
      <c r="BA409" s="425"/>
      <c r="BB409" s="425"/>
      <c r="BC409" s="425"/>
      <c r="BD409" s="425"/>
      <c r="BE409" s="425"/>
      <c r="BF409" s="425"/>
      <c r="BG409" s="425"/>
      <c r="BH409" s="425"/>
      <c r="BI409" s="425"/>
    </row>
    <row r="410" spans="1:61" s="927" customFormat="1" ht="19" thickTop="1">
      <c r="A410" s="933"/>
      <c r="B410" s="932"/>
      <c r="C410" s="1213"/>
      <c r="D410" s="1213"/>
      <c r="E410" s="1215"/>
      <c r="F410" s="1214"/>
      <c r="G410" s="1213"/>
      <c r="H410" s="425"/>
      <c r="I410" s="425"/>
      <c r="J410" s="425"/>
      <c r="K410" s="425"/>
      <c r="L410" s="425"/>
      <c r="M410" s="425"/>
      <c r="N410" s="425"/>
      <c r="O410" s="425"/>
      <c r="P410" s="425"/>
      <c r="Q410" s="425"/>
      <c r="R410" s="425"/>
      <c r="S410" s="425"/>
      <c r="T410" s="425"/>
      <c r="U410" s="425"/>
      <c r="V410" s="425"/>
      <c r="W410" s="425"/>
      <c r="X410" s="425"/>
      <c r="Y410" s="425"/>
      <c r="Z410" s="425"/>
      <c r="AA410" s="425"/>
      <c r="AB410" s="425"/>
      <c r="AC410" s="425"/>
      <c r="AD410" s="425"/>
      <c r="AE410" s="425"/>
      <c r="AF410" s="425"/>
      <c r="AG410" s="425"/>
      <c r="AH410" s="425"/>
      <c r="AI410" s="425"/>
      <c r="AJ410" s="425"/>
      <c r="AK410" s="425"/>
      <c r="AL410" s="425"/>
      <c r="AM410" s="425"/>
      <c r="AN410" s="425"/>
      <c r="AO410" s="425"/>
      <c r="AP410" s="425"/>
      <c r="AQ410" s="425"/>
      <c r="AR410" s="425"/>
      <c r="AS410" s="425"/>
      <c r="AT410" s="425"/>
      <c r="AU410" s="425"/>
      <c r="AV410" s="425"/>
      <c r="AW410" s="425"/>
      <c r="AX410" s="425"/>
      <c r="AY410" s="425"/>
      <c r="AZ410" s="425"/>
      <c r="BA410" s="425"/>
      <c r="BB410" s="425"/>
      <c r="BC410" s="425"/>
      <c r="BD410" s="425"/>
      <c r="BE410" s="425"/>
      <c r="BF410" s="425"/>
      <c r="BG410" s="425"/>
      <c r="BH410" s="425"/>
      <c r="BI410" s="425"/>
    </row>
    <row r="411" spans="1:61" s="927" customFormat="1" ht="21" thickBot="1">
      <c r="A411" s="1558"/>
      <c r="B411" s="1558"/>
      <c r="C411" s="1558"/>
      <c r="D411" s="1558"/>
      <c r="E411" s="1558"/>
      <c r="F411" s="1558"/>
      <c r="G411" s="1558"/>
      <c r="H411" s="425"/>
      <c r="I411" s="425"/>
      <c r="J411" s="425"/>
      <c r="K411" s="425"/>
      <c r="L411" s="425"/>
      <c r="M411" s="425"/>
      <c r="N411" s="425"/>
      <c r="O411" s="425"/>
      <c r="P411" s="425"/>
      <c r="Q411" s="425"/>
      <c r="R411" s="425"/>
      <c r="S411" s="425"/>
      <c r="T411" s="425"/>
      <c r="U411" s="425"/>
      <c r="V411" s="425"/>
      <c r="W411" s="425"/>
      <c r="X411" s="425"/>
      <c r="Y411" s="425"/>
      <c r="Z411" s="425"/>
      <c r="AA411" s="425"/>
      <c r="AB411" s="425"/>
      <c r="AC411" s="425"/>
      <c r="AD411" s="425"/>
      <c r="AE411" s="425"/>
      <c r="AF411" s="425"/>
      <c r="AG411" s="425"/>
      <c r="AH411" s="425"/>
      <c r="AI411" s="425"/>
      <c r="AJ411" s="425"/>
      <c r="AK411" s="425"/>
      <c r="AL411" s="425"/>
      <c r="AM411" s="425"/>
      <c r="AN411" s="425"/>
      <c r="AO411" s="425"/>
      <c r="AP411" s="425"/>
      <c r="AQ411" s="425"/>
      <c r="AR411" s="425"/>
      <c r="AS411" s="425"/>
      <c r="AT411" s="425"/>
      <c r="AU411" s="425"/>
      <c r="AV411" s="425"/>
      <c r="AW411" s="425"/>
      <c r="AX411" s="425"/>
      <c r="AY411" s="425"/>
      <c r="AZ411" s="425"/>
      <c r="BA411" s="425"/>
      <c r="BB411" s="425"/>
      <c r="BC411" s="425"/>
      <c r="BD411" s="425"/>
      <c r="BE411" s="425"/>
      <c r="BF411" s="425"/>
      <c r="BG411" s="425"/>
      <c r="BH411" s="425"/>
      <c r="BI411" s="425"/>
    </row>
    <row r="412" spans="1:61" s="926" customFormat="1" ht="22" thickTop="1" thickBot="1">
      <c r="A412" s="1559"/>
      <c r="B412" s="1559"/>
      <c r="C412" s="1559"/>
      <c r="D412" s="1559"/>
      <c r="E412" s="1559"/>
      <c r="F412" s="1559"/>
      <c r="G412" s="1559"/>
      <c r="H412" s="425"/>
      <c r="I412" s="425"/>
      <c r="J412" s="425"/>
      <c r="K412" s="425"/>
      <c r="L412" s="425"/>
      <c r="M412" s="425"/>
      <c r="N412" s="425"/>
      <c r="O412" s="425"/>
      <c r="P412" s="425"/>
      <c r="Q412" s="425"/>
      <c r="R412" s="425"/>
      <c r="S412" s="425"/>
      <c r="T412" s="425"/>
      <c r="U412" s="425"/>
      <c r="V412" s="425"/>
      <c r="W412" s="425"/>
      <c r="X412" s="425"/>
      <c r="Y412" s="425"/>
      <c r="Z412" s="425"/>
      <c r="AA412" s="425"/>
      <c r="AB412" s="425"/>
      <c r="AC412" s="425"/>
      <c r="AD412" s="425"/>
      <c r="AE412" s="425"/>
      <c r="AF412" s="425"/>
      <c r="AG412" s="425"/>
      <c r="AH412" s="425"/>
      <c r="AI412" s="425"/>
      <c r="AJ412" s="425"/>
      <c r="AK412" s="425"/>
      <c r="AL412" s="425"/>
      <c r="AM412" s="425"/>
      <c r="AN412" s="425"/>
      <c r="AO412" s="425"/>
      <c r="AP412" s="425"/>
      <c r="AQ412" s="425"/>
      <c r="AR412" s="425"/>
      <c r="AS412" s="425"/>
      <c r="AT412" s="425"/>
      <c r="AU412" s="425"/>
      <c r="AV412" s="425"/>
      <c r="AW412" s="425"/>
      <c r="AX412" s="425"/>
      <c r="AY412" s="425"/>
      <c r="AZ412" s="425"/>
      <c r="BA412" s="425"/>
      <c r="BB412" s="425"/>
      <c r="BC412" s="425"/>
      <c r="BD412" s="425"/>
      <c r="BE412" s="425"/>
      <c r="BF412" s="425"/>
      <c r="BG412" s="425"/>
      <c r="BH412" s="425"/>
      <c r="BI412" s="425"/>
    </row>
    <row r="413" spans="1:61" s="915" customFormat="1" ht="21" thickTop="1">
      <c r="A413" s="925"/>
      <c r="B413" s="923"/>
      <c r="C413" s="923"/>
      <c r="D413" s="923"/>
      <c r="E413" s="1212"/>
      <c r="F413" s="923"/>
      <c r="G413" s="919"/>
      <c r="H413" s="534"/>
      <c r="I413" s="534"/>
      <c r="J413" s="534"/>
      <c r="K413" s="534"/>
      <c r="L413" s="534"/>
      <c r="M413" s="534"/>
      <c r="N413" s="534"/>
      <c r="O413" s="534"/>
      <c r="P413" s="534"/>
      <c r="Q413" s="534"/>
      <c r="R413" s="534"/>
      <c r="S413" s="534"/>
      <c r="T413" s="534"/>
      <c r="U413" s="534"/>
      <c r="V413" s="534"/>
      <c r="W413" s="534"/>
      <c r="X413" s="534"/>
      <c r="Y413" s="534"/>
      <c r="Z413" s="534"/>
      <c r="AA413" s="534"/>
      <c r="AB413" s="534"/>
      <c r="AC413" s="534"/>
      <c r="AD413" s="534"/>
      <c r="AE413" s="534"/>
      <c r="AF413" s="534"/>
      <c r="AG413" s="534"/>
      <c r="AH413" s="534"/>
      <c r="AI413" s="534"/>
      <c r="AJ413" s="534"/>
      <c r="AK413" s="534"/>
      <c r="AL413" s="534"/>
      <c r="AM413" s="534"/>
      <c r="AN413" s="534"/>
      <c r="AO413" s="534"/>
      <c r="AP413" s="534"/>
      <c r="AQ413" s="534"/>
      <c r="AR413" s="534"/>
      <c r="AS413" s="534"/>
      <c r="AT413" s="534"/>
      <c r="AU413" s="534"/>
      <c r="AV413" s="534"/>
      <c r="AW413" s="534"/>
      <c r="AX413" s="534"/>
      <c r="AY413" s="534"/>
      <c r="AZ413" s="534"/>
      <c r="BA413" s="534"/>
      <c r="BB413" s="534"/>
      <c r="BC413" s="534"/>
      <c r="BD413" s="534"/>
      <c r="BE413" s="534"/>
      <c r="BF413" s="534"/>
      <c r="BG413" s="534"/>
      <c r="BH413" s="534"/>
      <c r="BI413" s="534"/>
    </row>
    <row r="414" spans="1:61" s="915" customFormat="1" ht="18">
      <c r="B414" s="922"/>
      <c r="C414" s="919"/>
      <c r="D414" s="922"/>
      <c r="E414" s="1211"/>
      <c r="F414" s="919"/>
      <c r="H414" s="534"/>
      <c r="I414" s="534"/>
      <c r="J414" s="534"/>
      <c r="K414" s="534"/>
      <c r="L414" s="534"/>
      <c r="M414" s="534"/>
      <c r="N414" s="534"/>
      <c r="O414" s="534"/>
      <c r="P414" s="534"/>
      <c r="Q414" s="534"/>
      <c r="R414" s="534"/>
      <c r="S414" s="534"/>
      <c r="T414" s="534"/>
      <c r="U414" s="534"/>
      <c r="V414" s="534"/>
      <c r="W414" s="534"/>
      <c r="X414" s="534"/>
      <c r="Y414" s="534"/>
      <c r="Z414" s="534"/>
      <c r="AA414" s="534"/>
      <c r="AB414" s="534"/>
      <c r="AC414" s="534"/>
      <c r="AD414" s="534"/>
      <c r="AE414" s="534"/>
      <c r="AF414" s="534"/>
      <c r="AG414" s="534"/>
      <c r="AH414" s="534"/>
      <c r="AI414" s="534"/>
      <c r="AJ414" s="534"/>
      <c r="AK414" s="534"/>
      <c r="AL414" s="534"/>
      <c r="AM414" s="534"/>
      <c r="AN414" s="534"/>
      <c r="AO414" s="534"/>
      <c r="AP414" s="534"/>
      <c r="AQ414" s="534"/>
      <c r="AR414" s="534"/>
      <c r="AS414" s="534"/>
      <c r="AT414" s="534"/>
      <c r="AU414" s="534"/>
      <c r="AV414" s="534"/>
      <c r="AW414" s="534"/>
      <c r="AX414" s="534"/>
      <c r="AY414" s="534"/>
      <c r="AZ414" s="534"/>
      <c r="BA414" s="534"/>
      <c r="BB414" s="534"/>
      <c r="BC414" s="534"/>
      <c r="BD414" s="534"/>
      <c r="BE414" s="534"/>
      <c r="BF414" s="534"/>
      <c r="BG414" s="534"/>
      <c r="BH414" s="534"/>
      <c r="BI414" s="534"/>
    </row>
    <row r="415" spans="1:61" s="915" customFormat="1" ht="18">
      <c r="B415" s="919"/>
      <c r="C415" s="919"/>
      <c r="D415" s="919"/>
      <c r="E415" s="1211"/>
      <c r="F415" s="919"/>
      <c r="H415" s="534"/>
      <c r="I415" s="534"/>
      <c r="J415" s="534"/>
      <c r="K415" s="534"/>
      <c r="L415" s="534"/>
      <c r="M415" s="534"/>
      <c r="N415" s="534"/>
      <c r="O415" s="534"/>
      <c r="P415" s="534"/>
      <c r="Q415" s="534"/>
      <c r="R415" s="534"/>
      <c r="S415" s="534"/>
      <c r="T415" s="534"/>
      <c r="U415" s="534"/>
      <c r="V415" s="534"/>
      <c r="W415" s="534"/>
      <c r="X415" s="534"/>
      <c r="Y415" s="534"/>
      <c r="Z415" s="534"/>
      <c r="AA415" s="534"/>
      <c r="AB415" s="534"/>
      <c r="AC415" s="534"/>
      <c r="AD415" s="534"/>
      <c r="AE415" s="534"/>
      <c r="AF415" s="534"/>
      <c r="AG415" s="534"/>
      <c r="AH415" s="534"/>
      <c r="AI415" s="534"/>
      <c r="AJ415" s="534"/>
      <c r="AK415" s="534"/>
      <c r="AL415" s="534"/>
      <c r="AM415" s="534"/>
      <c r="AN415" s="534"/>
      <c r="AO415" s="534"/>
      <c r="AP415" s="534"/>
      <c r="AQ415" s="534"/>
      <c r="AR415" s="534"/>
      <c r="AS415" s="534"/>
      <c r="AT415" s="534"/>
      <c r="AU415" s="534"/>
      <c r="AV415" s="534"/>
      <c r="AW415" s="534"/>
      <c r="AX415" s="534"/>
      <c r="AY415" s="534"/>
      <c r="AZ415" s="534"/>
      <c r="BA415" s="534"/>
      <c r="BB415" s="534"/>
      <c r="BC415" s="534"/>
      <c r="BD415" s="534"/>
      <c r="BE415" s="534"/>
      <c r="BF415" s="534"/>
      <c r="BG415" s="534"/>
      <c r="BH415" s="534"/>
      <c r="BI415" s="534"/>
    </row>
    <row r="416" spans="1:61" s="915" customFormat="1" ht="18">
      <c r="B416" s="919"/>
      <c r="C416" s="919"/>
      <c r="D416" s="919"/>
      <c r="E416" s="1210"/>
      <c r="H416" s="534"/>
      <c r="I416" s="534"/>
      <c r="J416" s="534"/>
      <c r="K416" s="534"/>
      <c r="L416" s="534"/>
      <c r="M416" s="534"/>
      <c r="N416" s="534"/>
      <c r="O416" s="534"/>
      <c r="P416" s="534"/>
      <c r="Q416" s="534"/>
      <c r="R416" s="534"/>
      <c r="S416" s="534"/>
      <c r="T416" s="534"/>
      <c r="U416" s="534"/>
      <c r="V416" s="534"/>
      <c r="W416" s="534"/>
      <c r="X416" s="534"/>
      <c r="Y416" s="534"/>
      <c r="Z416" s="534"/>
      <c r="AA416" s="534"/>
      <c r="AB416" s="534"/>
      <c r="AC416" s="534"/>
      <c r="AD416" s="534"/>
      <c r="AE416" s="534"/>
      <c r="AF416" s="534"/>
      <c r="AG416" s="534"/>
      <c r="AH416" s="534"/>
      <c r="AI416" s="534"/>
      <c r="AJ416" s="534"/>
      <c r="AK416" s="534"/>
      <c r="AL416" s="534"/>
      <c r="AM416" s="534"/>
      <c r="AN416" s="534"/>
      <c r="AO416" s="534"/>
      <c r="AP416" s="534"/>
      <c r="AQ416" s="534"/>
      <c r="AR416" s="534"/>
      <c r="AS416" s="534"/>
      <c r="AT416" s="534"/>
      <c r="AU416" s="534"/>
      <c r="AV416" s="534"/>
      <c r="AW416" s="534"/>
      <c r="AX416" s="534"/>
      <c r="AY416" s="534"/>
      <c r="AZ416" s="534"/>
      <c r="BA416" s="534"/>
      <c r="BB416" s="534"/>
      <c r="BC416" s="534"/>
      <c r="BD416" s="534"/>
      <c r="BE416" s="534"/>
      <c r="BF416" s="534"/>
      <c r="BG416" s="534"/>
      <c r="BH416" s="534"/>
      <c r="BI416" s="534"/>
    </row>
    <row r="417" spans="2:61" s="915" customFormat="1" ht="18">
      <c r="B417" s="920"/>
      <c r="C417" s="919"/>
      <c r="D417" s="920"/>
      <c r="E417" s="1210"/>
      <c r="H417" s="534"/>
      <c r="I417" s="534"/>
      <c r="J417" s="534"/>
      <c r="K417" s="534"/>
      <c r="L417" s="534"/>
      <c r="M417" s="534"/>
      <c r="N417" s="534"/>
      <c r="O417" s="534"/>
      <c r="P417" s="534"/>
      <c r="Q417" s="534"/>
      <c r="R417" s="534"/>
      <c r="S417" s="534"/>
      <c r="T417" s="534"/>
      <c r="U417" s="534"/>
      <c r="V417" s="534"/>
      <c r="W417" s="534"/>
      <c r="X417" s="534"/>
      <c r="Y417" s="534"/>
      <c r="Z417" s="534"/>
      <c r="AA417" s="534"/>
      <c r="AB417" s="534"/>
      <c r="AC417" s="534"/>
      <c r="AD417" s="534"/>
      <c r="AE417" s="534"/>
      <c r="AF417" s="534"/>
      <c r="AG417" s="534"/>
      <c r="AH417" s="534"/>
      <c r="AI417" s="534"/>
      <c r="AJ417" s="534"/>
      <c r="AK417" s="534"/>
      <c r="AL417" s="534"/>
      <c r="AM417" s="534"/>
      <c r="AN417" s="534"/>
      <c r="AO417" s="534"/>
      <c r="AP417" s="534"/>
      <c r="AQ417" s="534"/>
      <c r="AR417" s="534"/>
      <c r="AS417" s="534"/>
      <c r="AT417" s="534"/>
      <c r="AU417" s="534"/>
      <c r="AV417" s="534"/>
      <c r="AW417" s="534"/>
      <c r="AX417" s="534"/>
      <c r="AY417" s="534"/>
      <c r="AZ417" s="534"/>
      <c r="BA417" s="534"/>
      <c r="BB417" s="534"/>
      <c r="BC417" s="534"/>
      <c r="BD417" s="534"/>
      <c r="BE417" s="534"/>
      <c r="BF417" s="534"/>
      <c r="BG417" s="534"/>
      <c r="BH417" s="534"/>
      <c r="BI417" s="534"/>
    </row>
    <row r="418" spans="2:61" s="915" customFormat="1" ht="18">
      <c r="B418" s="919"/>
      <c r="C418" s="919"/>
      <c r="D418" s="919"/>
      <c r="E418" s="1210"/>
      <c r="H418" s="534"/>
      <c r="I418" s="534"/>
      <c r="J418" s="534"/>
      <c r="K418" s="534"/>
      <c r="L418" s="534"/>
      <c r="M418" s="534"/>
      <c r="N418" s="534"/>
      <c r="O418" s="534"/>
      <c r="P418" s="534"/>
      <c r="Q418" s="534"/>
      <c r="R418" s="534"/>
      <c r="S418" s="534"/>
      <c r="T418" s="534"/>
      <c r="U418" s="534"/>
      <c r="V418" s="534"/>
      <c r="W418" s="534"/>
      <c r="X418" s="534"/>
      <c r="Y418" s="534"/>
      <c r="Z418" s="534"/>
      <c r="AA418" s="534"/>
      <c r="AB418" s="534"/>
      <c r="AC418" s="534"/>
      <c r="AD418" s="534"/>
      <c r="AE418" s="534"/>
      <c r="AF418" s="534"/>
      <c r="AG418" s="534"/>
      <c r="AH418" s="534"/>
      <c r="AI418" s="534"/>
      <c r="AJ418" s="534"/>
      <c r="AK418" s="534"/>
      <c r="AL418" s="534"/>
      <c r="AM418" s="534"/>
      <c r="AN418" s="534"/>
      <c r="AO418" s="534"/>
      <c r="AP418" s="534"/>
      <c r="AQ418" s="534"/>
      <c r="AR418" s="534"/>
      <c r="AS418" s="534"/>
      <c r="AT418" s="534"/>
      <c r="AU418" s="534"/>
      <c r="AV418" s="534"/>
      <c r="AW418" s="534"/>
      <c r="AX418" s="534"/>
      <c r="AY418" s="534"/>
      <c r="AZ418" s="534"/>
      <c r="BA418" s="534"/>
      <c r="BB418" s="534"/>
      <c r="BC418" s="534"/>
      <c r="BD418" s="534"/>
      <c r="BE418" s="534"/>
      <c r="BF418" s="534"/>
      <c r="BG418" s="534"/>
      <c r="BH418" s="534"/>
      <c r="BI418" s="534"/>
    </row>
    <row r="419" spans="2:61" s="915" customFormat="1" ht="16">
      <c r="E419" s="1210"/>
      <c r="H419" s="534"/>
      <c r="I419" s="534"/>
      <c r="J419" s="534"/>
      <c r="K419" s="534"/>
      <c r="L419" s="534"/>
      <c r="M419" s="534"/>
      <c r="N419" s="534"/>
      <c r="O419" s="534"/>
      <c r="P419" s="534"/>
      <c r="Q419" s="534"/>
      <c r="R419" s="534"/>
      <c r="S419" s="534"/>
      <c r="T419" s="534"/>
      <c r="U419" s="534"/>
      <c r="V419" s="534"/>
      <c r="W419" s="534"/>
      <c r="X419" s="534"/>
      <c r="Y419" s="534"/>
      <c r="Z419" s="534"/>
      <c r="AA419" s="534"/>
      <c r="AB419" s="534"/>
      <c r="AC419" s="534"/>
      <c r="AD419" s="534"/>
      <c r="AE419" s="534"/>
      <c r="AF419" s="534"/>
      <c r="AG419" s="534"/>
      <c r="AH419" s="534"/>
      <c r="AI419" s="534"/>
      <c r="AJ419" s="534"/>
      <c r="AK419" s="534"/>
      <c r="AL419" s="534"/>
      <c r="AM419" s="534"/>
      <c r="AN419" s="534"/>
      <c r="AO419" s="534"/>
      <c r="AP419" s="534"/>
      <c r="AQ419" s="534"/>
      <c r="AR419" s="534"/>
      <c r="AS419" s="534"/>
      <c r="AT419" s="534"/>
      <c r="AU419" s="534"/>
      <c r="AV419" s="534"/>
      <c r="AW419" s="534"/>
      <c r="AX419" s="534"/>
      <c r="AY419" s="534"/>
      <c r="AZ419" s="534"/>
      <c r="BA419" s="534"/>
      <c r="BB419" s="534"/>
      <c r="BC419" s="534"/>
      <c r="BD419" s="534"/>
      <c r="BE419" s="534"/>
      <c r="BF419" s="534"/>
      <c r="BG419" s="534"/>
      <c r="BH419" s="534"/>
      <c r="BI419" s="534"/>
    </row>
    <row r="420" spans="2:61" s="915" customFormat="1" ht="16">
      <c r="E420" s="1210"/>
      <c r="H420" s="534"/>
      <c r="I420" s="534"/>
      <c r="J420" s="534"/>
      <c r="K420" s="534"/>
      <c r="L420" s="534"/>
      <c r="M420" s="534"/>
      <c r="N420" s="534"/>
      <c r="O420" s="534"/>
      <c r="P420" s="534"/>
      <c r="Q420" s="534"/>
      <c r="R420" s="534"/>
      <c r="S420" s="534"/>
      <c r="T420" s="534"/>
      <c r="U420" s="534"/>
      <c r="V420" s="534"/>
      <c r="W420" s="534"/>
      <c r="X420" s="534"/>
      <c r="Y420" s="534"/>
      <c r="Z420" s="534"/>
      <c r="AA420" s="534"/>
      <c r="AB420" s="534"/>
      <c r="AC420" s="534"/>
      <c r="AD420" s="534"/>
      <c r="AE420" s="534"/>
      <c r="AF420" s="534"/>
      <c r="AG420" s="534"/>
      <c r="AH420" s="534"/>
      <c r="AI420" s="534"/>
      <c r="AJ420" s="534"/>
      <c r="AK420" s="534"/>
      <c r="AL420" s="534"/>
      <c r="AM420" s="534"/>
      <c r="AN420" s="534"/>
      <c r="AO420" s="534"/>
      <c r="AP420" s="534"/>
      <c r="AQ420" s="534"/>
      <c r="AR420" s="534"/>
      <c r="AS420" s="534"/>
      <c r="AT420" s="534"/>
      <c r="AU420" s="534"/>
      <c r="AV420" s="534"/>
      <c r="AW420" s="534"/>
      <c r="AX420" s="534"/>
      <c r="AY420" s="534"/>
      <c r="AZ420" s="534"/>
      <c r="BA420" s="534"/>
      <c r="BB420" s="534"/>
      <c r="BC420" s="534"/>
      <c r="BD420" s="534"/>
      <c r="BE420" s="534"/>
      <c r="BF420" s="534"/>
      <c r="BG420" s="534"/>
      <c r="BH420" s="534"/>
      <c r="BI420" s="534"/>
    </row>
    <row r="421" spans="2:61" s="915" customFormat="1" ht="16">
      <c r="E421" s="1210"/>
      <c r="H421" s="534"/>
      <c r="I421" s="534"/>
      <c r="J421" s="534"/>
      <c r="K421" s="534"/>
      <c r="L421" s="534"/>
      <c r="M421" s="534"/>
      <c r="N421" s="534"/>
      <c r="O421" s="534"/>
      <c r="P421" s="534"/>
      <c r="Q421" s="534"/>
      <c r="R421" s="534"/>
      <c r="S421" s="534"/>
      <c r="T421" s="534"/>
      <c r="U421" s="534"/>
      <c r="V421" s="534"/>
      <c r="W421" s="534"/>
      <c r="X421" s="534"/>
      <c r="Y421" s="534"/>
      <c r="Z421" s="534"/>
      <c r="AA421" s="534"/>
      <c r="AB421" s="534"/>
      <c r="AC421" s="534"/>
      <c r="AD421" s="534"/>
      <c r="AE421" s="534"/>
      <c r="AF421" s="534"/>
      <c r="AG421" s="534"/>
      <c r="AH421" s="534"/>
      <c r="AI421" s="534"/>
      <c r="AJ421" s="534"/>
      <c r="AK421" s="534"/>
      <c r="AL421" s="534"/>
      <c r="AM421" s="534"/>
      <c r="AN421" s="534"/>
      <c r="AO421" s="534"/>
      <c r="AP421" s="534"/>
      <c r="AQ421" s="534"/>
      <c r="AR421" s="534"/>
      <c r="AS421" s="534"/>
      <c r="AT421" s="534"/>
      <c r="AU421" s="534"/>
      <c r="AV421" s="534"/>
      <c r="AW421" s="534"/>
      <c r="AX421" s="534"/>
      <c r="AY421" s="534"/>
      <c r="AZ421" s="534"/>
      <c r="BA421" s="534"/>
      <c r="BB421" s="534"/>
      <c r="BC421" s="534"/>
      <c r="BD421" s="534"/>
      <c r="BE421" s="534"/>
      <c r="BF421" s="534"/>
      <c r="BG421" s="534"/>
      <c r="BH421" s="534"/>
      <c r="BI421" s="534"/>
    </row>
    <row r="422" spans="2:61" s="915" customFormat="1" ht="16">
      <c r="E422" s="1210"/>
      <c r="H422" s="534"/>
      <c r="I422" s="534"/>
      <c r="J422" s="534"/>
      <c r="K422" s="534"/>
      <c r="L422" s="534"/>
      <c r="M422" s="534"/>
      <c r="N422" s="534"/>
      <c r="O422" s="534"/>
      <c r="P422" s="534"/>
      <c r="Q422" s="534"/>
      <c r="R422" s="534"/>
      <c r="S422" s="534"/>
      <c r="T422" s="534"/>
      <c r="U422" s="534"/>
      <c r="V422" s="534"/>
      <c r="W422" s="534"/>
      <c r="X422" s="534"/>
      <c r="Y422" s="534"/>
      <c r="Z422" s="534"/>
      <c r="AA422" s="534"/>
      <c r="AB422" s="534"/>
      <c r="AC422" s="534"/>
      <c r="AD422" s="534"/>
      <c r="AE422" s="534"/>
      <c r="AF422" s="534"/>
      <c r="AG422" s="534"/>
      <c r="AH422" s="534"/>
      <c r="AI422" s="534"/>
      <c r="AJ422" s="534"/>
      <c r="AK422" s="534"/>
      <c r="AL422" s="534"/>
      <c r="AM422" s="534"/>
      <c r="AN422" s="534"/>
      <c r="AO422" s="534"/>
      <c r="AP422" s="534"/>
      <c r="AQ422" s="534"/>
      <c r="AR422" s="534"/>
      <c r="AS422" s="534"/>
      <c r="AT422" s="534"/>
      <c r="AU422" s="534"/>
      <c r="AV422" s="534"/>
      <c r="AW422" s="534"/>
      <c r="AX422" s="534"/>
      <c r="AY422" s="534"/>
      <c r="AZ422" s="534"/>
      <c r="BA422" s="534"/>
      <c r="BB422" s="534"/>
      <c r="BC422" s="534"/>
      <c r="BD422" s="534"/>
      <c r="BE422" s="534"/>
      <c r="BF422" s="534"/>
      <c r="BG422" s="534"/>
      <c r="BH422" s="534"/>
      <c r="BI422" s="534"/>
    </row>
    <row r="423" spans="2:61" s="915" customFormat="1" ht="16">
      <c r="E423" s="1210"/>
      <c r="H423" s="534"/>
      <c r="I423" s="534"/>
      <c r="J423" s="534"/>
      <c r="K423" s="534"/>
      <c r="L423" s="534"/>
      <c r="M423" s="534"/>
      <c r="N423" s="534"/>
      <c r="O423" s="534"/>
      <c r="P423" s="534"/>
      <c r="Q423" s="534"/>
      <c r="R423" s="534"/>
      <c r="S423" s="534"/>
      <c r="T423" s="534"/>
      <c r="U423" s="534"/>
      <c r="V423" s="534"/>
      <c r="W423" s="534"/>
      <c r="X423" s="534"/>
      <c r="Y423" s="534"/>
      <c r="Z423" s="534"/>
      <c r="AA423" s="534"/>
      <c r="AB423" s="534"/>
      <c r="AC423" s="534"/>
      <c r="AD423" s="534"/>
      <c r="AE423" s="534"/>
      <c r="AF423" s="534"/>
      <c r="AG423" s="534"/>
      <c r="AH423" s="534"/>
      <c r="AI423" s="534"/>
      <c r="AJ423" s="534"/>
      <c r="AK423" s="534"/>
      <c r="AL423" s="534"/>
      <c r="AM423" s="534"/>
      <c r="AN423" s="534"/>
      <c r="AO423" s="534"/>
      <c r="AP423" s="534"/>
      <c r="AQ423" s="534"/>
      <c r="AR423" s="534"/>
      <c r="AS423" s="534"/>
      <c r="AT423" s="534"/>
      <c r="AU423" s="534"/>
      <c r="AV423" s="534"/>
      <c r="AW423" s="534"/>
      <c r="AX423" s="534"/>
      <c r="AY423" s="534"/>
      <c r="AZ423" s="534"/>
      <c r="BA423" s="534"/>
      <c r="BB423" s="534"/>
      <c r="BC423" s="534"/>
      <c r="BD423" s="534"/>
      <c r="BE423" s="534"/>
      <c r="BF423" s="534"/>
      <c r="BG423" s="534"/>
      <c r="BH423" s="534"/>
      <c r="BI423" s="534"/>
    </row>
    <row r="424" spans="2:61" s="915" customFormat="1" ht="16">
      <c r="E424" s="1210"/>
      <c r="H424" s="534"/>
      <c r="I424" s="534"/>
      <c r="J424" s="534"/>
      <c r="K424" s="534"/>
      <c r="L424" s="534"/>
      <c r="M424" s="534"/>
      <c r="N424" s="534"/>
      <c r="O424" s="534"/>
      <c r="P424" s="534"/>
      <c r="Q424" s="534"/>
      <c r="R424" s="534"/>
      <c r="S424" s="534"/>
      <c r="T424" s="534"/>
      <c r="U424" s="534"/>
      <c r="V424" s="534"/>
      <c r="W424" s="534"/>
      <c r="X424" s="534"/>
      <c r="Y424" s="534"/>
      <c r="Z424" s="534"/>
      <c r="AA424" s="534"/>
      <c r="AB424" s="534"/>
      <c r="AC424" s="534"/>
      <c r="AD424" s="534"/>
      <c r="AE424" s="534"/>
      <c r="AF424" s="534"/>
      <c r="AG424" s="534"/>
      <c r="AH424" s="534"/>
      <c r="AI424" s="534"/>
      <c r="AJ424" s="534"/>
      <c r="AK424" s="534"/>
      <c r="AL424" s="534"/>
      <c r="AM424" s="534"/>
      <c r="AN424" s="534"/>
      <c r="AO424" s="534"/>
      <c r="AP424" s="534"/>
      <c r="AQ424" s="534"/>
      <c r="AR424" s="534"/>
      <c r="AS424" s="534"/>
      <c r="AT424" s="534"/>
      <c r="AU424" s="534"/>
      <c r="AV424" s="534"/>
      <c r="AW424" s="534"/>
      <c r="AX424" s="534"/>
      <c r="AY424" s="534"/>
      <c r="AZ424" s="534"/>
      <c r="BA424" s="534"/>
      <c r="BB424" s="534"/>
      <c r="BC424" s="534"/>
      <c r="BD424" s="534"/>
      <c r="BE424" s="534"/>
      <c r="BF424" s="534"/>
      <c r="BG424" s="534"/>
      <c r="BH424" s="534"/>
      <c r="BI424" s="534"/>
    </row>
    <row r="425" spans="2:61" ht="16">
      <c r="H425" s="534"/>
      <c r="I425" s="534"/>
      <c r="J425" s="534"/>
      <c r="K425" s="534"/>
      <c r="L425" s="534"/>
      <c r="M425" s="534"/>
      <c r="N425" s="534"/>
      <c r="O425" s="534"/>
      <c r="P425" s="534"/>
      <c r="Q425" s="534"/>
      <c r="R425" s="534"/>
      <c r="S425" s="534"/>
      <c r="T425" s="534"/>
      <c r="U425" s="534"/>
      <c r="V425" s="534"/>
      <c r="W425" s="534"/>
      <c r="X425" s="534"/>
      <c r="Y425" s="534"/>
      <c r="Z425" s="534"/>
      <c r="AA425" s="534"/>
      <c r="AB425" s="534"/>
      <c r="AC425" s="534"/>
      <c r="AD425" s="534"/>
      <c r="AE425" s="534"/>
      <c r="AF425" s="534"/>
      <c r="AG425" s="534"/>
      <c r="AH425" s="534"/>
      <c r="AI425" s="534"/>
      <c r="AJ425" s="534"/>
      <c r="AK425" s="534"/>
      <c r="AL425" s="534"/>
      <c r="AM425" s="534"/>
      <c r="AN425" s="534"/>
      <c r="AO425" s="534"/>
      <c r="AP425" s="534"/>
      <c r="AQ425" s="534"/>
      <c r="AR425" s="534"/>
      <c r="AS425" s="534"/>
      <c r="AT425" s="534"/>
      <c r="AU425" s="534"/>
      <c r="AV425" s="534"/>
      <c r="AW425" s="534"/>
      <c r="AX425" s="534"/>
      <c r="AY425" s="534"/>
      <c r="AZ425" s="534"/>
      <c r="BA425" s="534"/>
      <c r="BB425" s="534"/>
      <c r="BC425" s="534"/>
      <c r="BD425" s="534"/>
      <c r="BE425" s="534"/>
      <c r="BF425" s="534"/>
      <c r="BG425" s="534"/>
      <c r="BH425" s="534"/>
      <c r="BI425" s="534"/>
    </row>
    <row r="426" spans="2:61" ht="16">
      <c r="H426" s="534"/>
      <c r="I426" s="534"/>
      <c r="J426" s="534"/>
      <c r="K426" s="534"/>
      <c r="L426" s="534"/>
      <c r="M426" s="534"/>
      <c r="N426" s="534"/>
      <c r="O426" s="534"/>
      <c r="P426" s="534"/>
      <c r="Q426" s="534"/>
      <c r="R426" s="534"/>
      <c r="S426" s="534"/>
      <c r="T426" s="534"/>
      <c r="U426" s="534"/>
      <c r="V426" s="534"/>
      <c r="W426" s="534"/>
      <c r="X426" s="534"/>
      <c r="Y426" s="534"/>
      <c r="Z426" s="534"/>
      <c r="AA426" s="534"/>
      <c r="AB426" s="534"/>
      <c r="AC426" s="534"/>
      <c r="AD426" s="534"/>
      <c r="AE426" s="534"/>
      <c r="AF426" s="534"/>
      <c r="AG426" s="534"/>
      <c r="AH426" s="534"/>
      <c r="AI426" s="534"/>
      <c r="AJ426" s="534"/>
      <c r="AK426" s="534"/>
      <c r="AL426" s="534"/>
      <c r="AM426" s="534"/>
      <c r="AN426" s="534"/>
      <c r="AO426" s="534"/>
      <c r="AP426" s="534"/>
      <c r="AQ426" s="534"/>
      <c r="AR426" s="534"/>
      <c r="AS426" s="534"/>
      <c r="AT426" s="534"/>
      <c r="AU426" s="534"/>
      <c r="AV426" s="534"/>
      <c r="AW426" s="534"/>
      <c r="AX426" s="534"/>
      <c r="AY426" s="534"/>
      <c r="AZ426" s="534"/>
      <c r="BA426" s="534"/>
      <c r="BB426" s="534"/>
      <c r="BC426" s="534"/>
      <c r="BD426" s="534"/>
      <c r="BE426" s="534"/>
      <c r="BF426" s="534"/>
      <c r="BG426" s="534"/>
      <c r="BH426" s="534"/>
      <c r="BI426" s="534"/>
    </row>
    <row r="427" spans="2:61" ht="16">
      <c r="H427" s="534"/>
      <c r="I427" s="534"/>
      <c r="J427" s="534"/>
      <c r="K427" s="534"/>
      <c r="L427" s="534"/>
      <c r="M427" s="534"/>
      <c r="N427" s="534"/>
      <c r="O427" s="534"/>
      <c r="P427" s="534"/>
      <c r="Q427" s="534"/>
      <c r="R427" s="534"/>
      <c r="S427" s="534"/>
      <c r="T427" s="534"/>
      <c r="U427" s="534"/>
      <c r="V427" s="534"/>
      <c r="W427" s="534"/>
      <c r="X427" s="534"/>
      <c r="Y427" s="534"/>
      <c r="Z427" s="534"/>
      <c r="AA427" s="534"/>
      <c r="AB427" s="534"/>
      <c r="AC427" s="534"/>
      <c r="AD427" s="534"/>
      <c r="AE427" s="534"/>
      <c r="AF427" s="534"/>
      <c r="AG427" s="534"/>
      <c r="AH427" s="534"/>
      <c r="AI427" s="534"/>
      <c r="AJ427" s="534"/>
      <c r="AK427" s="534"/>
      <c r="AL427" s="534"/>
      <c r="AM427" s="534"/>
      <c r="AN427" s="534"/>
      <c r="AO427" s="534"/>
      <c r="AP427" s="534"/>
      <c r="AQ427" s="534"/>
      <c r="AR427" s="534"/>
      <c r="AS427" s="534"/>
      <c r="AT427" s="534"/>
      <c r="AU427" s="534"/>
      <c r="AV427" s="534"/>
      <c r="AW427" s="534"/>
      <c r="AX427" s="534"/>
      <c r="AY427" s="534"/>
      <c r="AZ427" s="534"/>
      <c r="BA427" s="534"/>
      <c r="BB427" s="534"/>
      <c r="BC427" s="534"/>
      <c r="BD427" s="534"/>
      <c r="BE427" s="534"/>
      <c r="BF427" s="534"/>
      <c r="BG427" s="534"/>
      <c r="BH427" s="534"/>
      <c r="BI427" s="534"/>
    </row>
    <row r="428" spans="2:61" ht="16">
      <c r="H428" s="534"/>
      <c r="I428" s="534"/>
      <c r="J428" s="534"/>
      <c r="K428" s="534"/>
      <c r="L428" s="534"/>
      <c r="M428" s="534"/>
      <c r="N428" s="534"/>
      <c r="O428" s="534"/>
      <c r="P428" s="534"/>
      <c r="Q428" s="534"/>
      <c r="R428" s="534"/>
      <c r="S428" s="534"/>
      <c r="T428" s="534"/>
      <c r="U428" s="534"/>
      <c r="V428" s="534"/>
      <c r="W428" s="534"/>
      <c r="X428" s="534"/>
      <c r="Y428" s="534"/>
      <c r="Z428" s="534"/>
      <c r="AA428" s="534"/>
      <c r="AB428" s="534"/>
      <c r="AC428" s="534"/>
      <c r="AD428" s="534"/>
      <c r="AE428" s="534"/>
      <c r="AF428" s="534"/>
      <c r="AG428" s="534"/>
      <c r="AH428" s="534"/>
      <c r="AI428" s="534"/>
      <c r="AJ428" s="534"/>
      <c r="AK428" s="534"/>
      <c r="AL428" s="534"/>
      <c r="AM428" s="534"/>
      <c r="AN428" s="534"/>
      <c r="AO428" s="534"/>
      <c r="AP428" s="534"/>
      <c r="AQ428" s="534"/>
      <c r="AR428" s="534"/>
      <c r="AS428" s="534"/>
      <c r="AT428" s="534"/>
      <c r="AU428" s="534"/>
      <c r="AV428" s="534"/>
      <c r="AW428" s="534"/>
      <c r="AX428" s="534"/>
      <c r="AY428" s="534"/>
      <c r="AZ428" s="534"/>
      <c r="BA428" s="534"/>
      <c r="BB428" s="534"/>
      <c r="BC428" s="534"/>
      <c r="BD428" s="534"/>
      <c r="BE428" s="534"/>
      <c r="BF428" s="534"/>
      <c r="BG428" s="534"/>
      <c r="BH428" s="534"/>
      <c r="BI428" s="534"/>
    </row>
    <row r="429" spans="2:61" ht="16">
      <c r="H429" s="534"/>
      <c r="I429" s="534"/>
      <c r="J429" s="534"/>
      <c r="K429" s="534"/>
      <c r="L429" s="534"/>
      <c r="M429" s="534"/>
      <c r="N429" s="534"/>
      <c r="O429" s="534"/>
      <c r="P429" s="534"/>
      <c r="Q429" s="534"/>
      <c r="R429" s="534"/>
      <c r="S429" s="534"/>
      <c r="T429" s="534"/>
      <c r="U429" s="534"/>
      <c r="V429" s="534"/>
      <c r="W429" s="534"/>
      <c r="X429" s="534"/>
      <c r="Y429" s="534"/>
      <c r="Z429" s="534"/>
      <c r="AA429" s="534"/>
      <c r="AB429" s="534"/>
      <c r="AC429" s="534"/>
      <c r="AD429" s="534"/>
      <c r="AE429" s="534"/>
      <c r="AF429" s="534"/>
      <c r="AG429" s="534"/>
      <c r="AH429" s="534"/>
      <c r="AI429" s="534"/>
      <c r="AJ429" s="534"/>
      <c r="AK429" s="534"/>
      <c r="AL429" s="534"/>
      <c r="AM429" s="534"/>
      <c r="AN429" s="534"/>
      <c r="AO429" s="534"/>
      <c r="AP429" s="534"/>
      <c r="AQ429" s="534"/>
      <c r="AR429" s="534"/>
      <c r="AS429" s="534"/>
      <c r="AT429" s="534"/>
      <c r="AU429" s="534"/>
      <c r="AV429" s="534"/>
      <c r="AW429" s="534"/>
      <c r="AX429" s="534"/>
      <c r="AY429" s="534"/>
      <c r="AZ429" s="534"/>
      <c r="BA429" s="534"/>
      <c r="BB429" s="534"/>
      <c r="BC429" s="534"/>
      <c r="BD429" s="534"/>
      <c r="BE429" s="534"/>
      <c r="BF429" s="534"/>
      <c r="BG429" s="534"/>
      <c r="BH429" s="534"/>
      <c r="BI429" s="534"/>
    </row>
    <row r="430" spans="2:61" ht="16">
      <c r="H430" s="534"/>
      <c r="I430" s="534"/>
      <c r="J430" s="534"/>
      <c r="K430" s="534"/>
      <c r="L430" s="534"/>
      <c r="M430" s="534"/>
      <c r="N430" s="534"/>
      <c r="O430" s="534"/>
      <c r="P430" s="534"/>
      <c r="Q430" s="534"/>
      <c r="R430" s="534"/>
      <c r="S430" s="534"/>
      <c r="T430" s="534"/>
      <c r="U430" s="534"/>
      <c r="V430" s="534"/>
      <c r="W430" s="534"/>
      <c r="X430" s="534"/>
      <c r="Y430" s="534"/>
      <c r="Z430" s="534"/>
      <c r="AA430" s="534"/>
      <c r="AB430" s="534"/>
      <c r="AC430" s="534"/>
      <c r="AD430" s="534"/>
      <c r="AE430" s="534"/>
      <c r="AF430" s="534"/>
      <c r="AG430" s="534"/>
      <c r="AH430" s="534"/>
      <c r="AI430" s="534"/>
      <c r="AJ430" s="534"/>
      <c r="AK430" s="534"/>
      <c r="AL430" s="534"/>
      <c r="AM430" s="534"/>
      <c r="AN430" s="534"/>
      <c r="AO430" s="534"/>
      <c r="AP430" s="534"/>
      <c r="AQ430" s="534"/>
      <c r="AR430" s="534"/>
      <c r="AS430" s="534"/>
      <c r="AT430" s="534"/>
      <c r="AU430" s="534"/>
      <c r="AV430" s="534"/>
      <c r="AW430" s="534"/>
      <c r="AX430" s="534"/>
      <c r="AY430" s="534"/>
      <c r="AZ430" s="534"/>
      <c r="BA430" s="534"/>
      <c r="BB430" s="534"/>
      <c r="BC430" s="534"/>
      <c r="BD430" s="534"/>
      <c r="BE430" s="534"/>
      <c r="BF430" s="534"/>
      <c r="BG430" s="534"/>
      <c r="BH430" s="534"/>
      <c r="BI430" s="534"/>
    </row>
    <row r="431" spans="2:61" ht="16">
      <c r="H431" s="534"/>
      <c r="I431" s="534"/>
      <c r="J431" s="534"/>
      <c r="K431" s="534"/>
      <c r="L431" s="534"/>
      <c r="M431" s="534"/>
      <c r="N431" s="534"/>
      <c r="O431" s="534"/>
      <c r="P431" s="534"/>
      <c r="Q431" s="534"/>
      <c r="R431" s="534"/>
      <c r="S431" s="534"/>
      <c r="T431" s="534"/>
      <c r="U431" s="534"/>
      <c r="V431" s="534"/>
      <c r="W431" s="534"/>
      <c r="X431" s="534"/>
      <c r="Y431" s="534"/>
      <c r="Z431" s="534"/>
      <c r="AA431" s="534"/>
      <c r="AB431" s="534"/>
      <c r="AC431" s="534"/>
      <c r="AD431" s="534"/>
      <c r="AE431" s="534"/>
      <c r="AF431" s="534"/>
      <c r="AG431" s="534"/>
      <c r="AH431" s="534"/>
      <c r="AI431" s="534"/>
      <c r="AJ431" s="534"/>
      <c r="AK431" s="534"/>
      <c r="AL431" s="534"/>
      <c r="AM431" s="534"/>
      <c r="AN431" s="534"/>
      <c r="AO431" s="534"/>
      <c r="AP431" s="534"/>
      <c r="AQ431" s="534"/>
      <c r="AR431" s="534"/>
      <c r="AS431" s="534"/>
      <c r="AT431" s="534"/>
      <c r="AU431" s="534"/>
      <c r="AV431" s="534"/>
      <c r="AW431" s="534"/>
      <c r="AX431" s="534"/>
      <c r="AY431" s="534"/>
      <c r="AZ431" s="534"/>
      <c r="BA431" s="534"/>
      <c r="BB431" s="534"/>
      <c r="BC431" s="534"/>
      <c r="BD431" s="534"/>
      <c r="BE431" s="534"/>
      <c r="BF431" s="534"/>
      <c r="BG431" s="534"/>
      <c r="BH431" s="534"/>
      <c r="BI431" s="534"/>
    </row>
    <row r="432" spans="2:61" ht="16">
      <c r="H432" s="534"/>
      <c r="I432" s="534"/>
      <c r="J432" s="534"/>
      <c r="K432" s="534"/>
      <c r="L432" s="534"/>
      <c r="M432" s="534"/>
      <c r="N432" s="534"/>
      <c r="O432" s="534"/>
      <c r="P432" s="534"/>
      <c r="Q432" s="534"/>
      <c r="R432" s="534"/>
      <c r="S432" s="534"/>
      <c r="T432" s="534"/>
      <c r="U432" s="534"/>
      <c r="V432" s="534"/>
      <c r="W432" s="534"/>
      <c r="X432" s="534"/>
      <c r="Y432" s="534"/>
      <c r="Z432" s="534"/>
      <c r="AA432" s="534"/>
      <c r="AB432" s="534"/>
      <c r="AC432" s="534"/>
      <c r="AD432" s="534"/>
      <c r="AE432" s="534"/>
      <c r="AF432" s="534"/>
      <c r="AG432" s="534"/>
      <c r="AH432" s="534"/>
      <c r="AI432" s="534"/>
      <c r="AJ432" s="534"/>
      <c r="AK432" s="534"/>
      <c r="AL432" s="534"/>
      <c r="AM432" s="534"/>
      <c r="AN432" s="534"/>
      <c r="AO432" s="534"/>
      <c r="AP432" s="534"/>
      <c r="AQ432" s="534"/>
      <c r="AR432" s="534"/>
      <c r="AS432" s="534"/>
      <c r="AT432" s="534"/>
      <c r="AU432" s="534"/>
      <c r="AV432" s="534"/>
      <c r="AW432" s="534"/>
      <c r="AX432" s="534"/>
      <c r="AY432" s="534"/>
      <c r="AZ432" s="534"/>
      <c r="BA432" s="534"/>
      <c r="BB432" s="534"/>
      <c r="BC432" s="534"/>
      <c r="BD432" s="534"/>
      <c r="BE432" s="534"/>
      <c r="BF432" s="534"/>
      <c r="BG432" s="534"/>
      <c r="BH432" s="534"/>
      <c r="BI432" s="534"/>
    </row>
    <row r="433" spans="8:61" ht="16">
      <c r="H433" s="534"/>
      <c r="I433" s="534"/>
      <c r="J433" s="534"/>
      <c r="K433" s="534"/>
      <c r="L433" s="534"/>
      <c r="M433" s="534"/>
      <c r="N433" s="534"/>
      <c r="O433" s="534"/>
      <c r="P433" s="534"/>
      <c r="Q433" s="534"/>
      <c r="R433" s="534"/>
      <c r="S433" s="534"/>
      <c r="T433" s="534"/>
      <c r="U433" s="534"/>
      <c r="V433" s="534"/>
      <c r="W433" s="534"/>
      <c r="X433" s="534"/>
      <c r="Y433" s="534"/>
      <c r="Z433" s="534"/>
      <c r="AA433" s="534"/>
      <c r="AB433" s="534"/>
      <c r="AC433" s="534"/>
      <c r="AD433" s="534"/>
      <c r="AE433" s="534"/>
      <c r="AF433" s="534"/>
      <c r="AG433" s="534"/>
      <c r="AH433" s="534"/>
      <c r="AI433" s="534"/>
      <c r="AJ433" s="534"/>
      <c r="AK433" s="534"/>
      <c r="AL433" s="534"/>
      <c r="AM433" s="534"/>
      <c r="AN433" s="534"/>
      <c r="AO433" s="534"/>
      <c r="AP433" s="534"/>
      <c r="AQ433" s="534"/>
      <c r="AR433" s="534"/>
      <c r="AS433" s="534"/>
      <c r="AT433" s="534"/>
      <c r="AU433" s="534"/>
      <c r="AV433" s="534"/>
      <c r="AW433" s="534"/>
      <c r="AX433" s="534"/>
      <c r="AY433" s="534"/>
      <c r="AZ433" s="534"/>
      <c r="BA433" s="534"/>
      <c r="BB433" s="534"/>
      <c r="BC433" s="534"/>
      <c r="BD433" s="534"/>
      <c r="BE433" s="534"/>
      <c r="BF433" s="534"/>
      <c r="BG433" s="534"/>
      <c r="BH433" s="534"/>
      <c r="BI433" s="534"/>
    </row>
    <row r="434" spans="8:61" ht="16">
      <c r="H434" s="534"/>
      <c r="I434" s="534"/>
      <c r="J434" s="534"/>
      <c r="K434" s="534"/>
      <c r="L434" s="534"/>
      <c r="M434" s="534"/>
      <c r="N434" s="534"/>
      <c r="O434" s="534"/>
      <c r="P434" s="534"/>
      <c r="Q434" s="534"/>
      <c r="R434" s="534"/>
      <c r="S434" s="534"/>
      <c r="T434" s="534"/>
      <c r="U434" s="534"/>
      <c r="V434" s="534"/>
      <c r="W434" s="534"/>
      <c r="X434" s="534"/>
      <c r="Y434" s="534"/>
      <c r="Z434" s="534"/>
      <c r="AA434" s="534"/>
      <c r="AB434" s="534"/>
      <c r="AC434" s="534"/>
      <c r="AD434" s="534"/>
      <c r="AE434" s="534"/>
      <c r="AF434" s="534"/>
      <c r="AG434" s="534"/>
      <c r="AH434" s="534"/>
      <c r="AI434" s="534"/>
      <c r="AJ434" s="534"/>
      <c r="AK434" s="534"/>
      <c r="AL434" s="534"/>
      <c r="AM434" s="534"/>
      <c r="AN434" s="534"/>
      <c r="AO434" s="534"/>
      <c r="AP434" s="534"/>
      <c r="AQ434" s="534"/>
      <c r="AR434" s="534"/>
      <c r="AS434" s="534"/>
      <c r="AT434" s="534"/>
      <c r="AU434" s="534"/>
      <c r="AV434" s="534"/>
      <c r="AW434" s="534"/>
      <c r="AX434" s="534"/>
      <c r="AY434" s="534"/>
      <c r="AZ434" s="534"/>
      <c r="BA434" s="534"/>
      <c r="BB434" s="534"/>
      <c r="BC434" s="534"/>
      <c r="BD434" s="534"/>
      <c r="BE434" s="534"/>
      <c r="BF434" s="534"/>
      <c r="BG434" s="534"/>
      <c r="BH434" s="534"/>
      <c r="BI434" s="534"/>
    </row>
    <row r="435" spans="8:61" ht="16">
      <c r="H435" s="534"/>
      <c r="I435" s="534"/>
      <c r="J435" s="534"/>
      <c r="K435" s="534"/>
      <c r="L435" s="534"/>
      <c r="M435" s="534"/>
      <c r="N435" s="534"/>
      <c r="O435" s="534"/>
      <c r="P435" s="534"/>
      <c r="Q435" s="534"/>
      <c r="R435" s="534"/>
      <c r="S435" s="534"/>
      <c r="T435" s="534"/>
      <c r="U435" s="534"/>
      <c r="V435" s="534"/>
      <c r="W435" s="534"/>
      <c r="X435" s="534"/>
      <c r="Y435" s="534"/>
      <c r="Z435" s="534"/>
      <c r="AA435" s="534"/>
      <c r="AB435" s="534"/>
      <c r="AC435" s="534"/>
      <c r="AD435" s="534"/>
      <c r="AE435" s="534"/>
      <c r="AF435" s="534"/>
      <c r="AG435" s="534"/>
      <c r="AH435" s="534"/>
      <c r="AI435" s="534"/>
      <c r="AJ435" s="534"/>
      <c r="AK435" s="534"/>
      <c r="AL435" s="534"/>
      <c r="AM435" s="534"/>
      <c r="AN435" s="534"/>
      <c r="AO435" s="534"/>
      <c r="AP435" s="534"/>
      <c r="AQ435" s="534"/>
      <c r="AR435" s="534"/>
      <c r="AS435" s="534"/>
      <c r="AT435" s="534"/>
      <c r="AU435" s="534"/>
      <c r="AV435" s="534"/>
      <c r="AW435" s="534"/>
      <c r="AX435" s="534"/>
      <c r="AY435" s="534"/>
      <c r="AZ435" s="534"/>
      <c r="BA435" s="534"/>
      <c r="BB435" s="534"/>
      <c r="BC435" s="534"/>
      <c r="BD435" s="534"/>
      <c r="BE435" s="534"/>
      <c r="BF435" s="534"/>
      <c r="BG435" s="534"/>
      <c r="BH435" s="534"/>
      <c r="BI435" s="534"/>
    </row>
    <row r="436" spans="8:61" ht="16">
      <c r="H436" s="534"/>
      <c r="I436" s="534"/>
      <c r="J436" s="534"/>
      <c r="K436" s="534"/>
      <c r="L436" s="534"/>
      <c r="M436" s="534"/>
      <c r="N436" s="534"/>
      <c r="O436" s="534"/>
      <c r="P436" s="534"/>
      <c r="Q436" s="534"/>
      <c r="R436" s="534"/>
      <c r="S436" s="534"/>
      <c r="T436" s="534"/>
      <c r="U436" s="534"/>
      <c r="V436" s="534"/>
      <c r="W436" s="534"/>
      <c r="X436" s="534"/>
      <c r="Y436" s="534"/>
      <c r="Z436" s="534"/>
      <c r="AA436" s="534"/>
      <c r="AB436" s="534"/>
      <c r="AC436" s="534"/>
      <c r="AD436" s="534"/>
      <c r="AE436" s="534"/>
      <c r="AF436" s="534"/>
      <c r="AG436" s="534"/>
      <c r="AH436" s="534"/>
      <c r="AI436" s="534"/>
      <c r="AJ436" s="534"/>
      <c r="AK436" s="534"/>
      <c r="AL436" s="534"/>
      <c r="AM436" s="534"/>
      <c r="AN436" s="534"/>
      <c r="AO436" s="534"/>
      <c r="AP436" s="534"/>
      <c r="AQ436" s="534"/>
      <c r="AR436" s="534"/>
      <c r="AS436" s="534"/>
      <c r="AT436" s="534"/>
      <c r="AU436" s="534"/>
      <c r="AV436" s="534"/>
      <c r="AW436" s="534"/>
      <c r="AX436" s="534"/>
      <c r="AY436" s="534"/>
      <c r="AZ436" s="534"/>
      <c r="BA436" s="534"/>
      <c r="BB436" s="534"/>
      <c r="BC436" s="534"/>
      <c r="BD436" s="534"/>
      <c r="BE436" s="534"/>
      <c r="BF436" s="534"/>
      <c r="BG436" s="534"/>
      <c r="BH436" s="534"/>
      <c r="BI436" s="534"/>
    </row>
    <row r="437" spans="8:61" ht="16">
      <c r="H437" s="534"/>
      <c r="I437" s="534"/>
      <c r="J437" s="534"/>
      <c r="K437" s="534"/>
      <c r="L437" s="534"/>
      <c r="M437" s="534"/>
      <c r="N437" s="534"/>
      <c r="O437" s="534"/>
      <c r="P437" s="534"/>
      <c r="Q437" s="534"/>
      <c r="R437" s="534"/>
      <c r="S437" s="534"/>
      <c r="T437" s="534"/>
      <c r="U437" s="534"/>
      <c r="V437" s="534"/>
      <c r="W437" s="534"/>
      <c r="X437" s="534"/>
      <c r="Y437" s="534"/>
      <c r="Z437" s="534"/>
      <c r="AA437" s="534"/>
      <c r="AB437" s="534"/>
      <c r="AC437" s="534"/>
      <c r="AD437" s="534"/>
      <c r="AE437" s="534"/>
      <c r="AF437" s="534"/>
      <c r="AG437" s="534"/>
      <c r="AH437" s="534"/>
      <c r="AI437" s="534"/>
      <c r="AJ437" s="534"/>
      <c r="AK437" s="534"/>
      <c r="AL437" s="534"/>
      <c r="AM437" s="534"/>
      <c r="AN437" s="534"/>
      <c r="AO437" s="534"/>
      <c r="AP437" s="534"/>
      <c r="AQ437" s="534"/>
      <c r="AR437" s="534"/>
      <c r="AS437" s="534"/>
      <c r="AT437" s="534"/>
      <c r="AU437" s="534"/>
      <c r="AV437" s="534"/>
      <c r="AW437" s="534"/>
      <c r="AX437" s="534"/>
      <c r="AY437" s="534"/>
      <c r="AZ437" s="534"/>
      <c r="BA437" s="534"/>
      <c r="BB437" s="534"/>
      <c r="BC437" s="534"/>
      <c r="BD437" s="534"/>
      <c r="BE437" s="534"/>
      <c r="BF437" s="534"/>
      <c r="BG437" s="534"/>
      <c r="BH437" s="534"/>
      <c r="BI437" s="534"/>
    </row>
    <row r="438" spans="8:61" ht="16">
      <c r="H438" s="534"/>
      <c r="I438" s="534"/>
      <c r="J438" s="534"/>
      <c r="K438" s="534"/>
      <c r="L438" s="534"/>
      <c r="M438" s="534"/>
      <c r="N438" s="534"/>
      <c r="O438" s="534"/>
      <c r="P438" s="534"/>
      <c r="Q438" s="534"/>
      <c r="R438" s="534"/>
      <c r="S438" s="534"/>
      <c r="T438" s="534"/>
      <c r="U438" s="534"/>
      <c r="V438" s="534"/>
      <c r="W438" s="534"/>
      <c r="X438" s="534"/>
      <c r="Y438" s="534"/>
      <c r="Z438" s="534"/>
      <c r="AA438" s="534"/>
      <c r="AB438" s="534"/>
      <c r="AC438" s="534"/>
      <c r="AD438" s="534"/>
      <c r="AE438" s="534"/>
      <c r="AF438" s="534"/>
      <c r="AG438" s="534"/>
      <c r="AH438" s="534"/>
      <c r="AI438" s="534"/>
      <c r="AJ438" s="534"/>
      <c r="AK438" s="534"/>
      <c r="AL438" s="534"/>
      <c r="AM438" s="534"/>
      <c r="AN438" s="534"/>
      <c r="AO438" s="534"/>
      <c r="AP438" s="534"/>
      <c r="AQ438" s="534"/>
      <c r="AR438" s="534"/>
      <c r="AS438" s="534"/>
      <c r="AT438" s="534"/>
      <c r="AU438" s="534"/>
      <c r="AV438" s="534"/>
      <c r="AW438" s="534"/>
      <c r="AX438" s="534"/>
      <c r="AY438" s="534"/>
      <c r="AZ438" s="534"/>
      <c r="BA438" s="534"/>
      <c r="BB438" s="534"/>
      <c r="BC438" s="534"/>
      <c r="BD438" s="534"/>
      <c r="BE438" s="534"/>
      <c r="BF438" s="534"/>
      <c r="BG438" s="534"/>
      <c r="BH438" s="534"/>
      <c r="BI438" s="534"/>
    </row>
    <row r="439" spans="8:61" ht="16">
      <c r="H439" s="534"/>
      <c r="I439" s="534"/>
      <c r="J439" s="534"/>
      <c r="K439" s="534"/>
      <c r="L439" s="534"/>
      <c r="M439" s="534"/>
      <c r="N439" s="534"/>
      <c r="O439" s="534"/>
      <c r="P439" s="534"/>
      <c r="Q439" s="534"/>
      <c r="R439" s="534"/>
      <c r="S439" s="534"/>
      <c r="T439" s="534"/>
      <c r="U439" s="534"/>
      <c r="V439" s="534"/>
      <c r="W439" s="534"/>
      <c r="X439" s="534"/>
      <c r="Y439" s="534"/>
      <c r="Z439" s="534"/>
      <c r="AA439" s="534"/>
      <c r="AB439" s="534"/>
      <c r="AC439" s="534"/>
      <c r="AD439" s="534"/>
      <c r="AE439" s="534"/>
      <c r="AF439" s="534"/>
      <c r="AG439" s="534"/>
      <c r="AH439" s="534"/>
      <c r="AI439" s="534"/>
      <c r="AJ439" s="534"/>
      <c r="AK439" s="534"/>
      <c r="AL439" s="534"/>
      <c r="AM439" s="534"/>
      <c r="AN439" s="534"/>
      <c r="AO439" s="534"/>
      <c r="AP439" s="534"/>
      <c r="AQ439" s="534"/>
      <c r="AR439" s="534"/>
      <c r="AS439" s="534"/>
      <c r="AT439" s="534"/>
      <c r="AU439" s="534"/>
      <c r="AV439" s="534"/>
      <c r="AW439" s="534"/>
      <c r="AX439" s="534"/>
      <c r="AY439" s="534"/>
      <c r="AZ439" s="534"/>
      <c r="BA439" s="534"/>
      <c r="BB439" s="534"/>
      <c r="BC439" s="534"/>
      <c r="BD439" s="534"/>
      <c r="BE439" s="534"/>
      <c r="BF439" s="534"/>
      <c r="BG439" s="534"/>
      <c r="BH439" s="534"/>
      <c r="BI439" s="534"/>
    </row>
    <row r="440" spans="8:61" ht="16">
      <c r="H440" s="534"/>
      <c r="I440" s="534"/>
      <c r="J440" s="534"/>
      <c r="K440" s="534"/>
      <c r="L440" s="534"/>
      <c r="M440" s="534"/>
      <c r="N440" s="534"/>
      <c r="O440" s="534"/>
      <c r="P440" s="534"/>
      <c r="Q440" s="534"/>
      <c r="R440" s="534"/>
      <c r="S440" s="534"/>
      <c r="T440" s="534"/>
      <c r="U440" s="534"/>
      <c r="V440" s="534"/>
      <c r="W440" s="534"/>
      <c r="X440" s="534"/>
      <c r="Y440" s="534"/>
      <c r="Z440" s="534"/>
      <c r="AA440" s="534"/>
      <c r="AB440" s="534"/>
      <c r="AC440" s="534"/>
      <c r="AD440" s="534"/>
      <c r="AE440" s="534"/>
      <c r="AF440" s="534"/>
      <c r="AG440" s="534"/>
      <c r="AH440" s="534"/>
      <c r="AI440" s="534"/>
      <c r="AJ440" s="534"/>
      <c r="AK440" s="534"/>
      <c r="AL440" s="534"/>
      <c r="AM440" s="534"/>
      <c r="AN440" s="534"/>
      <c r="AO440" s="534"/>
      <c r="AP440" s="534"/>
      <c r="AQ440" s="534"/>
      <c r="AR440" s="534"/>
      <c r="AS440" s="534"/>
      <c r="AT440" s="534"/>
      <c r="AU440" s="534"/>
      <c r="AV440" s="534"/>
      <c r="AW440" s="534"/>
      <c r="AX440" s="534"/>
      <c r="AY440" s="534"/>
      <c r="AZ440" s="534"/>
      <c r="BA440" s="534"/>
      <c r="BB440" s="534"/>
      <c r="BC440" s="534"/>
      <c r="BD440" s="534"/>
      <c r="BE440" s="534"/>
      <c r="BF440" s="534"/>
      <c r="BG440" s="534"/>
      <c r="BH440" s="534"/>
      <c r="BI440" s="534"/>
    </row>
    <row r="441" spans="8:61" ht="16">
      <c r="H441" s="534"/>
      <c r="I441" s="534"/>
      <c r="J441" s="534"/>
      <c r="K441" s="534"/>
      <c r="L441" s="534"/>
      <c r="M441" s="534"/>
      <c r="N441" s="534"/>
      <c r="O441" s="534"/>
      <c r="P441" s="534"/>
      <c r="Q441" s="534"/>
      <c r="R441" s="534"/>
      <c r="S441" s="534"/>
      <c r="T441" s="534"/>
      <c r="U441" s="534"/>
      <c r="V441" s="534"/>
      <c r="W441" s="534"/>
      <c r="X441" s="534"/>
      <c r="Y441" s="534"/>
      <c r="Z441" s="534"/>
      <c r="AA441" s="534"/>
      <c r="AB441" s="534"/>
      <c r="AC441" s="534"/>
      <c r="AD441" s="534"/>
      <c r="AE441" s="534"/>
      <c r="AF441" s="534"/>
      <c r="AG441" s="534"/>
      <c r="AH441" s="534"/>
      <c r="AI441" s="534"/>
      <c r="AJ441" s="534"/>
      <c r="AK441" s="534"/>
      <c r="AL441" s="534"/>
      <c r="AM441" s="534"/>
      <c r="AN441" s="534"/>
      <c r="AO441" s="534"/>
      <c r="AP441" s="534"/>
      <c r="AQ441" s="534"/>
      <c r="AR441" s="534"/>
      <c r="AS441" s="534"/>
      <c r="AT441" s="534"/>
      <c r="AU441" s="534"/>
      <c r="AV441" s="534"/>
      <c r="AW441" s="534"/>
      <c r="AX441" s="534"/>
      <c r="AY441" s="534"/>
      <c r="AZ441" s="534"/>
      <c r="BA441" s="534"/>
      <c r="BB441" s="534"/>
      <c r="BC441" s="534"/>
      <c r="BD441" s="534"/>
      <c r="BE441" s="534"/>
      <c r="BF441" s="534"/>
      <c r="BG441" s="534"/>
      <c r="BH441" s="534"/>
      <c r="BI441" s="534"/>
    </row>
    <row r="442" spans="8:61" ht="16">
      <c r="H442" s="534"/>
      <c r="I442" s="534"/>
      <c r="J442" s="534"/>
      <c r="K442" s="534"/>
      <c r="L442" s="534"/>
      <c r="M442" s="534"/>
      <c r="N442" s="534"/>
      <c r="O442" s="534"/>
      <c r="P442" s="534"/>
      <c r="Q442" s="534"/>
      <c r="R442" s="534"/>
      <c r="S442" s="534"/>
      <c r="T442" s="534"/>
      <c r="U442" s="534"/>
      <c r="V442" s="534"/>
      <c r="W442" s="534"/>
      <c r="X442" s="534"/>
      <c r="Y442" s="534"/>
      <c r="Z442" s="534"/>
      <c r="AA442" s="534"/>
      <c r="AB442" s="534"/>
      <c r="AC442" s="534"/>
      <c r="AD442" s="534"/>
      <c r="AE442" s="534"/>
      <c r="AF442" s="534"/>
      <c r="AG442" s="534"/>
      <c r="AH442" s="534"/>
      <c r="AI442" s="534"/>
      <c r="AJ442" s="534"/>
      <c r="AK442" s="534"/>
      <c r="AL442" s="534"/>
      <c r="AM442" s="534"/>
      <c r="AN442" s="534"/>
      <c r="AO442" s="534"/>
      <c r="AP442" s="534"/>
      <c r="AQ442" s="534"/>
      <c r="AR442" s="534"/>
      <c r="AS442" s="534"/>
      <c r="AT442" s="534"/>
      <c r="AU442" s="534"/>
      <c r="AV442" s="534"/>
      <c r="AW442" s="534"/>
      <c r="AX442" s="534"/>
      <c r="AY442" s="534"/>
      <c r="AZ442" s="534"/>
      <c r="BA442" s="534"/>
      <c r="BB442" s="534"/>
      <c r="BC442" s="534"/>
      <c r="BD442" s="534"/>
      <c r="BE442" s="534"/>
      <c r="BF442" s="534"/>
      <c r="BG442" s="534"/>
      <c r="BH442" s="534"/>
      <c r="BI442" s="534"/>
    </row>
    <row r="443" spans="8:61" ht="16">
      <c r="H443" s="534"/>
      <c r="I443" s="534"/>
      <c r="J443" s="534"/>
      <c r="K443" s="534"/>
      <c r="L443" s="534"/>
      <c r="M443" s="534"/>
      <c r="N443" s="534"/>
      <c r="O443" s="534"/>
      <c r="P443" s="534"/>
      <c r="Q443" s="534"/>
      <c r="R443" s="534"/>
      <c r="S443" s="534"/>
      <c r="T443" s="534"/>
      <c r="U443" s="534"/>
      <c r="V443" s="534"/>
      <c r="W443" s="534"/>
      <c r="X443" s="534"/>
      <c r="Y443" s="534"/>
      <c r="Z443" s="534"/>
      <c r="AA443" s="534"/>
      <c r="AB443" s="534"/>
      <c r="AC443" s="534"/>
      <c r="AD443" s="534"/>
      <c r="AE443" s="534"/>
      <c r="AF443" s="534"/>
      <c r="AG443" s="534"/>
      <c r="AH443" s="534"/>
      <c r="AI443" s="534"/>
      <c r="AJ443" s="534"/>
      <c r="AK443" s="534"/>
      <c r="AL443" s="534"/>
      <c r="AM443" s="534"/>
      <c r="AN443" s="534"/>
      <c r="AO443" s="534"/>
      <c r="AP443" s="534"/>
      <c r="AQ443" s="534"/>
      <c r="AR443" s="534"/>
      <c r="AS443" s="534"/>
      <c r="AT443" s="534"/>
      <c r="AU443" s="534"/>
      <c r="AV443" s="534"/>
      <c r="AW443" s="534"/>
      <c r="AX443" s="534"/>
      <c r="AY443" s="534"/>
      <c r="AZ443" s="534"/>
      <c r="BA443" s="534"/>
      <c r="BB443" s="534"/>
      <c r="BC443" s="534"/>
      <c r="BD443" s="534"/>
      <c r="BE443" s="534"/>
      <c r="BF443" s="534"/>
      <c r="BG443" s="534"/>
      <c r="BH443" s="534"/>
      <c r="BI443" s="534"/>
    </row>
    <row r="444" spans="8:61" ht="16">
      <c r="H444" s="534"/>
      <c r="I444" s="534"/>
      <c r="J444" s="534"/>
      <c r="K444" s="534"/>
      <c r="L444" s="534"/>
      <c r="M444" s="534"/>
      <c r="N444" s="534"/>
      <c r="O444" s="534"/>
      <c r="P444" s="534"/>
      <c r="Q444" s="534"/>
      <c r="R444" s="534"/>
      <c r="S444" s="534"/>
      <c r="T444" s="534"/>
      <c r="U444" s="534"/>
      <c r="V444" s="534"/>
      <c r="W444" s="534"/>
      <c r="X444" s="534"/>
      <c r="Y444" s="534"/>
      <c r="Z444" s="534"/>
      <c r="AA444" s="534"/>
      <c r="AB444" s="534"/>
      <c r="AC444" s="534"/>
      <c r="AD444" s="534"/>
      <c r="AE444" s="534"/>
      <c r="AF444" s="534"/>
      <c r="AG444" s="534"/>
      <c r="AH444" s="534"/>
      <c r="AI444" s="534"/>
      <c r="AJ444" s="534"/>
      <c r="AK444" s="534"/>
      <c r="AL444" s="534"/>
      <c r="AM444" s="534"/>
      <c r="AN444" s="534"/>
      <c r="AO444" s="534"/>
      <c r="AP444" s="534"/>
      <c r="AQ444" s="534"/>
      <c r="AR444" s="534"/>
      <c r="AS444" s="534"/>
      <c r="AT444" s="534"/>
      <c r="AU444" s="534"/>
      <c r="AV444" s="534"/>
      <c r="AW444" s="534"/>
      <c r="AX444" s="534"/>
      <c r="AY444" s="534"/>
      <c r="AZ444" s="534"/>
      <c r="BA444" s="534"/>
      <c r="BB444" s="534"/>
      <c r="BC444" s="534"/>
      <c r="BD444" s="534"/>
      <c r="BE444" s="534"/>
      <c r="BF444" s="534"/>
      <c r="BG444" s="534"/>
      <c r="BH444" s="534"/>
      <c r="BI444" s="534"/>
    </row>
    <row r="445" spans="8:61" ht="16">
      <c r="H445" s="534"/>
      <c r="I445" s="534"/>
      <c r="J445" s="534"/>
      <c r="K445" s="534"/>
      <c r="L445" s="534"/>
      <c r="M445" s="534"/>
      <c r="N445" s="534"/>
      <c r="O445" s="534"/>
      <c r="P445" s="534"/>
      <c r="Q445" s="534"/>
      <c r="R445" s="534"/>
      <c r="S445" s="534"/>
      <c r="T445" s="534"/>
      <c r="U445" s="534"/>
      <c r="V445" s="534"/>
      <c r="W445" s="534"/>
      <c r="X445" s="534"/>
      <c r="Y445" s="534"/>
      <c r="Z445" s="534"/>
      <c r="AA445" s="534"/>
      <c r="AB445" s="534"/>
      <c r="AC445" s="534"/>
      <c r="AD445" s="534"/>
      <c r="AE445" s="534"/>
      <c r="AF445" s="534"/>
      <c r="AG445" s="534"/>
      <c r="AH445" s="534"/>
      <c r="AI445" s="534"/>
      <c r="AJ445" s="534"/>
      <c r="AK445" s="534"/>
      <c r="AL445" s="534"/>
      <c r="AM445" s="534"/>
      <c r="AN445" s="534"/>
      <c r="AO445" s="534"/>
      <c r="AP445" s="534"/>
      <c r="AQ445" s="534"/>
      <c r="AR445" s="534"/>
      <c r="AS445" s="534"/>
      <c r="AT445" s="534"/>
      <c r="AU445" s="534"/>
      <c r="AV445" s="534"/>
      <c r="AW445" s="534"/>
      <c r="AX445" s="534"/>
      <c r="AY445" s="534"/>
      <c r="AZ445" s="534"/>
      <c r="BA445" s="534"/>
      <c r="BB445" s="534"/>
      <c r="BC445" s="534"/>
      <c r="BD445" s="534"/>
      <c r="BE445" s="534"/>
      <c r="BF445" s="534"/>
      <c r="BG445" s="534"/>
      <c r="BH445" s="534"/>
      <c r="BI445" s="534"/>
    </row>
    <row r="446" spans="8:61" ht="16">
      <c r="H446" s="534"/>
      <c r="I446" s="534"/>
      <c r="J446" s="534"/>
      <c r="K446" s="534"/>
      <c r="L446" s="534"/>
      <c r="M446" s="534"/>
      <c r="N446" s="534"/>
      <c r="O446" s="534"/>
      <c r="P446" s="534"/>
      <c r="Q446" s="534"/>
      <c r="R446" s="534"/>
      <c r="S446" s="534"/>
      <c r="T446" s="534"/>
      <c r="U446" s="534"/>
      <c r="V446" s="534"/>
      <c r="W446" s="534"/>
      <c r="X446" s="534"/>
      <c r="Y446" s="534"/>
      <c r="Z446" s="534"/>
      <c r="AA446" s="534"/>
      <c r="AB446" s="534"/>
      <c r="AC446" s="534"/>
      <c r="AD446" s="534"/>
      <c r="AE446" s="534"/>
      <c r="AF446" s="534"/>
      <c r="AG446" s="534"/>
      <c r="AH446" s="534"/>
      <c r="AI446" s="534"/>
      <c r="AJ446" s="534"/>
      <c r="AK446" s="534"/>
      <c r="AL446" s="534"/>
      <c r="AM446" s="534"/>
      <c r="AN446" s="534"/>
      <c r="AO446" s="534"/>
      <c r="AP446" s="534"/>
      <c r="AQ446" s="534"/>
      <c r="AR446" s="534"/>
      <c r="AS446" s="534"/>
      <c r="AT446" s="534"/>
      <c r="AU446" s="534"/>
      <c r="AV446" s="534"/>
      <c r="AW446" s="534"/>
      <c r="AX446" s="534"/>
      <c r="AY446" s="534"/>
      <c r="AZ446" s="534"/>
      <c r="BA446" s="534"/>
      <c r="BB446" s="534"/>
      <c r="BC446" s="534"/>
      <c r="BD446" s="534"/>
      <c r="BE446" s="534"/>
      <c r="BF446" s="534"/>
      <c r="BG446" s="534"/>
      <c r="BH446" s="534"/>
      <c r="BI446" s="534"/>
    </row>
    <row r="447" spans="8:61" ht="16">
      <c r="H447" s="534"/>
      <c r="I447" s="534"/>
      <c r="J447" s="534"/>
      <c r="K447" s="534"/>
      <c r="L447" s="534"/>
      <c r="M447" s="534"/>
      <c r="N447" s="534"/>
      <c r="O447" s="534"/>
      <c r="P447" s="534"/>
      <c r="Q447" s="534"/>
      <c r="R447" s="534"/>
      <c r="S447" s="534"/>
      <c r="T447" s="534"/>
      <c r="U447" s="534"/>
      <c r="V447" s="534"/>
      <c r="W447" s="534"/>
      <c r="X447" s="534"/>
      <c r="Y447" s="534"/>
      <c r="Z447" s="534"/>
      <c r="AA447" s="534"/>
      <c r="AB447" s="534"/>
      <c r="AC447" s="534"/>
      <c r="AD447" s="534"/>
      <c r="AE447" s="534"/>
      <c r="AF447" s="534"/>
      <c r="AG447" s="534"/>
      <c r="AH447" s="534"/>
      <c r="AI447" s="534"/>
      <c r="AJ447" s="534"/>
      <c r="AK447" s="534"/>
      <c r="AL447" s="534"/>
      <c r="AM447" s="534"/>
      <c r="AN447" s="534"/>
      <c r="AO447" s="534"/>
      <c r="AP447" s="534"/>
      <c r="AQ447" s="534"/>
      <c r="AR447" s="534"/>
      <c r="AS447" s="534"/>
      <c r="AT447" s="534"/>
      <c r="AU447" s="534"/>
      <c r="AV447" s="534"/>
      <c r="AW447" s="534"/>
      <c r="AX447" s="534"/>
      <c r="AY447" s="534"/>
      <c r="AZ447" s="534"/>
      <c r="BA447" s="534"/>
      <c r="BB447" s="534"/>
      <c r="BC447" s="534"/>
      <c r="BD447" s="534"/>
      <c r="BE447" s="534"/>
      <c r="BF447" s="534"/>
      <c r="BG447" s="534"/>
      <c r="BH447" s="534"/>
      <c r="BI447" s="534"/>
    </row>
    <row r="448" spans="8:61" ht="16">
      <c r="H448" s="534"/>
      <c r="I448" s="534"/>
      <c r="J448" s="534"/>
      <c r="K448" s="534"/>
      <c r="L448" s="534"/>
      <c r="M448" s="534"/>
      <c r="N448" s="534"/>
      <c r="O448" s="534"/>
      <c r="P448" s="534"/>
      <c r="Q448" s="534"/>
      <c r="R448" s="534"/>
      <c r="S448" s="534"/>
      <c r="T448" s="534"/>
      <c r="U448" s="534"/>
      <c r="V448" s="534"/>
      <c r="W448" s="534"/>
      <c r="X448" s="534"/>
      <c r="Y448" s="534"/>
      <c r="Z448" s="534"/>
      <c r="AA448" s="534"/>
      <c r="AB448" s="534"/>
      <c r="AC448" s="534"/>
      <c r="AD448" s="534"/>
      <c r="AE448" s="534"/>
      <c r="AF448" s="534"/>
      <c r="AG448" s="534"/>
      <c r="AH448" s="534"/>
      <c r="AI448" s="534"/>
      <c r="AJ448" s="534"/>
      <c r="AK448" s="534"/>
      <c r="AL448" s="534"/>
      <c r="AM448" s="534"/>
      <c r="AN448" s="534"/>
      <c r="AO448" s="534"/>
      <c r="AP448" s="534"/>
      <c r="AQ448" s="534"/>
      <c r="AR448" s="534"/>
      <c r="AS448" s="534"/>
      <c r="AT448" s="534"/>
      <c r="AU448" s="534"/>
      <c r="AV448" s="534"/>
      <c r="AW448" s="534"/>
      <c r="AX448" s="534"/>
      <c r="AY448" s="534"/>
      <c r="AZ448" s="534"/>
      <c r="BA448" s="534"/>
      <c r="BB448" s="534"/>
      <c r="BC448" s="534"/>
      <c r="BD448" s="534"/>
      <c r="BE448" s="534"/>
      <c r="BF448" s="534"/>
      <c r="BG448" s="534"/>
      <c r="BH448" s="534"/>
      <c r="BI448" s="534"/>
    </row>
    <row r="449" spans="8:61" ht="16">
      <c r="H449" s="534"/>
      <c r="I449" s="534"/>
      <c r="J449" s="534"/>
      <c r="K449" s="534"/>
      <c r="L449" s="534"/>
      <c r="M449" s="534"/>
      <c r="N449" s="534"/>
      <c r="O449" s="534"/>
      <c r="P449" s="534"/>
      <c r="Q449" s="534"/>
      <c r="R449" s="534"/>
      <c r="S449" s="534"/>
      <c r="T449" s="534"/>
      <c r="U449" s="534"/>
      <c r="V449" s="534"/>
      <c r="W449" s="534"/>
      <c r="X449" s="534"/>
      <c r="Y449" s="534"/>
      <c r="Z449" s="534"/>
      <c r="AA449" s="534"/>
      <c r="AB449" s="534"/>
      <c r="AC449" s="534"/>
      <c r="AD449" s="534"/>
      <c r="AE449" s="534"/>
      <c r="AF449" s="534"/>
      <c r="AG449" s="534"/>
      <c r="AH449" s="534"/>
      <c r="AI449" s="534"/>
      <c r="AJ449" s="534"/>
      <c r="AK449" s="534"/>
      <c r="AL449" s="534"/>
      <c r="AM449" s="534"/>
      <c r="AN449" s="534"/>
      <c r="AO449" s="534"/>
      <c r="AP449" s="534"/>
      <c r="AQ449" s="534"/>
      <c r="AR449" s="534"/>
      <c r="AS449" s="534"/>
      <c r="AT449" s="534"/>
      <c r="AU449" s="534"/>
      <c r="AV449" s="534"/>
      <c r="AW449" s="534"/>
      <c r="AX449" s="534"/>
      <c r="AY449" s="534"/>
      <c r="AZ449" s="534"/>
      <c r="BA449" s="534"/>
      <c r="BB449" s="534"/>
      <c r="BC449" s="534"/>
      <c r="BD449" s="534"/>
      <c r="BE449" s="534"/>
      <c r="BF449" s="534"/>
      <c r="BG449" s="534"/>
      <c r="BH449" s="534"/>
      <c r="BI449" s="534"/>
    </row>
    <row r="450" spans="8:61" ht="16">
      <c r="H450" s="534"/>
      <c r="I450" s="534"/>
      <c r="J450" s="534"/>
      <c r="K450" s="534"/>
      <c r="L450" s="534"/>
      <c r="M450" s="534"/>
      <c r="N450" s="534"/>
      <c r="O450" s="534"/>
      <c r="P450" s="534"/>
      <c r="Q450" s="534"/>
      <c r="R450" s="534"/>
      <c r="S450" s="534"/>
      <c r="T450" s="534"/>
      <c r="U450" s="534"/>
      <c r="V450" s="534"/>
      <c r="W450" s="534"/>
      <c r="X450" s="534"/>
      <c r="Y450" s="534"/>
      <c r="Z450" s="534"/>
      <c r="AA450" s="534"/>
      <c r="AB450" s="534"/>
      <c r="AC450" s="534"/>
      <c r="AD450" s="534"/>
      <c r="AE450" s="534"/>
      <c r="AF450" s="534"/>
      <c r="AG450" s="534"/>
      <c r="AH450" s="534"/>
      <c r="AI450" s="534"/>
      <c r="AJ450" s="534"/>
      <c r="AK450" s="534"/>
      <c r="AL450" s="534"/>
      <c r="AM450" s="534"/>
      <c r="AN450" s="534"/>
      <c r="AO450" s="534"/>
      <c r="AP450" s="534"/>
      <c r="AQ450" s="534"/>
      <c r="AR450" s="534"/>
      <c r="AS450" s="534"/>
      <c r="AT450" s="534"/>
      <c r="AU450" s="534"/>
      <c r="AV450" s="534"/>
      <c r="AW450" s="534"/>
      <c r="AX450" s="534"/>
      <c r="AY450" s="534"/>
      <c r="AZ450" s="534"/>
      <c r="BA450" s="534"/>
      <c r="BB450" s="534"/>
      <c r="BC450" s="534"/>
      <c r="BD450" s="534"/>
      <c r="BE450" s="534"/>
      <c r="BF450" s="534"/>
      <c r="BG450" s="534"/>
      <c r="BH450" s="534"/>
      <c r="BI450" s="534"/>
    </row>
    <row r="451" spans="8:61" ht="16">
      <c r="H451" s="534"/>
      <c r="I451" s="534"/>
      <c r="J451" s="534"/>
      <c r="K451" s="534"/>
      <c r="L451" s="534"/>
      <c r="M451" s="534"/>
      <c r="N451" s="534"/>
      <c r="O451" s="534"/>
      <c r="P451" s="534"/>
      <c r="Q451" s="534"/>
      <c r="R451" s="534"/>
      <c r="S451" s="534"/>
      <c r="T451" s="534"/>
      <c r="U451" s="534"/>
      <c r="V451" s="534"/>
      <c r="W451" s="534"/>
      <c r="X451" s="534"/>
      <c r="Y451" s="534"/>
      <c r="Z451" s="534"/>
      <c r="AA451" s="534"/>
      <c r="AB451" s="534"/>
      <c r="AC451" s="534"/>
      <c r="AD451" s="534"/>
      <c r="AE451" s="534"/>
      <c r="AF451" s="534"/>
      <c r="AG451" s="534"/>
      <c r="AH451" s="534"/>
      <c r="AI451" s="534"/>
      <c r="AJ451" s="534"/>
      <c r="AK451" s="534"/>
      <c r="AL451" s="534"/>
      <c r="AM451" s="534"/>
      <c r="AN451" s="534"/>
      <c r="AO451" s="534"/>
      <c r="AP451" s="534"/>
      <c r="AQ451" s="534"/>
      <c r="AR451" s="534"/>
      <c r="AS451" s="534"/>
      <c r="AT451" s="534"/>
      <c r="AU451" s="534"/>
      <c r="AV451" s="534"/>
      <c r="AW451" s="534"/>
      <c r="AX451" s="534"/>
      <c r="AY451" s="534"/>
      <c r="AZ451" s="534"/>
      <c r="BA451" s="534"/>
      <c r="BB451" s="534"/>
      <c r="BC451" s="534"/>
      <c r="BD451" s="534"/>
      <c r="BE451" s="534"/>
      <c r="BF451" s="534"/>
      <c r="BG451" s="534"/>
      <c r="BH451" s="534"/>
      <c r="BI451" s="534"/>
    </row>
    <row r="452" spans="8:61" ht="16">
      <c r="H452" s="534"/>
      <c r="I452" s="534"/>
      <c r="J452" s="534"/>
      <c r="K452" s="534"/>
      <c r="L452" s="534"/>
      <c r="M452" s="534"/>
      <c r="N452" s="534"/>
      <c r="O452" s="534"/>
      <c r="P452" s="534"/>
      <c r="Q452" s="534"/>
      <c r="R452" s="534"/>
      <c r="S452" s="534"/>
      <c r="T452" s="534"/>
      <c r="U452" s="534"/>
      <c r="V452" s="534"/>
      <c r="W452" s="534"/>
      <c r="X452" s="534"/>
      <c r="Y452" s="534"/>
      <c r="Z452" s="534"/>
      <c r="AA452" s="534"/>
      <c r="AB452" s="534"/>
      <c r="AC452" s="534"/>
      <c r="AD452" s="534"/>
      <c r="AE452" s="534"/>
      <c r="AF452" s="534"/>
      <c r="AG452" s="534"/>
      <c r="AH452" s="534"/>
      <c r="AI452" s="534"/>
      <c r="AJ452" s="534"/>
      <c r="AK452" s="534"/>
      <c r="AL452" s="534"/>
      <c r="AM452" s="534"/>
      <c r="AN452" s="534"/>
      <c r="AO452" s="534"/>
      <c r="AP452" s="534"/>
      <c r="AQ452" s="534"/>
      <c r="AR452" s="534"/>
      <c r="AS452" s="534"/>
      <c r="AT452" s="534"/>
      <c r="AU452" s="534"/>
      <c r="AV452" s="534"/>
      <c r="AW452" s="534"/>
      <c r="AX452" s="534"/>
      <c r="AY452" s="534"/>
      <c r="AZ452" s="534"/>
      <c r="BA452" s="534"/>
      <c r="BB452" s="534"/>
      <c r="BC452" s="534"/>
      <c r="BD452" s="534"/>
      <c r="BE452" s="534"/>
      <c r="BF452" s="534"/>
      <c r="BG452" s="534"/>
      <c r="BH452" s="534"/>
      <c r="BI452" s="534"/>
    </row>
    <row r="453" spans="8:61" ht="16">
      <c r="H453" s="534"/>
      <c r="I453" s="534"/>
      <c r="J453" s="534"/>
      <c r="K453" s="534"/>
      <c r="L453" s="534"/>
      <c r="M453" s="534"/>
      <c r="N453" s="534"/>
      <c r="O453" s="534"/>
      <c r="P453" s="534"/>
      <c r="Q453" s="534"/>
      <c r="R453" s="534"/>
      <c r="S453" s="534"/>
      <c r="T453" s="534"/>
      <c r="U453" s="534"/>
      <c r="V453" s="534"/>
      <c r="W453" s="534"/>
      <c r="X453" s="534"/>
      <c r="Y453" s="534"/>
      <c r="Z453" s="534"/>
      <c r="AA453" s="534"/>
      <c r="AB453" s="534"/>
      <c r="AC453" s="534"/>
      <c r="AD453" s="534"/>
      <c r="AE453" s="534"/>
      <c r="AF453" s="534"/>
      <c r="AG453" s="534"/>
      <c r="AH453" s="534"/>
      <c r="AI453" s="534"/>
      <c r="AJ453" s="534"/>
      <c r="AK453" s="534"/>
      <c r="AL453" s="534"/>
      <c r="AM453" s="534"/>
      <c r="AN453" s="534"/>
      <c r="AO453" s="534"/>
      <c r="AP453" s="534"/>
      <c r="AQ453" s="534"/>
      <c r="AR453" s="534"/>
      <c r="AS453" s="534"/>
      <c r="AT453" s="534"/>
      <c r="AU453" s="534"/>
      <c r="AV453" s="534"/>
      <c r="AW453" s="534"/>
      <c r="AX453" s="534"/>
      <c r="AY453" s="534"/>
      <c r="AZ453" s="534"/>
      <c r="BA453" s="534"/>
      <c r="BB453" s="534"/>
      <c r="BC453" s="534"/>
      <c r="BD453" s="534"/>
      <c r="BE453" s="534"/>
      <c r="BF453" s="534"/>
      <c r="BG453" s="534"/>
      <c r="BH453" s="534"/>
      <c r="BI453" s="534"/>
    </row>
    <row r="454" spans="8:61" ht="16">
      <c r="H454" s="534"/>
      <c r="I454" s="534"/>
      <c r="J454" s="534"/>
      <c r="K454" s="534"/>
      <c r="L454" s="534"/>
      <c r="M454" s="534"/>
      <c r="N454" s="534"/>
      <c r="O454" s="534"/>
      <c r="P454" s="534"/>
      <c r="Q454" s="534"/>
      <c r="R454" s="534"/>
      <c r="S454" s="534"/>
      <c r="T454" s="534"/>
      <c r="U454" s="534"/>
      <c r="V454" s="534"/>
      <c r="W454" s="534"/>
      <c r="X454" s="534"/>
      <c r="Y454" s="534"/>
      <c r="Z454" s="534"/>
      <c r="AA454" s="534"/>
      <c r="AB454" s="534"/>
      <c r="AC454" s="534"/>
      <c r="AD454" s="534"/>
      <c r="AE454" s="534"/>
      <c r="AF454" s="534"/>
      <c r="AG454" s="534"/>
      <c r="AH454" s="534"/>
      <c r="AI454" s="534"/>
      <c r="AJ454" s="534"/>
      <c r="AK454" s="534"/>
      <c r="AL454" s="534"/>
      <c r="AM454" s="534"/>
      <c r="AN454" s="534"/>
      <c r="AO454" s="534"/>
      <c r="AP454" s="534"/>
      <c r="AQ454" s="534"/>
      <c r="AR454" s="534"/>
      <c r="AS454" s="534"/>
      <c r="AT454" s="534"/>
      <c r="AU454" s="534"/>
      <c r="AV454" s="534"/>
      <c r="AW454" s="534"/>
      <c r="AX454" s="534"/>
      <c r="AY454" s="534"/>
      <c r="AZ454" s="534"/>
      <c r="BA454" s="534"/>
      <c r="BB454" s="534"/>
      <c r="BC454" s="534"/>
      <c r="BD454" s="534"/>
      <c r="BE454" s="534"/>
      <c r="BF454" s="534"/>
      <c r="BG454" s="534"/>
      <c r="BH454" s="534"/>
      <c r="BI454" s="534"/>
    </row>
    <row r="455" spans="8:61" ht="16">
      <c r="H455" s="534"/>
      <c r="I455" s="534"/>
      <c r="J455" s="534"/>
      <c r="K455" s="534"/>
      <c r="L455" s="534"/>
      <c r="M455" s="534"/>
      <c r="N455" s="534"/>
      <c r="O455" s="534"/>
      <c r="P455" s="534"/>
      <c r="Q455" s="534"/>
      <c r="R455" s="534"/>
      <c r="S455" s="534"/>
      <c r="T455" s="534"/>
      <c r="U455" s="534"/>
      <c r="V455" s="534"/>
      <c r="W455" s="534"/>
      <c r="X455" s="534"/>
      <c r="Y455" s="534"/>
      <c r="Z455" s="534"/>
      <c r="AA455" s="534"/>
      <c r="AB455" s="534"/>
      <c r="AC455" s="534"/>
      <c r="AD455" s="534"/>
      <c r="AE455" s="534"/>
      <c r="AF455" s="534"/>
      <c r="AG455" s="534"/>
      <c r="AH455" s="534"/>
      <c r="AI455" s="534"/>
      <c r="AJ455" s="534"/>
      <c r="AK455" s="534"/>
      <c r="AL455" s="534"/>
      <c r="AM455" s="534"/>
      <c r="AN455" s="534"/>
      <c r="AO455" s="534"/>
      <c r="AP455" s="534"/>
      <c r="AQ455" s="534"/>
      <c r="AR455" s="534"/>
      <c r="AS455" s="534"/>
      <c r="AT455" s="534"/>
      <c r="AU455" s="534"/>
      <c r="AV455" s="534"/>
      <c r="AW455" s="534"/>
      <c r="AX455" s="534"/>
      <c r="AY455" s="534"/>
      <c r="AZ455" s="534"/>
      <c r="BA455" s="534"/>
      <c r="BB455" s="534"/>
      <c r="BC455" s="534"/>
      <c r="BD455" s="534"/>
      <c r="BE455" s="534"/>
      <c r="BF455" s="534"/>
      <c r="BG455" s="534"/>
      <c r="BH455" s="534"/>
      <c r="BI455" s="534"/>
    </row>
    <row r="456" spans="8:61" ht="16">
      <c r="H456" s="534"/>
      <c r="I456" s="534"/>
      <c r="J456" s="534"/>
      <c r="K456" s="534"/>
      <c r="L456" s="534"/>
      <c r="M456" s="534"/>
      <c r="N456" s="534"/>
      <c r="O456" s="534"/>
      <c r="P456" s="534"/>
      <c r="Q456" s="534"/>
      <c r="R456" s="534"/>
      <c r="S456" s="534"/>
      <c r="T456" s="534"/>
      <c r="U456" s="534"/>
      <c r="V456" s="534"/>
      <c r="W456" s="534"/>
      <c r="X456" s="534"/>
      <c r="Y456" s="534"/>
      <c r="Z456" s="534"/>
      <c r="AA456" s="534"/>
      <c r="AB456" s="534"/>
      <c r="AC456" s="534"/>
      <c r="AD456" s="534"/>
      <c r="AE456" s="534"/>
      <c r="AF456" s="534"/>
      <c r="AG456" s="534"/>
      <c r="AH456" s="534"/>
      <c r="AI456" s="534"/>
      <c r="AJ456" s="534"/>
      <c r="AK456" s="534"/>
      <c r="AL456" s="534"/>
      <c r="AM456" s="534"/>
      <c r="AN456" s="534"/>
      <c r="AO456" s="534"/>
      <c r="AP456" s="534"/>
      <c r="AQ456" s="534"/>
      <c r="AR456" s="534"/>
      <c r="AS456" s="534"/>
      <c r="AT456" s="534"/>
      <c r="AU456" s="534"/>
      <c r="AV456" s="534"/>
      <c r="AW456" s="534"/>
      <c r="AX456" s="534"/>
      <c r="AY456" s="534"/>
      <c r="AZ456" s="534"/>
      <c r="BA456" s="534"/>
      <c r="BB456" s="534"/>
      <c r="BC456" s="534"/>
      <c r="BD456" s="534"/>
      <c r="BE456" s="534"/>
      <c r="BF456" s="534"/>
      <c r="BG456" s="534"/>
      <c r="BH456" s="534"/>
      <c r="BI456" s="534"/>
    </row>
    <row r="457" spans="8:61" ht="16">
      <c r="H457" s="534"/>
      <c r="I457" s="534"/>
      <c r="J457" s="534"/>
      <c r="K457" s="534"/>
      <c r="L457" s="534"/>
      <c r="M457" s="534"/>
      <c r="N457" s="534"/>
      <c r="O457" s="534"/>
      <c r="P457" s="534"/>
      <c r="Q457" s="534"/>
      <c r="R457" s="534"/>
      <c r="S457" s="534"/>
      <c r="T457" s="534"/>
      <c r="U457" s="534"/>
      <c r="V457" s="534"/>
      <c r="W457" s="534"/>
      <c r="X457" s="534"/>
      <c r="Y457" s="534"/>
      <c r="Z457" s="534"/>
      <c r="AA457" s="534"/>
      <c r="AB457" s="534"/>
      <c r="AC457" s="534"/>
      <c r="AD457" s="534"/>
      <c r="AE457" s="534"/>
      <c r="AF457" s="534"/>
      <c r="AG457" s="534"/>
      <c r="AH457" s="534"/>
      <c r="AI457" s="534"/>
      <c r="AJ457" s="534"/>
      <c r="AK457" s="534"/>
      <c r="AL457" s="534"/>
      <c r="AM457" s="534"/>
      <c r="AN457" s="534"/>
      <c r="AO457" s="534"/>
      <c r="AP457" s="534"/>
      <c r="AQ457" s="534"/>
      <c r="AR457" s="534"/>
      <c r="AS457" s="534"/>
      <c r="AT457" s="534"/>
      <c r="AU457" s="534"/>
      <c r="AV457" s="534"/>
      <c r="AW457" s="534"/>
      <c r="AX457" s="534"/>
      <c r="AY457" s="534"/>
      <c r="AZ457" s="534"/>
      <c r="BA457" s="534"/>
      <c r="BB457" s="534"/>
      <c r="BC457" s="534"/>
      <c r="BD457" s="534"/>
      <c r="BE457" s="534"/>
      <c r="BF457" s="534"/>
      <c r="BG457" s="534"/>
      <c r="BH457" s="534"/>
      <c r="BI457" s="534"/>
    </row>
    <row r="458" spans="8:61" ht="16">
      <c r="H458" s="534"/>
      <c r="I458" s="534"/>
      <c r="J458" s="534"/>
      <c r="K458" s="534"/>
      <c r="L458" s="534"/>
      <c r="M458" s="534"/>
      <c r="N458" s="534"/>
      <c r="O458" s="534"/>
      <c r="P458" s="534"/>
      <c r="Q458" s="534"/>
      <c r="R458" s="534"/>
      <c r="S458" s="534"/>
      <c r="T458" s="534"/>
      <c r="U458" s="534"/>
      <c r="V458" s="534"/>
      <c r="W458" s="534"/>
      <c r="X458" s="534"/>
      <c r="Y458" s="534"/>
      <c r="Z458" s="534"/>
      <c r="AA458" s="534"/>
      <c r="AB458" s="534"/>
      <c r="AC458" s="534"/>
      <c r="AD458" s="534"/>
      <c r="AE458" s="534"/>
      <c r="AF458" s="534"/>
      <c r="AG458" s="534"/>
      <c r="AH458" s="534"/>
      <c r="AI458" s="534"/>
      <c r="AJ458" s="534"/>
      <c r="AK458" s="534"/>
      <c r="AL458" s="534"/>
      <c r="AM458" s="534"/>
      <c r="AN458" s="534"/>
      <c r="AO458" s="534"/>
      <c r="AP458" s="534"/>
      <c r="AQ458" s="534"/>
      <c r="AR458" s="534"/>
      <c r="AS458" s="534"/>
      <c r="AT458" s="534"/>
      <c r="AU458" s="534"/>
      <c r="AV458" s="534"/>
      <c r="AW458" s="534"/>
      <c r="AX458" s="534"/>
      <c r="AY458" s="534"/>
      <c r="AZ458" s="534"/>
      <c r="BA458" s="534"/>
      <c r="BB458" s="534"/>
      <c r="BC458" s="534"/>
      <c r="BD458" s="534"/>
      <c r="BE458" s="534"/>
      <c r="BF458" s="534"/>
      <c r="BG458" s="534"/>
      <c r="BH458" s="534"/>
      <c r="BI458" s="534"/>
    </row>
    <row r="459" spans="8:61" ht="16">
      <c r="H459" s="534"/>
      <c r="I459" s="534"/>
      <c r="J459" s="534"/>
      <c r="K459" s="534"/>
      <c r="L459" s="534"/>
      <c r="M459" s="534"/>
      <c r="N459" s="534"/>
      <c r="O459" s="534"/>
      <c r="P459" s="534"/>
      <c r="Q459" s="534"/>
      <c r="R459" s="534"/>
      <c r="S459" s="534"/>
      <c r="T459" s="534"/>
      <c r="U459" s="534"/>
      <c r="V459" s="534"/>
      <c r="W459" s="534"/>
      <c r="X459" s="534"/>
      <c r="Y459" s="534"/>
      <c r="Z459" s="534"/>
      <c r="AA459" s="534"/>
      <c r="AB459" s="534"/>
      <c r="AC459" s="534"/>
      <c r="AD459" s="534"/>
      <c r="AE459" s="534"/>
      <c r="AF459" s="534"/>
      <c r="AG459" s="534"/>
      <c r="AH459" s="534"/>
      <c r="AI459" s="534"/>
      <c r="AJ459" s="534"/>
      <c r="AK459" s="534"/>
      <c r="AL459" s="534"/>
      <c r="AM459" s="534"/>
      <c r="AN459" s="534"/>
      <c r="AO459" s="534"/>
      <c r="AP459" s="534"/>
      <c r="AQ459" s="534"/>
      <c r="AR459" s="534"/>
      <c r="AS459" s="534"/>
      <c r="AT459" s="534"/>
      <c r="AU459" s="534"/>
      <c r="AV459" s="534"/>
      <c r="AW459" s="534"/>
      <c r="AX459" s="534"/>
      <c r="AY459" s="534"/>
      <c r="AZ459" s="534"/>
      <c r="BA459" s="534"/>
      <c r="BB459" s="534"/>
      <c r="BC459" s="534"/>
      <c r="BD459" s="534"/>
      <c r="BE459" s="534"/>
      <c r="BF459" s="534"/>
      <c r="BG459" s="534"/>
      <c r="BH459" s="534"/>
      <c r="BI459" s="534"/>
    </row>
    <row r="460" spans="8:61" ht="16">
      <c r="H460" s="534"/>
      <c r="I460" s="534"/>
      <c r="J460" s="534"/>
      <c r="K460" s="534"/>
      <c r="L460" s="534"/>
      <c r="M460" s="534"/>
      <c r="N460" s="534"/>
      <c r="O460" s="534"/>
      <c r="P460" s="534"/>
      <c r="Q460" s="534"/>
      <c r="R460" s="534"/>
      <c r="S460" s="534"/>
      <c r="T460" s="534"/>
      <c r="U460" s="534"/>
      <c r="V460" s="534"/>
      <c r="W460" s="534"/>
      <c r="X460" s="534"/>
      <c r="Y460" s="534"/>
      <c r="Z460" s="534"/>
      <c r="AA460" s="534"/>
      <c r="AB460" s="534"/>
      <c r="AC460" s="534"/>
      <c r="AD460" s="534"/>
      <c r="AE460" s="534"/>
      <c r="AF460" s="534"/>
      <c r="AG460" s="534"/>
      <c r="AH460" s="534"/>
      <c r="AI460" s="534"/>
      <c r="AJ460" s="534"/>
      <c r="AK460" s="534"/>
      <c r="AL460" s="534"/>
      <c r="AM460" s="534"/>
      <c r="AN460" s="534"/>
      <c r="AO460" s="534"/>
      <c r="AP460" s="534"/>
      <c r="AQ460" s="534"/>
      <c r="AR460" s="534"/>
      <c r="AS460" s="534"/>
      <c r="AT460" s="534"/>
      <c r="AU460" s="534"/>
      <c r="AV460" s="534"/>
      <c r="AW460" s="534"/>
      <c r="AX460" s="534"/>
      <c r="AY460" s="534"/>
      <c r="AZ460" s="534"/>
      <c r="BA460" s="534"/>
      <c r="BB460" s="534"/>
      <c r="BC460" s="534"/>
      <c r="BD460" s="534"/>
      <c r="BE460" s="534"/>
      <c r="BF460" s="534"/>
      <c r="BG460" s="534"/>
      <c r="BH460" s="534"/>
      <c r="BI460" s="534"/>
    </row>
    <row r="461" spans="8:61" ht="16">
      <c r="H461" s="534"/>
      <c r="I461" s="534"/>
      <c r="J461" s="534"/>
      <c r="K461" s="534"/>
      <c r="L461" s="534"/>
      <c r="M461" s="534"/>
      <c r="N461" s="534"/>
      <c r="O461" s="534"/>
      <c r="P461" s="534"/>
      <c r="Q461" s="534"/>
      <c r="R461" s="534"/>
      <c r="S461" s="534"/>
      <c r="T461" s="534"/>
      <c r="U461" s="534"/>
      <c r="V461" s="534"/>
      <c r="W461" s="534"/>
      <c r="X461" s="534"/>
      <c r="Y461" s="534"/>
      <c r="Z461" s="534"/>
      <c r="AA461" s="534"/>
      <c r="AB461" s="534"/>
      <c r="AC461" s="534"/>
      <c r="AD461" s="534"/>
      <c r="AE461" s="534"/>
      <c r="AF461" s="534"/>
      <c r="AG461" s="534"/>
      <c r="AH461" s="534"/>
      <c r="AI461" s="534"/>
      <c r="AJ461" s="534"/>
      <c r="AK461" s="534"/>
      <c r="AL461" s="534"/>
      <c r="AM461" s="534"/>
      <c r="AN461" s="534"/>
      <c r="AO461" s="534"/>
      <c r="AP461" s="534"/>
      <c r="AQ461" s="534"/>
      <c r="AR461" s="534"/>
      <c r="AS461" s="534"/>
      <c r="AT461" s="534"/>
      <c r="AU461" s="534"/>
      <c r="AV461" s="534"/>
      <c r="AW461" s="534"/>
      <c r="AX461" s="534"/>
      <c r="AY461" s="534"/>
      <c r="AZ461" s="534"/>
      <c r="BA461" s="534"/>
      <c r="BB461" s="534"/>
      <c r="BC461" s="534"/>
      <c r="BD461" s="534"/>
      <c r="BE461" s="534"/>
      <c r="BF461" s="534"/>
      <c r="BG461" s="534"/>
      <c r="BH461" s="534"/>
      <c r="BI461" s="534"/>
    </row>
    <row r="462" spans="8:61" ht="16">
      <c r="H462" s="534"/>
      <c r="I462" s="534"/>
      <c r="J462" s="534"/>
      <c r="K462" s="534"/>
      <c r="L462" s="534"/>
      <c r="M462" s="534"/>
      <c r="N462" s="534"/>
      <c r="O462" s="534"/>
      <c r="P462" s="534"/>
      <c r="Q462" s="534"/>
      <c r="R462" s="534"/>
      <c r="S462" s="534"/>
      <c r="T462" s="534"/>
      <c r="U462" s="534"/>
      <c r="V462" s="534"/>
      <c r="W462" s="534"/>
      <c r="X462" s="534"/>
      <c r="Y462" s="534"/>
      <c r="Z462" s="534"/>
      <c r="AA462" s="534"/>
      <c r="AB462" s="534"/>
      <c r="AC462" s="534"/>
      <c r="AD462" s="534"/>
      <c r="AE462" s="534"/>
      <c r="AF462" s="534"/>
      <c r="AG462" s="534"/>
      <c r="AH462" s="534"/>
      <c r="AI462" s="534"/>
      <c r="AJ462" s="534"/>
      <c r="AK462" s="534"/>
      <c r="AL462" s="534"/>
      <c r="AM462" s="534"/>
      <c r="AN462" s="534"/>
      <c r="AO462" s="534"/>
      <c r="AP462" s="534"/>
      <c r="AQ462" s="534"/>
      <c r="AR462" s="534"/>
      <c r="AS462" s="534"/>
      <c r="AT462" s="534"/>
      <c r="AU462" s="534"/>
      <c r="AV462" s="534"/>
      <c r="AW462" s="534"/>
      <c r="AX462" s="534"/>
      <c r="AY462" s="534"/>
      <c r="AZ462" s="534"/>
      <c r="BA462" s="534"/>
      <c r="BB462" s="534"/>
      <c r="BC462" s="534"/>
      <c r="BD462" s="534"/>
      <c r="BE462" s="534"/>
      <c r="BF462" s="534"/>
      <c r="BG462" s="534"/>
      <c r="BH462" s="534"/>
      <c r="BI462" s="534"/>
    </row>
    <row r="463" spans="8:61" ht="16">
      <c r="H463" s="534"/>
      <c r="I463" s="534"/>
      <c r="J463" s="534"/>
      <c r="K463" s="534"/>
      <c r="L463" s="534"/>
      <c r="M463" s="534"/>
      <c r="N463" s="534"/>
      <c r="O463" s="534"/>
      <c r="P463" s="534"/>
      <c r="Q463" s="534"/>
      <c r="R463" s="534"/>
      <c r="S463" s="534"/>
      <c r="T463" s="534"/>
      <c r="U463" s="534"/>
      <c r="V463" s="534"/>
      <c r="W463" s="534"/>
      <c r="X463" s="534"/>
      <c r="Y463" s="534"/>
      <c r="Z463" s="534"/>
      <c r="AA463" s="534"/>
      <c r="AB463" s="534"/>
      <c r="AC463" s="534"/>
      <c r="AD463" s="534"/>
      <c r="AE463" s="534"/>
      <c r="AF463" s="534"/>
      <c r="AG463" s="534"/>
      <c r="AH463" s="534"/>
      <c r="AI463" s="534"/>
      <c r="AJ463" s="534"/>
      <c r="AK463" s="534"/>
      <c r="AL463" s="534"/>
      <c r="AM463" s="534"/>
      <c r="AN463" s="534"/>
      <c r="AO463" s="534"/>
      <c r="AP463" s="534"/>
      <c r="AQ463" s="534"/>
      <c r="AR463" s="534"/>
      <c r="AS463" s="534"/>
      <c r="AT463" s="534"/>
      <c r="AU463" s="534"/>
      <c r="AV463" s="534"/>
      <c r="AW463" s="534"/>
      <c r="AX463" s="534"/>
      <c r="AY463" s="534"/>
      <c r="AZ463" s="534"/>
      <c r="BA463" s="534"/>
      <c r="BB463" s="534"/>
      <c r="BC463" s="534"/>
      <c r="BD463" s="534"/>
      <c r="BE463" s="534"/>
      <c r="BF463" s="534"/>
      <c r="BG463" s="534"/>
      <c r="BH463" s="534"/>
      <c r="BI463" s="534"/>
    </row>
    <row r="464" spans="8:61" ht="16">
      <c r="H464" s="534"/>
      <c r="I464" s="534"/>
      <c r="J464" s="534"/>
      <c r="K464" s="534"/>
      <c r="L464" s="534"/>
      <c r="M464" s="534"/>
      <c r="N464" s="534"/>
      <c r="O464" s="534"/>
      <c r="P464" s="534"/>
      <c r="Q464" s="534"/>
      <c r="R464" s="534"/>
      <c r="S464" s="534"/>
      <c r="T464" s="534"/>
      <c r="U464" s="534"/>
      <c r="V464" s="534"/>
      <c r="W464" s="534"/>
      <c r="X464" s="534"/>
      <c r="Y464" s="534"/>
      <c r="Z464" s="534"/>
      <c r="AA464" s="534"/>
      <c r="AB464" s="534"/>
      <c r="AC464" s="534"/>
      <c r="AD464" s="534"/>
      <c r="AE464" s="534"/>
      <c r="AF464" s="534"/>
      <c r="AG464" s="534"/>
      <c r="AH464" s="534"/>
      <c r="AI464" s="534"/>
      <c r="AJ464" s="534"/>
      <c r="AK464" s="534"/>
      <c r="AL464" s="534"/>
      <c r="AM464" s="534"/>
      <c r="AN464" s="534"/>
      <c r="AO464" s="534"/>
      <c r="AP464" s="534"/>
      <c r="AQ464" s="534"/>
      <c r="AR464" s="534"/>
      <c r="AS464" s="534"/>
      <c r="AT464" s="534"/>
      <c r="AU464" s="534"/>
      <c r="AV464" s="534"/>
      <c r="AW464" s="534"/>
      <c r="AX464" s="534"/>
      <c r="AY464" s="534"/>
      <c r="AZ464" s="534"/>
      <c r="BA464" s="534"/>
      <c r="BB464" s="534"/>
      <c r="BC464" s="534"/>
      <c r="BD464" s="534"/>
      <c r="BE464" s="534"/>
      <c r="BF464" s="534"/>
      <c r="BG464" s="534"/>
      <c r="BH464" s="534"/>
      <c r="BI464" s="534"/>
    </row>
    <row r="465" spans="8:61" ht="16">
      <c r="H465" s="534"/>
      <c r="I465" s="534"/>
      <c r="J465" s="534"/>
      <c r="K465" s="534"/>
      <c r="L465" s="534"/>
      <c r="M465" s="534"/>
      <c r="N465" s="534"/>
      <c r="O465" s="534"/>
      <c r="P465" s="534"/>
      <c r="Q465" s="534"/>
      <c r="R465" s="534"/>
      <c r="S465" s="534"/>
      <c r="T465" s="534"/>
      <c r="U465" s="534"/>
      <c r="V465" s="534"/>
      <c r="W465" s="534"/>
      <c r="X465" s="534"/>
      <c r="Y465" s="534"/>
      <c r="Z465" s="534"/>
      <c r="AA465" s="534"/>
      <c r="AB465" s="534"/>
      <c r="AC465" s="534"/>
      <c r="AD465" s="534"/>
      <c r="AE465" s="534"/>
      <c r="AF465" s="534"/>
      <c r="AG465" s="534"/>
      <c r="AH465" s="534"/>
      <c r="AI465" s="534"/>
      <c r="AJ465" s="534"/>
      <c r="AK465" s="534"/>
      <c r="AL465" s="534"/>
      <c r="AM465" s="534"/>
      <c r="AN465" s="534"/>
      <c r="AO465" s="534"/>
      <c r="AP465" s="534"/>
      <c r="AQ465" s="534"/>
      <c r="AR465" s="534"/>
      <c r="AS465" s="534"/>
      <c r="AT465" s="534"/>
      <c r="AU465" s="534"/>
      <c r="AV465" s="534"/>
      <c r="AW465" s="534"/>
      <c r="AX465" s="534"/>
      <c r="AY465" s="534"/>
      <c r="AZ465" s="534"/>
      <c r="BA465" s="534"/>
      <c r="BB465" s="534"/>
      <c r="BC465" s="534"/>
      <c r="BD465" s="534"/>
      <c r="BE465" s="534"/>
      <c r="BF465" s="534"/>
      <c r="BG465" s="534"/>
      <c r="BH465" s="534"/>
      <c r="BI465" s="534"/>
    </row>
    <row r="466" spans="8:61" ht="16">
      <c r="H466" s="534"/>
      <c r="I466" s="534"/>
      <c r="J466" s="534"/>
      <c r="K466" s="534"/>
      <c r="L466" s="534"/>
      <c r="M466" s="534"/>
      <c r="N466" s="534"/>
      <c r="O466" s="534"/>
      <c r="P466" s="534"/>
      <c r="Q466" s="534"/>
      <c r="R466" s="534"/>
      <c r="S466" s="534"/>
      <c r="T466" s="534"/>
      <c r="U466" s="534"/>
      <c r="V466" s="534"/>
      <c r="W466" s="534"/>
      <c r="X466" s="534"/>
      <c r="Y466" s="534"/>
      <c r="Z466" s="534"/>
      <c r="AA466" s="534"/>
      <c r="AB466" s="534"/>
      <c r="AC466" s="534"/>
      <c r="AD466" s="534"/>
      <c r="AE466" s="534"/>
      <c r="AF466" s="534"/>
      <c r="AG466" s="534"/>
      <c r="AH466" s="534"/>
      <c r="AI466" s="534"/>
      <c r="AJ466" s="534"/>
      <c r="AK466" s="534"/>
      <c r="AL466" s="534"/>
      <c r="AM466" s="534"/>
      <c r="AN466" s="534"/>
      <c r="AO466" s="534"/>
      <c r="AP466" s="534"/>
      <c r="AQ466" s="534"/>
      <c r="AR466" s="534"/>
      <c r="AS466" s="534"/>
      <c r="AT466" s="534"/>
      <c r="AU466" s="534"/>
      <c r="AV466" s="534"/>
      <c r="AW466" s="534"/>
      <c r="AX466" s="534"/>
      <c r="AY466" s="534"/>
      <c r="AZ466" s="534"/>
      <c r="BA466" s="534"/>
      <c r="BB466" s="534"/>
      <c r="BC466" s="534"/>
      <c r="BD466" s="534"/>
      <c r="BE466" s="534"/>
      <c r="BF466" s="534"/>
      <c r="BG466" s="534"/>
      <c r="BH466" s="534"/>
      <c r="BI466" s="534"/>
    </row>
    <row r="467" spans="8:61" ht="16">
      <c r="H467" s="534"/>
      <c r="I467" s="534"/>
      <c r="J467" s="534"/>
      <c r="K467" s="534"/>
      <c r="L467" s="534"/>
      <c r="M467" s="534"/>
      <c r="N467" s="534"/>
      <c r="O467" s="534"/>
      <c r="P467" s="534"/>
      <c r="Q467" s="534"/>
      <c r="R467" s="534"/>
      <c r="S467" s="534"/>
      <c r="T467" s="534"/>
      <c r="U467" s="534"/>
      <c r="V467" s="534"/>
      <c r="W467" s="534"/>
      <c r="X467" s="534"/>
      <c r="Y467" s="534"/>
      <c r="Z467" s="534"/>
      <c r="AA467" s="534"/>
      <c r="AB467" s="534"/>
      <c r="AC467" s="534"/>
      <c r="AD467" s="534"/>
      <c r="AE467" s="534"/>
      <c r="AF467" s="534"/>
      <c r="AG467" s="534"/>
      <c r="AH467" s="534"/>
      <c r="AI467" s="534"/>
      <c r="AJ467" s="534"/>
      <c r="AK467" s="534"/>
      <c r="AL467" s="534"/>
      <c r="AM467" s="534"/>
      <c r="AN467" s="534"/>
      <c r="AO467" s="534"/>
      <c r="AP467" s="534"/>
      <c r="AQ467" s="534"/>
      <c r="AR467" s="534"/>
      <c r="AS467" s="534"/>
      <c r="AT467" s="534"/>
      <c r="AU467" s="534"/>
      <c r="AV467" s="534"/>
      <c r="AW467" s="534"/>
      <c r="AX467" s="534"/>
      <c r="AY467" s="534"/>
      <c r="AZ467" s="534"/>
      <c r="BA467" s="534"/>
      <c r="BB467" s="534"/>
      <c r="BC467" s="534"/>
      <c r="BD467" s="534"/>
      <c r="BE467" s="534"/>
      <c r="BF467" s="534"/>
      <c r="BG467" s="534"/>
      <c r="BH467" s="534"/>
      <c r="BI467" s="534"/>
    </row>
    <row r="468" spans="8:61" ht="16">
      <c r="H468" s="534"/>
      <c r="I468" s="534"/>
      <c r="J468" s="534"/>
      <c r="K468" s="534"/>
      <c r="L468" s="534"/>
      <c r="M468" s="534"/>
      <c r="N468" s="534"/>
      <c r="O468" s="534"/>
      <c r="P468" s="534"/>
      <c r="Q468" s="534"/>
      <c r="R468" s="534"/>
      <c r="S468" s="534"/>
      <c r="T468" s="534"/>
      <c r="U468" s="534"/>
      <c r="V468" s="534"/>
      <c r="W468" s="534"/>
      <c r="X468" s="534"/>
      <c r="Y468" s="534"/>
      <c r="Z468" s="534"/>
      <c r="AA468" s="534"/>
      <c r="AB468" s="534"/>
      <c r="AC468" s="534"/>
      <c r="AD468" s="534"/>
      <c r="AE468" s="534"/>
      <c r="AF468" s="534"/>
      <c r="AG468" s="534"/>
      <c r="AH468" s="534"/>
      <c r="AI468" s="534"/>
      <c r="AJ468" s="534"/>
      <c r="AK468" s="534"/>
      <c r="AL468" s="534"/>
      <c r="AM468" s="534"/>
      <c r="AN468" s="534"/>
      <c r="AO468" s="534"/>
      <c r="AP468" s="534"/>
      <c r="AQ468" s="534"/>
      <c r="AR468" s="534"/>
      <c r="AS468" s="534"/>
      <c r="AT468" s="534"/>
      <c r="AU468" s="534"/>
      <c r="AV468" s="534"/>
      <c r="AW468" s="534"/>
      <c r="AX468" s="534"/>
      <c r="AY468" s="534"/>
      <c r="AZ468" s="534"/>
      <c r="BA468" s="534"/>
      <c r="BB468" s="534"/>
      <c r="BC468" s="534"/>
      <c r="BD468" s="534"/>
      <c r="BE468" s="534"/>
      <c r="BF468" s="534"/>
      <c r="BG468" s="534"/>
      <c r="BH468" s="534"/>
      <c r="BI468" s="534"/>
    </row>
    <row r="469" spans="8:61" ht="16">
      <c r="H469" s="534"/>
      <c r="I469" s="534"/>
      <c r="J469" s="534"/>
      <c r="K469" s="534"/>
      <c r="L469" s="534"/>
      <c r="M469" s="534"/>
      <c r="N469" s="534"/>
      <c r="O469" s="534"/>
      <c r="P469" s="534"/>
      <c r="Q469" s="534"/>
      <c r="R469" s="534"/>
      <c r="S469" s="534"/>
      <c r="T469" s="534"/>
      <c r="U469" s="534"/>
      <c r="V469" s="534"/>
      <c r="W469" s="534"/>
      <c r="X469" s="534"/>
      <c r="Y469" s="534"/>
      <c r="Z469" s="534"/>
      <c r="AA469" s="534"/>
      <c r="AB469" s="534"/>
      <c r="AC469" s="534"/>
      <c r="AD469" s="534"/>
      <c r="AE469" s="534"/>
      <c r="AF469" s="534"/>
      <c r="AG469" s="534"/>
      <c r="AH469" s="534"/>
      <c r="AI469" s="534"/>
      <c r="AJ469" s="534"/>
      <c r="AK469" s="534"/>
      <c r="AL469" s="534"/>
      <c r="AM469" s="534"/>
      <c r="AN469" s="534"/>
      <c r="AO469" s="534"/>
      <c r="AP469" s="534"/>
      <c r="AQ469" s="534"/>
      <c r="AR469" s="534"/>
      <c r="AS469" s="534"/>
      <c r="AT469" s="534"/>
      <c r="AU469" s="534"/>
      <c r="AV469" s="534"/>
      <c r="AW469" s="534"/>
      <c r="AX469" s="534"/>
      <c r="AY469" s="534"/>
      <c r="AZ469" s="534"/>
      <c r="BA469" s="534"/>
      <c r="BB469" s="534"/>
      <c r="BC469" s="534"/>
      <c r="BD469" s="534"/>
      <c r="BE469" s="534"/>
      <c r="BF469" s="534"/>
      <c r="BG469" s="534"/>
      <c r="BH469" s="534"/>
      <c r="BI469" s="534"/>
    </row>
    <row r="470" spans="8:61" ht="16">
      <c r="H470" s="534"/>
      <c r="I470" s="534"/>
      <c r="J470" s="534"/>
      <c r="K470" s="534"/>
      <c r="L470" s="534"/>
      <c r="M470" s="534"/>
      <c r="N470" s="534"/>
      <c r="O470" s="534"/>
      <c r="P470" s="534"/>
      <c r="Q470" s="534"/>
      <c r="R470" s="534"/>
      <c r="S470" s="534"/>
      <c r="T470" s="534"/>
      <c r="U470" s="534"/>
      <c r="V470" s="534"/>
      <c r="W470" s="534"/>
      <c r="X470" s="534"/>
      <c r="Y470" s="534"/>
      <c r="Z470" s="534"/>
      <c r="AA470" s="534"/>
      <c r="AB470" s="534"/>
      <c r="AC470" s="534"/>
      <c r="AD470" s="534"/>
      <c r="AE470" s="534"/>
      <c r="AF470" s="534"/>
      <c r="AG470" s="534"/>
      <c r="AH470" s="534"/>
      <c r="AI470" s="534"/>
      <c r="AJ470" s="534"/>
      <c r="AK470" s="534"/>
      <c r="AL470" s="534"/>
      <c r="AM470" s="534"/>
      <c r="AN470" s="534"/>
      <c r="AO470" s="534"/>
      <c r="AP470" s="534"/>
      <c r="AQ470" s="534"/>
      <c r="AR470" s="534"/>
      <c r="AS470" s="534"/>
      <c r="AT470" s="534"/>
      <c r="AU470" s="534"/>
      <c r="AV470" s="534"/>
      <c r="AW470" s="534"/>
      <c r="AX470" s="534"/>
      <c r="AY470" s="534"/>
      <c r="AZ470" s="534"/>
      <c r="BA470" s="534"/>
      <c r="BB470" s="534"/>
      <c r="BC470" s="534"/>
      <c r="BD470" s="534"/>
      <c r="BE470" s="534"/>
      <c r="BF470" s="534"/>
      <c r="BG470" s="534"/>
      <c r="BH470" s="534"/>
      <c r="BI470" s="534"/>
    </row>
    <row r="471" spans="8:61" ht="16">
      <c r="H471" s="534"/>
      <c r="I471" s="534"/>
      <c r="J471" s="534"/>
      <c r="K471" s="534"/>
      <c r="L471" s="534"/>
      <c r="M471" s="534"/>
      <c r="N471" s="534"/>
      <c r="O471" s="534"/>
      <c r="P471" s="534"/>
      <c r="Q471" s="534"/>
      <c r="R471" s="534"/>
      <c r="S471" s="534"/>
      <c r="T471" s="534"/>
      <c r="U471" s="534"/>
      <c r="V471" s="534"/>
      <c r="W471" s="534"/>
      <c r="X471" s="534"/>
      <c r="Y471" s="534"/>
      <c r="Z471" s="534"/>
      <c r="AA471" s="534"/>
      <c r="AB471" s="534"/>
      <c r="AC471" s="534"/>
      <c r="AD471" s="534"/>
      <c r="AE471" s="534"/>
      <c r="AF471" s="534"/>
      <c r="AG471" s="534"/>
      <c r="AH471" s="534"/>
      <c r="AI471" s="534"/>
      <c r="AJ471" s="534"/>
      <c r="AK471" s="534"/>
      <c r="AL471" s="534"/>
      <c r="AM471" s="534"/>
      <c r="AN471" s="534"/>
      <c r="AO471" s="534"/>
      <c r="AP471" s="534"/>
      <c r="AQ471" s="534"/>
      <c r="AR471" s="534"/>
      <c r="AS471" s="534"/>
      <c r="AT471" s="534"/>
      <c r="AU471" s="534"/>
      <c r="AV471" s="534"/>
      <c r="AW471" s="534"/>
      <c r="AX471" s="534"/>
      <c r="AY471" s="534"/>
      <c r="AZ471" s="534"/>
      <c r="BA471" s="534"/>
      <c r="BB471" s="534"/>
      <c r="BC471" s="534"/>
      <c r="BD471" s="534"/>
      <c r="BE471" s="534"/>
      <c r="BF471" s="534"/>
      <c r="BG471" s="534"/>
      <c r="BH471" s="534"/>
      <c r="BI471" s="534"/>
    </row>
    <row r="472" spans="8:61" ht="16">
      <c r="H472" s="534"/>
      <c r="I472" s="534"/>
      <c r="J472" s="534"/>
      <c r="K472" s="534"/>
      <c r="L472" s="534"/>
      <c r="M472" s="534"/>
      <c r="N472" s="534"/>
      <c r="O472" s="534"/>
      <c r="P472" s="534"/>
      <c r="Q472" s="534"/>
      <c r="R472" s="534"/>
      <c r="S472" s="534"/>
      <c r="T472" s="534"/>
      <c r="U472" s="534"/>
      <c r="V472" s="534"/>
      <c r="W472" s="534"/>
      <c r="X472" s="534"/>
      <c r="Y472" s="534"/>
      <c r="Z472" s="534"/>
      <c r="AA472" s="534"/>
      <c r="AB472" s="534"/>
      <c r="AC472" s="534"/>
      <c r="AD472" s="534"/>
      <c r="AE472" s="534"/>
      <c r="AF472" s="534"/>
      <c r="AG472" s="534"/>
      <c r="AH472" s="534"/>
      <c r="AI472" s="534"/>
      <c r="AJ472" s="534"/>
      <c r="AK472" s="534"/>
      <c r="AL472" s="534"/>
      <c r="AM472" s="534"/>
      <c r="AN472" s="534"/>
      <c r="AO472" s="534"/>
      <c r="AP472" s="534"/>
      <c r="AQ472" s="534"/>
      <c r="AR472" s="534"/>
      <c r="AS472" s="534"/>
      <c r="AT472" s="534"/>
      <c r="AU472" s="534"/>
      <c r="AV472" s="534"/>
      <c r="AW472" s="534"/>
      <c r="AX472" s="534"/>
      <c r="AY472" s="534"/>
      <c r="AZ472" s="534"/>
      <c r="BA472" s="534"/>
      <c r="BB472" s="534"/>
      <c r="BC472" s="534"/>
      <c r="BD472" s="534"/>
      <c r="BE472" s="534"/>
      <c r="BF472" s="534"/>
      <c r="BG472" s="534"/>
      <c r="BH472" s="534"/>
      <c r="BI472" s="534"/>
    </row>
    <row r="473" spans="8:61" ht="16">
      <c r="H473" s="534"/>
      <c r="I473" s="534"/>
      <c r="J473" s="534"/>
      <c r="K473" s="534"/>
      <c r="L473" s="534"/>
      <c r="M473" s="534"/>
      <c r="N473" s="534"/>
      <c r="O473" s="534"/>
      <c r="P473" s="534"/>
      <c r="Q473" s="534"/>
      <c r="R473" s="534"/>
      <c r="S473" s="534"/>
      <c r="T473" s="534"/>
      <c r="U473" s="534"/>
      <c r="V473" s="534"/>
      <c r="W473" s="534"/>
      <c r="X473" s="534"/>
      <c r="Y473" s="534"/>
      <c r="Z473" s="534"/>
      <c r="AA473" s="534"/>
      <c r="AB473" s="534"/>
      <c r="AC473" s="534"/>
      <c r="AD473" s="534"/>
      <c r="AE473" s="534"/>
      <c r="AF473" s="534"/>
      <c r="AG473" s="534"/>
      <c r="AH473" s="534"/>
      <c r="AI473" s="534"/>
      <c r="AJ473" s="534"/>
      <c r="AK473" s="534"/>
      <c r="AL473" s="534"/>
      <c r="AM473" s="534"/>
      <c r="AN473" s="534"/>
      <c r="AO473" s="534"/>
      <c r="AP473" s="534"/>
      <c r="AQ473" s="534"/>
      <c r="AR473" s="534"/>
      <c r="AS473" s="534"/>
      <c r="AT473" s="534"/>
      <c r="AU473" s="534"/>
      <c r="AV473" s="534"/>
      <c r="AW473" s="534"/>
      <c r="AX473" s="534"/>
      <c r="AY473" s="534"/>
      <c r="AZ473" s="534"/>
      <c r="BA473" s="534"/>
      <c r="BB473" s="534"/>
      <c r="BC473" s="534"/>
      <c r="BD473" s="534"/>
      <c r="BE473" s="534"/>
      <c r="BF473" s="534"/>
      <c r="BG473" s="534"/>
      <c r="BH473" s="534"/>
      <c r="BI473" s="534"/>
    </row>
    <row r="474" spans="8:61" ht="16">
      <c r="H474" s="534"/>
      <c r="I474" s="534"/>
      <c r="J474" s="534"/>
      <c r="K474" s="534"/>
      <c r="L474" s="534"/>
      <c r="M474" s="534"/>
      <c r="N474" s="534"/>
      <c r="O474" s="534"/>
      <c r="P474" s="534"/>
      <c r="Q474" s="534"/>
      <c r="R474" s="534"/>
      <c r="S474" s="534"/>
      <c r="T474" s="534"/>
      <c r="U474" s="534"/>
      <c r="V474" s="534"/>
      <c r="W474" s="534"/>
      <c r="X474" s="534"/>
      <c r="Y474" s="534"/>
      <c r="Z474" s="534"/>
      <c r="AA474" s="534"/>
      <c r="AB474" s="534"/>
      <c r="AC474" s="534"/>
      <c r="AD474" s="534"/>
      <c r="AE474" s="534"/>
      <c r="AF474" s="534"/>
      <c r="AG474" s="534"/>
      <c r="AH474" s="534"/>
      <c r="AI474" s="534"/>
      <c r="AJ474" s="534"/>
      <c r="AK474" s="534"/>
      <c r="AL474" s="534"/>
      <c r="AM474" s="534"/>
      <c r="AN474" s="534"/>
      <c r="AO474" s="534"/>
      <c r="AP474" s="534"/>
      <c r="AQ474" s="534"/>
      <c r="AR474" s="534"/>
      <c r="AS474" s="534"/>
      <c r="AT474" s="534"/>
      <c r="AU474" s="534"/>
      <c r="AV474" s="534"/>
      <c r="AW474" s="534"/>
      <c r="AX474" s="534"/>
      <c r="AY474" s="534"/>
      <c r="AZ474" s="534"/>
      <c r="BA474" s="534"/>
      <c r="BB474" s="534"/>
      <c r="BC474" s="534"/>
      <c r="BD474" s="534"/>
      <c r="BE474" s="534"/>
      <c r="BF474" s="534"/>
      <c r="BG474" s="534"/>
      <c r="BH474" s="534"/>
      <c r="BI474" s="534"/>
    </row>
    <row r="475" spans="8:61" ht="16">
      <c r="H475" s="534"/>
      <c r="I475" s="534"/>
      <c r="J475" s="534"/>
      <c r="K475" s="534"/>
      <c r="L475" s="534"/>
      <c r="M475" s="534"/>
      <c r="N475" s="534"/>
      <c r="O475" s="534"/>
      <c r="P475" s="534"/>
      <c r="Q475" s="534"/>
      <c r="R475" s="534"/>
      <c r="S475" s="534"/>
      <c r="T475" s="534"/>
      <c r="U475" s="534"/>
      <c r="V475" s="534"/>
      <c r="W475" s="534"/>
      <c r="X475" s="534"/>
      <c r="Y475" s="534"/>
      <c r="Z475" s="534"/>
      <c r="AA475" s="534"/>
      <c r="AB475" s="534"/>
      <c r="AC475" s="534"/>
      <c r="AD475" s="534"/>
      <c r="AE475" s="534"/>
      <c r="AF475" s="534"/>
      <c r="AG475" s="534"/>
      <c r="AH475" s="534"/>
      <c r="AI475" s="534"/>
      <c r="AJ475" s="534"/>
      <c r="AK475" s="534"/>
      <c r="AL475" s="534"/>
      <c r="AM475" s="534"/>
      <c r="AN475" s="534"/>
      <c r="AO475" s="534"/>
      <c r="AP475" s="534"/>
      <c r="AQ475" s="534"/>
      <c r="AR475" s="534"/>
      <c r="AS475" s="534"/>
      <c r="AT475" s="534"/>
      <c r="AU475" s="534"/>
      <c r="AV475" s="534"/>
      <c r="AW475" s="534"/>
      <c r="AX475" s="534"/>
      <c r="AY475" s="534"/>
      <c r="AZ475" s="534"/>
      <c r="BA475" s="534"/>
      <c r="BB475" s="534"/>
      <c r="BC475" s="534"/>
      <c r="BD475" s="534"/>
      <c r="BE475" s="534"/>
      <c r="BF475" s="534"/>
      <c r="BG475" s="534"/>
      <c r="BH475" s="534"/>
      <c r="BI475" s="534"/>
    </row>
    <row r="476" spans="8:61" ht="16">
      <c r="H476" s="534"/>
      <c r="I476" s="534"/>
      <c r="J476" s="534"/>
      <c r="K476" s="534"/>
      <c r="L476" s="534"/>
      <c r="M476" s="534"/>
      <c r="N476" s="534"/>
      <c r="O476" s="534"/>
      <c r="P476" s="534"/>
      <c r="Q476" s="534"/>
      <c r="R476" s="534"/>
      <c r="S476" s="534"/>
      <c r="T476" s="534"/>
      <c r="U476" s="534"/>
      <c r="V476" s="534"/>
      <c r="W476" s="534"/>
      <c r="X476" s="534"/>
      <c r="Y476" s="534"/>
      <c r="Z476" s="534"/>
      <c r="AA476" s="534"/>
      <c r="AB476" s="534"/>
      <c r="AC476" s="534"/>
      <c r="AD476" s="534"/>
      <c r="AE476" s="534"/>
      <c r="AF476" s="534"/>
      <c r="AG476" s="534"/>
      <c r="AH476" s="534"/>
      <c r="AI476" s="534"/>
      <c r="AJ476" s="534"/>
      <c r="AK476" s="534"/>
      <c r="AL476" s="534"/>
      <c r="AM476" s="534"/>
      <c r="AN476" s="534"/>
      <c r="AO476" s="534"/>
      <c r="AP476" s="534"/>
      <c r="AQ476" s="534"/>
      <c r="AR476" s="534"/>
      <c r="AS476" s="534"/>
      <c r="AT476" s="534"/>
      <c r="AU476" s="534"/>
      <c r="AV476" s="534"/>
      <c r="AW476" s="534"/>
      <c r="AX476" s="534"/>
      <c r="AY476" s="534"/>
      <c r="AZ476" s="534"/>
      <c r="BA476" s="534"/>
      <c r="BB476" s="534"/>
      <c r="BC476" s="534"/>
      <c r="BD476" s="534"/>
      <c r="BE476" s="534"/>
      <c r="BF476" s="534"/>
      <c r="BG476" s="534"/>
      <c r="BH476" s="534"/>
      <c r="BI476" s="534"/>
    </row>
    <row r="477" spans="8:61" ht="16">
      <c r="H477" s="534"/>
      <c r="I477" s="534"/>
      <c r="J477" s="534"/>
      <c r="K477" s="534"/>
      <c r="L477" s="534"/>
      <c r="M477" s="534"/>
      <c r="N477" s="534"/>
      <c r="O477" s="534"/>
      <c r="P477" s="534"/>
      <c r="Q477" s="534"/>
      <c r="R477" s="534"/>
      <c r="S477" s="534"/>
      <c r="T477" s="534"/>
      <c r="U477" s="534"/>
      <c r="V477" s="534"/>
      <c r="W477" s="534"/>
      <c r="X477" s="534"/>
      <c r="Y477" s="534"/>
      <c r="Z477" s="534"/>
      <c r="AA477" s="534"/>
      <c r="AB477" s="534"/>
      <c r="AC477" s="534"/>
      <c r="AD477" s="534"/>
      <c r="AE477" s="534"/>
      <c r="AF477" s="534"/>
      <c r="AG477" s="534"/>
      <c r="AH477" s="534"/>
      <c r="AI477" s="534"/>
      <c r="AJ477" s="534"/>
      <c r="AK477" s="534"/>
      <c r="AL477" s="534"/>
      <c r="AM477" s="534"/>
      <c r="AN477" s="534"/>
      <c r="AO477" s="534"/>
      <c r="AP477" s="534"/>
      <c r="AQ477" s="534"/>
      <c r="AR477" s="534"/>
      <c r="AS477" s="534"/>
      <c r="AT477" s="534"/>
      <c r="AU477" s="534"/>
      <c r="AV477" s="534"/>
      <c r="AW477" s="534"/>
      <c r="AX477" s="534"/>
      <c r="AY477" s="534"/>
      <c r="AZ477" s="534"/>
      <c r="BA477" s="534"/>
      <c r="BB477" s="534"/>
      <c r="BC477" s="534"/>
      <c r="BD477" s="534"/>
      <c r="BE477" s="534"/>
      <c r="BF477" s="534"/>
      <c r="BG477" s="534"/>
      <c r="BH477" s="534"/>
      <c r="BI477" s="534"/>
    </row>
    <row r="478" spans="8:61" ht="16">
      <c r="H478" s="534"/>
      <c r="I478" s="534"/>
      <c r="J478" s="534"/>
      <c r="K478" s="534"/>
      <c r="L478" s="534"/>
      <c r="M478" s="534"/>
      <c r="N478" s="534"/>
      <c r="O478" s="534"/>
      <c r="P478" s="534"/>
      <c r="Q478" s="534"/>
      <c r="R478" s="534"/>
      <c r="S478" s="534"/>
      <c r="T478" s="534"/>
      <c r="U478" s="534"/>
      <c r="V478" s="534"/>
      <c r="W478" s="534"/>
      <c r="X478" s="534"/>
      <c r="Y478" s="534"/>
      <c r="Z478" s="534"/>
      <c r="AA478" s="534"/>
      <c r="AB478" s="534"/>
      <c r="AC478" s="534"/>
      <c r="AD478" s="534"/>
      <c r="AE478" s="534"/>
      <c r="AF478" s="534"/>
      <c r="AG478" s="534"/>
      <c r="AH478" s="534"/>
      <c r="AI478" s="534"/>
      <c r="AJ478" s="534"/>
      <c r="AK478" s="534"/>
      <c r="AL478" s="534"/>
      <c r="AM478" s="534"/>
      <c r="AN478" s="534"/>
      <c r="AO478" s="534"/>
      <c r="AP478" s="534"/>
      <c r="AQ478" s="534"/>
      <c r="AR478" s="534"/>
      <c r="AS478" s="534"/>
      <c r="AT478" s="534"/>
      <c r="AU478" s="534"/>
      <c r="AV478" s="534"/>
      <c r="AW478" s="534"/>
      <c r="AX478" s="534"/>
      <c r="AY478" s="534"/>
      <c r="AZ478" s="534"/>
      <c r="BA478" s="534"/>
      <c r="BB478" s="534"/>
      <c r="BC478" s="534"/>
      <c r="BD478" s="534"/>
      <c r="BE478" s="534"/>
      <c r="BF478" s="534"/>
      <c r="BG478" s="534"/>
      <c r="BH478" s="534"/>
      <c r="BI478" s="534"/>
    </row>
    <row r="479" spans="8:61" ht="16">
      <c r="H479" s="534"/>
      <c r="I479" s="534"/>
      <c r="J479" s="534"/>
      <c r="K479" s="534"/>
      <c r="L479" s="534"/>
      <c r="M479" s="534"/>
      <c r="N479" s="534"/>
      <c r="O479" s="534"/>
      <c r="P479" s="534"/>
      <c r="Q479" s="534"/>
      <c r="R479" s="534"/>
      <c r="S479" s="534"/>
      <c r="T479" s="534"/>
      <c r="U479" s="534"/>
      <c r="V479" s="534"/>
      <c r="W479" s="534"/>
      <c r="X479" s="534"/>
      <c r="Y479" s="534"/>
      <c r="Z479" s="534"/>
      <c r="AA479" s="534"/>
      <c r="AB479" s="534"/>
      <c r="AC479" s="534"/>
      <c r="AD479" s="534"/>
      <c r="AE479" s="534"/>
      <c r="AF479" s="534"/>
      <c r="AG479" s="534"/>
      <c r="AH479" s="534"/>
      <c r="AI479" s="534"/>
      <c r="AJ479" s="534"/>
      <c r="AK479" s="534"/>
      <c r="AL479" s="534"/>
      <c r="AM479" s="534"/>
      <c r="AN479" s="534"/>
      <c r="AO479" s="534"/>
      <c r="AP479" s="534"/>
      <c r="AQ479" s="534"/>
      <c r="AR479" s="534"/>
      <c r="AS479" s="534"/>
      <c r="AT479" s="534"/>
      <c r="AU479" s="534"/>
      <c r="AV479" s="534"/>
      <c r="AW479" s="534"/>
      <c r="AX479" s="534"/>
      <c r="AY479" s="534"/>
      <c r="AZ479" s="534"/>
      <c r="BA479" s="534"/>
      <c r="BB479" s="534"/>
      <c r="BC479" s="534"/>
      <c r="BD479" s="534"/>
      <c r="BE479" s="534"/>
      <c r="BF479" s="534"/>
      <c r="BG479" s="534"/>
      <c r="BH479" s="534"/>
      <c r="BI479" s="534"/>
    </row>
    <row r="480" spans="8:61" ht="16">
      <c r="H480" s="534"/>
      <c r="I480" s="534"/>
      <c r="J480" s="534"/>
      <c r="K480" s="534"/>
      <c r="L480" s="534"/>
      <c r="M480" s="534"/>
      <c r="N480" s="534"/>
      <c r="O480" s="534"/>
      <c r="P480" s="534"/>
      <c r="Q480" s="534"/>
      <c r="R480" s="534"/>
      <c r="S480" s="534"/>
      <c r="T480" s="534"/>
      <c r="U480" s="534"/>
      <c r="V480" s="534"/>
      <c r="W480" s="534"/>
      <c r="X480" s="534"/>
      <c r="Y480" s="534"/>
      <c r="Z480" s="534"/>
      <c r="AA480" s="534"/>
      <c r="AB480" s="534"/>
      <c r="AC480" s="534"/>
      <c r="AD480" s="534"/>
      <c r="AE480" s="534"/>
      <c r="AF480" s="534"/>
      <c r="AG480" s="534"/>
      <c r="AH480" s="534"/>
      <c r="AI480" s="534"/>
      <c r="AJ480" s="534"/>
      <c r="AK480" s="534"/>
      <c r="AL480" s="534"/>
      <c r="AM480" s="534"/>
      <c r="AN480" s="534"/>
      <c r="AO480" s="534"/>
      <c r="AP480" s="534"/>
      <c r="AQ480" s="534"/>
      <c r="AR480" s="534"/>
      <c r="AS480" s="534"/>
      <c r="AT480" s="534"/>
      <c r="AU480" s="534"/>
      <c r="AV480" s="534"/>
      <c r="AW480" s="534"/>
      <c r="AX480" s="534"/>
      <c r="AY480" s="534"/>
      <c r="AZ480" s="534"/>
      <c r="BA480" s="534"/>
      <c r="BB480" s="534"/>
      <c r="BC480" s="534"/>
      <c r="BD480" s="534"/>
      <c r="BE480" s="534"/>
      <c r="BF480" s="534"/>
      <c r="BG480" s="534"/>
      <c r="BH480" s="534"/>
      <c r="BI480" s="534"/>
    </row>
    <row r="481" spans="8:61" ht="16">
      <c r="H481" s="534"/>
      <c r="I481" s="534"/>
      <c r="J481" s="534"/>
      <c r="K481" s="534"/>
      <c r="L481" s="534"/>
      <c r="M481" s="534"/>
      <c r="N481" s="534"/>
      <c r="O481" s="534"/>
      <c r="P481" s="534"/>
      <c r="Q481" s="534"/>
      <c r="R481" s="534"/>
      <c r="S481" s="534"/>
      <c r="T481" s="534"/>
      <c r="U481" s="534"/>
      <c r="V481" s="534"/>
      <c r="W481" s="534"/>
      <c r="X481" s="534"/>
      <c r="Y481" s="534"/>
      <c r="Z481" s="534"/>
      <c r="AA481" s="534"/>
      <c r="AB481" s="534"/>
      <c r="AC481" s="534"/>
      <c r="AD481" s="534"/>
      <c r="AE481" s="534"/>
      <c r="AF481" s="534"/>
      <c r="AG481" s="534"/>
      <c r="AH481" s="534"/>
      <c r="AI481" s="534"/>
      <c r="AJ481" s="534"/>
      <c r="AK481" s="534"/>
      <c r="AL481" s="534"/>
      <c r="AM481" s="534"/>
      <c r="AN481" s="534"/>
      <c r="AO481" s="534"/>
      <c r="AP481" s="534"/>
      <c r="AQ481" s="534"/>
      <c r="AR481" s="534"/>
      <c r="AS481" s="534"/>
      <c r="AT481" s="534"/>
      <c r="AU481" s="534"/>
      <c r="AV481" s="534"/>
      <c r="AW481" s="534"/>
      <c r="AX481" s="534"/>
      <c r="AY481" s="534"/>
      <c r="AZ481" s="534"/>
      <c r="BA481" s="534"/>
      <c r="BB481" s="534"/>
      <c r="BC481" s="534"/>
      <c r="BD481" s="534"/>
      <c r="BE481" s="534"/>
      <c r="BF481" s="534"/>
      <c r="BG481" s="534"/>
      <c r="BH481" s="534"/>
      <c r="BI481" s="534"/>
    </row>
    <row r="482" spans="8:61" ht="16">
      <c r="H482" s="534"/>
      <c r="I482" s="534"/>
      <c r="J482" s="534"/>
      <c r="K482" s="534"/>
      <c r="L482" s="534"/>
      <c r="M482" s="534"/>
      <c r="N482" s="534"/>
      <c r="O482" s="534"/>
      <c r="P482" s="534"/>
      <c r="Q482" s="534"/>
      <c r="R482" s="534"/>
      <c r="S482" s="534"/>
      <c r="T482" s="534"/>
      <c r="U482" s="534"/>
      <c r="V482" s="534"/>
      <c r="W482" s="534"/>
      <c r="X482" s="534"/>
      <c r="Y482" s="534"/>
      <c r="Z482" s="534"/>
      <c r="AA482" s="534"/>
      <c r="AB482" s="534"/>
      <c r="AC482" s="534"/>
      <c r="AD482" s="534"/>
      <c r="AE482" s="534"/>
      <c r="AF482" s="534"/>
      <c r="AG482" s="534"/>
      <c r="AH482" s="534"/>
      <c r="AI482" s="534"/>
      <c r="AJ482" s="534"/>
      <c r="AK482" s="534"/>
      <c r="AL482" s="534"/>
      <c r="AM482" s="534"/>
      <c r="AN482" s="534"/>
      <c r="AO482" s="534"/>
      <c r="AP482" s="534"/>
      <c r="AQ482" s="534"/>
      <c r="AR482" s="534"/>
      <c r="AS482" s="534"/>
      <c r="AT482" s="534"/>
      <c r="AU482" s="534"/>
      <c r="AV482" s="534"/>
      <c r="AW482" s="534"/>
      <c r="AX482" s="534"/>
      <c r="AY482" s="534"/>
      <c r="AZ482" s="534"/>
      <c r="BA482" s="534"/>
      <c r="BB482" s="534"/>
      <c r="BC482" s="534"/>
      <c r="BD482" s="534"/>
      <c r="BE482" s="534"/>
      <c r="BF482" s="534"/>
      <c r="BG482" s="534"/>
      <c r="BH482" s="534"/>
      <c r="BI482" s="534"/>
    </row>
    <row r="483" spans="8:61" ht="16">
      <c r="H483" s="534"/>
      <c r="I483" s="534"/>
      <c r="J483" s="534"/>
      <c r="K483" s="534"/>
      <c r="L483" s="534"/>
      <c r="M483" s="534"/>
      <c r="N483" s="534"/>
      <c r="O483" s="534"/>
      <c r="P483" s="534"/>
      <c r="Q483" s="534"/>
      <c r="R483" s="534"/>
      <c r="S483" s="534"/>
      <c r="T483" s="534"/>
      <c r="U483" s="534"/>
      <c r="V483" s="534"/>
      <c r="W483" s="534"/>
      <c r="X483" s="534"/>
      <c r="Y483" s="534"/>
      <c r="Z483" s="534"/>
      <c r="AA483" s="534"/>
      <c r="AB483" s="534"/>
      <c r="AC483" s="534"/>
      <c r="AD483" s="534"/>
      <c r="AE483" s="534"/>
      <c r="AF483" s="534"/>
      <c r="AG483" s="534"/>
      <c r="AH483" s="534"/>
      <c r="AI483" s="534"/>
      <c r="AJ483" s="534"/>
      <c r="AK483" s="534"/>
      <c r="AL483" s="534"/>
      <c r="AM483" s="534"/>
      <c r="AN483" s="534"/>
      <c r="AO483" s="534"/>
      <c r="AP483" s="534"/>
      <c r="AQ483" s="534"/>
      <c r="AR483" s="534"/>
      <c r="AS483" s="534"/>
      <c r="AT483" s="534"/>
      <c r="AU483" s="534"/>
      <c r="AV483" s="534"/>
      <c r="AW483" s="534"/>
      <c r="AX483" s="534"/>
      <c r="AY483" s="534"/>
      <c r="AZ483" s="534"/>
      <c r="BA483" s="534"/>
      <c r="BB483" s="534"/>
      <c r="BC483" s="534"/>
      <c r="BD483" s="534"/>
      <c r="BE483" s="534"/>
      <c r="BF483" s="534"/>
      <c r="BG483" s="534"/>
      <c r="BH483" s="534"/>
      <c r="BI483" s="534"/>
    </row>
    <row r="484" spans="8:61" ht="16">
      <c r="H484" s="534"/>
      <c r="I484" s="534"/>
      <c r="J484" s="534"/>
      <c r="K484" s="534"/>
      <c r="L484" s="534"/>
      <c r="M484" s="534"/>
      <c r="N484" s="534"/>
      <c r="O484" s="534"/>
      <c r="P484" s="534"/>
      <c r="Q484" s="534"/>
      <c r="R484" s="534"/>
      <c r="S484" s="534"/>
      <c r="T484" s="534"/>
      <c r="U484" s="534"/>
      <c r="V484" s="534"/>
      <c r="W484" s="534"/>
      <c r="X484" s="534"/>
      <c r="Y484" s="534"/>
      <c r="Z484" s="534"/>
      <c r="AA484" s="534"/>
      <c r="AB484" s="534"/>
      <c r="AC484" s="534"/>
      <c r="AD484" s="534"/>
      <c r="AE484" s="534"/>
      <c r="AF484" s="534"/>
      <c r="AG484" s="534"/>
      <c r="AH484" s="534"/>
      <c r="AI484" s="534"/>
      <c r="AJ484" s="534"/>
      <c r="AK484" s="534"/>
      <c r="AL484" s="534"/>
      <c r="AM484" s="534"/>
      <c r="AN484" s="534"/>
      <c r="AO484" s="534"/>
      <c r="AP484" s="534"/>
      <c r="AQ484" s="534"/>
      <c r="AR484" s="534"/>
      <c r="AS484" s="534"/>
      <c r="AT484" s="534"/>
      <c r="AU484" s="534"/>
      <c r="AV484" s="534"/>
      <c r="AW484" s="534"/>
      <c r="AX484" s="534"/>
      <c r="AY484" s="534"/>
      <c r="AZ484" s="534"/>
      <c r="BA484" s="534"/>
      <c r="BB484" s="534"/>
      <c r="BC484" s="534"/>
      <c r="BD484" s="534"/>
      <c r="BE484" s="534"/>
      <c r="BF484" s="534"/>
      <c r="BG484" s="534"/>
      <c r="BH484" s="534"/>
      <c r="BI484" s="534"/>
    </row>
    <row r="485" spans="8:61" ht="16">
      <c r="H485" s="534"/>
      <c r="I485" s="534"/>
      <c r="J485" s="534"/>
      <c r="K485" s="534"/>
      <c r="L485" s="534"/>
      <c r="M485" s="534"/>
      <c r="N485" s="534"/>
      <c r="O485" s="534"/>
      <c r="P485" s="534"/>
      <c r="Q485" s="534"/>
      <c r="R485" s="534"/>
      <c r="S485" s="534"/>
      <c r="T485" s="534"/>
      <c r="U485" s="534"/>
      <c r="V485" s="534"/>
      <c r="W485" s="534"/>
      <c r="X485" s="534"/>
      <c r="Y485" s="534"/>
      <c r="Z485" s="534"/>
      <c r="AA485" s="534"/>
      <c r="AB485" s="534"/>
      <c r="AC485" s="534"/>
      <c r="AD485" s="534"/>
      <c r="AE485" s="534"/>
      <c r="AF485" s="534"/>
      <c r="AG485" s="534"/>
      <c r="AH485" s="534"/>
      <c r="AI485" s="534"/>
      <c r="AJ485" s="534"/>
      <c r="AK485" s="534"/>
      <c r="AL485" s="534"/>
      <c r="AM485" s="534"/>
      <c r="AN485" s="534"/>
      <c r="AO485" s="534"/>
      <c r="AP485" s="534"/>
      <c r="AQ485" s="534"/>
      <c r="AR485" s="534"/>
      <c r="AS485" s="534"/>
      <c r="AT485" s="534"/>
      <c r="AU485" s="534"/>
      <c r="AV485" s="534"/>
      <c r="AW485" s="534"/>
      <c r="AX485" s="534"/>
      <c r="AY485" s="534"/>
      <c r="AZ485" s="534"/>
      <c r="BA485" s="534"/>
      <c r="BB485" s="534"/>
      <c r="BC485" s="534"/>
      <c r="BD485" s="534"/>
      <c r="BE485" s="534"/>
      <c r="BF485" s="534"/>
      <c r="BG485" s="534"/>
      <c r="BH485" s="534"/>
      <c r="BI485" s="534"/>
    </row>
    <row r="486" spans="8:61" ht="16">
      <c r="H486" s="534"/>
      <c r="I486" s="534"/>
      <c r="J486" s="534"/>
      <c r="K486" s="534"/>
      <c r="L486" s="534"/>
      <c r="M486" s="534"/>
      <c r="N486" s="534"/>
      <c r="O486" s="534"/>
      <c r="P486" s="534"/>
      <c r="Q486" s="534"/>
      <c r="R486" s="534"/>
      <c r="S486" s="534"/>
      <c r="T486" s="534"/>
      <c r="U486" s="534"/>
      <c r="V486" s="534"/>
      <c r="W486" s="534"/>
      <c r="X486" s="534"/>
      <c r="Y486" s="534"/>
      <c r="Z486" s="534"/>
      <c r="AA486" s="534"/>
      <c r="AB486" s="534"/>
      <c r="AC486" s="534"/>
      <c r="AD486" s="534"/>
      <c r="AE486" s="534"/>
      <c r="AF486" s="534"/>
      <c r="AG486" s="534"/>
      <c r="AH486" s="534"/>
      <c r="AI486" s="534"/>
      <c r="AJ486" s="534"/>
      <c r="AK486" s="534"/>
      <c r="AL486" s="534"/>
      <c r="AM486" s="534"/>
      <c r="AN486" s="534"/>
      <c r="AO486" s="534"/>
      <c r="AP486" s="534"/>
      <c r="AQ486" s="534"/>
      <c r="AR486" s="534"/>
      <c r="AS486" s="534"/>
      <c r="AT486" s="534"/>
      <c r="AU486" s="534"/>
      <c r="AV486" s="534"/>
      <c r="AW486" s="534"/>
      <c r="AX486" s="534"/>
      <c r="AY486" s="534"/>
      <c r="AZ486" s="534"/>
      <c r="BA486" s="534"/>
      <c r="BB486" s="534"/>
      <c r="BC486" s="534"/>
      <c r="BD486" s="534"/>
      <c r="BE486" s="534"/>
      <c r="BF486" s="534"/>
      <c r="BG486" s="534"/>
      <c r="BH486" s="534"/>
      <c r="BI486" s="534"/>
    </row>
    <row r="487" spans="8:61" ht="16">
      <c r="H487" s="534"/>
      <c r="I487" s="534"/>
      <c r="J487" s="534"/>
      <c r="K487" s="534"/>
      <c r="L487" s="534"/>
      <c r="M487" s="534"/>
      <c r="N487" s="534"/>
      <c r="O487" s="534"/>
      <c r="P487" s="534"/>
      <c r="Q487" s="534"/>
      <c r="R487" s="534"/>
      <c r="S487" s="534"/>
      <c r="T487" s="534"/>
      <c r="U487" s="534"/>
      <c r="V487" s="534"/>
      <c r="W487" s="534"/>
      <c r="X487" s="534"/>
      <c r="Y487" s="534"/>
      <c r="Z487" s="534"/>
      <c r="AA487" s="534"/>
      <c r="AB487" s="534"/>
      <c r="AC487" s="534"/>
      <c r="AD487" s="534"/>
      <c r="AE487" s="534"/>
      <c r="AF487" s="534"/>
      <c r="AG487" s="534"/>
      <c r="AH487" s="534"/>
      <c r="AI487" s="534"/>
      <c r="AJ487" s="534"/>
      <c r="AK487" s="534"/>
      <c r="AL487" s="534"/>
      <c r="AM487" s="534"/>
      <c r="AN487" s="534"/>
      <c r="AO487" s="534"/>
      <c r="AP487" s="534"/>
      <c r="AQ487" s="534"/>
      <c r="AR487" s="534"/>
      <c r="AS487" s="534"/>
      <c r="AT487" s="534"/>
      <c r="AU487" s="534"/>
      <c r="AV487" s="534"/>
      <c r="AW487" s="534"/>
      <c r="AX487" s="534"/>
      <c r="AY487" s="534"/>
      <c r="AZ487" s="534"/>
      <c r="BA487" s="534"/>
      <c r="BB487" s="534"/>
      <c r="BC487" s="534"/>
      <c r="BD487" s="534"/>
      <c r="BE487" s="534"/>
      <c r="BF487" s="534"/>
      <c r="BG487" s="534"/>
      <c r="BH487" s="534"/>
      <c r="BI487" s="534"/>
    </row>
    <row r="488" spans="8:61" ht="16">
      <c r="H488" s="534"/>
      <c r="I488" s="534"/>
      <c r="J488" s="534"/>
      <c r="K488" s="534"/>
      <c r="L488" s="534"/>
      <c r="M488" s="534"/>
      <c r="N488" s="534"/>
      <c r="O488" s="534"/>
      <c r="P488" s="534"/>
      <c r="Q488" s="534"/>
      <c r="R488" s="534"/>
      <c r="S488" s="534"/>
      <c r="T488" s="534"/>
      <c r="U488" s="534"/>
      <c r="V488" s="534"/>
      <c r="W488" s="534"/>
      <c r="X488" s="534"/>
      <c r="Y488" s="534"/>
      <c r="Z488" s="534"/>
      <c r="AA488" s="534"/>
      <c r="AB488" s="534"/>
      <c r="AC488" s="534"/>
      <c r="AD488" s="534"/>
      <c r="AE488" s="534"/>
      <c r="AF488" s="534"/>
      <c r="AG488" s="534"/>
      <c r="AH488" s="534"/>
      <c r="AI488" s="534"/>
      <c r="AJ488" s="534"/>
      <c r="AK488" s="534"/>
      <c r="AL488" s="534"/>
      <c r="AM488" s="534"/>
      <c r="AN488" s="534"/>
      <c r="AO488" s="534"/>
      <c r="AP488" s="534"/>
      <c r="AQ488" s="534"/>
      <c r="AR488" s="534"/>
      <c r="AS488" s="534"/>
      <c r="AT488" s="534"/>
      <c r="AU488" s="534"/>
      <c r="AV488" s="534"/>
      <c r="AW488" s="534"/>
      <c r="AX488" s="534"/>
      <c r="AY488" s="534"/>
      <c r="AZ488" s="534"/>
      <c r="BA488" s="534"/>
      <c r="BB488" s="534"/>
      <c r="BC488" s="534"/>
      <c r="BD488" s="534"/>
      <c r="BE488" s="534"/>
      <c r="BF488" s="534"/>
      <c r="BG488" s="534"/>
      <c r="BH488" s="534"/>
      <c r="BI488" s="534"/>
    </row>
    <row r="489" spans="8:61" ht="16">
      <c r="H489" s="534"/>
      <c r="I489" s="534"/>
      <c r="J489" s="534"/>
      <c r="K489" s="534"/>
      <c r="L489" s="534"/>
      <c r="M489" s="534"/>
      <c r="N489" s="534"/>
      <c r="O489" s="534"/>
      <c r="P489" s="534"/>
      <c r="Q489" s="534"/>
      <c r="R489" s="534"/>
      <c r="S489" s="534"/>
      <c r="T489" s="534"/>
      <c r="U489" s="534"/>
      <c r="V489" s="534"/>
      <c r="W489" s="534"/>
      <c r="X489" s="534"/>
      <c r="Y489" s="534"/>
      <c r="Z489" s="534"/>
      <c r="AA489" s="534"/>
      <c r="AB489" s="534"/>
      <c r="AC489" s="534"/>
      <c r="AD489" s="534"/>
      <c r="AE489" s="534"/>
      <c r="AF489" s="534"/>
      <c r="AG489" s="534"/>
      <c r="AH489" s="534"/>
      <c r="AI489" s="534"/>
      <c r="AJ489" s="534"/>
      <c r="AK489" s="534"/>
      <c r="AL489" s="534"/>
      <c r="AM489" s="534"/>
      <c r="AN489" s="534"/>
      <c r="AO489" s="534"/>
      <c r="AP489" s="534"/>
      <c r="AQ489" s="534"/>
      <c r="AR489" s="534"/>
      <c r="AS489" s="534"/>
      <c r="AT489" s="534"/>
      <c r="AU489" s="534"/>
      <c r="AV489" s="534"/>
      <c r="AW489" s="534"/>
      <c r="AX489" s="534"/>
      <c r="AY489" s="534"/>
      <c r="AZ489" s="534"/>
      <c r="BA489" s="534"/>
      <c r="BB489" s="534"/>
      <c r="BC489" s="534"/>
      <c r="BD489" s="534"/>
      <c r="BE489" s="534"/>
      <c r="BF489" s="534"/>
      <c r="BG489" s="534"/>
      <c r="BH489" s="534"/>
      <c r="BI489" s="534"/>
    </row>
    <row r="490" spans="8:61" ht="16">
      <c r="H490" s="534"/>
      <c r="I490" s="534"/>
      <c r="J490" s="534"/>
      <c r="K490" s="534"/>
      <c r="L490" s="534"/>
      <c r="M490" s="534"/>
      <c r="N490" s="534"/>
      <c r="O490" s="534"/>
      <c r="P490" s="534"/>
      <c r="Q490" s="534"/>
      <c r="R490" s="534"/>
      <c r="S490" s="534"/>
      <c r="T490" s="534"/>
      <c r="U490" s="534"/>
      <c r="V490" s="534"/>
      <c r="W490" s="534"/>
      <c r="X490" s="534"/>
      <c r="Y490" s="534"/>
      <c r="Z490" s="534"/>
      <c r="AA490" s="534"/>
      <c r="AB490" s="534"/>
      <c r="AC490" s="534"/>
      <c r="AD490" s="534"/>
      <c r="AE490" s="534"/>
      <c r="AF490" s="534"/>
      <c r="AG490" s="534"/>
      <c r="AH490" s="534"/>
      <c r="AI490" s="534"/>
      <c r="AJ490" s="534"/>
      <c r="AK490" s="534"/>
      <c r="AL490" s="534"/>
      <c r="AM490" s="534"/>
      <c r="AN490" s="534"/>
      <c r="AO490" s="534"/>
      <c r="AP490" s="534"/>
      <c r="AQ490" s="534"/>
      <c r="AR490" s="534"/>
      <c r="AS490" s="534"/>
      <c r="AT490" s="534"/>
      <c r="AU490" s="534"/>
      <c r="AV490" s="534"/>
      <c r="AW490" s="534"/>
      <c r="AX490" s="534"/>
      <c r="AY490" s="534"/>
      <c r="AZ490" s="534"/>
      <c r="BA490" s="534"/>
      <c r="BB490" s="534"/>
      <c r="BC490" s="534"/>
      <c r="BD490" s="534"/>
      <c r="BE490" s="534"/>
      <c r="BF490" s="534"/>
      <c r="BG490" s="534"/>
      <c r="BH490" s="534"/>
      <c r="BI490" s="534"/>
    </row>
    <row r="491" spans="8:61" ht="16">
      <c r="H491" s="534"/>
      <c r="I491" s="534"/>
      <c r="J491" s="534"/>
      <c r="K491" s="534"/>
      <c r="L491" s="534"/>
      <c r="M491" s="534"/>
      <c r="N491" s="534"/>
      <c r="O491" s="534"/>
      <c r="P491" s="534"/>
      <c r="Q491" s="534"/>
      <c r="R491" s="534"/>
      <c r="S491" s="534"/>
      <c r="T491" s="534"/>
      <c r="U491" s="534"/>
      <c r="V491" s="534"/>
      <c r="W491" s="534"/>
      <c r="X491" s="534"/>
      <c r="Y491" s="534"/>
      <c r="Z491" s="534"/>
      <c r="AA491" s="534"/>
      <c r="AB491" s="534"/>
      <c r="AC491" s="534"/>
      <c r="AD491" s="534"/>
      <c r="AE491" s="534"/>
      <c r="AF491" s="534"/>
      <c r="AG491" s="534"/>
      <c r="AH491" s="534"/>
      <c r="AI491" s="534"/>
      <c r="AJ491" s="534"/>
      <c r="AK491" s="534"/>
      <c r="AL491" s="534"/>
      <c r="AM491" s="534"/>
      <c r="AN491" s="534"/>
      <c r="AO491" s="534"/>
      <c r="AP491" s="534"/>
      <c r="AQ491" s="534"/>
      <c r="AR491" s="534"/>
      <c r="AS491" s="534"/>
      <c r="AT491" s="534"/>
      <c r="AU491" s="534"/>
      <c r="AV491" s="534"/>
      <c r="AW491" s="534"/>
      <c r="AX491" s="534"/>
      <c r="AY491" s="534"/>
      <c r="AZ491" s="534"/>
      <c r="BA491" s="534"/>
      <c r="BB491" s="534"/>
      <c r="BC491" s="534"/>
      <c r="BD491" s="534"/>
      <c r="BE491" s="534"/>
      <c r="BF491" s="534"/>
      <c r="BG491" s="534"/>
      <c r="BH491" s="534"/>
      <c r="BI491" s="534"/>
    </row>
    <row r="492" spans="8:61" ht="16">
      <c r="H492" s="534"/>
      <c r="I492" s="534"/>
      <c r="J492" s="534"/>
      <c r="K492" s="534"/>
      <c r="L492" s="534"/>
      <c r="M492" s="534"/>
      <c r="N492" s="534"/>
      <c r="O492" s="534"/>
      <c r="P492" s="534"/>
      <c r="Q492" s="534"/>
      <c r="R492" s="534"/>
      <c r="S492" s="534"/>
      <c r="T492" s="534"/>
      <c r="U492" s="534"/>
      <c r="V492" s="534"/>
      <c r="W492" s="534"/>
      <c r="X492" s="534"/>
      <c r="Y492" s="534"/>
      <c r="Z492" s="534"/>
      <c r="AA492" s="534"/>
      <c r="AB492" s="534"/>
      <c r="AC492" s="534"/>
      <c r="AD492" s="534"/>
      <c r="AE492" s="534"/>
      <c r="AF492" s="534"/>
      <c r="AG492" s="534"/>
      <c r="AH492" s="534"/>
      <c r="AI492" s="534"/>
      <c r="AJ492" s="534"/>
      <c r="AK492" s="534"/>
      <c r="AL492" s="534"/>
      <c r="AM492" s="534"/>
      <c r="AN492" s="534"/>
      <c r="AO492" s="534"/>
      <c r="AP492" s="534"/>
      <c r="AQ492" s="534"/>
      <c r="AR492" s="534"/>
      <c r="AS492" s="534"/>
      <c r="AT492" s="534"/>
      <c r="AU492" s="534"/>
      <c r="AV492" s="534"/>
      <c r="AW492" s="534"/>
      <c r="AX492" s="534"/>
      <c r="AY492" s="534"/>
      <c r="AZ492" s="534"/>
      <c r="BA492" s="534"/>
      <c r="BB492" s="534"/>
      <c r="BC492" s="534"/>
      <c r="BD492" s="534"/>
      <c r="BE492" s="534"/>
      <c r="BF492" s="534"/>
      <c r="BG492" s="534"/>
      <c r="BH492" s="534"/>
      <c r="BI492" s="534"/>
    </row>
    <row r="493" spans="8:61" ht="16">
      <c r="H493" s="534"/>
      <c r="I493" s="534"/>
      <c r="J493" s="534"/>
      <c r="K493" s="534"/>
      <c r="L493" s="534"/>
      <c r="M493" s="534"/>
      <c r="N493" s="534"/>
      <c r="O493" s="534"/>
      <c r="P493" s="534"/>
      <c r="Q493" s="534"/>
      <c r="R493" s="534"/>
      <c r="S493" s="534"/>
      <c r="T493" s="534"/>
      <c r="U493" s="534"/>
      <c r="V493" s="534"/>
      <c r="W493" s="534"/>
      <c r="X493" s="534"/>
      <c r="Y493" s="534"/>
      <c r="Z493" s="534"/>
      <c r="AA493" s="534"/>
      <c r="AB493" s="534"/>
      <c r="AC493" s="534"/>
      <c r="AD493" s="534"/>
      <c r="AE493" s="534"/>
      <c r="AF493" s="534"/>
      <c r="AG493" s="534"/>
      <c r="AH493" s="534"/>
      <c r="AI493" s="534"/>
      <c r="AJ493" s="534"/>
      <c r="AK493" s="534"/>
      <c r="AL493" s="534"/>
      <c r="AM493" s="534"/>
      <c r="AN493" s="534"/>
      <c r="AO493" s="534"/>
      <c r="AP493" s="534"/>
      <c r="AQ493" s="534"/>
      <c r="AR493" s="534"/>
      <c r="AS493" s="534"/>
      <c r="AT493" s="534"/>
      <c r="AU493" s="534"/>
      <c r="AV493" s="534"/>
      <c r="AW493" s="534"/>
      <c r="AX493" s="534"/>
      <c r="AY493" s="534"/>
      <c r="AZ493" s="534"/>
      <c r="BA493" s="534"/>
      <c r="BB493" s="534"/>
      <c r="BC493" s="534"/>
      <c r="BD493" s="534"/>
      <c r="BE493" s="534"/>
      <c r="BF493" s="534"/>
      <c r="BG493" s="534"/>
      <c r="BH493" s="534"/>
      <c r="BI493" s="534"/>
    </row>
    <row r="494" spans="8:61" ht="16">
      <c r="H494" s="534"/>
      <c r="I494" s="534"/>
      <c r="J494" s="534"/>
      <c r="K494" s="534"/>
      <c r="L494" s="534"/>
      <c r="M494" s="534"/>
      <c r="N494" s="534"/>
      <c r="O494" s="534"/>
      <c r="P494" s="534"/>
      <c r="Q494" s="534"/>
      <c r="R494" s="534"/>
      <c r="S494" s="534"/>
      <c r="T494" s="534"/>
      <c r="U494" s="534"/>
      <c r="V494" s="534"/>
      <c r="W494" s="534"/>
      <c r="X494" s="534"/>
      <c r="Y494" s="534"/>
      <c r="Z494" s="534"/>
      <c r="AA494" s="534"/>
      <c r="AB494" s="534"/>
      <c r="AC494" s="534"/>
      <c r="AD494" s="534"/>
      <c r="AE494" s="534"/>
      <c r="AF494" s="534"/>
      <c r="AG494" s="534"/>
      <c r="AH494" s="534"/>
      <c r="AI494" s="534"/>
      <c r="AJ494" s="534"/>
      <c r="AK494" s="534"/>
      <c r="AL494" s="534"/>
      <c r="AM494" s="534"/>
      <c r="AN494" s="534"/>
      <c r="AO494" s="534"/>
      <c r="AP494" s="534"/>
      <c r="AQ494" s="534"/>
      <c r="AR494" s="534"/>
      <c r="AS494" s="534"/>
      <c r="AT494" s="534"/>
      <c r="AU494" s="534"/>
      <c r="AV494" s="534"/>
      <c r="AW494" s="534"/>
      <c r="AX494" s="534"/>
      <c r="AY494" s="534"/>
      <c r="AZ494" s="534"/>
      <c r="BA494" s="534"/>
      <c r="BB494" s="534"/>
      <c r="BC494" s="534"/>
      <c r="BD494" s="534"/>
      <c r="BE494" s="534"/>
      <c r="BF494" s="534"/>
      <c r="BG494" s="534"/>
      <c r="BH494" s="534"/>
      <c r="BI494" s="534"/>
    </row>
    <row r="495" spans="8:61" ht="16">
      <c r="H495" s="534"/>
      <c r="I495" s="534"/>
      <c r="J495" s="534"/>
      <c r="K495" s="534"/>
      <c r="L495" s="534"/>
      <c r="M495" s="534"/>
      <c r="N495" s="534"/>
      <c r="O495" s="534"/>
      <c r="P495" s="534"/>
      <c r="Q495" s="534"/>
      <c r="R495" s="534"/>
      <c r="S495" s="534"/>
      <c r="T495" s="534"/>
      <c r="U495" s="534"/>
      <c r="V495" s="534"/>
      <c r="W495" s="534"/>
      <c r="X495" s="534"/>
      <c r="Y495" s="534"/>
      <c r="Z495" s="534"/>
      <c r="AA495" s="534"/>
      <c r="AB495" s="534"/>
      <c r="AC495" s="534"/>
      <c r="AD495" s="534"/>
      <c r="AE495" s="534"/>
      <c r="AF495" s="534"/>
      <c r="AG495" s="534"/>
      <c r="AH495" s="534"/>
      <c r="AI495" s="534"/>
      <c r="AJ495" s="534"/>
      <c r="AK495" s="534"/>
      <c r="AL495" s="534"/>
      <c r="AM495" s="534"/>
      <c r="AN495" s="534"/>
      <c r="AO495" s="534"/>
      <c r="AP495" s="534"/>
      <c r="AQ495" s="534"/>
      <c r="AR495" s="534"/>
      <c r="AS495" s="534"/>
      <c r="AT495" s="534"/>
      <c r="AU495" s="534"/>
      <c r="AV495" s="534"/>
      <c r="AW495" s="534"/>
      <c r="AX495" s="534"/>
      <c r="AY495" s="534"/>
      <c r="AZ495" s="534"/>
      <c r="BA495" s="534"/>
      <c r="BB495" s="534"/>
      <c r="BC495" s="534"/>
      <c r="BD495" s="534"/>
      <c r="BE495" s="534"/>
      <c r="BF495" s="534"/>
      <c r="BG495" s="534"/>
      <c r="BH495" s="534"/>
      <c r="BI495" s="534"/>
    </row>
    <row r="496" spans="8:61" ht="16">
      <c r="H496" s="534"/>
      <c r="I496" s="534"/>
      <c r="J496" s="534"/>
      <c r="K496" s="534"/>
      <c r="L496" s="534"/>
      <c r="M496" s="534"/>
      <c r="N496" s="534"/>
      <c r="O496" s="534"/>
      <c r="P496" s="534"/>
      <c r="Q496" s="534"/>
      <c r="R496" s="534"/>
      <c r="S496" s="534"/>
      <c r="T496" s="534"/>
      <c r="U496" s="534"/>
      <c r="V496" s="534"/>
      <c r="W496" s="534"/>
      <c r="X496" s="534"/>
      <c r="Y496" s="534"/>
      <c r="Z496" s="534"/>
      <c r="AA496" s="534"/>
      <c r="AB496" s="534"/>
      <c r="AC496" s="534"/>
      <c r="AD496" s="534"/>
      <c r="AE496" s="534"/>
      <c r="AF496" s="534"/>
      <c r="AG496" s="534"/>
      <c r="AH496" s="534"/>
      <c r="AI496" s="534"/>
      <c r="AJ496" s="534"/>
      <c r="AK496" s="534"/>
      <c r="AL496" s="534"/>
      <c r="AM496" s="534"/>
      <c r="AN496" s="534"/>
      <c r="AO496" s="534"/>
      <c r="AP496" s="534"/>
      <c r="AQ496" s="534"/>
      <c r="AR496" s="534"/>
      <c r="AS496" s="534"/>
      <c r="AT496" s="534"/>
      <c r="AU496" s="534"/>
      <c r="AV496" s="534"/>
      <c r="AW496" s="534"/>
      <c r="AX496" s="534"/>
      <c r="AY496" s="534"/>
      <c r="AZ496" s="534"/>
      <c r="BA496" s="534"/>
      <c r="BB496" s="534"/>
      <c r="BC496" s="534"/>
      <c r="BD496" s="534"/>
      <c r="BE496" s="534"/>
      <c r="BF496" s="534"/>
      <c r="BG496" s="534"/>
      <c r="BH496" s="534"/>
      <c r="BI496" s="534"/>
    </row>
    <row r="497" spans="8:61" ht="16">
      <c r="H497" s="534"/>
      <c r="I497" s="534"/>
      <c r="J497" s="534"/>
      <c r="K497" s="534"/>
      <c r="L497" s="534"/>
      <c r="M497" s="534"/>
      <c r="N497" s="534"/>
      <c r="O497" s="534"/>
      <c r="P497" s="534"/>
      <c r="Q497" s="534"/>
      <c r="R497" s="534"/>
      <c r="S497" s="534"/>
      <c r="T497" s="534"/>
      <c r="U497" s="534"/>
      <c r="V497" s="534"/>
      <c r="W497" s="534"/>
      <c r="X497" s="534"/>
      <c r="Y497" s="534"/>
      <c r="Z497" s="534"/>
      <c r="AA497" s="534"/>
      <c r="AB497" s="534"/>
      <c r="AC497" s="534"/>
      <c r="AD497" s="534"/>
      <c r="AE497" s="534"/>
      <c r="AF497" s="534"/>
      <c r="AG497" s="534"/>
      <c r="AH497" s="534"/>
      <c r="AI497" s="534"/>
      <c r="AJ497" s="534"/>
      <c r="AK497" s="534"/>
      <c r="AL497" s="534"/>
      <c r="AM497" s="534"/>
      <c r="AN497" s="534"/>
      <c r="AO497" s="534"/>
      <c r="AP497" s="534"/>
      <c r="AQ497" s="534"/>
      <c r="AR497" s="534"/>
      <c r="AS497" s="534"/>
      <c r="AT497" s="534"/>
      <c r="AU497" s="534"/>
      <c r="AV497" s="534"/>
      <c r="AW497" s="534"/>
      <c r="AX497" s="534"/>
      <c r="AY497" s="534"/>
      <c r="AZ497" s="534"/>
      <c r="BA497" s="534"/>
      <c r="BB497" s="534"/>
      <c r="BC497" s="534"/>
      <c r="BD497" s="534"/>
      <c r="BE497" s="534"/>
      <c r="BF497" s="534"/>
      <c r="BG497" s="534"/>
      <c r="BH497" s="534"/>
      <c r="BI497" s="534"/>
    </row>
    <row r="498" spans="8:61" ht="16">
      <c r="H498" s="534"/>
      <c r="I498" s="534"/>
      <c r="J498" s="534"/>
      <c r="K498" s="534"/>
      <c r="L498" s="534"/>
      <c r="M498" s="534"/>
      <c r="N498" s="534"/>
      <c r="O498" s="534"/>
      <c r="P498" s="534"/>
      <c r="Q498" s="534"/>
      <c r="R498" s="534"/>
      <c r="S498" s="534"/>
      <c r="T498" s="534"/>
      <c r="U498" s="534"/>
      <c r="V498" s="534"/>
      <c r="W498" s="534"/>
      <c r="X498" s="534"/>
      <c r="Y498" s="534"/>
      <c r="Z498" s="534"/>
      <c r="AA498" s="534"/>
      <c r="AB498" s="534"/>
      <c r="AC498" s="534"/>
      <c r="AD498" s="534"/>
      <c r="AE498" s="534"/>
      <c r="AF498" s="534"/>
      <c r="AG498" s="534"/>
      <c r="AH498" s="534"/>
      <c r="AI498" s="534"/>
      <c r="AJ498" s="534"/>
      <c r="AK498" s="534"/>
      <c r="AL498" s="534"/>
      <c r="AM498" s="534"/>
      <c r="AN498" s="534"/>
      <c r="AO498" s="534"/>
      <c r="AP498" s="534"/>
      <c r="AQ498" s="534"/>
      <c r="AR498" s="534"/>
      <c r="AS498" s="534"/>
      <c r="AT498" s="534"/>
      <c r="AU498" s="534"/>
      <c r="AV498" s="534"/>
      <c r="AW498" s="534"/>
      <c r="AX498" s="534"/>
      <c r="AY498" s="534"/>
      <c r="AZ498" s="534"/>
      <c r="BA498" s="534"/>
      <c r="BB498" s="534"/>
      <c r="BC498" s="534"/>
      <c r="BD498" s="534"/>
      <c r="BE498" s="534"/>
      <c r="BF498" s="534"/>
      <c r="BG498" s="534"/>
      <c r="BH498" s="534"/>
      <c r="BI498" s="534"/>
    </row>
    <row r="499" spans="8:61" ht="16">
      <c r="H499" s="534"/>
      <c r="I499" s="534"/>
      <c r="J499" s="534"/>
      <c r="K499" s="534"/>
      <c r="L499" s="534"/>
      <c r="M499" s="534"/>
      <c r="N499" s="534"/>
      <c r="O499" s="534"/>
      <c r="P499" s="534"/>
      <c r="Q499" s="534"/>
      <c r="R499" s="534"/>
      <c r="S499" s="534"/>
      <c r="T499" s="534"/>
      <c r="U499" s="534"/>
      <c r="V499" s="534"/>
      <c r="W499" s="534"/>
      <c r="X499" s="534"/>
      <c r="Y499" s="534"/>
      <c r="Z499" s="534"/>
      <c r="AA499" s="534"/>
      <c r="AB499" s="534"/>
      <c r="AC499" s="534"/>
      <c r="AD499" s="534"/>
      <c r="AE499" s="534"/>
      <c r="AF499" s="534"/>
      <c r="AG499" s="534"/>
      <c r="AH499" s="534"/>
      <c r="AI499" s="534"/>
      <c r="AJ499" s="534"/>
      <c r="AK499" s="534"/>
      <c r="AL499" s="534"/>
      <c r="AM499" s="534"/>
      <c r="AN499" s="534"/>
      <c r="AO499" s="534"/>
      <c r="AP499" s="534"/>
      <c r="AQ499" s="534"/>
      <c r="AR499" s="534"/>
      <c r="AS499" s="534"/>
      <c r="AT499" s="534"/>
      <c r="AU499" s="534"/>
      <c r="AV499" s="534"/>
      <c r="AW499" s="534"/>
      <c r="AX499" s="534"/>
      <c r="AY499" s="534"/>
      <c r="AZ499" s="534"/>
      <c r="BA499" s="534"/>
      <c r="BB499" s="534"/>
      <c r="BC499" s="534"/>
      <c r="BD499" s="534"/>
      <c r="BE499" s="534"/>
      <c r="BF499" s="534"/>
      <c r="BG499" s="534"/>
      <c r="BH499" s="534"/>
      <c r="BI499" s="534"/>
    </row>
    <row r="500" spans="8:61" ht="16">
      <c r="H500" s="534"/>
      <c r="I500" s="534"/>
      <c r="J500" s="534"/>
      <c r="K500" s="534"/>
      <c r="L500" s="534"/>
      <c r="M500" s="534"/>
      <c r="N500" s="534"/>
      <c r="O500" s="534"/>
      <c r="P500" s="534"/>
      <c r="Q500" s="534"/>
      <c r="R500" s="534"/>
      <c r="S500" s="534"/>
      <c r="T500" s="534"/>
      <c r="U500" s="534"/>
      <c r="V500" s="534"/>
      <c r="W500" s="534"/>
      <c r="X500" s="534"/>
      <c r="Y500" s="534"/>
      <c r="Z500" s="534"/>
      <c r="AA500" s="534"/>
      <c r="AB500" s="534"/>
      <c r="AC500" s="534"/>
      <c r="AD500" s="534"/>
      <c r="AE500" s="534"/>
      <c r="AF500" s="534"/>
      <c r="AG500" s="534"/>
      <c r="AH500" s="534"/>
      <c r="AI500" s="534"/>
      <c r="AJ500" s="534"/>
      <c r="AK500" s="534"/>
      <c r="AL500" s="534"/>
      <c r="AM500" s="534"/>
      <c r="AN500" s="534"/>
      <c r="AO500" s="534"/>
      <c r="AP500" s="534"/>
      <c r="AQ500" s="534"/>
      <c r="AR500" s="534"/>
      <c r="AS500" s="534"/>
      <c r="AT500" s="534"/>
      <c r="AU500" s="534"/>
      <c r="AV500" s="534"/>
      <c r="AW500" s="534"/>
      <c r="AX500" s="534"/>
      <c r="AY500" s="534"/>
      <c r="AZ500" s="534"/>
      <c r="BA500" s="534"/>
      <c r="BB500" s="534"/>
      <c r="BC500" s="534"/>
      <c r="BD500" s="534"/>
      <c r="BE500" s="534"/>
      <c r="BF500" s="534"/>
      <c r="BG500" s="534"/>
      <c r="BH500" s="534"/>
      <c r="BI500" s="534"/>
    </row>
    <row r="501" spans="8:61" ht="16">
      <c r="H501" s="534"/>
      <c r="I501" s="534"/>
      <c r="J501" s="534"/>
      <c r="K501" s="534"/>
      <c r="L501" s="534"/>
      <c r="M501" s="534"/>
      <c r="N501" s="534"/>
      <c r="O501" s="534"/>
      <c r="P501" s="534"/>
      <c r="Q501" s="534"/>
      <c r="R501" s="534"/>
      <c r="S501" s="534"/>
      <c r="T501" s="534"/>
      <c r="U501" s="534"/>
      <c r="V501" s="534"/>
      <c r="W501" s="534"/>
      <c r="X501" s="534"/>
      <c r="Y501" s="534"/>
      <c r="Z501" s="534"/>
      <c r="AA501" s="534"/>
      <c r="AB501" s="534"/>
      <c r="AC501" s="534"/>
      <c r="AD501" s="534"/>
      <c r="AE501" s="534"/>
      <c r="AF501" s="534"/>
      <c r="AG501" s="534"/>
      <c r="AH501" s="534"/>
      <c r="AI501" s="534"/>
      <c r="AJ501" s="534"/>
      <c r="AK501" s="534"/>
      <c r="AL501" s="534"/>
      <c r="AM501" s="534"/>
      <c r="AN501" s="534"/>
      <c r="AO501" s="534"/>
      <c r="AP501" s="534"/>
      <c r="AQ501" s="534"/>
      <c r="AR501" s="534"/>
      <c r="AS501" s="534"/>
      <c r="AT501" s="534"/>
      <c r="AU501" s="534"/>
      <c r="AV501" s="534"/>
      <c r="AW501" s="534"/>
      <c r="AX501" s="534"/>
      <c r="AY501" s="534"/>
      <c r="AZ501" s="534"/>
      <c r="BA501" s="534"/>
      <c r="BB501" s="534"/>
      <c r="BC501" s="534"/>
      <c r="BD501" s="534"/>
      <c r="BE501" s="534"/>
      <c r="BF501" s="534"/>
      <c r="BG501" s="534"/>
      <c r="BH501" s="534"/>
      <c r="BI501" s="534"/>
    </row>
    <row r="502" spans="8:61" ht="16">
      <c r="H502" s="534"/>
      <c r="I502" s="534"/>
      <c r="J502" s="534"/>
      <c r="K502" s="534"/>
      <c r="L502" s="534"/>
      <c r="M502" s="534"/>
      <c r="N502" s="534"/>
      <c r="O502" s="534"/>
      <c r="P502" s="534"/>
      <c r="Q502" s="534"/>
      <c r="R502" s="534"/>
      <c r="S502" s="534"/>
      <c r="T502" s="534"/>
      <c r="U502" s="534"/>
      <c r="V502" s="534"/>
      <c r="W502" s="534"/>
      <c r="X502" s="534"/>
      <c r="Y502" s="534"/>
      <c r="Z502" s="534"/>
      <c r="AA502" s="534"/>
      <c r="AB502" s="534"/>
      <c r="AC502" s="534"/>
      <c r="AD502" s="534"/>
      <c r="AE502" s="534"/>
      <c r="AF502" s="534"/>
      <c r="AG502" s="534"/>
      <c r="AH502" s="534"/>
      <c r="AI502" s="534"/>
      <c r="AJ502" s="534"/>
      <c r="AK502" s="534"/>
      <c r="AL502" s="534"/>
      <c r="AM502" s="534"/>
      <c r="AN502" s="534"/>
      <c r="AO502" s="534"/>
      <c r="AP502" s="534"/>
      <c r="AQ502" s="534"/>
      <c r="AR502" s="534"/>
      <c r="AS502" s="534"/>
      <c r="AT502" s="534"/>
      <c r="AU502" s="534"/>
      <c r="AV502" s="534"/>
      <c r="AW502" s="534"/>
      <c r="AX502" s="534"/>
      <c r="AY502" s="534"/>
      <c r="AZ502" s="534"/>
      <c r="BA502" s="534"/>
      <c r="BB502" s="534"/>
      <c r="BC502" s="534"/>
      <c r="BD502" s="534"/>
      <c r="BE502" s="534"/>
      <c r="BF502" s="534"/>
      <c r="BG502" s="534"/>
      <c r="BH502" s="534"/>
      <c r="BI502" s="534"/>
    </row>
    <row r="503" spans="8:61" ht="16">
      <c r="H503" s="534"/>
      <c r="I503" s="534"/>
      <c r="J503" s="534"/>
      <c r="K503" s="534"/>
      <c r="L503" s="534"/>
      <c r="M503" s="534"/>
      <c r="N503" s="534"/>
      <c r="O503" s="534"/>
      <c r="P503" s="534"/>
      <c r="Q503" s="534"/>
      <c r="R503" s="534"/>
      <c r="S503" s="534"/>
      <c r="T503" s="534"/>
      <c r="U503" s="534"/>
      <c r="V503" s="534"/>
      <c r="W503" s="534"/>
      <c r="X503" s="534"/>
      <c r="Y503" s="534"/>
      <c r="Z503" s="534"/>
      <c r="AA503" s="534"/>
      <c r="AB503" s="534"/>
      <c r="AC503" s="534"/>
      <c r="AD503" s="534"/>
      <c r="AE503" s="534"/>
      <c r="AF503" s="534"/>
      <c r="AG503" s="534"/>
      <c r="AH503" s="534"/>
      <c r="AI503" s="534"/>
      <c r="AJ503" s="534"/>
      <c r="AK503" s="534"/>
      <c r="AL503" s="534"/>
      <c r="AM503" s="534"/>
      <c r="AN503" s="534"/>
      <c r="AO503" s="534"/>
      <c r="AP503" s="534"/>
      <c r="AQ503" s="534"/>
      <c r="AR503" s="534"/>
      <c r="AS503" s="534"/>
      <c r="AT503" s="534"/>
      <c r="AU503" s="534"/>
      <c r="AV503" s="534"/>
      <c r="AW503" s="534"/>
      <c r="AX503" s="534"/>
      <c r="AY503" s="534"/>
      <c r="AZ503" s="534"/>
      <c r="BA503" s="534"/>
      <c r="BB503" s="534"/>
      <c r="BC503" s="534"/>
      <c r="BD503" s="534"/>
      <c r="BE503" s="534"/>
      <c r="BF503" s="534"/>
      <c r="BG503" s="534"/>
      <c r="BH503" s="534"/>
      <c r="BI503" s="534"/>
    </row>
    <row r="504" spans="8:61" ht="16">
      <c r="H504" s="534"/>
      <c r="I504" s="534"/>
      <c r="J504" s="534"/>
      <c r="K504" s="534"/>
      <c r="L504" s="534"/>
      <c r="M504" s="534"/>
      <c r="N504" s="534"/>
      <c r="O504" s="534"/>
      <c r="P504" s="534"/>
      <c r="Q504" s="534"/>
      <c r="R504" s="534"/>
      <c r="S504" s="534"/>
      <c r="T504" s="534"/>
      <c r="U504" s="534"/>
      <c r="V504" s="534"/>
      <c r="W504" s="534"/>
      <c r="X504" s="534"/>
      <c r="Y504" s="534"/>
      <c r="Z504" s="534"/>
      <c r="AA504" s="534"/>
      <c r="AB504" s="534"/>
      <c r="AC504" s="534"/>
      <c r="AD504" s="534"/>
      <c r="AE504" s="534"/>
      <c r="AF504" s="534"/>
      <c r="AG504" s="534"/>
      <c r="AH504" s="534"/>
      <c r="AI504" s="534"/>
      <c r="AJ504" s="534"/>
      <c r="AK504" s="534"/>
      <c r="AL504" s="534"/>
      <c r="AM504" s="534"/>
      <c r="AN504" s="534"/>
      <c r="AO504" s="534"/>
      <c r="AP504" s="534"/>
      <c r="AQ504" s="534"/>
      <c r="AR504" s="534"/>
      <c r="AS504" s="534"/>
      <c r="AT504" s="534"/>
      <c r="AU504" s="534"/>
      <c r="AV504" s="534"/>
      <c r="AW504" s="534"/>
      <c r="AX504" s="534"/>
      <c r="AY504" s="534"/>
      <c r="AZ504" s="534"/>
      <c r="BA504" s="534"/>
      <c r="BB504" s="534"/>
      <c r="BC504" s="534"/>
      <c r="BD504" s="534"/>
      <c r="BE504" s="534"/>
      <c r="BF504" s="534"/>
      <c r="BG504" s="534"/>
      <c r="BH504" s="534"/>
      <c r="BI504" s="534"/>
    </row>
    <row r="505" spans="8:61" ht="16">
      <c r="H505" s="534"/>
      <c r="I505" s="534"/>
      <c r="J505" s="534"/>
      <c r="K505" s="534"/>
      <c r="L505" s="534"/>
      <c r="M505" s="534"/>
      <c r="N505" s="534"/>
      <c r="O505" s="534"/>
      <c r="P505" s="534"/>
      <c r="Q505" s="534"/>
      <c r="R505" s="534"/>
      <c r="S505" s="534"/>
      <c r="T505" s="534"/>
      <c r="U505" s="534"/>
      <c r="V505" s="534"/>
      <c r="W505" s="534"/>
      <c r="X505" s="534"/>
      <c r="Y505" s="534"/>
      <c r="Z505" s="534"/>
      <c r="AA505" s="534"/>
      <c r="AB505" s="534"/>
      <c r="AC505" s="534"/>
      <c r="AD505" s="534"/>
      <c r="AE505" s="534"/>
      <c r="AF505" s="534"/>
      <c r="AG505" s="534"/>
      <c r="AH505" s="534"/>
      <c r="AI505" s="534"/>
      <c r="AJ505" s="534"/>
      <c r="AK505" s="534"/>
      <c r="AL505" s="534"/>
      <c r="AM505" s="534"/>
      <c r="AN505" s="534"/>
      <c r="AO505" s="534"/>
      <c r="AP505" s="534"/>
      <c r="AQ505" s="534"/>
      <c r="AR505" s="534"/>
      <c r="AS505" s="534"/>
      <c r="AT505" s="534"/>
      <c r="AU505" s="534"/>
      <c r="AV505" s="534"/>
      <c r="AW505" s="534"/>
      <c r="AX505" s="534"/>
      <c r="AY505" s="534"/>
      <c r="AZ505" s="534"/>
      <c r="BA505" s="534"/>
      <c r="BB505" s="534"/>
      <c r="BC505" s="534"/>
      <c r="BD505" s="534"/>
      <c r="BE505" s="534"/>
      <c r="BF505" s="534"/>
      <c r="BG505" s="534"/>
      <c r="BH505" s="534"/>
      <c r="BI505" s="534"/>
    </row>
    <row r="506" spans="8:61" ht="16">
      <c r="H506" s="534"/>
      <c r="I506" s="534"/>
      <c r="J506" s="534"/>
      <c r="K506" s="534"/>
      <c r="L506" s="534"/>
      <c r="M506" s="534"/>
      <c r="N506" s="534"/>
      <c r="O506" s="534"/>
      <c r="P506" s="534"/>
      <c r="Q506" s="534"/>
      <c r="R506" s="534"/>
      <c r="S506" s="534"/>
      <c r="T506" s="534"/>
      <c r="U506" s="534"/>
      <c r="V506" s="534"/>
      <c r="W506" s="534"/>
      <c r="X506" s="534"/>
      <c r="Y506" s="534"/>
      <c r="Z506" s="534"/>
      <c r="AA506" s="534"/>
      <c r="AB506" s="534"/>
      <c r="AC506" s="534"/>
      <c r="AD506" s="534"/>
      <c r="AE506" s="534"/>
      <c r="AF506" s="534"/>
      <c r="AG506" s="534"/>
      <c r="AH506" s="534"/>
      <c r="AI506" s="534"/>
      <c r="AJ506" s="534"/>
      <c r="AK506" s="534"/>
      <c r="AL506" s="534"/>
      <c r="AM506" s="534"/>
      <c r="AN506" s="534"/>
      <c r="AO506" s="534"/>
      <c r="AP506" s="534"/>
      <c r="AQ506" s="534"/>
      <c r="AR506" s="534"/>
      <c r="AS506" s="534"/>
      <c r="AT506" s="534"/>
      <c r="AU506" s="534"/>
      <c r="AV506" s="534"/>
      <c r="AW506" s="534"/>
      <c r="AX506" s="534"/>
      <c r="AY506" s="534"/>
      <c r="AZ506" s="534"/>
      <c r="BA506" s="534"/>
      <c r="BB506" s="534"/>
      <c r="BC506" s="534"/>
      <c r="BD506" s="534"/>
      <c r="BE506" s="534"/>
      <c r="BF506" s="534"/>
      <c r="BG506" s="534"/>
      <c r="BH506" s="534"/>
      <c r="BI506" s="534"/>
    </row>
    <row r="507" spans="8:61" ht="16">
      <c r="H507" s="534"/>
      <c r="I507" s="534"/>
      <c r="J507" s="534"/>
      <c r="K507" s="534"/>
      <c r="L507" s="534"/>
      <c r="M507" s="534"/>
      <c r="N507" s="534"/>
      <c r="O507" s="534"/>
      <c r="P507" s="534"/>
      <c r="Q507" s="534"/>
      <c r="R507" s="534"/>
      <c r="S507" s="534"/>
      <c r="T507" s="534"/>
      <c r="U507" s="534"/>
      <c r="V507" s="534"/>
      <c r="W507" s="534"/>
      <c r="X507" s="534"/>
      <c r="Y507" s="534"/>
      <c r="Z507" s="534"/>
      <c r="AA507" s="534"/>
      <c r="AB507" s="534"/>
      <c r="AC507" s="534"/>
      <c r="AD507" s="534"/>
      <c r="AE507" s="534"/>
      <c r="AF507" s="534"/>
      <c r="AG507" s="534"/>
      <c r="AH507" s="534"/>
      <c r="AI507" s="534"/>
      <c r="AJ507" s="534"/>
      <c r="AK507" s="534"/>
      <c r="AL507" s="534"/>
      <c r="AM507" s="534"/>
      <c r="AN507" s="534"/>
      <c r="AO507" s="534"/>
      <c r="AP507" s="534"/>
      <c r="AQ507" s="534"/>
      <c r="AR507" s="534"/>
      <c r="AS507" s="534"/>
      <c r="AT507" s="534"/>
      <c r="AU507" s="534"/>
      <c r="AV507" s="534"/>
      <c r="AW507" s="534"/>
      <c r="AX507" s="534"/>
      <c r="AY507" s="534"/>
      <c r="AZ507" s="534"/>
      <c r="BA507" s="534"/>
      <c r="BB507" s="534"/>
      <c r="BC507" s="534"/>
      <c r="BD507" s="534"/>
      <c r="BE507" s="534"/>
      <c r="BF507" s="534"/>
      <c r="BG507" s="534"/>
      <c r="BH507" s="534"/>
      <c r="BI507" s="534"/>
    </row>
    <row r="508" spans="8:61" ht="16">
      <c r="H508" s="534"/>
      <c r="I508" s="534"/>
      <c r="J508" s="534"/>
      <c r="K508" s="534"/>
      <c r="L508" s="534"/>
      <c r="M508" s="534"/>
      <c r="N508" s="534"/>
      <c r="O508" s="534"/>
      <c r="P508" s="534"/>
      <c r="Q508" s="534"/>
      <c r="R508" s="534"/>
      <c r="S508" s="534"/>
      <c r="T508" s="534"/>
      <c r="U508" s="534"/>
      <c r="V508" s="534"/>
      <c r="W508" s="534"/>
      <c r="X508" s="534"/>
      <c r="Y508" s="534"/>
      <c r="Z508" s="534"/>
      <c r="AA508" s="534"/>
      <c r="AB508" s="534"/>
      <c r="AC508" s="534"/>
      <c r="AD508" s="534"/>
      <c r="AE508" s="534"/>
      <c r="AF508" s="534"/>
      <c r="AG508" s="534"/>
      <c r="AH508" s="534"/>
      <c r="AI508" s="534"/>
      <c r="AJ508" s="534"/>
      <c r="AK508" s="534"/>
      <c r="AL508" s="534"/>
      <c r="AM508" s="534"/>
      <c r="AN508" s="534"/>
      <c r="AO508" s="534"/>
      <c r="AP508" s="534"/>
      <c r="AQ508" s="534"/>
      <c r="AR508" s="534"/>
      <c r="AS508" s="534"/>
      <c r="AT508" s="534"/>
      <c r="AU508" s="534"/>
      <c r="AV508" s="534"/>
      <c r="AW508" s="534"/>
      <c r="AX508" s="534"/>
      <c r="AY508" s="534"/>
      <c r="AZ508" s="534"/>
      <c r="BA508" s="534"/>
      <c r="BB508" s="534"/>
      <c r="BC508" s="534"/>
      <c r="BD508" s="534"/>
      <c r="BE508" s="534"/>
      <c r="BF508" s="534"/>
      <c r="BG508" s="534"/>
      <c r="BH508" s="534"/>
      <c r="BI508" s="534"/>
    </row>
    <row r="509" spans="8:61" ht="16">
      <c r="H509" s="534"/>
      <c r="I509" s="534"/>
      <c r="J509" s="534"/>
      <c r="K509" s="534"/>
      <c r="L509" s="534"/>
      <c r="M509" s="534"/>
      <c r="N509" s="534"/>
      <c r="O509" s="534"/>
      <c r="P509" s="534"/>
      <c r="Q509" s="534"/>
      <c r="R509" s="534"/>
      <c r="S509" s="534"/>
      <c r="T509" s="534"/>
      <c r="U509" s="534"/>
      <c r="V509" s="534"/>
      <c r="W509" s="534"/>
      <c r="X509" s="534"/>
      <c r="Y509" s="534"/>
      <c r="Z509" s="534"/>
      <c r="AA509" s="534"/>
      <c r="AB509" s="534"/>
      <c r="AC509" s="534"/>
      <c r="AD509" s="534"/>
      <c r="AE509" s="534"/>
      <c r="AF509" s="534"/>
      <c r="AG509" s="534"/>
      <c r="AH509" s="534"/>
      <c r="AI509" s="534"/>
      <c r="AJ509" s="534"/>
      <c r="AK509" s="534"/>
      <c r="AL509" s="534"/>
      <c r="AM509" s="534"/>
      <c r="AN509" s="534"/>
      <c r="AO509" s="534"/>
      <c r="AP509" s="534"/>
      <c r="AQ509" s="534"/>
      <c r="AR509" s="534"/>
      <c r="AS509" s="534"/>
      <c r="AT509" s="534"/>
      <c r="AU509" s="534"/>
      <c r="AV509" s="534"/>
      <c r="AW509" s="534"/>
      <c r="AX509" s="534"/>
      <c r="AY509" s="534"/>
      <c r="AZ509" s="534"/>
      <c r="BA509" s="534"/>
      <c r="BB509" s="534"/>
      <c r="BC509" s="534"/>
      <c r="BD509" s="534"/>
      <c r="BE509" s="534"/>
      <c r="BF509" s="534"/>
      <c r="BG509" s="534"/>
      <c r="BH509" s="534"/>
      <c r="BI509" s="534"/>
    </row>
    <row r="510" spans="8:61" ht="16">
      <c r="H510" s="534"/>
      <c r="I510" s="534"/>
      <c r="J510" s="534"/>
      <c r="K510" s="534"/>
      <c r="L510" s="534"/>
      <c r="M510" s="534"/>
      <c r="N510" s="534"/>
      <c r="O510" s="534"/>
      <c r="P510" s="534"/>
      <c r="Q510" s="534"/>
      <c r="R510" s="534"/>
      <c r="S510" s="534"/>
      <c r="T510" s="534"/>
      <c r="U510" s="534"/>
      <c r="V510" s="534"/>
      <c r="W510" s="534"/>
      <c r="X510" s="534"/>
      <c r="Y510" s="534"/>
      <c r="Z510" s="534"/>
      <c r="AA510" s="534"/>
      <c r="AB510" s="534"/>
      <c r="AC510" s="534"/>
      <c r="AD510" s="534"/>
      <c r="AE510" s="534"/>
      <c r="AF510" s="534"/>
      <c r="AG510" s="534"/>
      <c r="AH510" s="534"/>
      <c r="AI510" s="534"/>
      <c r="AJ510" s="534"/>
      <c r="AK510" s="534"/>
      <c r="AL510" s="534"/>
      <c r="AM510" s="534"/>
      <c r="AN510" s="534"/>
      <c r="AO510" s="534"/>
      <c r="AP510" s="534"/>
      <c r="AQ510" s="534"/>
      <c r="AR510" s="534"/>
      <c r="AS510" s="534"/>
      <c r="AT510" s="534"/>
      <c r="AU510" s="534"/>
      <c r="AV510" s="534"/>
      <c r="AW510" s="534"/>
      <c r="AX510" s="534"/>
      <c r="AY510" s="534"/>
      <c r="AZ510" s="534"/>
      <c r="BA510" s="534"/>
      <c r="BB510" s="534"/>
      <c r="BC510" s="534"/>
      <c r="BD510" s="534"/>
      <c r="BE510" s="534"/>
      <c r="BF510" s="534"/>
      <c r="BG510" s="534"/>
      <c r="BH510" s="534"/>
      <c r="BI510" s="534"/>
    </row>
    <row r="511" spans="8:61" ht="16">
      <c r="H511" s="534"/>
      <c r="I511" s="534"/>
      <c r="J511" s="534"/>
      <c r="K511" s="534"/>
      <c r="L511" s="534"/>
      <c r="M511" s="534"/>
      <c r="N511" s="534"/>
      <c r="O511" s="534"/>
      <c r="P511" s="534"/>
      <c r="Q511" s="534"/>
      <c r="R511" s="534"/>
      <c r="S511" s="534"/>
      <c r="T511" s="534"/>
      <c r="U511" s="534"/>
      <c r="V511" s="534"/>
      <c r="W511" s="534"/>
      <c r="X511" s="534"/>
      <c r="Y511" s="534"/>
      <c r="Z511" s="534"/>
      <c r="AA511" s="534"/>
      <c r="AB511" s="534"/>
      <c r="AC511" s="534"/>
      <c r="AD511" s="534"/>
      <c r="AE511" s="534"/>
      <c r="AF511" s="534"/>
      <c r="AG511" s="534"/>
      <c r="AH511" s="534"/>
      <c r="AI511" s="534"/>
      <c r="AJ511" s="534"/>
      <c r="AK511" s="534"/>
      <c r="AL511" s="534"/>
      <c r="AM511" s="534"/>
      <c r="AN511" s="534"/>
      <c r="AO511" s="534"/>
      <c r="AP511" s="534"/>
      <c r="AQ511" s="534"/>
      <c r="AR511" s="534"/>
      <c r="AS511" s="534"/>
      <c r="AT511" s="534"/>
      <c r="AU511" s="534"/>
      <c r="AV511" s="534"/>
      <c r="AW511" s="534"/>
      <c r="AX511" s="534"/>
      <c r="AY511" s="534"/>
      <c r="AZ511" s="534"/>
      <c r="BA511" s="534"/>
      <c r="BB511" s="534"/>
      <c r="BC511" s="534"/>
      <c r="BD511" s="534"/>
      <c r="BE511" s="534"/>
      <c r="BF511" s="534"/>
      <c r="BG511" s="534"/>
      <c r="BH511" s="534"/>
      <c r="BI511" s="534"/>
    </row>
    <row r="512" spans="8:61" ht="16">
      <c r="H512" s="534"/>
      <c r="I512" s="534"/>
      <c r="J512" s="534"/>
      <c r="K512" s="534"/>
      <c r="L512" s="534"/>
      <c r="M512" s="534"/>
      <c r="N512" s="534"/>
      <c r="O512" s="534"/>
      <c r="P512" s="534"/>
      <c r="Q512" s="534"/>
      <c r="R512" s="534"/>
      <c r="S512" s="534"/>
      <c r="T512" s="534"/>
      <c r="U512" s="534"/>
      <c r="V512" s="534"/>
      <c r="W512" s="534"/>
      <c r="X512" s="534"/>
      <c r="Y512" s="534"/>
      <c r="Z512" s="534"/>
      <c r="AA512" s="534"/>
      <c r="AB512" s="534"/>
      <c r="AC512" s="534"/>
      <c r="AD512" s="534"/>
      <c r="AE512" s="534"/>
      <c r="AF512" s="534"/>
      <c r="AG512" s="534"/>
      <c r="AH512" s="534"/>
      <c r="AI512" s="534"/>
      <c r="AJ512" s="534"/>
      <c r="AK512" s="534"/>
      <c r="AL512" s="534"/>
      <c r="AM512" s="534"/>
      <c r="AN512" s="534"/>
      <c r="AO512" s="534"/>
      <c r="AP512" s="534"/>
      <c r="AQ512" s="534"/>
      <c r="AR512" s="534"/>
      <c r="AS512" s="534"/>
      <c r="AT512" s="534"/>
      <c r="AU512" s="534"/>
      <c r="AV512" s="534"/>
      <c r="AW512" s="534"/>
      <c r="AX512" s="534"/>
      <c r="AY512" s="534"/>
      <c r="AZ512" s="534"/>
      <c r="BA512" s="534"/>
      <c r="BB512" s="534"/>
      <c r="BC512" s="534"/>
      <c r="BD512" s="534"/>
      <c r="BE512" s="534"/>
      <c r="BF512" s="534"/>
      <c r="BG512" s="534"/>
      <c r="BH512" s="534"/>
      <c r="BI512" s="534"/>
    </row>
    <row r="513" spans="8:61" ht="16">
      <c r="H513" s="534"/>
      <c r="I513" s="534"/>
      <c r="J513" s="534"/>
      <c r="K513" s="534"/>
      <c r="L513" s="534"/>
      <c r="M513" s="534"/>
      <c r="N513" s="534"/>
      <c r="O513" s="534"/>
      <c r="P513" s="534"/>
      <c r="Q513" s="534"/>
      <c r="R513" s="534"/>
      <c r="S513" s="534"/>
      <c r="T513" s="534"/>
      <c r="U513" s="534"/>
      <c r="V513" s="534"/>
      <c r="W513" s="534"/>
      <c r="X513" s="534"/>
      <c r="Y513" s="534"/>
      <c r="Z513" s="534"/>
      <c r="AA513" s="534"/>
      <c r="AB513" s="534"/>
      <c r="AC513" s="534"/>
      <c r="AD513" s="534"/>
      <c r="AE513" s="534"/>
      <c r="AF513" s="534"/>
      <c r="AG513" s="534"/>
      <c r="AH513" s="534"/>
      <c r="AI513" s="534"/>
      <c r="AJ513" s="534"/>
      <c r="AK513" s="534"/>
      <c r="AL513" s="534"/>
      <c r="AM513" s="534"/>
      <c r="AN513" s="534"/>
      <c r="AO513" s="534"/>
      <c r="AP513" s="534"/>
      <c r="AQ513" s="534"/>
      <c r="AR513" s="534"/>
      <c r="AS513" s="534"/>
      <c r="AT513" s="534"/>
      <c r="AU513" s="534"/>
      <c r="AV513" s="534"/>
      <c r="AW513" s="534"/>
      <c r="AX513" s="534"/>
      <c r="AY513" s="534"/>
      <c r="AZ513" s="534"/>
      <c r="BA513" s="534"/>
      <c r="BB513" s="534"/>
      <c r="BC513" s="534"/>
      <c r="BD513" s="534"/>
      <c r="BE513" s="534"/>
      <c r="BF513" s="534"/>
      <c r="BG513" s="534"/>
      <c r="BH513" s="534"/>
      <c r="BI513" s="534"/>
    </row>
    <row r="514" spans="8:61" ht="16">
      <c r="H514" s="534"/>
      <c r="I514" s="534"/>
      <c r="J514" s="534"/>
      <c r="K514" s="534"/>
      <c r="L514" s="534"/>
      <c r="M514" s="534"/>
      <c r="N514" s="534"/>
      <c r="O514" s="534"/>
      <c r="P514" s="534"/>
      <c r="Q514" s="534"/>
      <c r="R514" s="534"/>
      <c r="S514" s="534"/>
      <c r="T514" s="534"/>
      <c r="U514" s="534"/>
      <c r="V514" s="534"/>
      <c r="W514" s="534"/>
      <c r="X514" s="534"/>
      <c r="Y514" s="534"/>
      <c r="Z514" s="534"/>
      <c r="AA514" s="534"/>
      <c r="AB514" s="534"/>
      <c r="AC514" s="534"/>
      <c r="AD514" s="534"/>
      <c r="AE514" s="534"/>
      <c r="AF514" s="534"/>
      <c r="AG514" s="534"/>
      <c r="AH514" s="534"/>
      <c r="AI514" s="534"/>
      <c r="AJ514" s="534"/>
      <c r="AK514" s="534"/>
      <c r="AL514" s="534"/>
      <c r="AM514" s="534"/>
      <c r="AN514" s="534"/>
      <c r="AO514" s="534"/>
      <c r="AP514" s="534"/>
      <c r="AQ514" s="534"/>
      <c r="AR514" s="534"/>
      <c r="AS514" s="534"/>
      <c r="AT514" s="534"/>
      <c r="AU514" s="534"/>
      <c r="AV514" s="534"/>
      <c r="AW514" s="534"/>
      <c r="AX514" s="534"/>
      <c r="AY514" s="534"/>
      <c r="AZ514" s="534"/>
      <c r="BA514" s="534"/>
      <c r="BB514" s="534"/>
      <c r="BC514" s="534"/>
      <c r="BD514" s="534"/>
      <c r="BE514" s="534"/>
      <c r="BF514" s="534"/>
      <c r="BG514" s="534"/>
      <c r="BH514" s="534"/>
      <c r="BI514" s="534"/>
    </row>
    <row r="515" spans="8:61" ht="16">
      <c r="H515" s="534"/>
      <c r="I515" s="534"/>
      <c r="J515" s="534"/>
      <c r="K515" s="534"/>
      <c r="L515" s="534"/>
      <c r="M515" s="534"/>
      <c r="N515" s="534"/>
      <c r="O515" s="534"/>
      <c r="P515" s="534"/>
      <c r="Q515" s="534"/>
      <c r="R515" s="534"/>
      <c r="S515" s="534"/>
      <c r="T515" s="534"/>
      <c r="U515" s="534"/>
      <c r="V515" s="534"/>
      <c r="W515" s="534"/>
      <c r="X515" s="534"/>
      <c r="Y515" s="534"/>
      <c r="Z515" s="534"/>
      <c r="AA515" s="534"/>
      <c r="AB515" s="534"/>
      <c r="AC515" s="534"/>
      <c r="AD515" s="534"/>
      <c r="AE515" s="534"/>
      <c r="AF515" s="534"/>
      <c r="AG515" s="534"/>
      <c r="AH515" s="534"/>
      <c r="AI515" s="534"/>
      <c r="AJ515" s="534"/>
      <c r="AK515" s="534"/>
      <c r="AL515" s="534"/>
      <c r="AM515" s="534"/>
      <c r="AN515" s="534"/>
      <c r="AO515" s="534"/>
      <c r="AP515" s="534"/>
      <c r="AQ515" s="534"/>
      <c r="AR515" s="534"/>
      <c r="AS515" s="534"/>
      <c r="AT515" s="534"/>
      <c r="AU515" s="534"/>
      <c r="AV515" s="534"/>
      <c r="AW515" s="534"/>
      <c r="AX515" s="534"/>
      <c r="AY515" s="534"/>
      <c r="AZ515" s="534"/>
      <c r="BA515" s="534"/>
      <c r="BB515" s="534"/>
      <c r="BC515" s="534"/>
      <c r="BD515" s="534"/>
      <c r="BE515" s="534"/>
      <c r="BF515" s="534"/>
      <c r="BG515" s="534"/>
      <c r="BH515" s="534"/>
      <c r="BI515" s="534"/>
    </row>
    <row r="516" spans="8:61" ht="16">
      <c r="H516" s="534"/>
      <c r="I516" s="534"/>
      <c r="J516" s="534"/>
      <c r="K516" s="534"/>
      <c r="L516" s="534"/>
      <c r="M516" s="534"/>
      <c r="N516" s="534"/>
      <c r="O516" s="534"/>
      <c r="P516" s="534"/>
      <c r="Q516" s="534"/>
      <c r="R516" s="534"/>
      <c r="S516" s="534"/>
      <c r="T516" s="534"/>
      <c r="U516" s="534"/>
      <c r="V516" s="534"/>
      <c r="W516" s="534"/>
      <c r="X516" s="534"/>
      <c r="Y516" s="534"/>
      <c r="Z516" s="534"/>
      <c r="AA516" s="534"/>
      <c r="AB516" s="534"/>
      <c r="AC516" s="534"/>
      <c r="AD516" s="534"/>
      <c r="AE516" s="534"/>
      <c r="AF516" s="534"/>
      <c r="AG516" s="534"/>
      <c r="AH516" s="534"/>
      <c r="AI516" s="534"/>
      <c r="AJ516" s="534"/>
      <c r="AK516" s="534"/>
      <c r="AL516" s="534"/>
      <c r="AM516" s="534"/>
      <c r="AN516" s="534"/>
      <c r="AO516" s="534"/>
      <c r="AP516" s="534"/>
      <c r="AQ516" s="534"/>
      <c r="AR516" s="534"/>
      <c r="AS516" s="534"/>
      <c r="AT516" s="534"/>
      <c r="AU516" s="534"/>
      <c r="AV516" s="534"/>
      <c r="AW516" s="534"/>
      <c r="AX516" s="534"/>
      <c r="AY516" s="534"/>
      <c r="AZ516" s="534"/>
      <c r="BA516" s="534"/>
      <c r="BB516" s="534"/>
      <c r="BC516" s="534"/>
      <c r="BD516" s="534"/>
      <c r="BE516" s="534"/>
      <c r="BF516" s="534"/>
      <c r="BG516" s="534"/>
      <c r="BH516" s="534"/>
      <c r="BI516" s="534"/>
    </row>
    <row r="517" spans="8:61" ht="16">
      <c r="H517" s="534"/>
      <c r="I517" s="534"/>
      <c r="J517" s="534"/>
      <c r="K517" s="534"/>
      <c r="L517" s="534"/>
      <c r="M517" s="534"/>
      <c r="N517" s="534"/>
      <c r="O517" s="534"/>
      <c r="P517" s="534"/>
      <c r="Q517" s="534"/>
      <c r="R517" s="534"/>
      <c r="S517" s="534"/>
      <c r="T517" s="534"/>
      <c r="U517" s="534"/>
      <c r="V517" s="534"/>
      <c r="W517" s="534"/>
      <c r="X517" s="534"/>
      <c r="Y517" s="534"/>
      <c r="Z517" s="534"/>
      <c r="AA517" s="534"/>
      <c r="AB517" s="534"/>
      <c r="AC517" s="534"/>
      <c r="AD517" s="534"/>
      <c r="AE517" s="534"/>
      <c r="AF517" s="534"/>
      <c r="AG517" s="534"/>
      <c r="AH517" s="534"/>
      <c r="AI517" s="534"/>
      <c r="AJ517" s="534"/>
      <c r="AK517" s="534"/>
      <c r="AL517" s="534"/>
      <c r="AM517" s="534"/>
      <c r="AN517" s="534"/>
      <c r="AO517" s="534"/>
      <c r="AP517" s="534"/>
      <c r="AQ517" s="534"/>
      <c r="AR517" s="534"/>
      <c r="AS517" s="534"/>
      <c r="AT517" s="534"/>
      <c r="AU517" s="534"/>
      <c r="AV517" s="534"/>
      <c r="AW517" s="534"/>
      <c r="AX517" s="534"/>
      <c r="AY517" s="534"/>
      <c r="AZ517" s="534"/>
      <c r="BA517" s="534"/>
      <c r="BB517" s="534"/>
      <c r="BC517" s="534"/>
      <c r="BD517" s="534"/>
      <c r="BE517" s="534"/>
      <c r="BF517" s="534"/>
      <c r="BG517" s="534"/>
      <c r="BH517" s="534"/>
      <c r="BI517" s="534"/>
    </row>
    <row r="518" spans="8:61" ht="16">
      <c r="H518" s="534"/>
      <c r="I518" s="534"/>
      <c r="J518" s="534"/>
      <c r="K518" s="534"/>
      <c r="L518" s="534"/>
      <c r="M518" s="534"/>
      <c r="N518" s="534"/>
      <c r="O518" s="534"/>
      <c r="P518" s="534"/>
      <c r="Q518" s="534"/>
      <c r="R518" s="534"/>
      <c r="S518" s="534"/>
      <c r="T518" s="534"/>
      <c r="U518" s="534"/>
      <c r="V518" s="534"/>
      <c r="W518" s="534"/>
      <c r="X518" s="534"/>
      <c r="Y518" s="534"/>
      <c r="Z518" s="534"/>
      <c r="AA518" s="534"/>
      <c r="AB518" s="534"/>
      <c r="AC518" s="534"/>
      <c r="AD518" s="534"/>
      <c r="AE518" s="534"/>
      <c r="AF518" s="534"/>
      <c r="AG518" s="534"/>
      <c r="AH518" s="534"/>
      <c r="AI518" s="534"/>
      <c r="AJ518" s="534"/>
      <c r="AK518" s="534"/>
      <c r="AL518" s="534"/>
      <c r="AM518" s="534"/>
      <c r="AN518" s="534"/>
      <c r="AO518" s="534"/>
      <c r="AP518" s="534"/>
      <c r="AQ518" s="534"/>
      <c r="AR518" s="534"/>
      <c r="AS518" s="534"/>
      <c r="AT518" s="534"/>
      <c r="AU518" s="534"/>
      <c r="AV518" s="534"/>
      <c r="AW518" s="534"/>
      <c r="AX518" s="534"/>
      <c r="AY518" s="534"/>
      <c r="AZ518" s="534"/>
      <c r="BA518" s="534"/>
      <c r="BB518" s="534"/>
      <c r="BC518" s="534"/>
      <c r="BD518" s="534"/>
      <c r="BE518" s="534"/>
      <c r="BF518" s="534"/>
      <c r="BG518" s="534"/>
      <c r="BH518" s="534"/>
      <c r="BI518" s="534"/>
    </row>
    <row r="519" spans="8:61" ht="16">
      <c r="H519" s="534"/>
      <c r="I519" s="534"/>
      <c r="J519" s="534"/>
      <c r="K519" s="534"/>
      <c r="L519" s="534"/>
      <c r="M519" s="534"/>
      <c r="N519" s="534"/>
      <c r="O519" s="534"/>
      <c r="P519" s="534"/>
      <c r="Q519" s="534"/>
      <c r="R519" s="534"/>
      <c r="S519" s="534"/>
      <c r="T519" s="534"/>
      <c r="U519" s="534"/>
      <c r="V519" s="534"/>
      <c r="W519" s="534"/>
      <c r="X519" s="534"/>
      <c r="Y519" s="534"/>
      <c r="Z519" s="534"/>
      <c r="AA519" s="534"/>
      <c r="AB519" s="534"/>
      <c r="AC519" s="534"/>
      <c r="AD519" s="534"/>
      <c r="AE519" s="534"/>
      <c r="AF519" s="534"/>
      <c r="AG519" s="534"/>
      <c r="AH519" s="534"/>
      <c r="AI519" s="534"/>
      <c r="AJ519" s="534"/>
      <c r="AK519" s="534"/>
      <c r="AL519" s="534"/>
      <c r="AM519" s="534"/>
      <c r="AN519" s="534"/>
      <c r="AO519" s="534"/>
      <c r="AP519" s="534"/>
      <c r="AQ519" s="534"/>
      <c r="AR519" s="534"/>
      <c r="AS519" s="534"/>
      <c r="AT519" s="534"/>
      <c r="AU519" s="534"/>
      <c r="AV519" s="534"/>
      <c r="AW519" s="534"/>
      <c r="AX519" s="534"/>
      <c r="AY519" s="534"/>
      <c r="AZ519" s="534"/>
      <c r="BA519" s="534"/>
      <c r="BB519" s="534"/>
      <c r="BC519" s="534"/>
      <c r="BD519" s="534"/>
      <c r="BE519" s="534"/>
      <c r="BF519" s="534"/>
      <c r="BG519" s="534"/>
      <c r="BH519" s="534"/>
      <c r="BI519" s="534"/>
    </row>
    <row r="520" spans="8:61" ht="16">
      <c r="H520" s="534"/>
      <c r="I520" s="534"/>
      <c r="J520" s="534"/>
      <c r="K520" s="534"/>
      <c r="L520" s="534"/>
      <c r="M520" s="534"/>
      <c r="N520" s="534"/>
      <c r="O520" s="534"/>
      <c r="P520" s="534"/>
      <c r="Q520" s="534"/>
      <c r="R520" s="534"/>
      <c r="S520" s="534"/>
      <c r="T520" s="534"/>
      <c r="U520" s="534"/>
      <c r="V520" s="534"/>
      <c r="W520" s="534"/>
      <c r="X520" s="534"/>
      <c r="Y520" s="534"/>
      <c r="Z520" s="534"/>
      <c r="AA520" s="534"/>
      <c r="AB520" s="534"/>
      <c r="AC520" s="534"/>
      <c r="AD520" s="534"/>
      <c r="AE520" s="534"/>
      <c r="AF520" s="534"/>
      <c r="AG520" s="534"/>
      <c r="AH520" s="534"/>
      <c r="AI520" s="534"/>
      <c r="AJ520" s="534"/>
      <c r="AK520" s="534"/>
      <c r="AL520" s="534"/>
      <c r="AM520" s="534"/>
      <c r="AN520" s="534"/>
      <c r="AO520" s="534"/>
      <c r="AP520" s="534"/>
      <c r="AQ520" s="534"/>
      <c r="AR520" s="534"/>
      <c r="AS520" s="534"/>
      <c r="AT520" s="534"/>
      <c r="AU520" s="534"/>
      <c r="AV520" s="534"/>
      <c r="AW520" s="534"/>
      <c r="AX520" s="534"/>
      <c r="AY520" s="534"/>
      <c r="AZ520" s="534"/>
      <c r="BA520" s="534"/>
      <c r="BB520" s="534"/>
      <c r="BC520" s="534"/>
      <c r="BD520" s="534"/>
      <c r="BE520" s="534"/>
      <c r="BF520" s="534"/>
      <c r="BG520" s="534"/>
      <c r="BH520" s="534"/>
      <c r="BI520" s="534"/>
    </row>
    <row r="521" spans="8:61" ht="16">
      <c r="H521" s="534"/>
      <c r="I521" s="534"/>
      <c r="J521" s="534"/>
      <c r="K521" s="534"/>
      <c r="L521" s="534"/>
      <c r="M521" s="534"/>
      <c r="N521" s="534"/>
      <c r="O521" s="534"/>
      <c r="P521" s="534"/>
      <c r="Q521" s="534"/>
      <c r="R521" s="534"/>
      <c r="S521" s="534"/>
      <c r="T521" s="534"/>
      <c r="U521" s="534"/>
      <c r="V521" s="534"/>
      <c r="W521" s="534"/>
      <c r="X521" s="534"/>
      <c r="Y521" s="534"/>
      <c r="Z521" s="534"/>
      <c r="AA521" s="534"/>
      <c r="AB521" s="534"/>
      <c r="AC521" s="534"/>
      <c r="AD521" s="534"/>
      <c r="AE521" s="534"/>
      <c r="AF521" s="534"/>
      <c r="AG521" s="534"/>
      <c r="AH521" s="534"/>
      <c r="AI521" s="534"/>
      <c r="AJ521" s="534"/>
      <c r="AK521" s="534"/>
      <c r="AL521" s="534"/>
      <c r="AM521" s="534"/>
      <c r="AN521" s="534"/>
      <c r="AO521" s="534"/>
      <c r="AP521" s="534"/>
      <c r="AQ521" s="534"/>
      <c r="AR521" s="534"/>
      <c r="AS521" s="534"/>
      <c r="AT521" s="534"/>
      <c r="AU521" s="534"/>
      <c r="AV521" s="534"/>
      <c r="AW521" s="534"/>
      <c r="AX521" s="534"/>
      <c r="AY521" s="534"/>
      <c r="AZ521" s="534"/>
      <c r="BA521" s="534"/>
      <c r="BB521" s="534"/>
      <c r="BC521" s="534"/>
      <c r="BD521" s="534"/>
      <c r="BE521" s="534"/>
      <c r="BF521" s="534"/>
      <c r="BG521" s="534"/>
      <c r="BH521" s="534"/>
      <c r="BI521" s="534"/>
    </row>
    <row r="522" spans="8:61" ht="16">
      <c r="H522" s="534"/>
      <c r="I522" s="534"/>
      <c r="J522" s="534"/>
      <c r="K522" s="534"/>
      <c r="L522" s="534"/>
      <c r="M522" s="534"/>
      <c r="N522" s="534"/>
      <c r="O522" s="534"/>
      <c r="P522" s="534"/>
      <c r="Q522" s="534"/>
      <c r="R522" s="534"/>
      <c r="S522" s="534"/>
      <c r="T522" s="534"/>
      <c r="U522" s="534"/>
      <c r="V522" s="534"/>
      <c r="W522" s="534"/>
      <c r="X522" s="534"/>
      <c r="Y522" s="534"/>
      <c r="Z522" s="534"/>
      <c r="AA522" s="534"/>
      <c r="AB522" s="534"/>
      <c r="AC522" s="534"/>
      <c r="AD522" s="534"/>
      <c r="AE522" s="534"/>
      <c r="AF522" s="534"/>
      <c r="AG522" s="534"/>
      <c r="AH522" s="534"/>
      <c r="AI522" s="534"/>
      <c r="AJ522" s="534"/>
      <c r="AK522" s="534"/>
      <c r="AL522" s="534"/>
      <c r="AM522" s="534"/>
      <c r="AN522" s="534"/>
      <c r="AO522" s="534"/>
      <c r="AP522" s="534"/>
      <c r="AQ522" s="534"/>
      <c r="AR522" s="534"/>
      <c r="AS522" s="534"/>
      <c r="AT522" s="534"/>
      <c r="AU522" s="534"/>
      <c r="AV522" s="534"/>
      <c r="AW522" s="534"/>
      <c r="AX522" s="534"/>
      <c r="AY522" s="534"/>
      <c r="AZ522" s="534"/>
      <c r="BA522" s="534"/>
      <c r="BB522" s="534"/>
      <c r="BC522" s="534"/>
      <c r="BD522" s="534"/>
      <c r="BE522" s="534"/>
      <c r="BF522" s="534"/>
      <c r="BG522" s="534"/>
      <c r="BH522" s="534"/>
      <c r="BI522" s="534"/>
    </row>
    <row r="523" spans="8:61" ht="16">
      <c r="H523" s="534"/>
      <c r="I523" s="534"/>
      <c r="J523" s="534"/>
      <c r="K523" s="534"/>
      <c r="L523" s="534"/>
      <c r="M523" s="534"/>
      <c r="N523" s="534"/>
      <c r="O523" s="534"/>
      <c r="P523" s="534"/>
      <c r="Q523" s="534"/>
      <c r="R523" s="534"/>
      <c r="S523" s="534"/>
      <c r="T523" s="534"/>
      <c r="U523" s="534"/>
      <c r="V523" s="534"/>
      <c r="W523" s="534"/>
      <c r="X523" s="534"/>
      <c r="Y523" s="534"/>
      <c r="Z523" s="534"/>
      <c r="AA523" s="534"/>
      <c r="AB523" s="534"/>
      <c r="AC523" s="534"/>
      <c r="AD523" s="534"/>
      <c r="AE523" s="534"/>
      <c r="AF523" s="534"/>
      <c r="AG523" s="534"/>
      <c r="AH523" s="534"/>
      <c r="AI523" s="534"/>
      <c r="AJ523" s="534"/>
      <c r="AK523" s="534"/>
      <c r="AL523" s="534"/>
      <c r="AM523" s="534"/>
      <c r="AN523" s="534"/>
      <c r="AO523" s="534"/>
      <c r="AP523" s="534"/>
      <c r="AQ523" s="534"/>
      <c r="AR523" s="534"/>
      <c r="AS523" s="534"/>
      <c r="AT523" s="534"/>
      <c r="AU523" s="534"/>
      <c r="AV523" s="534"/>
      <c r="AW523" s="534"/>
      <c r="AX523" s="534"/>
      <c r="AY523" s="534"/>
      <c r="AZ523" s="534"/>
      <c r="BA523" s="534"/>
      <c r="BB523" s="534"/>
      <c r="BC523" s="534"/>
      <c r="BD523" s="534"/>
      <c r="BE523" s="534"/>
      <c r="BF523" s="534"/>
      <c r="BG523" s="534"/>
      <c r="BH523" s="534"/>
      <c r="BI523" s="534"/>
    </row>
    <row r="524" spans="8:61" ht="16">
      <c r="H524" s="534"/>
      <c r="I524" s="534"/>
      <c r="J524" s="534"/>
      <c r="K524" s="534"/>
      <c r="L524" s="534"/>
      <c r="M524" s="534"/>
      <c r="N524" s="534"/>
      <c r="O524" s="534"/>
      <c r="P524" s="534"/>
      <c r="Q524" s="534"/>
      <c r="R524" s="534"/>
      <c r="S524" s="534"/>
      <c r="T524" s="534"/>
      <c r="U524" s="534"/>
      <c r="V524" s="534"/>
      <c r="W524" s="534"/>
      <c r="X524" s="534"/>
      <c r="Y524" s="534"/>
      <c r="Z524" s="534"/>
      <c r="AA524" s="534"/>
      <c r="AB524" s="534"/>
      <c r="AC524" s="534"/>
      <c r="AD524" s="534"/>
      <c r="AE524" s="534"/>
      <c r="AF524" s="534"/>
      <c r="AG524" s="534"/>
      <c r="AH524" s="534"/>
      <c r="AI524" s="534"/>
      <c r="AJ524" s="534"/>
      <c r="AK524" s="534"/>
      <c r="AL524" s="534"/>
      <c r="AM524" s="534"/>
      <c r="AN524" s="534"/>
      <c r="AO524" s="534"/>
      <c r="AP524" s="534"/>
      <c r="AQ524" s="534"/>
      <c r="AR524" s="534"/>
      <c r="AS524" s="534"/>
      <c r="AT524" s="534"/>
      <c r="AU524" s="534"/>
      <c r="AV524" s="534"/>
      <c r="AW524" s="534"/>
      <c r="AX524" s="534"/>
      <c r="AY524" s="534"/>
      <c r="AZ524" s="534"/>
      <c r="BA524" s="534"/>
      <c r="BB524" s="534"/>
      <c r="BC524" s="534"/>
      <c r="BD524" s="534"/>
      <c r="BE524" s="534"/>
      <c r="BF524" s="534"/>
      <c r="BG524" s="534"/>
      <c r="BH524" s="534"/>
      <c r="BI524" s="534"/>
    </row>
    <row r="525" spans="8:61" ht="16">
      <c r="H525" s="534"/>
      <c r="I525" s="534"/>
      <c r="J525" s="534"/>
      <c r="K525" s="534"/>
      <c r="L525" s="534"/>
      <c r="M525" s="534"/>
      <c r="N525" s="534"/>
      <c r="O525" s="534"/>
      <c r="P525" s="534"/>
      <c r="Q525" s="534"/>
      <c r="R525" s="534"/>
      <c r="S525" s="534"/>
      <c r="T525" s="534"/>
      <c r="U525" s="534"/>
      <c r="V525" s="534"/>
      <c r="W525" s="534"/>
      <c r="X525" s="534"/>
      <c r="Y525" s="534"/>
      <c r="Z525" s="534"/>
      <c r="AA525" s="534"/>
      <c r="AB525" s="534"/>
      <c r="AC525" s="534"/>
      <c r="AD525" s="534"/>
      <c r="AE525" s="534"/>
      <c r="AF525" s="534"/>
      <c r="AG525" s="534"/>
      <c r="AH525" s="534"/>
      <c r="AI525" s="534"/>
      <c r="AJ525" s="534"/>
      <c r="AK525" s="534"/>
      <c r="AL525" s="534"/>
      <c r="AM525" s="534"/>
      <c r="AN525" s="534"/>
      <c r="AO525" s="534"/>
      <c r="AP525" s="534"/>
      <c r="AQ525" s="534"/>
      <c r="AR525" s="534"/>
      <c r="AS525" s="534"/>
      <c r="AT525" s="534"/>
      <c r="AU525" s="534"/>
      <c r="AV525" s="534"/>
      <c r="AW525" s="534"/>
      <c r="AX525" s="534"/>
      <c r="AY525" s="534"/>
      <c r="AZ525" s="534"/>
      <c r="BA525" s="534"/>
      <c r="BB525" s="534"/>
      <c r="BC525" s="534"/>
      <c r="BD525" s="534"/>
      <c r="BE525" s="534"/>
      <c r="BF525" s="534"/>
      <c r="BG525" s="534"/>
      <c r="BH525" s="534"/>
      <c r="BI525" s="534"/>
    </row>
    <row r="526" spans="8:61" ht="16">
      <c r="H526" s="534"/>
      <c r="I526" s="534"/>
      <c r="J526" s="534"/>
      <c r="K526" s="534"/>
      <c r="L526" s="534"/>
      <c r="M526" s="534"/>
      <c r="N526" s="534"/>
      <c r="O526" s="534"/>
      <c r="P526" s="534"/>
      <c r="Q526" s="534"/>
      <c r="R526" s="534"/>
      <c r="S526" s="534"/>
      <c r="T526" s="534"/>
      <c r="U526" s="534"/>
      <c r="V526" s="534"/>
      <c r="W526" s="534"/>
      <c r="X526" s="534"/>
      <c r="Y526" s="534"/>
      <c r="Z526" s="534"/>
      <c r="AA526" s="534"/>
      <c r="AB526" s="534"/>
      <c r="AC526" s="534"/>
      <c r="AD526" s="534"/>
      <c r="AE526" s="534"/>
      <c r="AF526" s="534"/>
      <c r="AG526" s="534"/>
      <c r="AH526" s="534"/>
      <c r="AI526" s="534"/>
      <c r="AJ526" s="534"/>
      <c r="AK526" s="534"/>
      <c r="AL526" s="534"/>
      <c r="AM526" s="534"/>
      <c r="AN526" s="534"/>
      <c r="AO526" s="534"/>
      <c r="AP526" s="534"/>
      <c r="AQ526" s="534"/>
      <c r="AR526" s="534"/>
      <c r="AS526" s="534"/>
      <c r="AT526" s="534"/>
      <c r="AU526" s="534"/>
      <c r="AV526" s="534"/>
      <c r="AW526" s="534"/>
      <c r="AX526" s="534"/>
      <c r="AY526" s="534"/>
      <c r="AZ526" s="534"/>
      <c r="BA526" s="534"/>
      <c r="BB526" s="534"/>
      <c r="BC526" s="534"/>
      <c r="BD526" s="534"/>
      <c r="BE526" s="534"/>
      <c r="BF526" s="534"/>
      <c r="BG526" s="534"/>
      <c r="BH526" s="534"/>
      <c r="BI526" s="534"/>
    </row>
    <row r="527" spans="8:61" ht="16">
      <c r="H527" s="534"/>
      <c r="I527" s="534"/>
      <c r="J527" s="534"/>
      <c r="K527" s="534"/>
      <c r="L527" s="534"/>
      <c r="M527" s="534"/>
      <c r="N527" s="534"/>
      <c r="O527" s="534"/>
      <c r="P527" s="534"/>
      <c r="Q527" s="534"/>
      <c r="R527" s="534"/>
      <c r="S527" s="534"/>
      <c r="T527" s="534"/>
      <c r="U527" s="534"/>
      <c r="V527" s="534"/>
      <c r="W527" s="534"/>
      <c r="X527" s="534"/>
      <c r="Y527" s="534"/>
      <c r="Z527" s="534"/>
      <c r="AA527" s="534"/>
      <c r="AB527" s="534"/>
      <c r="AC527" s="534"/>
      <c r="AD527" s="534"/>
      <c r="AE527" s="534"/>
      <c r="AF527" s="534"/>
      <c r="AG527" s="534"/>
      <c r="AH527" s="534"/>
      <c r="AI527" s="534"/>
      <c r="AJ527" s="534"/>
      <c r="AK527" s="534"/>
      <c r="AL527" s="534"/>
      <c r="AM527" s="534"/>
      <c r="AN527" s="534"/>
      <c r="AO527" s="534"/>
      <c r="AP527" s="534"/>
      <c r="AQ527" s="534"/>
      <c r="AR527" s="534"/>
      <c r="AS527" s="534"/>
      <c r="AT527" s="534"/>
      <c r="AU527" s="534"/>
      <c r="AV527" s="534"/>
      <c r="AW527" s="534"/>
      <c r="AX527" s="534"/>
      <c r="AY527" s="534"/>
      <c r="AZ527" s="534"/>
      <c r="BA527" s="534"/>
      <c r="BB527" s="534"/>
      <c r="BC527" s="534"/>
      <c r="BD527" s="534"/>
      <c r="BE527" s="534"/>
      <c r="BF527" s="534"/>
      <c r="BG527" s="534"/>
      <c r="BH527" s="534"/>
      <c r="BI527" s="534"/>
    </row>
    <row r="528" spans="8:61" ht="16">
      <c r="H528" s="534"/>
      <c r="I528" s="534"/>
      <c r="J528" s="534"/>
      <c r="K528" s="534"/>
      <c r="L528" s="534"/>
      <c r="M528" s="534"/>
      <c r="N528" s="534"/>
      <c r="O528" s="534"/>
      <c r="P528" s="534"/>
      <c r="Q528" s="534"/>
      <c r="R528" s="534"/>
      <c r="S528" s="534"/>
      <c r="T528" s="534"/>
      <c r="U528" s="534"/>
      <c r="V528" s="534"/>
      <c r="W528" s="534"/>
      <c r="X528" s="534"/>
      <c r="Y528" s="534"/>
      <c r="Z528" s="534"/>
      <c r="AA528" s="534"/>
      <c r="AB528" s="534"/>
      <c r="AC528" s="534"/>
      <c r="AD528" s="534"/>
      <c r="AE528" s="534"/>
      <c r="AF528" s="534"/>
      <c r="AG528" s="534"/>
      <c r="AH528" s="534"/>
      <c r="AI528" s="534"/>
      <c r="AJ528" s="534"/>
      <c r="AK528" s="534"/>
      <c r="AL528" s="534"/>
      <c r="AM528" s="534"/>
      <c r="AN528" s="534"/>
      <c r="AO528" s="534"/>
      <c r="AP528" s="534"/>
      <c r="AQ528" s="534"/>
      <c r="AR528" s="534"/>
      <c r="AS528" s="534"/>
      <c r="AT528" s="534"/>
      <c r="AU528" s="534"/>
      <c r="AV528" s="534"/>
      <c r="AW528" s="534"/>
      <c r="AX528" s="534"/>
      <c r="AY528" s="534"/>
      <c r="AZ528" s="534"/>
      <c r="BA528" s="534"/>
      <c r="BB528" s="534"/>
      <c r="BC528" s="534"/>
      <c r="BD528" s="534"/>
      <c r="BE528" s="534"/>
      <c r="BF528" s="534"/>
      <c r="BG528" s="534"/>
      <c r="BH528" s="534"/>
      <c r="BI528" s="534"/>
    </row>
    <row r="529" spans="8:61" ht="16">
      <c r="H529" s="534"/>
      <c r="I529" s="534"/>
      <c r="J529" s="534"/>
      <c r="K529" s="534"/>
      <c r="L529" s="534"/>
      <c r="M529" s="534"/>
      <c r="N529" s="534"/>
      <c r="O529" s="534"/>
      <c r="P529" s="534"/>
      <c r="Q529" s="534"/>
      <c r="R529" s="534"/>
      <c r="S529" s="534"/>
      <c r="T529" s="534"/>
      <c r="U529" s="534"/>
      <c r="V529" s="534"/>
      <c r="W529" s="534"/>
      <c r="X529" s="534"/>
      <c r="Y529" s="534"/>
      <c r="Z529" s="534"/>
      <c r="AA529" s="534"/>
      <c r="AB529" s="534"/>
      <c r="AC529" s="534"/>
      <c r="AD529" s="534"/>
      <c r="AE529" s="534"/>
      <c r="AF529" s="534"/>
      <c r="AG529" s="534"/>
      <c r="AH529" s="534"/>
      <c r="AI529" s="534"/>
      <c r="AJ529" s="534"/>
      <c r="AK529" s="534"/>
      <c r="AL529" s="534"/>
      <c r="AM529" s="534"/>
      <c r="AN529" s="534"/>
      <c r="AO529" s="534"/>
      <c r="AP529" s="534"/>
      <c r="AQ529" s="534"/>
      <c r="AR529" s="534"/>
      <c r="AS529" s="534"/>
      <c r="AT529" s="534"/>
      <c r="AU529" s="534"/>
      <c r="AV529" s="534"/>
      <c r="AW529" s="534"/>
      <c r="AX529" s="534"/>
      <c r="AY529" s="534"/>
      <c r="AZ529" s="534"/>
      <c r="BA529" s="534"/>
      <c r="BB529" s="534"/>
      <c r="BC529" s="534"/>
      <c r="BD529" s="534"/>
      <c r="BE529" s="534"/>
      <c r="BF529" s="534"/>
      <c r="BG529" s="534"/>
      <c r="BH529" s="534"/>
      <c r="BI529" s="534"/>
    </row>
    <row r="530" spans="8:61" ht="16">
      <c r="H530" s="534"/>
      <c r="I530" s="534"/>
      <c r="J530" s="534"/>
      <c r="K530" s="534"/>
      <c r="L530" s="534"/>
      <c r="M530" s="534"/>
      <c r="N530" s="534"/>
      <c r="O530" s="534"/>
      <c r="P530" s="534"/>
      <c r="Q530" s="534"/>
      <c r="R530" s="534"/>
      <c r="S530" s="534"/>
      <c r="T530" s="534"/>
      <c r="U530" s="534"/>
      <c r="V530" s="534"/>
      <c r="W530" s="534"/>
      <c r="X530" s="534"/>
      <c r="Y530" s="534"/>
      <c r="Z530" s="534"/>
      <c r="AA530" s="534"/>
      <c r="AB530" s="534"/>
      <c r="AC530" s="534"/>
      <c r="AD530" s="534"/>
      <c r="AE530" s="534"/>
      <c r="AF530" s="534"/>
      <c r="AG530" s="534"/>
      <c r="AH530" s="534"/>
      <c r="AI530" s="534"/>
      <c r="AJ530" s="534"/>
      <c r="AK530" s="534"/>
      <c r="AL530" s="534"/>
      <c r="AM530" s="534"/>
      <c r="AN530" s="534"/>
      <c r="AO530" s="534"/>
      <c r="AP530" s="534"/>
      <c r="AQ530" s="534"/>
      <c r="AR530" s="534"/>
      <c r="AS530" s="534"/>
      <c r="AT530" s="534"/>
      <c r="AU530" s="534"/>
      <c r="AV530" s="534"/>
      <c r="AW530" s="534"/>
      <c r="AX530" s="534"/>
      <c r="AY530" s="534"/>
      <c r="AZ530" s="534"/>
      <c r="BA530" s="534"/>
      <c r="BB530" s="534"/>
      <c r="BC530" s="534"/>
      <c r="BD530" s="534"/>
      <c r="BE530" s="534"/>
      <c r="BF530" s="534"/>
      <c r="BG530" s="534"/>
      <c r="BH530" s="534"/>
      <c r="BI530" s="534"/>
    </row>
    <row r="531" spans="8:61" ht="16">
      <c r="H531" s="534"/>
      <c r="I531" s="534"/>
      <c r="J531" s="534"/>
      <c r="K531" s="534"/>
      <c r="L531" s="534"/>
      <c r="M531" s="534"/>
      <c r="N531" s="534"/>
      <c r="O531" s="534"/>
      <c r="P531" s="534"/>
      <c r="Q531" s="534"/>
      <c r="R531" s="534"/>
      <c r="S531" s="534"/>
      <c r="T531" s="534"/>
      <c r="U531" s="534"/>
      <c r="V531" s="534"/>
      <c r="W531" s="534"/>
      <c r="X531" s="534"/>
      <c r="Y531" s="534"/>
      <c r="Z531" s="534"/>
      <c r="AA531" s="534"/>
      <c r="AB531" s="534"/>
      <c r="AC531" s="534"/>
      <c r="AD531" s="534"/>
      <c r="AE531" s="534"/>
      <c r="AF531" s="534"/>
      <c r="AG531" s="534"/>
      <c r="AH531" s="534"/>
      <c r="AI531" s="534"/>
      <c r="AJ531" s="534"/>
      <c r="AK531" s="534"/>
      <c r="AL531" s="534"/>
      <c r="AM531" s="534"/>
      <c r="AN531" s="534"/>
      <c r="AO531" s="534"/>
      <c r="AP531" s="534"/>
      <c r="AQ531" s="534"/>
      <c r="AR531" s="534"/>
      <c r="AS531" s="534"/>
      <c r="AT531" s="534"/>
      <c r="AU531" s="534"/>
      <c r="AV531" s="534"/>
      <c r="AW531" s="534"/>
      <c r="AX531" s="534"/>
      <c r="AY531" s="534"/>
      <c r="AZ531" s="534"/>
      <c r="BA531" s="534"/>
      <c r="BB531" s="534"/>
      <c r="BC531" s="534"/>
      <c r="BD531" s="534"/>
      <c r="BE531" s="534"/>
      <c r="BF531" s="534"/>
      <c r="BG531" s="534"/>
      <c r="BH531" s="534"/>
      <c r="BI531" s="534"/>
    </row>
    <row r="532" spans="8:61" ht="16">
      <c r="H532" s="534"/>
      <c r="I532" s="534"/>
      <c r="J532" s="534"/>
      <c r="K532" s="534"/>
      <c r="L532" s="534"/>
      <c r="M532" s="534"/>
      <c r="N532" s="534"/>
      <c r="O532" s="534"/>
      <c r="P532" s="534"/>
      <c r="Q532" s="534"/>
      <c r="R532" s="534"/>
      <c r="S532" s="534"/>
      <c r="T532" s="534"/>
      <c r="U532" s="534"/>
      <c r="V532" s="534"/>
      <c r="W532" s="534"/>
      <c r="X532" s="534"/>
      <c r="Y532" s="534"/>
      <c r="Z532" s="534"/>
      <c r="AA532" s="534"/>
      <c r="AB532" s="534"/>
      <c r="AC532" s="534"/>
      <c r="AD532" s="534"/>
      <c r="AE532" s="534"/>
      <c r="AF532" s="534"/>
      <c r="AG532" s="534"/>
      <c r="AH532" s="534"/>
      <c r="AI532" s="534"/>
      <c r="AJ532" s="534"/>
      <c r="AK532" s="534"/>
      <c r="AL532" s="534"/>
      <c r="AM532" s="534"/>
      <c r="AN532" s="534"/>
      <c r="AO532" s="534"/>
      <c r="AP532" s="534"/>
      <c r="AQ532" s="534"/>
      <c r="AR532" s="534"/>
      <c r="AS532" s="534"/>
      <c r="AT532" s="534"/>
      <c r="AU532" s="534"/>
      <c r="AV532" s="534"/>
      <c r="AW532" s="534"/>
      <c r="AX532" s="534"/>
      <c r="AY532" s="534"/>
      <c r="AZ532" s="534"/>
      <c r="BA532" s="534"/>
      <c r="BB532" s="534"/>
      <c r="BC532" s="534"/>
      <c r="BD532" s="534"/>
      <c r="BE532" s="534"/>
      <c r="BF532" s="534"/>
      <c r="BG532" s="534"/>
      <c r="BH532" s="534"/>
      <c r="BI532" s="534"/>
    </row>
    <row r="533" spans="8:61" ht="16">
      <c r="H533" s="534"/>
      <c r="I533" s="534"/>
      <c r="J533" s="534"/>
      <c r="K533" s="534"/>
      <c r="L533" s="534"/>
      <c r="M533" s="534"/>
      <c r="N533" s="534"/>
      <c r="O533" s="534"/>
      <c r="P533" s="534"/>
      <c r="Q533" s="534"/>
      <c r="R533" s="534"/>
      <c r="S533" s="534"/>
      <c r="T533" s="534"/>
      <c r="U533" s="534"/>
      <c r="V533" s="534"/>
      <c r="W533" s="534"/>
      <c r="X533" s="534"/>
      <c r="Y533" s="534"/>
      <c r="Z533" s="534"/>
      <c r="AA533" s="534"/>
      <c r="AB533" s="534"/>
      <c r="AC533" s="534"/>
      <c r="AD533" s="534"/>
      <c r="AE533" s="534"/>
      <c r="AF533" s="534"/>
      <c r="AG533" s="534"/>
      <c r="AH533" s="534"/>
      <c r="AI533" s="534"/>
      <c r="AJ533" s="534"/>
      <c r="AK533" s="534"/>
      <c r="AL533" s="534"/>
      <c r="AM533" s="534"/>
      <c r="AN533" s="534"/>
      <c r="AO533" s="534"/>
      <c r="AP533" s="534"/>
      <c r="AQ533" s="534"/>
      <c r="AR533" s="534"/>
      <c r="AS533" s="534"/>
      <c r="AT533" s="534"/>
      <c r="AU533" s="534"/>
      <c r="AV533" s="534"/>
      <c r="AW533" s="534"/>
      <c r="AX533" s="534"/>
      <c r="AY533" s="534"/>
      <c r="AZ533" s="534"/>
      <c r="BA533" s="534"/>
      <c r="BB533" s="534"/>
      <c r="BC533" s="534"/>
      <c r="BD533" s="534"/>
      <c r="BE533" s="534"/>
      <c r="BF533" s="534"/>
      <c r="BG533" s="534"/>
      <c r="BH533" s="534"/>
      <c r="BI533" s="534"/>
    </row>
    <row r="534" spans="8:61" ht="16">
      <c r="H534" s="534"/>
      <c r="I534" s="534"/>
      <c r="J534" s="534"/>
      <c r="K534" s="534"/>
      <c r="L534" s="534"/>
      <c r="M534" s="534"/>
      <c r="N534" s="534"/>
      <c r="O534" s="534"/>
      <c r="P534" s="534"/>
      <c r="Q534" s="534"/>
      <c r="R534" s="534"/>
      <c r="S534" s="534"/>
      <c r="T534" s="534"/>
      <c r="U534" s="534"/>
      <c r="V534" s="534"/>
      <c r="W534" s="534"/>
      <c r="X534" s="534"/>
      <c r="Y534" s="534"/>
      <c r="Z534" s="534"/>
      <c r="AA534" s="534"/>
      <c r="AB534" s="534"/>
      <c r="AC534" s="534"/>
      <c r="AD534" s="534"/>
      <c r="AE534" s="534"/>
      <c r="AF534" s="534"/>
      <c r="AG534" s="534"/>
      <c r="AH534" s="534"/>
      <c r="AI534" s="534"/>
      <c r="AJ534" s="534"/>
      <c r="AK534" s="534"/>
      <c r="AL534" s="534"/>
      <c r="AM534" s="534"/>
      <c r="AN534" s="534"/>
      <c r="AO534" s="534"/>
      <c r="AP534" s="534"/>
      <c r="AQ534" s="534"/>
      <c r="AR534" s="534"/>
      <c r="AS534" s="534"/>
      <c r="AT534" s="534"/>
      <c r="AU534" s="534"/>
      <c r="AV534" s="534"/>
      <c r="AW534" s="534"/>
      <c r="AX534" s="534"/>
      <c r="AY534" s="534"/>
      <c r="AZ534" s="534"/>
      <c r="BA534" s="534"/>
      <c r="BB534" s="534"/>
      <c r="BC534" s="534"/>
      <c r="BD534" s="534"/>
      <c r="BE534" s="534"/>
      <c r="BF534" s="534"/>
      <c r="BG534" s="534"/>
      <c r="BH534" s="534"/>
      <c r="BI534" s="534"/>
    </row>
    <row r="535" spans="8:61" ht="16">
      <c r="H535" s="534"/>
      <c r="I535" s="534"/>
      <c r="J535" s="534"/>
      <c r="K535" s="534"/>
      <c r="L535" s="534"/>
      <c r="M535" s="534"/>
      <c r="N535" s="534"/>
      <c r="O535" s="534"/>
      <c r="P535" s="534"/>
      <c r="Q535" s="534"/>
      <c r="R535" s="534"/>
      <c r="S535" s="534"/>
      <c r="T535" s="534"/>
      <c r="U535" s="534"/>
      <c r="V535" s="534"/>
      <c r="W535" s="534"/>
      <c r="X535" s="534"/>
      <c r="Y535" s="534"/>
      <c r="Z535" s="534"/>
      <c r="AA535" s="534"/>
      <c r="AB535" s="534"/>
      <c r="AC535" s="534"/>
      <c r="AD535" s="534"/>
      <c r="AE535" s="534"/>
      <c r="AF535" s="534"/>
      <c r="AG535" s="534"/>
      <c r="AH535" s="534"/>
      <c r="AI535" s="534"/>
      <c r="AJ535" s="534"/>
      <c r="AK535" s="534"/>
      <c r="AL535" s="534"/>
      <c r="AM535" s="534"/>
      <c r="AN535" s="534"/>
      <c r="AO535" s="534"/>
      <c r="AP535" s="534"/>
      <c r="AQ535" s="534"/>
      <c r="AR535" s="534"/>
      <c r="AS535" s="534"/>
      <c r="AT535" s="534"/>
      <c r="AU535" s="534"/>
      <c r="AV535" s="534"/>
      <c r="AW535" s="534"/>
      <c r="AX535" s="534"/>
      <c r="AY535" s="534"/>
      <c r="AZ535" s="534"/>
      <c r="BA535" s="534"/>
      <c r="BB535" s="534"/>
      <c r="BC535" s="534"/>
      <c r="BD535" s="534"/>
      <c r="BE535" s="534"/>
      <c r="BF535" s="534"/>
      <c r="BG535" s="534"/>
      <c r="BH535" s="534"/>
      <c r="BI535" s="534"/>
    </row>
    <row r="536" spans="8:61" ht="16">
      <c r="H536" s="534"/>
      <c r="I536" s="534"/>
      <c r="J536" s="534"/>
      <c r="K536" s="534"/>
      <c r="L536" s="534"/>
      <c r="M536" s="534"/>
      <c r="N536" s="534"/>
      <c r="O536" s="534"/>
      <c r="P536" s="534"/>
      <c r="Q536" s="534"/>
      <c r="R536" s="534"/>
      <c r="S536" s="534"/>
      <c r="T536" s="534"/>
      <c r="U536" s="534"/>
      <c r="V536" s="534"/>
      <c r="W536" s="534"/>
      <c r="X536" s="534"/>
      <c r="Y536" s="534"/>
      <c r="Z536" s="534"/>
      <c r="AA536" s="534"/>
      <c r="AB536" s="534"/>
      <c r="AC536" s="534"/>
      <c r="AD536" s="534"/>
      <c r="AE536" s="534"/>
      <c r="AF536" s="534"/>
      <c r="AG536" s="534"/>
      <c r="AH536" s="534"/>
      <c r="AI536" s="534"/>
      <c r="AJ536" s="534"/>
      <c r="AK536" s="534"/>
      <c r="AL536" s="534"/>
      <c r="AM536" s="534"/>
      <c r="AN536" s="534"/>
      <c r="AO536" s="534"/>
      <c r="AP536" s="534"/>
      <c r="AQ536" s="534"/>
      <c r="AR536" s="534"/>
      <c r="AS536" s="534"/>
      <c r="AT536" s="534"/>
      <c r="AU536" s="534"/>
      <c r="AV536" s="534"/>
      <c r="AW536" s="534"/>
      <c r="AX536" s="534"/>
      <c r="AY536" s="534"/>
      <c r="AZ536" s="534"/>
      <c r="BA536" s="534"/>
      <c r="BB536" s="534"/>
      <c r="BC536" s="534"/>
      <c r="BD536" s="534"/>
      <c r="BE536" s="534"/>
      <c r="BF536" s="534"/>
      <c r="BG536" s="534"/>
      <c r="BH536" s="534"/>
      <c r="BI536" s="534"/>
    </row>
    <row r="537" spans="8:61" ht="16">
      <c r="H537" s="534"/>
      <c r="I537" s="534"/>
      <c r="J537" s="534"/>
      <c r="K537" s="534"/>
      <c r="L537" s="534"/>
      <c r="M537" s="534"/>
      <c r="N537" s="534"/>
      <c r="O537" s="534"/>
      <c r="P537" s="534"/>
      <c r="Q537" s="534"/>
      <c r="R537" s="534"/>
      <c r="S537" s="534"/>
      <c r="T537" s="534"/>
      <c r="U537" s="534"/>
      <c r="V537" s="534"/>
      <c r="W537" s="534"/>
      <c r="X537" s="534"/>
      <c r="Y537" s="534"/>
      <c r="Z537" s="534"/>
      <c r="AA537" s="534"/>
      <c r="AB537" s="534"/>
      <c r="AC537" s="534"/>
      <c r="AD537" s="534"/>
      <c r="AE537" s="534"/>
      <c r="AF537" s="534"/>
      <c r="AG537" s="534"/>
      <c r="AH537" s="534"/>
      <c r="AI537" s="534"/>
      <c r="AJ537" s="534"/>
      <c r="AK537" s="534"/>
      <c r="AL537" s="534"/>
      <c r="AM537" s="534"/>
      <c r="AN537" s="534"/>
      <c r="AO537" s="534"/>
      <c r="AP537" s="534"/>
      <c r="AQ537" s="534"/>
      <c r="AR537" s="534"/>
      <c r="AS537" s="534"/>
      <c r="AT537" s="534"/>
      <c r="AU537" s="534"/>
      <c r="AV537" s="534"/>
      <c r="AW537" s="534"/>
      <c r="AX537" s="534"/>
      <c r="AY537" s="534"/>
      <c r="AZ537" s="534"/>
      <c r="BA537" s="534"/>
      <c r="BB537" s="534"/>
      <c r="BC537" s="534"/>
      <c r="BD537" s="534"/>
      <c r="BE537" s="534"/>
      <c r="BF537" s="534"/>
      <c r="BG537" s="534"/>
      <c r="BH537" s="534"/>
      <c r="BI537" s="534"/>
    </row>
    <row r="538" spans="8:61" ht="16">
      <c r="H538" s="534"/>
      <c r="I538" s="534"/>
      <c r="J538" s="534"/>
      <c r="K538" s="534"/>
      <c r="L538" s="534"/>
      <c r="M538" s="534"/>
      <c r="N538" s="534"/>
      <c r="O538" s="534"/>
      <c r="P538" s="534"/>
      <c r="Q538" s="534"/>
      <c r="R538" s="534"/>
      <c r="S538" s="534"/>
      <c r="T538" s="534"/>
      <c r="U538" s="534"/>
      <c r="V538" s="534"/>
      <c r="W538" s="534"/>
      <c r="X538" s="534"/>
      <c r="Y538" s="534"/>
      <c r="Z538" s="534"/>
      <c r="AA538" s="534"/>
      <c r="AB538" s="534"/>
      <c r="AC538" s="534"/>
      <c r="AD538" s="534"/>
      <c r="AE538" s="534"/>
      <c r="AF538" s="534"/>
      <c r="AG538" s="534"/>
      <c r="AH538" s="534"/>
      <c r="AI538" s="534"/>
      <c r="AJ538" s="534"/>
      <c r="AK538" s="534"/>
      <c r="AL538" s="534"/>
      <c r="AM538" s="534"/>
      <c r="AN538" s="534"/>
      <c r="AO538" s="534"/>
      <c r="AP538" s="534"/>
      <c r="AQ538" s="534"/>
      <c r="AR538" s="534"/>
      <c r="AS538" s="534"/>
      <c r="AT538" s="534"/>
      <c r="AU538" s="534"/>
      <c r="AV538" s="534"/>
      <c r="AW538" s="534"/>
      <c r="AX538" s="534"/>
      <c r="AY538" s="534"/>
      <c r="AZ538" s="534"/>
      <c r="BA538" s="534"/>
      <c r="BB538" s="534"/>
      <c r="BC538" s="534"/>
      <c r="BD538" s="534"/>
      <c r="BE538" s="534"/>
      <c r="BF538" s="534"/>
      <c r="BG538" s="534"/>
      <c r="BH538" s="534"/>
      <c r="BI538" s="534"/>
    </row>
    <row r="539" spans="8:61" ht="16">
      <c r="H539" s="534"/>
      <c r="I539" s="534"/>
      <c r="J539" s="534"/>
      <c r="K539" s="534"/>
      <c r="L539" s="534"/>
      <c r="M539" s="534"/>
      <c r="N539" s="534"/>
      <c r="O539" s="534"/>
      <c r="P539" s="534"/>
      <c r="Q539" s="534"/>
      <c r="R539" s="534"/>
      <c r="S539" s="534"/>
      <c r="T539" s="534"/>
      <c r="U539" s="534"/>
      <c r="V539" s="534"/>
      <c r="W539" s="534"/>
      <c r="X539" s="534"/>
      <c r="Y539" s="534"/>
      <c r="Z539" s="534"/>
      <c r="AA539" s="534"/>
      <c r="AB539" s="534"/>
      <c r="AC539" s="534"/>
      <c r="AD539" s="534"/>
      <c r="AE539" s="534"/>
      <c r="AF539" s="534"/>
      <c r="AG539" s="534"/>
      <c r="AH539" s="534"/>
      <c r="AI539" s="534"/>
      <c r="AJ539" s="534"/>
      <c r="AK539" s="534"/>
      <c r="AL539" s="534"/>
      <c r="AM539" s="534"/>
      <c r="AN539" s="534"/>
      <c r="AO539" s="534"/>
      <c r="AP539" s="534"/>
      <c r="AQ539" s="534"/>
      <c r="AR539" s="534"/>
      <c r="AS539" s="534"/>
      <c r="AT539" s="534"/>
      <c r="AU539" s="534"/>
      <c r="AV539" s="534"/>
      <c r="AW539" s="534"/>
      <c r="AX539" s="534"/>
      <c r="AY539" s="534"/>
      <c r="AZ539" s="534"/>
      <c r="BA539" s="534"/>
      <c r="BB539" s="534"/>
      <c r="BC539" s="534"/>
      <c r="BD539" s="534"/>
      <c r="BE539" s="534"/>
      <c r="BF539" s="534"/>
      <c r="BG539" s="534"/>
      <c r="BH539" s="534"/>
      <c r="BI539" s="534"/>
    </row>
    <row r="540" spans="8:61" ht="16">
      <c r="H540" s="534"/>
      <c r="I540" s="534"/>
      <c r="J540" s="534"/>
      <c r="K540" s="534"/>
      <c r="L540" s="534"/>
      <c r="M540" s="534"/>
      <c r="N540" s="534"/>
      <c r="O540" s="534"/>
      <c r="P540" s="534"/>
      <c r="Q540" s="534"/>
      <c r="R540" s="534"/>
      <c r="S540" s="534"/>
      <c r="T540" s="534"/>
      <c r="U540" s="534"/>
      <c r="V540" s="534"/>
      <c r="W540" s="534"/>
      <c r="X540" s="534"/>
      <c r="Y540" s="534"/>
      <c r="Z540" s="534"/>
      <c r="AA540" s="534"/>
      <c r="AB540" s="534"/>
      <c r="AC540" s="534"/>
      <c r="AD540" s="534"/>
      <c r="AE540" s="534"/>
      <c r="AF540" s="534"/>
      <c r="AG540" s="534"/>
      <c r="AH540" s="534"/>
      <c r="AI540" s="534"/>
      <c r="AJ540" s="534"/>
      <c r="AK540" s="534"/>
      <c r="AL540" s="534"/>
      <c r="AM540" s="534"/>
      <c r="AN540" s="534"/>
      <c r="AO540" s="534"/>
      <c r="AP540" s="534"/>
      <c r="AQ540" s="534"/>
      <c r="AR540" s="534"/>
      <c r="AS540" s="534"/>
      <c r="AT540" s="534"/>
      <c r="AU540" s="534"/>
      <c r="AV540" s="534"/>
      <c r="AW540" s="534"/>
      <c r="AX540" s="534"/>
      <c r="AY540" s="534"/>
      <c r="AZ540" s="534"/>
      <c r="BA540" s="534"/>
      <c r="BB540" s="534"/>
      <c r="BC540" s="534"/>
      <c r="BD540" s="534"/>
      <c r="BE540" s="534"/>
      <c r="BF540" s="534"/>
      <c r="BG540" s="534"/>
      <c r="BH540" s="534"/>
      <c r="BI540" s="534"/>
    </row>
    <row r="541" spans="8:61" ht="16">
      <c r="H541" s="534"/>
      <c r="I541" s="534"/>
      <c r="J541" s="534"/>
      <c r="K541" s="534"/>
      <c r="L541" s="534"/>
      <c r="M541" s="534"/>
      <c r="N541" s="534"/>
      <c r="O541" s="534"/>
      <c r="P541" s="534"/>
      <c r="Q541" s="534"/>
      <c r="R541" s="534"/>
      <c r="S541" s="534"/>
      <c r="T541" s="534"/>
      <c r="U541" s="534"/>
      <c r="V541" s="534"/>
      <c r="W541" s="534"/>
      <c r="X541" s="534"/>
      <c r="Y541" s="534"/>
      <c r="Z541" s="534"/>
      <c r="AA541" s="534"/>
      <c r="AB541" s="534"/>
      <c r="AC541" s="534"/>
      <c r="AD541" s="534"/>
      <c r="AE541" s="534"/>
      <c r="AF541" s="534"/>
      <c r="AG541" s="534"/>
      <c r="AH541" s="534"/>
      <c r="AI541" s="534"/>
      <c r="AJ541" s="534"/>
      <c r="AK541" s="534"/>
      <c r="AL541" s="534"/>
      <c r="AM541" s="534"/>
      <c r="AN541" s="534"/>
      <c r="AO541" s="534"/>
      <c r="AP541" s="534"/>
      <c r="AQ541" s="534"/>
      <c r="AR541" s="534"/>
      <c r="AS541" s="534"/>
      <c r="AT541" s="534"/>
      <c r="AU541" s="534"/>
      <c r="AV541" s="534"/>
      <c r="AW541" s="534"/>
      <c r="AX541" s="534"/>
      <c r="AY541" s="534"/>
      <c r="AZ541" s="534"/>
      <c r="BA541" s="534"/>
      <c r="BB541" s="534"/>
      <c r="BC541" s="534"/>
      <c r="BD541" s="534"/>
      <c r="BE541" s="534"/>
      <c r="BF541" s="534"/>
      <c r="BG541" s="534"/>
      <c r="BH541" s="534"/>
      <c r="BI541" s="534"/>
    </row>
    <row r="542" spans="8:61" ht="16">
      <c r="H542" s="534"/>
      <c r="I542" s="534"/>
      <c r="J542" s="534"/>
      <c r="K542" s="534"/>
      <c r="L542" s="534"/>
      <c r="M542" s="534"/>
      <c r="N542" s="534"/>
      <c r="O542" s="534"/>
      <c r="P542" s="534"/>
      <c r="Q542" s="534"/>
      <c r="R542" s="534"/>
      <c r="S542" s="534"/>
      <c r="T542" s="534"/>
      <c r="U542" s="534"/>
      <c r="V542" s="534"/>
      <c r="W542" s="534"/>
      <c r="X542" s="534"/>
      <c r="Y542" s="534"/>
      <c r="Z542" s="534"/>
      <c r="AA542" s="534"/>
      <c r="AB542" s="534"/>
      <c r="AC542" s="534"/>
      <c r="AD542" s="534"/>
      <c r="AE542" s="534"/>
      <c r="AF542" s="534"/>
      <c r="AG542" s="534"/>
      <c r="AH542" s="534"/>
      <c r="AI542" s="534"/>
      <c r="AJ542" s="534"/>
      <c r="AK542" s="534"/>
      <c r="AL542" s="534"/>
      <c r="AM542" s="534"/>
      <c r="AN542" s="534"/>
      <c r="AO542" s="534"/>
      <c r="AP542" s="534"/>
      <c r="AQ542" s="534"/>
      <c r="AR542" s="534"/>
      <c r="AS542" s="534"/>
      <c r="AT542" s="534"/>
      <c r="AU542" s="534"/>
      <c r="AV542" s="534"/>
      <c r="AW542" s="534"/>
      <c r="AX542" s="534"/>
      <c r="AY542" s="534"/>
      <c r="AZ542" s="534"/>
      <c r="BA542" s="534"/>
      <c r="BB542" s="534"/>
      <c r="BC542" s="534"/>
      <c r="BD542" s="534"/>
      <c r="BE542" s="534"/>
      <c r="BF542" s="534"/>
      <c r="BG542" s="534"/>
      <c r="BH542" s="534"/>
      <c r="BI542" s="534"/>
    </row>
    <row r="543" spans="8:61" ht="16">
      <c r="H543" s="534"/>
      <c r="I543" s="534"/>
      <c r="J543" s="534"/>
      <c r="K543" s="534"/>
      <c r="L543" s="534"/>
      <c r="M543" s="534"/>
      <c r="N543" s="534"/>
      <c r="O543" s="534"/>
      <c r="P543" s="534"/>
      <c r="Q543" s="534"/>
      <c r="R543" s="534"/>
      <c r="S543" s="534"/>
      <c r="T543" s="534"/>
      <c r="U543" s="534"/>
      <c r="V543" s="534"/>
      <c r="W543" s="534"/>
      <c r="X543" s="534"/>
      <c r="Y543" s="534"/>
      <c r="Z543" s="534"/>
      <c r="AA543" s="534"/>
      <c r="AB543" s="534"/>
      <c r="AC543" s="534"/>
      <c r="AD543" s="534"/>
      <c r="AE543" s="534"/>
      <c r="AF543" s="534"/>
      <c r="AG543" s="534"/>
      <c r="AH543" s="534"/>
      <c r="AI543" s="534"/>
      <c r="AJ543" s="534"/>
      <c r="AK543" s="534"/>
      <c r="AL543" s="534"/>
      <c r="AM543" s="534"/>
      <c r="AN543" s="534"/>
      <c r="AO543" s="534"/>
      <c r="AP543" s="534"/>
      <c r="AQ543" s="534"/>
      <c r="AR543" s="534"/>
      <c r="AS543" s="534"/>
      <c r="AT543" s="534"/>
      <c r="AU543" s="534"/>
      <c r="AV543" s="534"/>
      <c r="AW543" s="534"/>
      <c r="AX543" s="534"/>
      <c r="AY543" s="534"/>
      <c r="AZ543" s="534"/>
      <c r="BA543" s="534"/>
      <c r="BB543" s="534"/>
      <c r="BC543" s="534"/>
      <c r="BD543" s="534"/>
      <c r="BE543" s="534"/>
      <c r="BF543" s="534"/>
      <c r="BG543" s="534"/>
      <c r="BH543" s="534"/>
      <c r="BI543" s="534"/>
    </row>
    <row r="544" spans="8:61" ht="16">
      <c r="H544" s="534"/>
      <c r="I544" s="534"/>
      <c r="J544" s="534"/>
      <c r="K544" s="534"/>
      <c r="L544" s="534"/>
      <c r="M544" s="534"/>
      <c r="N544" s="534"/>
      <c r="O544" s="534"/>
      <c r="P544" s="534"/>
      <c r="Q544" s="534"/>
      <c r="R544" s="534"/>
      <c r="S544" s="534"/>
      <c r="T544" s="534"/>
      <c r="U544" s="534"/>
      <c r="V544" s="534"/>
      <c r="W544" s="534"/>
      <c r="X544" s="534"/>
      <c r="Y544" s="534"/>
      <c r="Z544" s="534"/>
      <c r="AA544" s="534"/>
      <c r="AB544" s="534"/>
      <c r="AC544" s="534"/>
      <c r="AD544" s="534"/>
      <c r="AE544" s="534"/>
      <c r="AF544" s="534"/>
      <c r="AG544" s="534"/>
      <c r="AH544" s="534"/>
      <c r="AI544" s="534"/>
      <c r="AJ544" s="534"/>
      <c r="AK544" s="534"/>
      <c r="AL544" s="534"/>
      <c r="AM544" s="534"/>
      <c r="AN544" s="534"/>
      <c r="AO544" s="534"/>
      <c r="AP544" s="534"/>
      <c r="AQ544" s="534"/>
      <c r="AR544" s="534"/>
      <c r="AS544" s="534"/>
      <c r="AT544" s="534"/>
      <c r="AU544" s="534"/>
      <c r="AV544" s="534"/>
      <c r="AW544" s="534"/>
      <c r="AX544" s="534"/>
      <c r="AY544" s="534"/>
      <c r="AZ544" s="534"/>
      <c r="BA544" s="534"/>
      <c r="BB544" s="534"/>
      <c r="BC544" s="534"/>
      <c r="BD544" s="534"/>
      <c r="BE544" s="534"/>
      <c r="BF544" s="534"/>
      <c r="BG544" s="534"/>
      <c r="BH544" s="534"/>
      <c r="BI544" s="534"/>
    </row>
    <row r="545" spans="8:61" ht="16">
      <c r="H545" s="534"/>
      <c r="I545" s="534"/>
      <c r="J545" s="534"/>
      <c r="K545" s="534"/>
      <c r="L545" s="534"/>
      <c r="M545" s="534"/>
      <c r="N545" s="534"/>
      <c r="O545" s="534"/>
      <c r="P545" s="534"/>
      <c r="Q545" s="534"/>
      <c r="R545" s="534"/>
      <c r="S545" s="534"/>
      <c r="T545" s="534"/>
      <c r="U545" s="534"/>
      <c r="V545" s="534"/>
      <c r="W545" s="534"/>
      <c r="X545" s="534"/>
      <c r="Y545" s="534"/>
      <c r="Z545" s="534"/>
      <c r="AA545" s="534"/>
      <c r="AB545" s="534"/>
      <c r="AC545" s="534"/>
      <c r="AD545" s="534"/>
      <c r="AE545" s="534"/>
      <c r="AF545" s="534"/>
      <c r="AG545" s="534"/>
      <c r="AH545" s="534"/>
      <c r="AI545" s="534"/>
      <c r="AJ545" s="534"/>
      <c r="AK545" s="534"/>
      <c r="AL545" s="534"/>
      <c r="AM545" s="534"/>
      <c r="AN545" s="534"/>
      <c r="AO545" s="534"/>
      <c r="AP545" s="534"/>
      <c r="AQ545" s="534"/>
      <c r="AR545" s="534"/>
      <c r="AS545" s="534"/>
      <c r="AT545" s="534"/>
      <c r="AU545" s="534"/>
      <c r="AV545" s="534"/>
      <c r="AW545" s="534"/>
      <c r="AX545" s="534"/>
      <c r="AY545" s="534"/>
      <c r="AZ545" s="534"/>
      <c r="BA545" s="534"/>
      <c r="BB545" s="534"/>
      <c r="BC545" s="534"/>
      <c r="BD545" s="534"/>
      <c r="BE545" s="534"/>
      <c r="BF545" s="534"/>
      <c r="BG545" s="534"/>
      <c r="BH545" s="534"/>
      <c r="BI545" s="534"/>
    </row>
    <row r="546" spans="8:61" ht="16">
      <c r="H546" s="534"/>
      <c r="I546" s="534"/>
      <c r="J546" s="534"/>
      <c r="K546" s="534"/>
      <c r="L546" s="534"/>
      <c r="M546" s="534"/>
      <c r="N546" s="534"/>
      <c r="O546" s="534"/>
      <c r="P546" s="534"/>
      <c r="Q546" s="534"/>
      <c r="R546" s="534"/>
      <c r="S546" s="534"/>
      <c r="T546" s="534"/>
      <c r="U546" s="534"/>
      <c r="V546" s="534"/>
      <c r="W546" s="534"/>
      <c r="X546" s="534"/>
      <c r="Y546" s="534"/>
      <c r="Z546" s="534"/>
      <c r="AA546" s="534"/>
      <c r="AB546" s="534"/>
      <c r="AC546" s="534"/>
      <c r="AD546" s="534"/>
      <c r="AE546" s="534"/>
      <c r="AF546" s="534"/>
      <c r="AG546" s="534"/>
      <c r="AH546" s="534"/>
      <c r="AI546" s="534"/>
      <c r="AJ546" s="534"/>
      <c r="AK546" s="534"/>
      <c r="AL546" s="534"/>
      <c r="AM546" s="534"/>
      <c r="AN546" s="534"/>
      <c r="AO546" s="534"/>
      <c r="AP546" s="534"/>
      <c r="AQ546" s="534"/>
      <c r="AR546" s="534"/>
      <c r="AS546" s="534"/>
      <c r="AT546" s="534"/>
      <c r="AU546" s="534"/>
      <c r="AV546" s="534"/>
      <c r="AW546" s="534"/>
      <c r="AX546" s="534"/>
      <c r="AY546" s="534"/>
      <c r="AZ546" s="534"/>
      <c r="BA546" s="534"/>
      <c r="BB546" s="534"/>
      <c r="BC546" s="534"/>
      <c r="BD546" s="534"/>
      <c r="BE546" s="534"/>
      <c r="BF546" s="534"/>
      <c r="BG546" s="534"/>
      <c r="BH546" s="534"/>
      <c r="BI546" s="534"/>
    </row>
    <row r="547" spans="8:61" ht="16">
      <c r="H547" s="534"/>
      <c r="I547" s="534"/>
      <c r="J547" s="534"/>
      <c r="K547" s="534"/>
      <c r="L547" s="534"/>
      <c r="M547" s="534"/>
      <c r="N547" s="534"/>
      <c r="O547" s="534"/>
      <c r="P547" s="534"/>
      <c r="Q547" s="534"/>
      <c r="R547" s="534"/>
      <c r="S547" s="534"/>
      <c r="T547" s="534"/>
      <c r="U547" s="534"/>
      <c r="V547" s="534"/>
      <c r="W547" s="534"/>
      <c r="X547" s="534"/>
      <c r="Y547" s="534"/>
      <c r="Z547" s="534"/>
      <c r="AA547" s="534"/>
      <c r="AB547" s="534"/>
      <c r="AC547" s="534"/>
      <c r="AD547" s="534"/>
      <c r="AE547" s="534"/>
      <c r="AF547" s="534"/>
      <c r="AG547" s="534"/>
      <c r="AH547" s="534"/>
      <c r="AI547" s="534"/>
      <c r="AJ547" s="534"/>
      <c r="AK547" s="534"/>
      <c r="AL547" s="534"/>
      <c r="AM547" s="534"/>
      <c r="AN547" s="534"/>
      <c r="AO547" s="534"/>
      <c r="AP547" s="534"/>
      <c r="AQ547" s="534"/>
      <c r="AR547" s="534"/>
      <c r="AS547" s="534"/>
      <c r="AT547" s="534"/>
      <c r="AU547" s="534"/>
      <c r="AV547" s="534"/>
      <c r="AW547" s="534"/>
      <c r="AX547" s="534"/>
      <c r="AY547" s="534"/>
      <c r="AZ547" s="534"/>
      <c r="BA547" s="534"/>
      <c r="BB547" s="534"/>
      <c r="BC547" s="534"/>
      <c r="BD547" s="534"/>
      <c r="BE547" s="534"/>
      <c r="BF547" s="534"/>
      <c r="BG547" s="534"/>
      <c r="BH547" s="534"/>
      <c r="BI547" s="534"/>
    </row>
    <row r="548" spans="8:61" ht="16">
      <c r="H548" s="534"/>
      <c r="I548" s="534"/>
      <c r="J548" s="534"/>
      <c r="K548" s="534"/>
      <c r="L548" s="534"/>
      <c r="M548" s="534"/>
      <c r="N548" s="534"/>
      <c r="O548" s="534"/>
      <c r="P548" s="534"/>
      <c r="Q548" s="534"/>
      <c r="R548" s="534"/>
      <c r="S548" s="534"/>
      <c r="T548" s="534"/>
      <c r="U548" s="534"/>
      <c r="V548" s="534"/>
      <c r="W548" s="534"/>
      <c r="X548" s="534"/>
      <c r="Y548" s="534"/>
      <c r="Z548" s="534"/>
      <c r="AA548" s="534"/>
      <c r="AB548" s="534"/>
      <c r="AC548" s="534"/>
      <c r="AD548" s="534"/>
      <c r="AE548" s="534"/>
      <c r="AF548" s="534"/>
      <c r="AG548" s="534"/>
      <c r="AH548" s="534"/>
      <c r="AI548" s="534"/>
      <c r="AJ548" s="534"/>
      <c r="AK548" s="534"/>
      <c r="AL548" s="534"/>
      <c r="AM548" s="534"/>
      <c r="AN548" s="534"/>
      <c r="AO548" s="534"/>
      <c r="AP548" s="534"/>
      <c r="AQ548" s="534"/>
      <c r="AR548" s="534"/>
      <c r="AS548" s="534"/>
      <c r="AT548" s="534"/>
      <c r="AU548" s="534"/>
      <c r="AV548" s="534"/>
      <c r="AW548" s="534"/>
      <c r="AX548" s="534"/>
      <c r="AY548" s="534"/>
      <c r="AZ548" s="534"/>
      <c r="BA548" s="534"/>
      <c r="BB548" s="534"/>
      <c r="BC548" s="534"/>
      <c r="BD548" s="534"/>
      <c r="BE548" s="534"/>
      <c r="BF548" s="534"/>
      <c r="BG548" s="534"/>
      <c r="BH548" s="534"/>
      <c r="BI548" s="534"/>
    </row>
    <row r="549" spans="8:61" ht="16">
      <c r="H549" s="534"/>
      <c r="I549" s="534"/>
      <c r="J549" s="534"/>
      <c r="K549" s="534"/>
      <c r="L549" s="534"/>
      <c r="M549" s="534"/>
      <c r="N549" s="534"/>
      <c r="O549" s="534"/>
      <c r="P549" s="534"/>
      <c r="Q549" s="534"/>
      <c r="R549" s="534"/>
      <c r="S549" s="534"/>
      <c r="T549" s="534"/>
      <c r="U549" s="534"/>
      <c r="V549" s="534"/>
      <c r="W549" s="534"/>
      <c r="X549" s="534"/>
      <c r="Y549" s="534"/>
      <c r="Z549" s="534"/>
      <c r="AA549" s="534"/>
      <c r="AB549" s="534"/>
      <c r="AC549" s="534"/>
      <c r="AD549" s="534"/>
      <c r="AE549" s="534"/>
      <c r="AF549" s="534"/>
      <c r="AG549" s="534"/>
      <c r="AH549" s="534"/>
      <c r="AI549" s="534"/>
      <c r="AJ549" s="534"/>
      <c r="AK549" s="534"/>
      <c r="AL549" s="534"/>
      <c r="AM549" s="534"/>
      <c r="AN549" s="534"/>
      <c r="AO549" s="534"/>
      <c r="AP549" s="534"/>
      <c r="AQ549" s="534"/>
      <c r="AR549" s="534"/>
      <c r="AS549" s="534"/>
      <c r="AT549" s="534"/>
      <c r="AU549" s="534"/>
      <c r="AV549" s="534"/>
      <c r="AW549" s="534"/>
      <c r="AX549" s="534"/>
      <c r="AY549" s="534"/>
      <c r="AZ549" s="534"/>
      <c r="BA549" s="534"/>
      <c r="BB549" s="534"/>
      <c r="BC549" s="534"/>
      <c r="BD549" s="534"/>
      <c r="BE549" s="534"/>
      <c r="BF549" s="534"/>
      <c r="BG549" s="534"/>
      <c r="BH549" s="534"/>
      <c r="BI549" s="534"/>
    </row>
    <row r="550" spans="8:61" ht="16">
      <c r="H550" s="534"/>
      <c r="I550" s="534"/>
      <c r="J550" s="534"/>
      <c r="K550" s="534"/>
      <c r="L550" s="534"/>
      <c r="M550" s="534"/>
      <c r="N550" s="534"/>
      <c r="O550" s="534"/>
      <c r="P550" s="534"/>
      <c r="Q550" s="534"/>
      <c r="R550" s="534"/>
      <c r="S550" s="534"/>
      <c r="T550" s="534"/>
      <c r="U550" s="534"/>
      <c r="V550" s="534"/>
      <c r="W550" s="534"/>
      <c r="X550" s="534"/>
      <c r="Y550" s="534"/>
      <c r="Z550" s="534"/>
      <c r="AA550" s="534"/>
      <c r="AB550" s="534"/>
      <c r="AC550" s="534"/>
      <c r="AD550" s="534"/>
      <c r="AE550" s="534"/>
      <c r="AF550" s="534"/>
      <c r="AG550" s="534"/>
      <c r="AH550" s="534"/>
      <c r="AI550" s="534"/>
      <c r="AJ550" s="534"/>
      <c r="AK550" s="534"/>
      <c r="AL550" s="534"/>
      <c r="AM550" s="534"/>
      <c r="AN550" s="534"/>
      <c r="AO550" s="534"/>
      <c r="AP550" s="534"/>
      <c r="AQ550" s="534"/>
      <c r="AR550" s="534"/>
      <c r="AS550" s="534"/>
      <c r="AT550" s="534"/>
      <c r="AU550" s="534"/>
      <c r="AV550" s="534"/>
      <c r="AW550" s="534"/>
      <c r="AX550" s="534"/>
      <c r="AY550" s="534"/>
      <c r="AZ550" s="534"/>
      <c r="BA550" s="534"/>
      <c r="BB550" s="534"/>
      <c r="BC550" s="534"/>
      <c r="BD550" s="534"/>
      <c r="BE550" s="534"/>
      <c r="BF550" s="534"/>
      <c r="BG550" s="534"/>
      <c r="BH550" s="534"/>
      <c r="BI550" s="534"/>
    </row>
    <row r="551" spans="8:61" ht="16">
      <c r="H551" s="534"/>
      <c r="I551" s="534"/>
      <c r="J551" s="534"/>
      <c r="K551" s="534"/>
      <c r="L551" s="534"/>
      <c r="M551" s="534"/>
      <c r="N551" s="534"/>
      <c r="O551" s="534"/>
      <c r="P551" s="534"/>
      <c r="Q551" s="534"/>
      <c r="R551" s="534"/>
      <c r="S551" s="534"/>
      <c r="T551" s="534"/>
      <c r="U551" s="534"/>
      <c r="V551" s="534"/>
      <c r="W551" s="534"/>
      <c r="X551" s="534"/>
      <c r="Y551" s="534"/>
      <c r="Z551" s="534"/>
      <c r="AA551" s="534"/>
      <c r="AB551" s="534"/>
      <c r="AC551" s="534"/>
      <c r="AD551" s="534"/>
      <c r="AE551" s="534"/>
      <c r="AF551" s="534"/>
      <c r="AG551" s="534"/>
      <c r="AH551" s="534"/>
      <c r="AI551" s="534"/>
      <c r="AJ551" s="534"/>
      <c r="AK551" s="534"/>
      <c r="AL551" s="534"/>
      <c r="AM551" s="534"/>
      <c r="AN551" s="534"/>
      <c r="AO551" s="534"/>
      <c r="AP551" s="534"/>
      <c r="AQ551" s="534"/>
      <c r="AR551" s="534"/>
      <c r="AS551" s="534"/>
      <c r="AT551" s="534"/>
      <c r="AU551" s="534"/>
      <c r="AV551" s="534"/>
      <c r="AW551" s="534"/>
      <c r="AX551" s="534"/>
      <c r="AY551" s="534"/>
      <c r="AZ551" s="534"/>
      <c r="BA551" s="534"/>
      <c r="BB551" s="534"/>
      <c r="BC551" s="534"/>
      <c r="BD551" s="534"/>
      <c r="BE551" s="534"/>
      <c r="BF551" s="534"/>
      <c r="BG551" s="534"/>
      <c r="BH551" s="534"/>
      <c r="BI551" s="534"/>
    </row>
    <row r="552" spans="8:61" ht="16">
      <c r="H552" s="534"/>
      <c r="I552" s="534"/>
      <c r="J552" s="534"/>
      <c r="K552" s="534"/>
      <c r="L552" s="534"/>
      <c r="M552" s="534"/>
      <c r="N552" s="534"/>
      <c r="O552" s="534"/>
      <c r="P552" s="534"/>
      <c r="Q552" s="534"/>
      <c r="R552" s="534"/>
      <c r="S552" s="534"/>
      <c r="T552" s="534"/>
      <c r="U552" s="534"/>
      <c r="V552" s="534"/>
      <c r="W552" s="534"/>
      <c r="X552" s="534"/>
      <c r="Y552" s="534"/>
      <c r="Z552" s="534"/>
      <c r="AA552" s="534"/>
      <c r="AB552" s="534"/>
      <c r="AC552" s="534"/>
      <c r="AD552" s="534"/>
      <c r="AE552" s="534"/>
      <c r="AF552" s="534"/>
      <c r="AG552" s="534"/>
      <c r="AH552" s="534"/>
      <c r="AI552" s="534"/>
      <c r="AJ552" s="534"/>
      <c r="AK552" s="534"/>
      <c r="AL552" s="534"/>
      <c r="AM552" s="534"/>
      <c r="AN552" s="534"/>
      <c r="AO552" s="534"/>
      <c r="AP552" s="534"/>
      <c r="AQ552" s="534"/>
      <c r="AR552" s="534"/>
      <c r="AS552" s="534"/>
      <c r="AT552" s="534"/>
      <c r="AU552" s="534"/>
      <c r="AV552" s="534"/>
      <c r="AW552" s="534"/>
      <c r="AX552" s="534"/>
      <c r="AY552" s="534"/>
      <c r="AZ552" s="534"/>
      <c r="BA552" s="534"/>
      <c r="BB552" s="534"/>
      <c r="BC552" s="534"/>
      <c r="BD552" s="534"/>
      <c r="BE552" s="534"/>
      <c r="BF552" s="534"/>
      <c r="BG552" s="534"/>
      <c r="BH552" s="534"/>
      <c r="BI552" s="534"/>
    </row>
    <row r="553" spans="8:61" ht="16">
      <c r="H553" s="534"/>
      <c r="I553" s="534"/>
      <c r="J553" s="534"/>
      <c r="K553" s="534"/>
      <c r="L553" s="534"/>
      <c r="M553" s="534"/>
      <c r="N553" s="534"/>
      <c r="O553" s="534"/>
      <c r="P553" s="534"/>
      <c r="Q553" s="534"/>
      <c r="R553" s="534"/>
      <c r="S553" s="534"/>
      <c r="T553" s="534"/>
      <c r="U553" s="534"/>
      <c r="V553" s="534"/>
      <c r="W553" s="534"/>
      <c r="X553" s="534"/>
      <c r="Y553" s="534"/>
      <c r="Z553" s="534"/>
      <c r="AA553" s="534"/>
      <c r="AB553" s="534"/>
      <c r="AC553" s="534"/>
      <c r="AD553" s="534"/>
      <c r="AE553" s="534"/>
      <c r="AF553" s="534"/>
      <c r="AG553" s="534"/>
      <c r="AH553" s="534"/>
      <c r="AI553" s="534"/>
      <c r="AJ553" s="534"/>
      <c r="AK553" s="534"/>
      <c r="AL553" s="534"/>
      <c r="AM553" s="534"/>
      <c r="AN553" s="534"/>
      <c r="AO553" s="534"/>
      <c r="AP553" s="534"/>
      <c r="AQ553" s="534"/>
      <c r="AR553" s="534"/>
      <c r="AS553" s="534"/>
      <c r="AT553" s="534"/>
      <c r="AU553" s="534"/>
      <c r="AV553" s="534"/>
      <c r="AW553" s="534"/>
      <c r="AX553" s="534"/>
      <c r="AY553" s="534"/>
      <c r="AZ553" s="534"/>
      <c r="BA553" s="534"/>
      <c r="BB553" s="534"/>
      <c r="BC553" s="534"/>
      <c r="BD553" s="534"/>
      <c r="BE553" s="534"/>
      <c r="BF553" s="534"/>
      <c r="BG553" s="534"/>
      <c r="BH553" s="534"/>
      <c r="BI553" s="534"/>
    </row>
    <row r="554" spans="8:61" ht="16">
      <c r="H554" s="534"/>
      <c r="I554" s="534"/>
      <c r="J554" s="534"/>
      <c r="K554" s="534"/>
      <c r="L554" s="534"/>
      <c r="M554" s="534"/>
      <c r="N554" s="534"/>
      <c r="O554" s="534"/>
      <c r="P554" s="534"/>
      <c r="Q554" s="534"/>
      <c r="R554" s="534"/>
      <c r="S554" s="534"/>
      <c r="T554" s="534"/>
      <c r="U554" s="534"/>
      <c r="V554" s="534"/>
      <c r="W554" s="534"/>
      <c r="X554" s="534"/>
      <c r="Y554" s="534"/>
      <c r="Z554" s="534"/>
      <c r="AA554" s="534"/>
      <c r="AB554" s="534"/>
      <c r="AC554" s="534"/>
      <c r="AD554" s="534"/>
      <c r="AE554" s="534"/>
      <c r="AF554" s="534"/>
      <c r="AG554" s="534"/>
      <c r="AH554" s="534"/>
      <c r="AI554" s="534"/>
      <c r="AJ554" s="534"/>
      <c r="AK554" s="534"/>
      <c r="AL554" s="534"/>
      <c r="AM554" s="534"/>
      <c r="AN554" s="534"/>
      <c r="AO554" s="534"/>
      <c r="AP554" s="534"/>
      <c r="AQ554" s="534"/>
      <c r="AR554" s="534"/>
      <c r="AS554" s="534"/>
      <c r="AT554" s="534"/>
      <c r="AU554" s="534"/>
      <c r="AV554" s="534"/>
      <c r="AW554" s="534"/>
      <c r="AX554" s="534"/>
      <c r="AY554" s="534"/>
      <c r="AZ554" s="534"/>
      <c r="BA554" s="534"/>
      <c r="BB554" s="534"/>
      <c r="BC554" s="534"/>
      <c r="BD554" s="534"/>
      <c r="BE554" s="534"/>
      <c r="BF554" s="534"/>
      <c r="BG554" s="534"/>
      <c r="BH554" s="534"/>
      <c r="BI554" s="534"/>
    </row>
    <row r="555" spans="8:61" ht="16">
      <c r="H555" s="534"/>
      <c r="I555" s="534"/>
      <c r="J555" s="534"/>
      <c r="K555" s="534"/>
      <c r="L555" s="534"/>
      <c r="M555" s="534"/>
      <c r="N555" s="534"/>
      <c r="O555" s="534"/>
      <c r="P555" s="534"/>
      <c r="Q555" s="534"/>
      <c r="R555" s="534"/>
      <c r="S555" s="534"/>
      <c r="T555" s="534"/>
      <c r="U555" s="534"/>
      <c r="V555" s="534"/>
      <c r="W555" s="534"/>
      <c r="X555" s="534"/>
      <c r="Y555" s="534"/>
      <c r="Z555" s="534"/>
      <c r="AA555" s="534"/>
      <c r="AB555" s="534"/>
      <c r="AC555" s="534"/>
      <c r="AD555" s="534"/>
      <c r="AE555" s="534"/>
      <c r="AF555" s="534"/>
      <c r="AG555" s="534"/>
      <c r="AH555" s="534"/>
      <c r="AI555" s="534"/>
      <c r="AJ555" s="534"/>
      <c r="AK555" s="534"/>
      <c r="AL555" s="534"/>
      <c r="AM555" s="534"/>
      <c r="AN555" s="534"/>
      <c r="AO555" s="534"/>
      <c r="AP555" s="534"/>
      <c r="AQ555" s="534"/>
      <c r="AR555" s="534"/>
      <c r="AS555" s="534"/>
      <c r="AT555" s="534"/>
      <c r="AU555" s="534"/>
      <c r="AV555" s="534"/>
      <c r="AW555" s="534"/>
      <c r="AX555" s="534"/>
      <c r="AY555" s="534"/>
      <c r="AZ555" s="534"/>
      <c r="BA555" s="534"/>
      <c r="BB555" s="534"/>
      <c r="BC555" s="534"/>
      <c r="BD555" s="534"/>
      <c r="BE555" s="534"/>
      <c r="BF555" s="534"/>
      <c r="BG555" s="534"/>
      <c r="BH555" s="534"/>
      <c r="BI555" s="534"/>
    </row>
    <row r="556" spans="8:61" ht="16">
      <c r="H556" s="534"/>
      <c r="I556" s="534"/>
      <c r="J556" s="534"/>
      <c r="K556" s="534"/>
      <c r="L556" s="534"/>
      <c r="M556" s="534"/>
      <c r="N556" s="534"/>
      <c r="O556" s="534"/>
      <c r="P556" s="534"/>
      <c r="Q556" s="534"/>
      <c r="R556" s="534"/>
      <c r="S556" s="534"/>
      <c r="T556" s="534"/>
      <c r="U556" s="534"/>
      <c r="V556" s="534"/>
      <c r="W556" s="534"/>
      <c r="X556" s="534"/>
      <c r="Y556" s="534"/>
      <c r="Z556" s="534"/>
      <c r="AA556" s="534"/>
      <c r="AB556" s="534"/>
      <c r="AC556" s="534"/>
      <c r="AD556" s="534"/>
      <c r="AE556" s="534"/>
      <c r="AF556" s="534"/>
      <c r="AG556" s="534"/>
      <c r="AH556" s="534"/>
      <c r="AI556" s="534"/>
      <c r="AJ556" s="534"/>
      <c r="AK556" s="534"/>
      <c r="AL556" s="534"/>
      <c r="AM556" s="534"/>
      <c r="AN556" s="534"/>
      <c r="AO556" s="534"/>
      <c r="AP556" s="534"/>
      <c r="AQ556" s="534"/>
      <c r="AR556" s="534"/>
      <c r="AS556" s="534"/>
      <c r="AT556" s="534"/>
      <c r="AU556" s="534"/>
      <c r="AV556" s="534"/>
      <c r="AW556" s="534"/>
      <c r="AX556" s="534"/>
      <c r="AY556" s="534"/>
      <c r="AZ556" s="534"/>
      <c r="BA556" s="534"/>
      <c r="BB556" s="534"/>
      <c r="BC556" s="534"/>
      <c r="BD556" s="534"/>
      <c r="BE556" s="534"/>
      <c r="BF556" s="534"/>
      <c r="BG556" s="534"/>
      <c r="BH556" s="534"/>
      <c r="BI556" s="534"/>
    </row>
    <row r="557" spans="8:61" ht="16">
      <c r="H557" s="534"/>
      <c r="I557" s="534"/>
      <c r="J557" s="534"/>
      <c r="K557" s="534"/>
      <c r="L557" s="534"/>
      <c r="M557" s="534"/>
      <c r="N557" s="534"/>
      <c r="O557" s="534"/>
      <c r="P557" s="534"/>
      <c r="Q557" s="534"/>
      <c r="R557" s="534"/>
      <c r="S557" s="534"/>
      <c r="T557" s="534"/>
      <c r="U557" s="534"/>
      <c r="V557" s="534"/>
      <c r="W557" s="534"/>
      <c r="X557" s="534"/>
      <c r="Y557" s="534"/>
      <c r="Z557" s="534"/>
      <c r="AA557" s="534"/>
      <c r="AB557" s="534"/>
      <c r="AC557" s="534"/>
      <c r="AD557" s="534"/>
      <c r="AE557" s="534"/>
      <c r="AF557" s="534"/>
      <c r="AG557" s="534"/>
      <c r="AH557" s="534"/>
      <c r="AI557" s="534"/>
      <c r="AJ557" s="534"/>
      <c r="AK557" s="534"/>
      <c r="AL557" s="534"/>
      <c r="AM557" s="534"/>
      <c r="AN557" s="534"/>
      <c r="AO557" s="534"/>
      <c r="AP557" s="534"/>
      <c r="AQ557" s="534"/>
      <c r="AR557" s="534"/>
      <c r="AS557" s="534"/>
      <c r="AT557" s="534"/>
      <c r="AU557" s="534"/>
      <c r="AV557" s="534"/>
      <c r="AW557" s="534"/>
      <c r="AX557" s="534"/>
      <c r="AY557" s="534"/>
      <c r="AZ557" s="534"/>
      <c r="BA557" s="534"/>
      <c r="BB557" s="534"/>
      <c r="BC557" s="534"/>
      <c r="BD557" s="534"/>
      <c r="BE557" s="534"/>
      <c r="BF557" s="534"/>
      <c r="BG557" s="534"/>
      <c r="BH557" s="534"/>
      <c r="BI557" s="534"/>
    </row>
    <row r="558" spans="8:61" ht="16">
      <c r="H558" s="534"/>
      <c r="I558" s="534"/>
      <c r="J558" s="534"/>
      <c r="K558" s="534"/>
      <c r="L558" s="534"/>
      <c r="M558" s="534"/>
      <c r="N558" s="534"/>
      <c r="O558" s="534"/>
      <c r="P558" s="534"/>
      <c r="Q558" s="534"/>
      <c r="R558" s="534"/>
      <c r="S558" s="534"/>
      <c r="T558" s="534"/>
      <c r="U558" s="534"/>
      <c r="V558" s="534"/>
      <c r="W558" s="534"/>
      <c r="X558" s="534"/>
      <c r="Y558" s="534"/>
      <c r="Z558" s="534"/>
      <c r="AA558" s="534"/>
      <c r="AB558" s="534"/>
      <c r="AC558" s="534"/>
      <c r="AD558" s="534"/>
      <c r="AE558" s="534"/>
      <c r="AF558" s="534"/>
      <c r="AG558" s="534"/>
      <c r="AH558" s="534"/>
      <c r="AI558" s="534"/>
      <c r="AJ558" s="534"/>
      <c r="AK558" s="534"/>
      <c r="AL558" s="534"/>
      <c r="AM558" s="534"/>
      <c r="AN558" s="534"/>
      <c r="AO558" s="534"/>
      <c r="AP558" s="534"/>
      <c r="AQ558" s="534"/>
      <c r="AR558" s="534"/>
      <c r="AS558" s="534"/>
      <c r="AT558" s="534"/>
      <c r="AU558" s="534"/>
      <c r="AV558" s="534"/>
      <c r="AW558" s="534"/>
      <c r="AX558" s="534"/>
      <c r="AY558" s="534"/>
      <c r="AZ558" s="534"/>
      <c r="BA558" s="534"/>
      <c r="BB558" s="534"/>
      <c r="BC558" s="534"/>
      <c r="BD558" s="534"/>
      <c r="BE558" s="534"/>
      <c r="BF558" s="534"/>
      <c r="BG558" s="534"/>
      <c r="BH558" s="534"/>
      <c r="BI558" s="534"/>
    </row>
    <row r="559" spans="8:61" ht="16">
      <c r="H559" s="534"/>
      <c r="I559" s="534"/>
      <c r="J559" s="534"/>
      <c r="K559" s="534"/>
      <c r="L559" s="534"/>
      <c r="M559" s="534"/>
      <c r="N559" s="534"/>
      <c r="O559" s="534"/>
      <c r="P559" s="534"/>
      <c r="Q559" s="534"/>
      <c r="R559" s="534"/>
      <c r="S559" s="534"/>
      <c r="T559" s="534"/>
      <c r="U559" s="534"/>
      <c r="V559" s="534"/>
      <c r="W559" s="534"/>
      <c r="X559" s="534"/>
      <c r="Y559" s="534"/>
      <c r="Z559" s="534"/>
      <c r="AA559" s="534"/>
      <c r="AB559" s="534"/>
      <c r="AC559" s="534"/>
      <c r="AD559" s="534"/>
      <c r="AE559" s="534"/>
      <c r="AF559" s="534"/>
      <c r="AG559" s="534"/>
      <c r="AH559" s="534"/>
      <c r="AI559" s="534"/>
      <c r="AJ559" s="534"/>
      <c r="AK559" s="534"/>
      <c r="AL559" s="534"/>
      <c r="AM559" s="534"/>
      <c r="AN559" s="534"/>
      <c r="AO559" s="534"/>
      <c r="AP559" s="534"/>
      <c r="AQ559" s="534"/>
      <c r="AR559" s="534"/>
      <c r="AS559" s="534"/>
      <c r="AT559" s="534"/>
      <c r="AU559" s="534"/>
      <c r="AV559" s="534"/>
      <c r="AW559" s="534"/>
      <c r="AX559" s="534"/>
      <c r="AY559" s="534"/>
      <c r="AZ559" s="534"/>
      <c r="BA559" s="534"/>
      <c r="BB559" s="534"/>
      <c r="BC559" s="534"/>
      <c r="BD559" s="534"/>
      <c r="BE559" s="534"/>
      <c r="BF559" s="534"/>
      <c r="BG559" s="534"/>
      <c r="BH559" s="534"/>
      <c r="BI559" s="534"/>
    </row>
    <row r="560" spans="8:61" ht="16">
      <c r="H560" s="534"/>
      <c r="I560" s="534"/>
      <c r="J560" s="534"/>
      <c r="K560" s="534"/>
      <c r="L560" s="534"/>
      <c r="M560" s="534"/>
      <c r="N560" s="534"/>
      <c r="O560" s="534"/>
      <c r="P560" s="534"/>
      <c r="Q560" s="534"/>
      <c r="R560" s="534"/>
      <c r="S560" s="534"/>
      <c r="T560" s="534"/>
      <c r="U560" s="534"/>
      <c r="V560" s="534"/>
      <c r="W560" s="534"/>
      <c r="X560" s="534"/>
      <c r="Y560" s="534"/>
      <c r="Z560" s="534"/>
      <c r="AA560" s="534"/>
      <c r="AB560" s="534"/>
      <c r="AC560" s="534"/>
      <c r="AD560" s="534"/>
      <c r="AE560" s="534"/>
      <c r="AF560" s="534"/>
      <c r="AG560" s="534"/>
      <c r="AH560" s="534"/>
      <c r="AI560" s="534"/>
      <c r="AJ560" s="534"/>
      <c r="AK560" s="534"/>
      <c r="AL560" s="534"/>
      <c r="AM560" s="534"/>
      <c r="AN560" s="534"/>
      <c r="AO560" s="534"/>
      <c r="AP560" s="534"/>
      <c r="AQ560" s="534"/>
      <c r="AR560" s="534"/>
      <c r="AS560" s="534"/>
      <c r="AT560" s="534"/>
      <c r="AU560" s="534"/>
      <c r="AV560" s="534"/>
      <c r="AW560" s="534"/>
      <c r="AX560" s="534"/>
      <c r="AY560" s="534"/>
      <c r="AZ560" s="534"/>
      <c r="BA560" s="534"/>
      <c r="BB560" s="534"/>
      <c r="BC560" s="534"/>
      <c r="BD560" s="534"/>
      <c r="BE560" s="534"/>
      <c r="BF560" s="534"/>
      <c r="BG560" s="534"/>
      <c r="BH560" s="534"/>
      <c r="BI560" s="534"/>
    </row>
    <row r="561" spans="8:61" ht="16">
      <c r="H561" s="534"/>
      <c r="I561" s="534"/>
      <c r="J561" s="534"/>
      <c r="K561" s="534"/>
      <c r="L561" s="534"/>
      <c r="M561" s="534"/>
      <c r="N561" s="534"/>
      <c r="O561" s="534"/>
      <c r="P561" s="534"/>
      <c r="Q561" s="534"/>
      <c r="R561" s="534"/>
      <c r="S561" s="534"/>
      <c r="T561" s="534"/>
      <c r="U561" s="534"/>
      <c r="V561" s="534"/>
      <c r="W561" s="534"/>
      <c r="X561" s="534"/>
      <c r="Y561" s="534"/>
      <c r="Z561" s="534"/>
      <c r="AA561" s="534"/>
      <c r="AB561" s="534"/>
      <c r="AC561" s="534"/>
      <c r="AD561" s="534"/>
      <c r="AE561" s="534"/>
      <c r="AF561" s="534"/>
      <c r="AG561" s="534"/>
      <c r="AH561" s="534"/>
      <c r="AI561" s="534"/>
      <c r="AJ561" s="534"/>
      <c r="AK561" s="534"/>
      <c r="AL561" s="534"/>
      <c r="AM561" s="534"/>
      <c r="AN561" s="534"/>
      <c r="AO561" s="534"/>
      <c r="AP561" s="534"/>
      <c r="AQ561" s="534"/>
      <c r="AR561" s="534"/>
      <c r="AS561" s="534"/>
      <c r="AT561" s="534"/>
      <c r="AU561" s="534"/>
      <c r="AV561" s="534"/>
      <c r="AW561" s="534"/>
      <c r="AX561" s="534"/>
      <c r="AY561" s="534"/>
      <c r="AZ561" s="534"/>
      <c r="BA561" s="534"/>
      <c r="BB561" s="534"/>
      <c r="BC561" s="534"/>
      <c r="BD561" s="534"/>
      <c r="BE561" s="534"/>
      <c r="BF561" s="534"/>
      <c r="BG561" s="534"/>
      <c r="BH561" s="534"/>
      <c r="BI561" s="534"/>
    </row>
    <row r="562" spans="8:61" ht="16">
      <c r="H562" s="534"/>
      <c r="I562" s="534"/>
      <c r="J562" s="534"/>
      <c r="K562" s="534"/>
      <c r="L562" s="534"/>
      <c r="M562" s="534"/>
      <c r="N562" s="534"/>
      <c r="O562" s="534"/>
      <c r="P562" s="534"/>
      <c r="Q562" s="534"/>
      <c r="R562" s="534"/>
      <c r="S562" s="534"/>
      <c r="T562" s="534"/>
      <c r="U562" s="534"/>
      <c r="V562" s="534"/>
      <c r="W562" s="534"/>
      <c r="X562" s="534"/>
      <c r="Y562" s="534"/>
      <c r="Z562" s="534"/>
      <c r="AA562" s="534"/>
      <c r="AB562" s="534"/>
      <c r="AC562" s="534"/>
      <c r="AD562" s="534"/>
      <c r="AE562" s="534"/>
      <c r="AF562" s="534"/>
      <c r="AG562" s="534"/>
      <c r="AH562" s="534"/>
      <c r="AI562" s="534"/>
      <c r="AJ562" s="534"/>
      <c r="AK562" s="534"/>
      <c r="AL562" s="534"/>
      <c r="AM562" s="534"/>
      <c r="AN562" s="534"/>
      <c r="AO562" s="534"/>
      <c r="AP562" s="534"/>
      <c r="AQ562" s="534"/>
      <c r="AR562" s="534"/>
      <c r="AS562" s="534"/>
      <c r="AT562" s="534"/>
      <c r="AU562" s="534"/>
      <c r="AV562" s="534"/>
      <c r="AW562" s="534"/>
      <c r="AX562" s="534"/>
      <c r="AY562" s="534"/>
      <c r="AZ562" s="534"/>
      <c r="BA562" s="534"/>
      <c r="BB562" s="534"/>
      <c r="BC562" s="534"/>
      <c r="BD562" s="534"/>
      <c r="BE562" s="534"/>
      <c r="BF562" s="534"/>
      <c r="BG562" s="534"/>
      <c r="BH562" s="534"/>
      <c r="BI562" s="534"/>
    </row>
    <row r="563" spans="8:61" ht="16">
      <c r="H563" s="534"/>
      <c r="I563" s="534"/>
      <c r="J563" s="534"/>
      <c r="K563" s="534"/>
      <c r="L563" s="534"/>
      <c r="M563" s="534"/>
      <c r="N563" s="534"/>
      <c r="O563" s="534"/>
      <c r="P563" s="534"/>
      <c r="Q563" s="534"/>
      <c r="R563" s="534"/>
      <c r="S563" s="534"/>
      <c r="T563" s="534"/>
      <c r="U563" s="534"/>
      <c r="V563" s="534"/>
      <c r="W563" s="534"/>
      <c r="X563" s="534"/>
      <c r="Y563" s="534"/>
      <c r="Z563" s="534"/>
      <c r="AA563" s="534"/>
      <c r="AB563" s="534"/>
      <c r="AC563" s="534"/>
      <c r="AD563" s="534"/>
      <c r="AE563" s="534"/>
      <c r="AF563" s="534"/>
      <c r="AG563" s="534"/>
      <c r="AH563" s="534"/>
      <c r="AI563" s="534"/>
      <c r="AJ563" s="534"/>
      <c r="AK563" s="534"/>
      <c r="AL563" s="534"/>
      <c r="AM563" s="534"/>
      <c r="AN563" s="534"/>
      <c r="AO563" s="534"/>
      <c r="AP563" s="534"/>
      <c r="AQ563" s="534"/>
      <c r="AR563" s="534"/>
      <c r="AS563" s="534"/>
      <c r="AT563" s="534"/>
      <c r="AU563" s="534"/>
      <c r="AV563" s="534"/>
      <c r="AW563" s="534"/>
      <c r="AX563" s="534"/>
      <c r="AY563" s="534"/>
      <c r="AZ563" s="534"/>
      <c r="BA563" s="534"/>
      <c r="BB563" s="534"/>
      <c r="BC563" s="534"/>
      <c r="BD563" s="534"/>
      <c r="BE563" s="534"/>
      <c r="BF563" s="534"/>
      <c r="BG563" s="534"/>
      <c r="BH563" s="534"/>
      <c r="BI563" s="534"/>
    </row>
    <row r="564" spans="8:61" ht="16">
      <c r="H564" s="534"/>
      <c r="I564" s="534"/>
      <c r="J564" s="534"/>
      <c r="K564" s="534"/>
      <c r="L564" s="534"/>
      <c r="M564" s="534"/>
      <c r="N564" s="534"/>
      <c r="O564" s="534"/>
      <c r="P564" s="534"/>
      <c r="Q564" s="534"/>
      <c r="R564" s="534"/>
      <c r="S564" s="534"/>
      <c r="T564" s="534"/>
      <c r="U564" s="534"/>
      <c r="V564" s="534"/>
      <c r="W564" s="534"/>
      <c r="X564" s="534"/>
      <c r="Y564" s="534"/>
      <c r="Z564" s="534"/>
      <c r="AA564" s="534"/>
      <c r="AB564" s="534"/>
      <c r="AC564" s="534"/>
      <c r="AD564" s="534"/>
      <c r="AE564" s="534"/>
      <c r="AF564" s="534"/>
      <c r="AG564" s="534"/>
      <c r="AH564" s="534"/>
      <c r="AI564" s="534"/>
      <c r="AJ564" s="534"/>
      <c r="AK564" s="534"/>
      <c r="AL564" s="534"/>
      <c r="AM564" s="534"/>
      <c r="AN564" s="534"/>
      <c r="AO564" s="534"/>
      <c r="AP564" s="534"/>
      <c r="AQ564" s="534"/>
      <c r="AR564" s="534"/>
      <c r="AS564" s="534"/>
      <c r="AT564" s="534"/>
      <c r="AU564" s="534"/>
      <c r="AV564" s="534"/>
      <c r="AW564" s="534"/>
      <c r="AX564" s="534"/>
      <c r="AY564" s="534"/>
      <c r="AZ564" s="534"/>
      <c r="BA564" s="534"/>
      <c r="BB564" s="534"/>
      <c r="BC564" s="534"/>
      <c r="BD564" s="534"/>
      <c r="BE564" s="534"/>
      <c r="BF564" s="534"/>
      <c r="BG564" s="534"/>
      <c r="BH564" s="534"/>
      <c r="BI564" s="534"/>
    </row>
    <row r="565" spans="8:61" ht="16">
      <c r="H565" s="534"/>
      <c r="I565" s="534"/>
      <c r="J565" s="534"/>
      <c r="K565" s="534"/>
      <c r="L565" s="534"/>
      <c r="M565" s="534"/>
      <c r="N565" s="534"/>
      <c r="O565" s="534"/>
      <c r="P565" s="534"/>
      <c r="Q565" s="534"/>
      <c r="R565" s="534"/>
      <c r="S565" s="534"/>
      <c r="T565" s="534"/>
      <c r="U565" s="534"/>
      <c r="V565" s="534"/>
      <c r="W565" s="534"/>
      <c r="X565" s="534"/>
      <c r="Y565" s="534"/>
      <c r="Z565" s="534"/>
      <c r="AA565" s="534"/>
      <c r="AB565" s="534"/>
      <c r="AC565" s="534"/>
      <c r="AD565" s="534"/>
      <c r="AE565" s="534"/>
      <c r="AF565" s="534"/>
      <c r="AG565" s="534"/>
      <c r="AH565" s="534"/>
      <c r="AI565" s="534"/>
      <c r="AJ565" s="534"/>
      <c r="AK565" s="534"/>
      <c r="AL565" s="534"/>
      <c r="AM565" s="534"/>
      <c r="AN565" s="534"/>
      <c r="AO565" s="534"/>
      <c r="AP565" s="534"/>
      <c r="AQ565" s="534"/>
      <c r="AR565" s="534"/>
      <c r="AS565" s="534"/>
      <c r="AT565" s="534"/>
      <c r="AU565" s="534"/>
      <c r="AV565" s="534"/>
      <c r="AW565" s="534"/>
      <c r="AX565" s="534"/>
      <c r="AY565" s="534"/>
      <c r="AZ565" s="534"/>
      <c r="BA565" s="534"/>
      <c r="BB565" s="534"/>
      <c r="BC565" s="534"/>
      <c r="BD565" s="534"/>
      <c r="BE565" s="534"/>
      <c r="BF565" s="534"/>
      <c r="BG565" s="534"/>
      <c r="BH565" s="534"/>
      <c r="BI565" s="534"/>
    </row>
    <row r="566" spans="8:61" ht="16">
      <c r="H566" s="534"/>
      <c r="I566" s="534"/>
      <c r="J566" s="534"/>
      <c r="K566" s="534"/>
      <c r="L566" s="534"/>
      <c r="M566" s="534"/>
      <c r="N566" s="534"/>
      <c r="O566" s="534"/>
      <c r="P566" s="534"/>
      <c r="Q566" s="534"/>
      <c r="R566" s="534"/>
      <c r="S566" s="534"/>
      <c r="T566" s="534"/>
      <c r="U566" s="534"/>
      <c r="V566" s="534"/>
      <c r="W566" s="534"/>
      <c r="X566" s="534"/>
      <c r="Y566" s="534"/>
      <c r="Z566" s="534"/>
      <c r="AA566" s="534"/>
      <c r="AB566" s="534"/>
      <c r="AC566" s="534"/>
      <c r="AD566" s="534"/>
      <c r="AE566" s="534"/>
      <c r="AF566" s="534"/>
      <c r="AG566" s="534"/>
      <c r="AH566" s="534"/>
      <c r="AI566" s="534"/>
      <c r="AJ566" s="534"/>
      <c r="AK566" s="534"/>
      <c r="AL566" s="534"/>
      <c r="AM566" s="534"/>
      <c r="AN566" s="534"/>
      <c r="AO566" s="534"/>
      <c r="AP566" s="534"/>
      <c r="AQ566" s="534"/>
      <c r="AR566" s="534"/>
      <c r="AS566" s="534"/>
      <c r="AT566" s="534"/>
      <c r="AU566" s="534"/>
      <c r="AV566" s="534"/>
      <c r="AW566" s="534"/>
      <c r="AX566" s="534"/>
      <c r="AY566" s="534"/>
      <c r="AZ566" s="534"/>
      <c r="BA566" s="534"/>
      <c r="BB566" s="534"/>
      <c r="BC566" s="534"/>
      <c r="BD566" s="534"/>
      <c r="BE566" s="534"/>
      <c r="BF566" s="534"/>
      <c r="BG566" s="534"/>
      <c r="BH566" s="534"/>
      <c r="BI566" s="534"/>
    </row>
    <row r="567" spans="8:61" ht="16">
      <c r="H567" s="534"/>
      <c r="I567" s="534"/>
      <c r="J567" s="534"/>
      <c r="K567" s="534"/>
      <c r="L567" s="534"/>
      <c r="M567" s="534"/>
      <c r="N567" s="534"/>
      <c r="O567" s="534"/>
      <c r="P567" s="534"/>
      <c r="Q567" s="534"/>
      <c r="R567" s="534"/>
      <c r="S567" s="534"/>
      <c r="T567" s="534"/>
      <c r="U567" s="534"/>
      <c r="V567" s="534"/>
      <c r="W567" s="534"/>
      <c r="X567" s="534"/>
      <c r="Y567" s="534"/>
      <c r="Z567" s="534"/>
      <c r="AA567" s="534"/>
      <c r="AB567" s="534"/>
      <c r="AC567" s="534"/>
      <c r="AD567" s="534"/>
      <c r="AE567" s="534"/>
      <c r="AF567" s="534"/>
      <c r="AG567" s="534"/>
      <c r="AH567" s="534"/>
      <c r="AI567" s="534"/>
      <c r="AJ567" s="534"/>
      <c r="AK567" s="534"/>
      <c r="AL567" s="534"/>
      <c r="AM567" s="534"/>
      <c r="AN567" s="534"/>
      <c r="AO567" s="534"/>
      <c r="AP567" s="534"/>
      <c r="AQ567" s="534"/>
      <c r="AR567" s="534"/>
      <c r="AS567" s="534"/>
      <c r="AT567" s="534"/>
      <c r="AU567" s="534"/>
      <c r="AV567" s="534"/>
      <c r="AW567" s="534"/>
      <c r="AX567" s="534"/>
      <c r="AY567" s="534"/>
      <c r="AZ567" s="534"/>
      <c r="BA567" s="534"/>
      <c r="BB567" s="534"/>
      <c r="BC567" s="534"/>
      <c r="BD567" s="534"/>
      <c r="BE567" s="534"/>
      <c r="BF567" s="534"/>
      <c r="BG567" s="534"/>
      <c r="BH567" s="534"/>
      <c r="BI567" s="534"/>
    </row>
    <row r="568" spans="8:61" ht="16">
      <c r="H568" s="534"/>
      <c r="I568" s="534"/>
      <c r="J568" s="534"/>
      <c r="K568" s="534"/>
      <c r="L568" s="534"/>
      <c r="M568" s="534"/>
      <c r="N568" s="534"/>
      <c r="O568" s="534"/>
      <c r="P568" s="534"/>
      <c r="Q568" s="534"/>
      <c r="R568" s="534"/>
      <c r="S568" s="534"/>
      <c r="T568" s="534"/>
      <c r="U568" s="534"/>
      <c r="V568" s="534"/>
      <c r="W568" s="534"/>
      <c r="X568" s="534"/>
      <c r="Y568" s="534"/>
      <c r="Z568" s="534"/>
      <c r="AA568" s="534"/>
      <c r="AB568" s="534"/>
      <c r="AC568" s="534"/>
      <c r="AD568" s="534"/>
      <c r="AE568" s="534"/>
      <c r="AF568" s="534"/>
      <c r="AG568" s="534"/>
      <c r="AH568" s="534"/>
      <c r="AI568" s="534"/>
      <c r="AJ568" s="534"/>
      <c r="AK568" s="534"/>
      <c r="AL568" s="534"/>
      <c r="AM568" s="534"/>
      <c r="AN568" s="534"/>
      <c r="AO568" s="534"/>
      <c r="AP568" s="534"/>
      <c r="AQ568" s="534"/>
      <c r="AR568" s="534"/>
      <c r="AS568" s="534"/>
      <c r="AT568" s="534"/>
      <c r="AU568" s="534"/>
      <c r="AV568" s="534"/>
      <c r="AW568" s="534"/>
      <c r="AX568" s="534"/>
      <c r="AY568" s="534"/>
      <c r="AZ568" s="534"/>
      <c r="BA568" s="534"/>
      <c r="BB568" s="534"/>
      <c r="BC568" s="534"/>
      <c r="BD568" s="534"/>
      <c r="BE568" s="534"/>
      <c r="BF568" s="534"/>
      <c r="BG568" s="534"/>
      <c r="BH568" s="534"/>
      <c r="BI568" s="534"/>
    </row>
    <row r="569" spans="8:61" ht="16">
      <c r="H569" s="534"/>
      <c r="I569" s="534"/>
      <c r="J569" s="534"/>
      <c r="K569" s="534"/>
      <c r="L569" s="534"/>
      <c r="M569" s="534"/>
      <c r="N569" s="534"/>
      <c r="O569" s="534"/>
      <c r="P569" s="534"/>
      <c r="Q569" s="534"/>
      <c r="R569" s="534"/>
      <c r="S569" s="534"/>
      <c r="T569" s="534"/>
      <c r="U569" s="534"/>
      <c r="V569" s="534"/>
      <c r="W569" s="534"/>
      <c r="X569" s="534"/>
      <c r="Y569" s="534"/>
      <c r="Z569" s="534"/>
      <c r="AA569" s="534"/>
      <c r="AB569" s="534"/>
      <c r="AC569" s="534"/>
      <c r="AD569" s="534"/>
      <c r="AE569" s="534"/>
      <c r="AF569" s="534"/>
      <c r="AG569" s="534"/>
      <c r="AH569" s="534"/>
      <c r="AI569" s="534"/>
      <c r="AJ569" s="534"/>
      <c r="AK569" s="534"/>
      <c r="AL569" s="534"/>
      <c r="AM569" s="534"/>
      <c r="AN569" s="534"/>
      <c r="AO569" s="534"/>
      <c r="AP569" s="534"/>
      <c r="AQ569" s="534"/>
      <c r="AR569" s="534"/>
      <c r="AS569" s="534"/>
      <c r="AT569" s="534"/>
      <c r="AU569" s="534"/>
      <c r="AV569" s="534"/>
      <c r="AW569" s="534"/>
      <c r="AX569" s="534"/>
      <c r="AY569" s="534"/>
      <c r="AZ569" s="534"/>
      <c r="BA569" s="534"/>
      <c r="BB569" s="534"/>
      <c r="BC569" s="534"/>
      <c r="BD569" s="534"/>
      <c r="BE569" s="534"/>
      <c r="BF569" s="534"/>
      <c r="BG569" s="534"/>
      <c r="BH569" s="534"/>
      <c r="BI569" s="534"/>
    </row>
    <row r="570" spans="8:61" ht="16">
      <c r="H570" s="534"/>
      <c r="I570" s="534"/>
      <c r="J570" s="534"/>
      <c r="K570" s="534"/>
      <c r="L570" s="534"/>
      <c r="M570" s="534"/>
      <c r="N570" s="534"/>
      <c r="O570" s="534"/>
      <c r="P570" s="534"/>
      <c r="Q570" s="534"/>
      <c r="R570" s="534"/>
      <c r="S570" s="534"/>
      <c r="T570" s="534"/>
      <c r="U570" s="534"/>
      <c r="V570" s="534"/>
      <c r="W570" s="534"/>
      <c r="X570" s="534"/>
      <c r="Y570" s="534"/>
      <c r="Z570" s="534"/>
      <c r="AA570" s="534"/>
      <c r="AB570" s="534"/>
      <c r="AC570" s="534"/>
      <c r="AD570" s="534"/>
      <c r="AE570" s="534"/>
      <c r="AF570" s="534"/>
      <c r="AG570" s="534"/>
      <c r="AH570" s="534"/>
      <c r="AI570" s="534"/>
      <c r="AJ570" s="534"/>
      <c r="AK570" s="534"/>
      <c r="AL570" s="534"/>
      <c r="AM570" s="534"/>
      <c r="AN570" s="534"/>
      <c r="AO570" s="534"/>
      <c r="AP570" s="534"/>
      <c r="AQ570" s="534"/>
      <c r="AR570" s="534"/>
      <c r="AS570" s="534"/>
      <c r="AT570" s="534"/>
      <c r="AU570" s="534"/>
      <c r="AV570" s="534"/>
      <c r="AW570" s="534"/>
      <c r="AX570" s="534"/>
      <c r="AY570" s="534"/>
      <c r="AZ570" s="534"/>
      <c r="BA570" s="534"/>
      <c r="BB570" s="534"/>
      <c r="BC570" s="534"/>
      <c r="BD570" s="534"/>
      <c r="BE570" s="534"/>
      <c r="BF570" s="534"/>
      <c r="BG570" s="534"/>
      <c r="BH570" s="534"/>
      <c r="BI570" s="534"/>
    </row>
    <row r="571" spans="8:61" ht="16">
      <c r="H571" s="534"/>
      <c r="I571" s="534"/>
      <c r="J571" s="534"/>
      <c r="K571" s="534"/>
      <c r="L571" s="534"/>
      <c r="M571" s="534"/>
      <c r="N571" s="534"/>
      <c r="O571" s="534"/>
      <c r="P571" s="534"/>
      <c r="Q571" s="534"/>
      <c r="R571" s="534"/>
      <c r="S571" s="534"/>
      <c r="T571" s="534"/>
      <c r="U571" s="534"/>
      <c r="V571" s="534"/>
      <c r="W571" s="534"/>
      <c r="X571" s="534"/>
      <c r="Y571" s="534"/>
      <c r="Z571" s="534"/>
      <c r="AA571" s="534"/>
      <c r="AB571" s="534"/>
      <c r="AC571" s="534"/>
      <c r="AD571" s="534"/>
      <c r="AE571" s="534"/>
      <c r="AF571" s="534"/>
      <c r="AG571" s="534"/>
      <c r="AH571" s="534"/>
      <c r="AI571" s="534"/>
      <c r="AJ571" s="534"/>
      <c r="AK571" s="534"/>
      <c r="AL571" s="534"/>
      <c r="AM571" s="534"/>
      <c r="AN571" s="534"/>
      <c r="AO571" s="534"/>
      <c r="AP571" s="534"/>
      <c r="AQ571" s="534"/>
      <c r="AR571" s="534"/>
      <c r="AS571" s="534"/>
      <c r="AT571" s="534"/>
      <c r="AU571" s="534"/>
      <c r="AV571" s="534"/>
      <c r="AW571" s="534"/>
      <c r="AX571" s="534"/>
      <c r="AY571" s="534"/>
      <c r="AZ571" s="534"/>
      <c r="BA571" s="534"/>
      <c r="BB571" s="534"/>
      <c r="BC571" s="534"/>
      <c r="BD571" s="534"/>
      <c r="BE571" s="534"/>
      <c r="BF571" s="534"/>
      <c r="BG571" s="534"/>
      <c r="BH571" s="534"/>
      <c r="BI571" s="534"/>
    </row>
    <row r="572" spans="8:61" ht="16">
      <c r="H572" s="534"/>
      <c r="I572" s="534"/>
      <c r="J572" s="534"/>
      <c r="K572" s="534"/>
      <c r="L572" s="534"/>
      <c r="M572" s="534"/>
      <c r="N572" s="534"/>
      <c r="O572" s="534"/>
      <c r="P572" s="534"/>
      <c r="Q572" s="534"/>
      <c r="R572" s="534"/>
      <c r="S572" s="534"/>
      <c r="T572" s="534"/>
      <c r="U572" s="534"/>
      <c r="V572" s="534"/>
      <c r="W572" s="534"/>
      <c r="X572" s="534"/>
      <c r="Y572" s="534"/>
      <c r="Z572" s="534"/>
      <c r="AA572" s="534"/>
      <c r="AB572" s="534"/>
      <c r="AC572" s="534"/>
      <c r="AD572" s="534"/>
      <c r="AE572" s="534"/>
      <c r="AF572" s="534"/>
      <c r="AG572" s="534"/>
      <c r="AH572" s="534"/>
      <c r="AI572" s="534"/>
      <c r="AJ572" s="534"/>
      <c r="AK572" s="534"/>
      <c r="AL572" s="534"/>
      <c r="AM572" s="534"/>
      <c r="AN572" s="534"/>
      <c r="AO572" s="534"/>
      <c r="AP572" s="534"/>
      <c r="AQ572" s="534"/>
      <c r="AR572" s="534"/>
      <c r="AS572" s="534"/>
      <c r="AT572" s="534"/>
      <c r="AU572" s="534"/>
      <c r="AV572" s="534"/>
      <c r="AW572" s="534"/>
      <c r="AX572" s="534"/>
      <c r="AY572" s="534"/>
      <c r="AZ572" s="534"/>
      <c r="BA572" s="534"/>
      <c r="BB572" s="534"/>
      <c r="BC572" s="534"/>
      <c r="BD572" s="534"/>
      <c r="BE572" s="534"/>
      <c r="BF572" s="534"/>
      <c r="BG572" s="534"/>
      <c r="BH572" s="534"/>
      <c r="BI572" s="534"/>
    </row>
    <row r="573" spans="8:61" ht="16">
      <c r="H573" s="534"/>
      <c r="I573" s="534"/>
      <c r="J573" s="534"/>
      <c r="K573" s="534"/>
      <c r="L573" s="534"/>
      <c r="M573" s="534"/>
      <c r="N573" s="534"/>
      <c r="O573" s="534"/>
      <c r="P573" s="534"/>
      <c r="Q573" s="534"/>
      <c r="R573" s="534"/>
      <c r="S573" s="534"/>
      <c r="T573" s="534"/>
      <c r="U573" s="534"/>
      <c r="V573" s="534"/>
      <c r="W573" s="534"/>
      <c r="X573" s="534"/>
      <c r="Y573" s="534"/>
      <c r="Z573" s="534"/>
      <c r="AA573" s="534"/>
      <c r="AB573" s="534"/>
      <c r="AC573" s="534"/>
      <c r="AD573" s="534"/>
      <c r="AE573" s="534"/>
      <c r="AF573" s="534"/>
      <c r="AG573" s="534"/>
      <c r="AH573" s="534"/>
      <c r="AI573" s="534"/>
      <c r="AJ573" s="534"/>
      <c r="AK573" s="534"/>
      <c r="AL573" s="534"/>
      <c r="AM573" s="534"/>
      <c r="AN573" s="534"/>
      <c r="AO573" s="534"/>
      <c r="AP573" s="534"/>
      <c r="AQ573" s="534"/>
      <c r="AR573" s="534"/>
      <c r="AS573" s="534"/>
      <c r="AT573" s="534"/>
      <c r="AU573" s="534"/>
      <c r="AV573" s="534"/>
      <c r="AW573" s="534"/>
      <c r="AX573" s="534"/>
      <c r="AY573" s="534"/>
      <c r="AZ573" s="534"/>
      <c r="BA573" s="534"/>
      <c r="BB573" s="534"/>
      <c r="BC573" s="534"/>
      <c r="BD573" s="534"/>
      <c r="BE573" s="534"/>
      <c r="BF573" s="534"/>
      <c r="BG573" s="534"/>
      <c r="BH573" s="534"/>
      <c r="BI573" s="534"/>
    </row>
    <row r="574" spans="8:61" ht="16">
      <c r="H574" s="534"/>
      <c r="I574" s="534"/>
      <c r="J574" s="534"/>
      <c r="K574" s="534"/>
      <c r="L574" s="534"/>
      <c r="M574" s="534"/>
      <c r="N574" s="534"/>
      <c r="O574" s="534"/>
      <c r="P574" s="534"/>
      <c r="Q574" s="534"/>
      <c r="R574" s="534"/>
      <c r="S574" s="534"/>
      <c r="T574" s="534"/>
      <c r="U574" s="534"/>
      <c r="V574" s="534"/>
      <c r="W574" s="534"/>
      <c r="X574" s="534"/>
      <c r="Y574" s="534"/>
      <c r="Z574" s="534"/>
      <c r="AA574" s="534"/>
      <c r="AB574" s="534"/>
      <c r="AC574" s="534"/>
      <c r="AD574" s="534"/>
      <c r="AE574" s="534"/>
      <c r="AF574" s="534"/>
      <c r="AG574" s="534"/>
      <c r="AH574" s="534"/>
      <c r="AI574" s="534"/>
      <c r="AJ574" s="534"/>
      <c r="AK574" s="534"/>
      <c r="AL574" s="534"/>
      <c r="AM574" s="534"/>
      <c r="AN574" s="534"/>
      <c r="AO574" s="534"/>
      <c r="AP574" s="534"/>
      <c r="AQ574" s="534"/>
      <c r="AR574" s="534"/>
      <c r="AS574" s="534"/>
      <c r="AT574" s="534"/>
      <c r="AU574" s="534"/>
      <c r="AV574" s="534"/>
      <c r="AW574" s="534"/>
      <c r="AX574" s="534"/>
      <c r="AY574" s="534"/>
      <c r="AZ574" s="534"/>
      <c r="BA574" s="534"/>
      <c r="BB574" s="534"/>
      <c r="BC574" s="534"/>
      <c r="BD574" s="534"/>
      <c r="BE574" s="534"/>
      <c r="BF574" s="534"/>
      <c r="BG574" s="534"/>
      <c r="BH574" s="534"/>
      <c r="BI574" s="534"/>
    </row>
    <row r="575" spans="8:61" ht="16">
      <c r="H575" s="534"/>
      <c r="I575" s="534"/>
      <c r="J575" s="534"/>
      <c r="K575" s="534"/>
      <c r="L575" s="534"/>
      <c r="M575" s="534"/>
      <c r="N575" s="534"/>
      <c r="O575" s="534"/>
      <c r="P575" s="534"/>
      <c r="Q575" s="534"/>
      <c r="R575" s="534"/>
      <c r="S575" s="534"/>
      <c r="T575" s="534"/>
      <c r="U575" s="534"/>
      <c r="V575" s="534"/>
      <c r="W575" s="534"/>
      <c r="X575" s="534"/>
      <c r="Y575" s="534"/>
      <c r="Z575" s="534"/>
      <c r="AA575" s="534"/>
      <c r="AB575" s="534"/>
      <c r="AC575" s="534"/>
      <c r="AD575" s="534"/>
      <c r="AE575" s="534"/>
      <c r="AF575" s="534"/>
      <c r="AG575" s="534"/>
      <c r="AH575" s="534"/>
      <c r="AI575" s="534"/>
      <c r="AJ575" s="534"/>
      <c r="AK575" s="534"/>
      <c r="AL575" s="534"/>
      <c r="AM575" s="534"/>
      <c r="AN575" s="534"/>
      <c r="AO575" s="534"/>
      <c r="AP575" s="534"/>
      <c r="AQ575" s="534"/>
      <c r="AR575" s="534"/>
      <c r="AS575" s="534"/>
      <c r="AT575" s="534"/>
      <c r="AU575" s="534"/>
      <c r="AV575" s="534"/>
      <c r="AW575" s="534"/>
      <c r="AX575" s="534"/>
      <c r="AY575" s="534"/>
      <c r="AZ575" s="534"/>
      <c r="BA575" s="534"/>
      <c r="BB575" s="534"/>
      <c r="BC575" s="534"/>
      <c r="BD575" s="534"/>
      <c r="BE575" s="534"/>
      <c r="BF575" s="534"/>
      <c r="BG575" s="534"/>
      <c r="BH575" s="534"/>
      <c r="BI575" s="534"/>
    </row>
    <row r="576" spans="8:61" ht="16">
      <c r="H576" s="534"/>
      <c r="I576" s="534"/>
      <c r="J576" s="534"/>
      <c r="K576" s="534"/>
      <c r="L576" s="534"/>
      <c r="M576" s="534"/>
      <c r="N576" s="534"/>
      <c r="O576" s="534"/>
      <c r="P576" s="534"/>
      <c r="Q576" s="534"/>
      <c r="R576" s="534"/>
      <c r="S576" s="534"/>
      <c r="T576" s="534"/>
      <c r="U576" s="534"/>
      <c r="V576" s="534"/>
      <c r="W576" s="534"/>
      <c r="X576" s="534"/>
      <c r="Y576" s="534"/>
      <c r="Z576" s="534"/>
      <c r="AA576" s="534"/>
      <c r="AB576" s="534"/>
      <c r="AC576" s="534"/>
      <c r="AD576" s="534"/>
      <c r="AE576" s="534"/>
      <c r="AF576" s="534"/>
      <c r="AG576" s="534"/>
      <c r="AH576" s="534"/>
      <c r="AI576" s="534"/>
      <c r="AJ576" s="534"/>
      <c r="AK576" s="534"/>
      <c r="AL576" s="534"/>
      <c r="AM576" s="534"/>
      <c r="AN576" s="534"/>
      <c r="AO576" s="534"/>
      <c r="AP576" s="534"/>
      <c r="AQ576" s="534"/>
      <c r="AR576" s="534"/>
      <c r="AS576" s="534"/>
      <c r="AT576" s="534"/>
      <c r="AU576" s="534"/>
      <c r="AV576" s="534"/>
      <c r="AW576" s="534"/>
      <c r="AX576" s="534"/>
      <c r="AY576" s="534"/>
      <c r="AZ576" s="534"/>
      <c r="BA576" s="534"/>
      <c r="BB576" s="534"/>
      <c r="BC576" s="534"/>
      <c r="BD576" s="534"/>
      <c r="BE576" s="534"/>
      <c r="BF576" s="534"/>
      <c r="BG576" s="534"/>
      <c r="BH576" s="534"/>
      <c r="BI576" s="534"/>
    </row>
    <row r="577" spans="8:61" ht="16">
      <c r="H577" s="534"/>
      <c r="I577" s="534"/>
      <c r="J577" s="534"/>
      <c r="K577" s="534"/>
      <c r="L577" s="534"/>
      <c r="M577" s="534"/>
      <c r="N577" s="534"/>
      <c r="O577" s="534"/>
      <c r="P577" s="534"/>
      <c r="Q577" s="534"/>
      <c r="R577" s="534"/>
      <c r="S577" s="534"/>
      <c r="T577" s="534"/>
      <c r="U577" s="534"/>
      <c r="V577" s="534"/>
      <c r="W577" s="534"/>
      <c r="X577" s="534"/>
      <c r="Y577" s="534"/>
      <c r="Z577" s="534"/>
      <c r="AA577" s="534"/>
      <c r="AB577" s="534"/>
      <c r="AC577" s="534"/>
      <c r="AD577" s="534"/>
      <c r="AE577" s="534"/>
      <c r="AF577" s="534"/>
      <c r="AG577" s="534"/>
      <c r="AH577" s="534"/>
      <c r="AI577" s="534"/>
      <c r="AJ577" s="534"/>
      <c r="AK577" s="534"/>
      <c r="AL577" s="534"/>
      <c r="AM577" s="534"/>
      <c r="AN577" s="534"/>
      <c r="AO577" s="534"/>
      <c r="AP577" s="534"/>
      <c r="AQ577" s="534"/>
      <c r="AR577" s="534"/>
      <c r="AS577" s="534"/>
      <c r="AT577" s="534"/>
      <c r="AU577" s="534"/>
      <c r="AV577" s="534"/>
      <c r="AW577" s="534"/>
      <c r="AX577" s="534"/>
      <c r="AY577" s="534"/>
      <c r="AZ577" s="534"/>
      <c r="BA577" s="534"/>
      <c r="BB577" s="534"/>
      <c r="BC577" s="534"/>
      <c r="BD577" s="534"/>
      <c r="BE577" s="534"/>
      <c r="BF577" s="534"/>
      <c r="BG577" s="534"/>
      <c r="BH577" s="534"/>
      <c r="BI577" s="534"/>
    </row>
    <row r="578" spans="8:61" ht="16">
      <c r="H578" s="534"/>
      <c r="I578" s="534"/>
      <c r="J578" s="534"/>
      <c r="K578" s="534"/>
      <c r="L578" s="534"/>
      <c r="M578" s="534"/>
      <c r="N578" s="534"/>
      <c r="O578" s="534"/>
      <c r="P578" s="534"/>
      <c r="Q578" s="534"/>
      <c r="R578" s="534"/>
      <c r="S578" s="534"/>
      <c r="T578" s="534"/>
      <c r="U578" s="534"/>
      <c r="V578" s="534"/>
      <c r="W578" s="534"/>
      <c r="X578" s="534"/>
      <c r="Y578" s="534"/>
      <c r="Z578" s="534"/>
      <c r="AA578" s="534"/>
      <c r="AB578" s="534"/>
      <c r="AC578" s="534"/>
      <c r="AD578" s="534"/>
      <c r="AE578" s="534"/>
      <c r="AF578" s="534"/>
      <c r="AG578" s="534"/>
      <c r="AH578" s="534"/>
      <c r="AI578" s="534"/>
      <c r="AJ578" s="534"/>
      <c r="AK578" s="534"/>
      <c r="AL578" s="534"/>
      <c r="AM578" s="534"/>
      <c r="AN578" s="534"/>
      <c r="AO578" s="534"/>
      <c r="AP578" s="534"/>
      <c r="AQ578" s="534"/>
      <c r="AR578" s="534"/>
      <c r="AS578" s="534"/>
      <c r="AT578" s="534"/>
      <c r="AU578" s="534"/>
      <c r="AV578" s="534"/>
      <c r="AW578" s="534"/>
      <c r="AX578" s="534"/>
      <c r="AY578" s="534"/>
      <c r="AZ578" s="534"/>
      <c r="BA578" s="534"/>
      <c r="BB578" s="534"/>
      <c r="BC578" s="534"/>
      <c r="BD578" s="534"/>
      <c r="BE578" s="534"/>
      <c r="BF578" s="534"/>
      <c r="BG578" s="534"/>
      <c r="BH578" s="534"/>
      <c r="BI578" s="534"/>
    </row>
    <row r="579" spans="8:61" ht="16">
      <c r="H579" s="534"/>
      <c r="I579" s="534"/>
      <c r="J579" s="534"/>
      <c r="K579" s="534"/>
      <c r="L579" s="534"/>
      <c r="M579" s="534"/>
      <c r="N579" s="534"/>
      <c r="O579" s="534"/>
      <c r="P579" s="534"/>
      <c r="Q579" s="534"/>
      <c r="R579" s="534"/>
      <c r="S579" s="534"/>
      <c r="T579" s="534"/>
      <c r="U579" s="534"/>
      <c r="V579" s="534"/>
      <c r="W579" s="534"/>
      <c r="X579" s="534"/>
      <c r="Y579" s="534"/>
      <c r="Z579" s="534"/>
      <c r="AA579" s="534"/>
      <c r="AB579" s="534"/>
      <c r="AC579" s="534"/>
      <c r="AD579" s="534"/>
      <c r="AE579" s="534"/>
      <c r="AF579" s="534"/>
      <c r="AG579" s="534"/>
      <c r="AH579" s="534"/>
      <c r="AI579" s="534"/>
      <c r="AJ579" s="534"/>
      <c r="AK579" s="534"/>
      <c r="AL579" s="534"/>
      <c r="AM579" s="534"/>
      <c r="AN579" s="534"/>
      <c r="AO579" s="534"/>
      <c r="AP579" s="534"/>
      <c r="AQ579" s="534"/>
      <c r="AR579" s="534"/>
      <c r="AS579" s="534"/>
      <c r="AT579" s="534"/>
      <c r="AU579" s="534"/>
      <c r="AV579" s="534"/>
      <c r="AW579" s="534"/>
      <c r="AX579" s="534"/>
      <c r="AY579" s="534"/>
      <c r="AZ579" s="534"/>
      <c r="BA579" s="534"/>
      <c r="BB579" s="534"/>
      <c r="BC579" s="534"/>
      <c r="BD579" s="534"/>
      <c r="BE579" s="534"/>
      <c r="BF579" s="534"/>
      <c r="BG579" s="534"/>
      <c r="BH579" s="534"/>
      <c r="BI579" s="534"/>
    </row>
    <row r="580" spans="8:61" ht="16">
      <c r="H580" s="534"/>
      <c r="I580" s="534"/>
      <c r="J580" s="534"/>
      <c r="K580" s="534"/>
      <c r="L580" s="534"/>
      <c r="M580" s="534"/>
      <c r="N580" s="534"/>
      <c r="O580" s="534"/>
      <c r="P580" s="534"/>
      <c r="Q580" s="534"/>
      <c r="R580" s="534"/>
      <c r="S580" s="534"/>
      <c r="T580" s="534"/>
      <c r="U580" s="534"/>
      <c r="V580" s="534"/>
      <c r="W580" s="534"/>
      <c r="X580" s="534"/>
      <c r="Y580" s="534"/>
      <c r="Z580" s="534"/>
      <c r="AA580" s="534"/>
      <c r="AB580" s="534"/>
      <c r="AC580" s="534"/>
      <c r="AD580" s="534"/>
      <c r="AE580" s="534"/>
      <c r="AF580" s="534"/>
      <c r="AG580" s="534"/>
      <c r="AH580" s="534"/>
      <c r="AI580" s="534"/>
      <c r="AJ580" s="534"/>
      <c r="AK580" s="534"/>
      <c r="AL580" s="534"/>
      <c r="AM580" s="534"/>
      <c r="AN580" s="534"/>
      <c r="AO580" s="534"/>
      <c r="AP580" s="534"/>
      <c r="AQ580" s="534"/>
      <c r="AR580" s="534"/>
      <c r="AS580" s="534"/>
      <c r="AT580" s="534"/>
      <c r="AU580" s="534"/>
      <c r="AV580" s="534"/>
      <c r="AW580" s="534"/>
      <c r="AX580" s="534"/>
      <c r="AY580" s="534"/>
      <c r="AZ580" s="534"/>
      <c r="BA580" s="534"/>
      <c r="BB580" s="534"/>
      <c r="BC580" s="534"/>
      <c r="BD580" s="534"/>
      <c r="BE580" s="534"/>
      <c r="BF580" s="534"/>
      <c r="BG580" s="534"/>
      <c r="BH580" s="534"/>
      <c r="BI580" s="534"/>
    </row>
    <row r="581" spans="8:61" ht="16">
      <c r="H581" s="534"/>
      <c r="I581" s="534"/>
      <c r="J581" s="534"/>
      <c r="K581" s="534"/>
      <c r="L581" s="534"/>
      <c r="M581" s="534"/>
      <c r="N581" s="534"/>
      <c r="O581" s="534"/>
      <c r="P581" s="534"/>
      <c r="Q581" s="534"/>
      <c r="R581" s="534"/>
      <c r="S581" s="534"/>
      <c r="T581" s="534"/>
      <c r="U581" s="534"/>
      <c r="V581" s="534"/>
      <c r="W581" s="534"/>
      <c r="X581" s="534"/>
      <c r="Y581" s="534"/>
      <c r="Z581" s="534"/>
      <c r="AA581" s="534"/>
      <c r="AB581" s="534"/>
      <c r="AC581" s="534"/>
      <c r="AD581" s="534"/>
      <c r="AE581" s="534"/>
      <c r="AF581" s="534"/>
      <c r="AG581" s="534"/>
      <c r="AH581" s="534"/>
      <c r="AI581" s="534"/>
      <c r="AJ581" s="534"/>
      <c r="AK581" s="534"/>
      <c r="AL581" s="534"/>
      <c r="AM581" s="534"/>
      <c r="AN581" s="534"/>
      <c r="AO581" s="534"/>
      <c r="AP581" s="534"/>
      <c r="AQ581" s="534"/>
      <c r="AR581" s="534"/>
      <c r="AS581" s="534"/>
      <c r="AT581" s="534"/>
      <c r="AU581" s="534"/>
      <c r="AV581" s="534"/>
      <c r="AW581" s="534"/>
      <c r="AX581" s="534"/>
      <c r="AY581" s="534"/>
      <c r="AZ581" s="534"/>
      <c r="BA581" s="534"/>
      <c r="BB581" s="534"/>
      <c r="BC581" s="534"/>
      <c r="BD581" s="534"/>
      <c r="BE581" s="534"/>
      <c r="BF581" s="534"/>
      <c r="BG581" s="534"/>
      <c r="BH581" s="534"/>
      <c r="BI581" s="534"/>
    </row>
    <row r="582" spans="8:61" ht="16">
      <c r="H582" s="534"/>
      <c r="I582" s="534"/>
      <c r="J582" s="534"/>
      <c r="K582" s="534"/>
      <c r="L582" s="534"/>
      <c r="M582" s="534"/>
      <c r="N582" s="534"/>
      <c r="O582" s="534"/>
      <c r="P582" s="534"/>
      <c r="Q582" s="534"/>
      <c r="R582" s="534"/>
      <c r="S582" s="534"/>
      <c r="T582" s="534"/>
      <c r="U582" s="534"/>
      <c r="V582" s="534"/>
      <c r="W582" s="534"/>
      <c r="X582" s="534"/>
      <c r="Y582" s="534"/>
      <c r="Z582" s="534"/>
      <c r="AA582" s="534"/>
      <c r="AB582" s="534"/>
      <c r="AC582" s="534"/>
      <c r="AD582" s="534"/>
      <c r="AE582" s="534"/>
      <c r="AF582" s="534"/>
      <c r="AG582" s="534"/>
      <c r="AH582" s="534"/>
      <c r="AI582" s="534"/>
      <c r="AJ582" s="534"/>
      <c r="AK582" s="534"/>
      <c r="AL582" s="534"/>
      <c r="AM582" s="534"/>
      <c r="AN582" s="534"/>
      <c r="AO582" s="534"/>
      <c r="AP582" s="534"/>
      <c r="AQ582" s="534"/>
      <c r="AR582" s="534"/>
      <c r="AS582" s="534"/>
      <c r="AT582" s="534"/>
      <c r="AU582" s="534"/>
      <c r="AV582" s="534"/>
      <c r="AW582" s="534"/>
      <c r="AX582" s="534"/>
      <c r="AY582" s="534"/>
      <c r="AZ582" s="534"/>
      <c r="BA582" s="534"/>
      <c r="BB582" s="534"/>
      <c r="BC582" s="534"/>
      <c r="BD582" s="534"/>
      <c r="BE582" s="534"/>
      <c r="BF582" s="534"/>
      <c r="BG582" s="534"/>
      <c r="BH582" s="534"/>
      <c r="BI582" s="534"/>
    </row>
    <row r="583" spans="8:61" ht="16">
      <c r="H583" s="534"/>
      <c r="I583" s="534"/>
      <c r="J583" s="534"/>
      <c r="K583" s="534"/>
      <c r="L583" s="534"/>
      <c r="M583" s="534"/>
      <c r="N583" s="534"/>
      <c r="O583" s="534"/>
      <c r="P583" s="534"/>
      <c r="Q583" s="534"/>
      <c r="R583" s="534"/>
      <c r="S583" s="534"/>
      <c r="T583" s="534"/>
      <c r="U583" s="534"/>
      <c r="V583" s="534"/>
      <c r="W583" s="534"/>
      <c r="X583" s="534"/>
      <c r="Y583" s="534"/>
      <c r="Z583" s="534"/>
      <c r="AA583" s="534"/>
      <c r="AB583" s="534"/>
      <c r="AC583" s="534"/>
      <c r="AD583" s="534"/>
      <c r="AE583" s="534"/>
      <c r="AF583" s="534"/>
      <c r="AG583" s="534"/>
      <c r="AH583" s="534"/>
      <c r="AI583" s="534"/>
      <c r="AJ583" s="534"/>
      <c r="AK583" s="534"/>
      <c r="AL583" s="534"/>
      <c r="AM583" s="534"/>
      <c r="AN583" s="534"/>
      <c r="AO583" s="534"/>
      <c r="AP583" s="534"/>
      <c r="AQ583" s="534"/>
      <c r="AR583" s="534"/>
      <c r="AS583" s="534"/>
      <c r="AT583" s="534"/>
      <c r="AU583" s="534"/>
      <c r="AV583" s="534"/>
      <c r="AW583" s="534"/>
      <c r="AX583" s="534"/>
      <c r="AY583" s="534"/>
      <c r="AZ583" s="534"/>
      <c r="BA583" s="534"/>
      <c r="BB583" s="534"/>
      <c r="BC583" s="534"/>
      <c r="BD583" s="534"/>
      <c r="BE583" s="534"/>
      <c r="BF583" s="534"/>
      <c r="BG583" s="534"/>
      <c r="BH583" s="534"/>
      <c r="BI583" s="534"/>
    </row>
    <row r="584" spans="8:61" ht="16">
      <c r="H584" s="534"/>
      <c r="I584" s="534"/>
      <c r="J584" s="534"/>
      <c r="K584" s="534"/>
      <c r="L584" s="534"/>
      <c r="M584" s="534"/>
      <c r="N584" s="534"/>
      <c r="O584" s="534"/>
      <c r="P584" s="534"/>
      <c r="Q584" s="534"/>
      <c r="R584" s="534"/>
      <c r="S584" s="534"/>
      <c r="T584" s="534"/>
      <c r="U584" s="534"/>
      <c r="V584" s="534"/>
      <c r="W584" s="534"/>
      <c r="X584" s="534"/>
      <c r="Y584" s="534"/>
      <c r="Z584" s="534"/>
      <c r="AA584" s="534"/>
      <c r="AB584" s="534"/>
      <c r="AC584" s="534"/>
      <c r="AD584" s="534"/>
      <c r="AE584" s="534"/>
      <c r="AF584" s="534"/>
      <c r="AG584" s="534"/>
      <c r="AH584" s="534"/>
      <c r="AI584" s="534"/>
      <c r="AJ584" s="534"/>
      <c r="AK584" s="534"/>
      <c r="AL584" s="534"/>
      <c r="AM584" s="534"/>
      <c r="AN584" s="534"/>
      <c r="AO584" s="534"/>
      <c r="AP584" s="534"/>
      <c r="AQ584" s="534"/>
      <c r="AR584" s="534"/>
      <c r="AS584" s="534"/>
      <c r="AT584" s="534"/>
      <c r="AU584" s="534"/>
      <c r="AV584" s="534"/>
      <c r="AW584" s="534"/>
      <c r="AX584" s="534"/>
      <c r="AY584" s="534"/>
      <c r="AZ584" s="534"/>
      <c r="BA584" s="534"/>
      <c r="BB584" s="534"/>
      <c r="BC584" s="534"/>
      <c r="BD584" s="534"/>
      <c r="BE584" s="534"/>
      <c r="BF584" s="534"/>
      <c r="BG584" s="534"/>
      <c r="BH584" s="534"/>
      <c r="BI584" s="534"/>
    </row>
    <row r="585" spans="8:61" ht="16">
      <c r="H585" s="534"/>
      <c r="I585" s="534"/>
      <c r="J585" s="534"/>
      <c r="K585" s="534"/>
      <c r="L585" s="534"/>
      <c r="M585" s="534"/>
      <c r="N585" s="534"/>
      <c r="O585" s="534"/>
      <c r="P585" s="534"/>
      <c r="Q585" s="534"/>
      <c r="R585" s="534"/>
      <c r="S585" s="534"/>
      <c r="T585" s="534"/>
      <c r="U585" s="534"/>
      <c r="V585" s="534"/>
      <c r="W585" s="534"/>
      <c r="X585" s="534"/>
      <c r="Y585" s="534"/>
      <c r="Z585" s="534"/>
      <c r="AA585" s="534"/>
      <c r="AB585" s="534"/>
      <c r="AC585" s="534"/>
      <c r="AD585" s="534"/>
      <c r="AE585" s="534"/>
      <c r="AF585" s="534"/>
      <c r="AG585" s="534"/>
      <c r="AH585" s="534"/>
      <c r="AI585" s="534"/>
      <c r="AJ585" s="534"/>
      <c r="AK585" s="534"/>
      <c r="AL585" s="534"/>
      <c r="AM585" s="534"/>
      <c r="AN585" s="534"/>
      <c r="AO585" s="534"/>
      <c r="AP585" s="534"/>
      <c r="AQ585" s="534"/>
      <c r="AR585" s="534"/>
      <c r="AS585" s="534"/>
      <c r="AT585" s="534"/>
      <c r="AU585" s="534"/>
      <c r="AV585" s="534"/>
      <c r="AW585" s="534"/>
      <c r="AX585" s="534"/>
      <c r="AY585" s="534"/>
      <c r="AZ585" s="534"/>
      <c r="BA585" s="534"/>
      <c r="BB585" s="534"/>
      <c r="BC585" s="534"/>
      <c r="BD585" s="534"/>
      <c r="BE585" s="534"/>
      <c r="BF585" s="534"/>
      <c r="BG585" s="534"/>
      <c r="BH585" s="534"/>
      <c r="BI585" s="534"/>
    </row>
    <row r="586" spans="8:61" ht="16">
      <c r="H586" s="534"/>
      <c r="I586" s="534"/>
      <c r="J586" s="534"/>
      <c r="K586" s="534"/>
      <c r="L586" s="534"/>
      <c r="M586" s="534"/>
      <c r="N586" s="534"/>
      <c r="O586" s="534"/>
      <c r="P586" s="534"/>
      <c r="Q586" s="534"/>
      <c r="R586" s="534"/>
      <c r="S586" s="534"/>
      <c r="T586" s="534"/>
      <c r="U586" s="534"/>
      <c r="V586" s="534"/>
      <c r="W586" s="534"/>
      <c r="X586" s="534"/>
      <c r="Y586" s="534"/>
      <c r="Z586" s="534"/>
      <c r="AA586" s="534"/>
      <c r="AB586" s="534"/>
      <c r="AC586" s="534"/>
      <c r="AD586" s="534"/>
      <c r="AE586" s="534"/>
      <c r="AF586" s="534"/>
      <c r="AG586" s="534"/>
      <c r="AH586" s="534"/>
      <c r="AI586" s="534"/>
      <c r="AJ586" s="534"/>
      <c r="AK586" s="534"/>
      <c r="AL586" s="534"/>
      <c r="AM586" s="534"/>
      <c r="AN586" s="534"/>
      <c r="AO586" s="534"/>
      <c r="AP586" s="534"/>
      <c r="AQ586" s="534"/>
      <c r="AR586" s="534"/>
      <c r="AS586" s="534"/>
      <c r="AT586" s="534"/>
      <c r="AU586" s="534"/>
      <c r="AV586" s="534"/>
      <c r="AW586" s="534"/>
      <c r="AX586" s="534"/>
      <c r="AY586" s="534"/>
      <c r="AZ586" s="534"/>
      <c r="BA586" s="534"/>
      <c r="BB586" s="534"/>
      <c r="BC586" s="534"/>
      <c r="BD586" s="534"/>
      <c r="BE586" s="534"/>
      <c r="BF586" s="534"/>
      <c r="BG586" s="534"/>
      <c r="BH586" s="534"/>
      <c r="BI586" s="534"/>
    </row>
    <row r="587" spans="8:61" ht="16">
      <c r="H587" s="534"/>
      <c r="I587" s="534"/>
      <c r="J587" s="534"/>
      <c r="K587" s="534"/>
      <c r="L587" s="534"/>
      <c r="M587" s="534"/>
      <c r="N587" s="534"/>
      <c r="O587" s="534"/>
      <c r="P587" s="534"/>
      <c r="Q587" s="534"/>
      <c r="R587" s="534"/>
      <c r="S587" s="534"/>
      <c r="T587" s="534"/>
      <c r="U587" s="534"/>
      <c r="V587" s="534"/>
      <c r="W587" s="534"/>
      <c r="X587" s="534"/>
      <c r="Y587" s="534"/>
      <c r="Z587" s="534"/>
      <c r="AA587" s="534"/>
      <c r="AB587" s="534"/>
      <c r="AC587" s="534"/>
      <c r="AD587" s="534"/>
      <c r="AE587" s="534"/>
      <c r="AF587" s="534"/>
      <c r="AG587" s="534"/>
      <c r="AH587" s="534"/>
      <c r="AI587" s="534"/>
      <c r="AJ587" s="534"/>
      <c r="AK587" s="534"/>
      <c r="AL587" s="534"/>
      <c r="AM587" s="534"/>
      <c r="AN587" s="534"/>
      <c r="AO587" s="534"/>
      <c r="AP587" s="534"/>
      <c r="AQ587" s="534"/>
      <c r="AR587" s="534"/>
      <c r="AS587" s="534"/>
      <c r="AT587" s="534"/>
      <c r="AU587" s="534"/>
      <c r="AV587" s="534"/>
      <c r="AW587" s="534"/>
      <c r="AX587" s="534"/>
      <c r="AY587" s="534"/>
      <c r="AZ587" s="534"/>
      <c r="BA587" s="534"/>
      <c r="BB587" s="534"/>
      <c r="BC587" s="534"/>
      <c r="BD587" s="534"/>
      <c r="BE587" s="534"/>
      <c r="BF587" s="534"/>
      <c r="BG587" s="534"/>
      <c r="BH587" s="534"/>
      <c r="BI587" s="534"/>
    </row>
    <row r="588" spans="8:61" ht="16">
      <c r="H588" s="534"/>
      <c r="I588" s="534"/>
      <c r="J588" s="534"/>
      <c r="K588" s="534"/>
      <c r="L588" s="534"/>
      <c r="M588" s="534"/>
      <c r="N588" s="534"/>
      <c r="O588" s="534"/>
      <c r="P588" s="534"/>
      <c r="Q588" s="534"/>
      <c r="R588" s="534"/>
      <c r="S588" s="534"/>
      <c r="T588" s="534"/>
      <c r="U588" s="534"/>
      <c r="V588" s="534"/>
      <c r="W588" s="534"/>
      <c r="X588" s="534"/>
      <c r="Y588" s="534"/>
      <c r="Z588" s="534"/>
      <c r="AA588" s="534"/>
      <c r="AB588" s="534"/>
      <c r="AC588" s="534"/>
      <c r="AD588" s="534"/>
      <c r="AE588" s="534"/>
      <c r="AF588" s="534"/>
      <c r="AG588" s="534"/>
      <c r="AH588" s="534"/>
      <c r="AI588" s="534"/>
      <c r="AJ588" s="534"/>
      <c r="AK588" s="534"/>
      <c r="AL588" s="534"/>
      <c r="AM588" s="534"/>
      <c r="AN588" s="534"/>
      <c r="AO588" s="534"/>
      <c r="AP588" s="534"/>
      <c r="AQ588" s="534"/>
      <c r="AR588" s="534"/>
      <c r="AS588" s="534"/>
      <c r="AT588" s="534"/>
      <c r="AU588" s="534"/>
      <c r="AV588" s="534"/>
      <c r="AW588" s="534"/>
      <c r="AX588" s="534"/>
      <c r="AY588" s="534"/>
      <c r="AZ588" s="534"/>
      <c r="BA588" s="534"/>
      <c r="BB588" s="534"/>
      <c r="BC588" s="534"/>
      <c r="BD588" s="534"/>
      <c r="BE588" s="534"/>
      <c r="BF588" s="534"/>
      <c r="BG588" s="534"/>
      <c r="BH588" s="534"/>
      <c r="BI588" s="534"/>
    </row>
    <row r="589" spans="8:61" ht="16">
      <c r="H589" s="534"/>
      <c r="I589" s="534"/>
      <c r="J589" s="534"/>
      <c r="K589" s="534"/>
      <c r="L589" s="534"/>
      <c r="M589" s="534"/>
      <c r="N589" s="534"/>
      <c r="O589" s="534"/>
      <c r="P589" s="534"/>
      <c r="Q589" s="534"/>
      <c r="R589" s="534"/>
      <c r="S589" s="534"/>
      <c r="T589" s="534"/>
      <c r="U589" s="534"/>
      <c r="V589" s="534"/>
      <c r="W589" s="534"/>
      <c r="X589" s="534"/>
      <c r="Y589" s="534"/>
      <c r="Z589" s="534"/>
      <c r="AA589" s="534"/>
      <c r="AB589" s="534"/>
      <c r="AC589" s="534"/>
      <c r="AD589" s="534"/>
      <c r="AE589" s="534"/>
      <c r="AF589" s="534"/>
      <c r="AG589" s="534"/>
      <c r="AH589" s="534"/>
      <c r="AI589" s="534"/>
      <c r="AJ589" s="534"/>
      <c r="AK589" s="534"/>
      <c r="AL589" s="534"/>
      <c r="AM589" s="534"/>
      <c r="AN589" s="534"/>
      <c r="AO589" s="534"/>
      <c r="AP589" s="534"/>
      <c r="AQ589" s="534"/>
      <c r="AR589" s="534"/>
      <c r="AS589" s="534"/>
      <c r="AT589" s="534"/>
      <c r="AU589" s="534"/>
      <c r="AV589" s="534"/>
      <c r="AW589" s="534"/>
      <c r="AX589" s="534"/>
      <c r="AY589" s="534"/>
      <c r="AZ589" s="534"/>
      <c r="BA589" s="534"/>
      <c r="BB589" s="534"/>
      <c r="BC589" s="534"/>
      <c r="BD589" s="534"/>
      <c r="BE589" s="534"/>
      <c r="BF589" s="534"/>
      <c r="BG589" s="534"/>
      <c r="BH589" s="534"/>
      <c r="BI589" s="534"/>
    </row>
    <row r="590" spans="8:61" ht="16">
      <c r="H590" s="534"/>
      <c r="I590" s="534"/>
      <c r="J590" s="534"/>
      <c r="K590" s="534"/>
      <c r="L590" s="534"/>
      <c r="M590" s="534"/>
      <c r="N590" s="534"/>
      <c r="O590" s="534"/>
      <c r="P590" s="534"/>
      <c r="Q590" s="534"/>
      <c r="R590" s="534"/>
      <c r="S590" s="534"/>
      <c r="T590" s="534"/>
      <c r="U590" s="534"/>
      <c r="V590" s="534"/>
      <c r="W590" s="534"/>
      <c r="X590" s="534"/>
      <c r="Y590" s="534"/>
      <c r="Z590" s="534"/>
      <c r="AA590" s="534"/>
      <c r="AB590" s="534"/>
      <c r="AC590" s="534"/>
      <c r="AD590" s="534"/>
      <c r="AE590" s="534"/>
      <c r="AF590" s="534"/>
      <c r="AG590" s="534"/>
      <c r="AH590" s="534"/>
      <c r="AI590" s="534"/>
      <c r="AJ590" s="534"/>
      <c r="AK590" s="534"/>
      <c r="AL590" s="534"/>
      <c r="AM590" s="534"/>
      <c r="AN590" s="534"/>
      <c r="AO590" s="534"/>
      <c r="AP590" s="534"/>
      <c r="AQ590" s="534"/>
      <c r="AR590" s="534"/>
      <c r="AS590" s="534"/>
      <c r="AT590" s="534"/>
      <c r="AU590" s="534"/>
      <c r="AV590" s="534"/>
      <c r="AW590" s="534"/>
      <c r="AX590" s="534"/>
      <c r="AY590" s="534"/>
      <c r="AZ590" s="534"/>
      <c r="BA590" s="534"/>
      <c r="BB590" s="534"/>
      <c r="BC590" s="534"/>
      <c r="BD590" s="534"/>
      <c r="BE590" s="534"/>
      <c r="BF590" s="534"/>
      <c r="BG590" s="534"/>
      <c r="BH590" s="534"/>
      <c r="BI590" s="534"/>
    </row>
    <row r="591" spans="8:61" ht="16">
      <c r="H591" s="534"/>
      <c r="I591" s="534"/>
      <c r="J591" s="534"/>
      <c r="K591" s="534"/>
      <c r="L591" s="534"/>
      <c r="M591" s="534"/>
      <c r="N591" s="534"/>
      <c r="O591" s="534"/>
      <c r="P591" s="534"/>
      <c r="Q591" s="534"/>
      <c r="R591" s="534"/>
      <c r="S591" s="534"/>
      <c r="T591" s="534"/>
      <c r="U591" s="534"/>
      <c r="V591" s="534"/>
      <c r="W591" s="534"/>
      <c r="X591" s="534"/>
      <c r="Y591" s="534"/>
      <c r="Z591" s="534"/>
      <c r="AA591" s="534"/>
      <c r="AB591" s="534"/>
      <c r="AC591" s="534"/>
      <c r="AD591" s="534"/>
      <c r="AE591" s="534"/>
      <c r="AF591" s="534"/>
      <c r="AG591" s="534"/>
      <c r="AH591" s="534"/>
      <c r="AI591" s="534"/>
      <c r="AJ591" s="534"/>
      <c r="AK591" s="534"/>
      <c r="AL591" s="534"/>
      <c r="AM591" s="534"/>
      <c r="AN591" s="534"/>
      <c r="AO591" s="534"/>
      <c r="AP591" s="534"/>
      <c r="AQ591" s="534"/>
      <c r="AR591" s="534"/>
      <c r="AS591" s="534"/>
      <c r="AT591" s="534"/>
      <c r="AU591" s="534"/>
      <c r="AV591" s="534"/>
      <c r="AW591" s="534"/>
      <c r="AX591" s="534"/>
      <c r="AY591" s="534"/>
      <c r="AZ591" s="534"/>
      <c r="BA591" s="534"/>
      <c r="BB591" s="534"/>
      <c r="BC591" s="534"/>
      <c r="BD591" s="534"/>
      <c r="BE591" s="534"/>
      <c r="BF591" s="534"/>
      <c r="BG591" s="534"/>
      <c r="BH591" s="534"/>
      <c r="BI591" s="534"/>
    </row>
    <row r="592" spans="8:61" ht="16">
      <c r="H592" s="534"/>
      <c r="I592" s="534"/>
      <c r="J592" s="534"/>
      <c r="K592" s="534"/>
      <c r="L592" s="534"/>
      <c r="M592" s="534"/>
      <c r="N592" s="534"/>
      <c r="O592" s="534"/>
      <c r="P592" s="534"/>
      <c r="Q592" s="534"/>
      <c r="R592" s="534"/>
      <c r="S592" s="534"/>
      <c r="T592" s="534"/>
      <c r="U592" s="534"/>
      <c r="V592" s="534"/>
      <c r="W592" s="534"/>
      <c r="X592" s="534"/>
      <c r="Y592" s="534"/>
      <c r="Z592" s="534"/>
      <c r="AA592" s="534"/>
      <c r="AB592" s="534"/>
      <c r="AC592" s="534"/>
      <c r="AD592" s="534"/>
      <c r="AE592" s="534"/>
      <c r="AF592" s="534"/>
      <c r="AG592" s="534"/>
      <c r="AH592" s="534"/>
      <c r="AI592" s="534"/>
      <c r="AJ592" s="534"/>
      <c r="AK592" s="534"/>
      <c r="AL592" s="534"/>
      <c r="AM592" s="534"/>
      <c r="AN592" s="534"/>
      <c r="AO592" s="534"/>
      <c r="AP592" s="534"/>
      <c r="AQ592" s="534"/>
      <c r="AR592" s="534"/>
      <c r="AS592" s="534"/>
      <c r="AT592" s="534"/>
      <c r="AU592" s="534"/>
      <c r="AV592" s="534"/>
      <c r="AW592" s="534"/>
      <c r="AX592" s="534"/>
      <c r="AY592" s="534"/>
      <c r="AZ592" s="534"/>
      <c r="BA592" s="534"/>
      <c r="BB592" s="534"/>
      <c r="BC592" s="534"/>
      <c r="BD592" s="534"/>
      <c r="BE592" s="534"/>
      <c r="BF592" s="534"/>
      <c r="BG592" s="534"/>
      <c r="BH592" s="534"/>
      <c r="BI592" s="534"/>
    </row>
    <row r="593" spans="8:61" ht="16">
      <c r="H593" s="534"/>
      <c r="I593" s="534"/>
      <c r="J593" s="534"/>
      <c r="K593" s="534"/>
      <c r="L593" s="534"/>
      <c r="M593" s="534"/>
      <c r="N593" s="534"/>
      <c r="O593" s="534"/>
      <c r="P593" s="534"/>
      <c r="Q593" s="534"/>
      <c r="R593" s="534"/>
      <c r="S593" s="534"/>
      <c r="T593" s="534"/>
      <c r="U593" s="534"/>
      <c r="V593" s="534"/>
      <c r="W593" s="534"/>
      <c r="X593" s="534"/>
      <c r="Y593" s="534"/>
      <c r="Z593" s="534"/>
      <c r="AA593" s="534"/>
      <c r="AB593" s="534"/>
      <c r="AC593" s="534"/>
      <c r="AD593" s="534"/>
      <c r="AE593" s="534"/>
      <c r="AF593" s="534"/>
      <c r="AG593" s="534"/>
      <c r="AH593" s="534"/>
      <c r="AI593" s="534"/>
      <c r="AJ593" s="534"/>
      <c r="AK593" s="534"/>
      <c r="AL593" s="534"/>
      <c r="AM593" s="534"/>
      <c r="AN593" s="534"/>
      <c r="AO593" s="534"/>
      <c r="AP593" s="534"/>
      <c r="AQ593" s="534"/>
      <c r="AR593" s="534"/>
      <c r="AS593" s="534"/>
      <c r="AT593" s="534"/>
      <c r="AU593" s="534"/>
      <c r="AV593" s="534"/>
      <c r="AW593" s="534"/>
      <c r="AX593" s="534"/>
      <c r="AY593" s="534"/>
      <c r="AZ593" s="534"/>
      <c r="BA593" s="534"/>
      <c r="BB593" s="534"/>
      <c r="BC593" s="534"/>
      <c r="BD593" s="534"/>
      <c r="BE593" s="534"/>
      <c r="BF593" s="534"/>
      <c r="BG593" s="534"/>
      <c r="BH593" s="534"/>
      <c r="BI593" s="534"/>
    </row>
    <row r="594" spans="8:61" ht="16">
      <c r="H594" s="534"/>
      <c r="I594" s="534"/>
      <c r="J594" s="534"/>
      <c r="K594" s="534"/>
      <c r="L594" s="534"/>
      <c r="M594" s="534"/>
      <c r="N594" s="534"/>
      <c r="O594" s="534"/>
      <c r="P594" s="534"/>
      <c r="Q594" s="534"/>
      <c r="R594" s="534"/>
      <c r="S594" s="534"/>
      <c r="T594" s="534"/>
      <c r="U594" s="534"/>
      <c r="V594" s="534"/>
      <c r="W594" s="534"/>
      <c r="X594" s="534"/>
      <c r="Y594" s="534"/>
      <c r="Z594" s="534"/>
      <c r="AA594" s="534"/>
      <c r="AB594" s="534"/>
      <c r="AC594" s="534"/>
      <c r="AD594" s="534"/>
      <c r="AE594" s="534"/>
      <c r="AF594" s="534"/>
      <c r="AG594" s="534"/>
      <c r="AH594" s="534"/>
      <c r="AI594" s="534"/>
      <c r="AJ594" s="534"/>
      <c r="AK594" s="534"/>
      <c r="AL594" s="534"/>
      <c r="AM594" s="534"/>
      <c r="AN594" s="534"/>
      <c r="AO594" s="534"/>
      <c r="AP594" s="534"/>
      <c r="AQ594" s="534"/>
      <c r="AR594" s="534"/>
      <c r="AS594" s="534"/>
      <c r="AT594" s="534"/>
      <c r="AU594" s="534"/>
      <c r="AV594" s="534"/>
      <c r="AW594" s="534"/>
      <c r="AX594" s="534"/>
      <c r="AY594" s="534"/>
      <c r="AZ594" s="534"/>
      <c r="BA594" s="534"/>
      <c r="BB594" s="534"/>
      <c r="BC594" s="534"/>
      <c r="BD594" s="534"/>
      <c r="BE594" s="534"/>
      <c r="BF594" s="534"/>
      <c r="BG594" s="534"/>
      <c r="BH594" s="534"/>
      <c r="BI594" s="534"/>
    </row>
    <row r="595" spans="8:61" ht="16">
      <c r="H595" s="534"/>
      <c r="I595" s="534"/>
      <c r="J595" s="534"/>
      <c r="K595" s="534"/>
      <c r="L595" s="534"/>
      <c r="M595" s="534"/>
      <c r="N595" s="534"/>
      <c r="O595" s="534"/>
      <c r="P595" s="534"/>
      <c r="Q595" s="534"/>
      <c r="R595" s="534"/>
      <c r="S595" s="534"/>
      <c r="T595" s="534"/>
      <c r="U595" s="534"/>
      <c r="V595" s="534"/>
      <c r="W595" s="534"/>
      <c r="X595" s="534"/>
      <c r="Y595" s="534"/>
      <c r="Z595" s="534"/>
      <c r="AA595" s="534"/>
      <c r="AB595" s="534"/>
      <c r="AC595" s="534"/>
      <c r="AD595" s="534"/>
      <c r="AE595" s="534"/>
      <c r="AF595" s="534"/>
      <c r="AG595" s="534"/>
      <c r="AH595" s="534"/>
      <c r="AI595" s="534"/>
      <c r="AJ595" s="534"/>
      <c r="AK595" s="534"/>
      <c r="AL595" s="534"/>
      <c r="AM595" s="534"/>
      <c r="AN595" s="534"/>
      <c r="AO595" s="534"/>
      <c r="AP595" s="534"/>
      <c r="AQ595" s="534"/>
      <c r="AR595" s="534"/>
      <c r="AS595" s="534"/>
      <c r="AT595" s="534"/>
      <c r="AU595" s="534"/>
      <c r="AV595" s="534"/>
      <c r="AW595" s="534"/>
      <c r="AX595" s="534"/>
      <c r="AY595" s="534"/>
      <c r="AZ595" s="534"/>
      <c r="BA595" s="534"/>
      <c r="BB595" s="534"/>
      <c r="BC595" s="534"/>
      <c r="BD595" s="534"/>
      <c r="BE595" s="534"/>
      <c r="BF595" s="534"/>
      <c r="BG595" s="534"/>
      <c r="BH595" s="534"/>
      <c r="BI595" s="534"/>
    </row>
    <row r="596" spans="8:61" ht="16">
      <c r="H596" s="534"/>
      <c r="I596" s="534"/>
      <c r="J596" s="534"/>
      <c r="K596" s="534"/>
      <c r="L596" s="534"/>
      <c r="M596" s="534"/>
      <c r="N596" s="534"/>
      <c r="O596" s="534"/>
      <c r="P596" s="534"/>
      <c r="Q596" s="534"/>
      <c r="R596" s="534"/>
      <c r="S596" s="534"/>
      <c r="T596" s="534"/>
      <c r="U596" s="534"/>
      <c r="V596" s="534"/>
      <c r="W596" s="534"/>
      <c r="X596" s="534"/>
      <c r="Y596" s="534"/>
      <c r="Z596" s="534"/>
      <c r="AA596" s="534"/>
      <c r="AB596" s="534"/>
      <c r="AC596" s="534"/>
      <c r="AD596" s="534"/>
      <c r="AE596" s="534"/>
      <c r="AF596" s="534"/>
      <c r="AG596" s="534"/>
      <c r="AH596" s="534"/>
      <c r="AI596" s="534"/>
      <c r="AJ596" s="534"/>
      <c r="AK596" s="534"/>
      <c r="AL596" s="534"/>
      <c r="AM596" s="534"/>
      <c r="AN596" s="534"/>
      <c r="AO596" s="534"/>
      <c r="AP596" s="534"/>
      <c r="AQ596" s="534"/>
      <c r="AR596" s="534"/>
      <c r="AS596" s="534"/>
      <c r="AT596" s="534"/>
      <c r="AU596" s="534"/>
      <c r="AV596" s="534"/>
      <c r="AW596" s="534"/>
      <c r="AX596" s="534"/>
      <c r="AY596" s="534"/>
      <c r="AZ596" s="534"/>
      <c r="BA596" s="534"/>
      <c r="BB596" s="534"/>
      <c r="BC596" s="534"/>
      <c r="BD596" s="534"/>
      <c r="BE596" s="534"/>
      <c r="BF596" s="534"/>
      <c r="BG596" s="534"/>
      <c r="BH596" s="534"/>
      <c r="BI596" s="534"/>
    </row>
    <row r="597" spans="8:61" ht="16">
      <c r="H597" s="534"/>
      <c r="I597" s="534"/>
      <c r="J597" s="534"/>
      <c r="K597" s="534"/>
      <c r="L597" s="534"/>
      <c r="M597" s="534"/>
      <c r="N597" s="534"/>
      <c r="O597" s="534"/>
      <c r="P597" s="534"/>
      <c r="Q597" s="534"/>
      <c r="R597" s="534"/>
      <c r="S597" s="534"/>
      <c r="T597" s="534"/>
      <c r="U597" s="534"/>
      <c r="V597" s="534"/>
      <c r="W597" s="534"/>
      <c r="X597" s="534"/>
      <c r="Y597" s="534"/>
      <c r="Z597" s="534"/>
      <c r="AA597" s="534"/>
      <c r="AB597" s="534"/>
      <c r="AC597" s="534"/>
      <c r="AD597" s="534"/>
      <c r="AE597" s="534"/>
      <c r="AF597" s="534"/>
      <c r="AG597" s="534"/>
      <c r="AH597" s="534"/>
      <c r="AI597" s="534"/>
      <c r="AJ597" s="534"/>
      <c r="AK597" s="534"/>
      <c r="AL597" s="534"/>
      <c r="AM597" s="534"/>
      <c r="AN597" s="534"/>
      <c r="AO597" s="534"/>
      <c r="AP597" s="534"/>
      <c r="AQ597" s="534"/>
      <c r="AR597" s="534"/>
      <c r="AS597" s="534"/>
      <c r="AT597" s="534"/>
      <c r="AU597" s="534"/>
      <c r="AV597" s="534"/>
      <c r="AW597" s="534"/>
      <c r="AX597" s="534"/>
      <c r="AY597" s="534"/>
      <c r="AZ597" s="534"/>
      <c r="BA597" s="534"/>
      <c r="BB597" s="534"/>
      <c r="BC597" s="534"/>
      <c r="BD597" s="534"/>
      <c r="BE597" s="534"/>
      <c r="BF597" s="534"/>
      <c r="BG597" s="534"/>
      <c r="BH597" s="534"/>
      <c r="BI597" s="534"/>
    </row>
    <row r="598" spans="8:61" ht="16">
      <c r="H598" s="534"/>
      <c r="I598" s="534"/>
      <c r="J598" s="534"/>
      <c r="K598" s="534"/>
      <c r="L598" s="534"/>
      <c r="M598" s="534"/>
      <c r="N598" s="534"/>
      <c r="O598" s="534"/>
      <c r="P598" s="534"/>
      <c r="Q598" s="534"/>
      <c r="R598" s="534"/>
      <c r="S598" s="534"/>
      <c r="T598" s="534"/>
      <c r="U598" s="534"/>
      <c r="V598" s="534"/>
      <c r="W598" s="534"/>
      <c r="X598" s="534"/>
      <c r="Y598" s="534"/>
      <c r="Z598" s="534"/>
      <c r="AA598" s="534"/>
      <c r="AB598" s="534"/>
      <c r="AC598" s="534"/>
      <c r="AD598" s="534"/>
      <c r="AE598" s="534"/>
      <c r="AF598" s="534"/>
      <c r="AG598" s="534"/>
      <c r="AH598" s="534"/>
      <c r="AI598" s="534"/>
      <c r="AJ598" s="534"/>
      <c r="AK598" s="534"/>
      <c r="AL598" s="534"/>
      <c r="AM598" s="534"/>
      <c r="AN598" s="534"/>
      <c r="AO598" s="534"/>
      <c r="AP598" s="534"/>
      <c r="AQ598" s="534"/>
      <c r="AR598" s="534"/>
      <c r="AS598" s="534"/>
      <c r="AT598" s="534"/>
      <c r="AU598" s="534"/>
      <c r="AV598" s="534"/>
      <c r="AW598" s="534"/>
      <c r="AX598" s="534"/>
      <c r="AY598" s="534"/>
      <c r="AZ598" s="534"/>
      <c r="BA598" s="534"/>
      <c r="BB598" s="534"/>
      <c r="BC598" s="534"/>
      <c r="BD598" s="534"/>
      <c r="BE598" s="534"/>
      <c r="BF598" s="534"/>
      <c r="BG598" s="534"/>
      <c r="BH598" s="534"/>
      <c r="BI598" s="534"/>
    </row>
    <row r="599" spans="8:61" ht="16">
      <c r="H599" s="534"/>
      <c r="I599" s="534"/>
      <c r="J599" s="534"/>
      <c r="K599" s="534"/>
      <c r="L599" s="534"/>
      <c r="M599" s="534"/>
      <c r="N599" s="534"/>
      <c r="O599" s="534"/>
      <c r="P599" s="534"/>
      <c r="Q599" s="534"/>
      <c r="R599" s="534"/>
      <c r="S599" s="534"/>
      <c r="T599" s="534"/>
      <c r="U599" s="534"/>
      <c r="V599" s="534"/>
      <c r="W599" s="534"/>
      <c r="X599" s="534"/>
      <c r="Y599" s="534"/>
      <c r="Z599" s="534"/>
      <c r="AA599" s="534"/>
      <c r="AB599" s="534"/>
      <c r="AC599" s="534"/>
      <c r="AD599" s="534"/>
      <c r="AE599" s="534"/>
      <c r="AF599" s="534"/>
      <c r="AG599" s="534"/>
      <c r="AH599" s="534"/>
      <c r="AI599" s="534"/>
      <c r="AJ599" s="534"/>
      <c r="AK599" s="534"/>
      <c r="AL599" s="534"/>
      <c r="AM599" s="534"/>
      <c r="AN599" s="534"/>
      <c r="AO599" s="534"/>
      <c r="AP599" s="534"/>
      <c r="AQ599" s="534"/>
      <c r="AR599" s="534"/>
      <c r="AS599" s="534"/>
      <c r="AT599" s="534"/>
      <c r="AU599" s="534"/>
      <c r="AV599" s="534"/>
      <c r="AW599" s="534"/>
      <c r="AX599" s="534"/>
      <c r="AY599" s="534"/>
      <c r="AZ599" s="534"/>
      <c r="BA599" s="534"/>
      <c r="BB599" s="534"/>
      <c r="BC599" s="534"/>
      <c r="BD599" s="534"/>
      <c r="BE599" s="534"/>
      <c r="BF599" s="534"/>
      <c r="BG599" s="534"/>
      <c r="BH599" s="534"/>
      <c r="BI599" s="534"/>
    </row>
    <row r="600" spans="8:61" ht="16">
      <c r="H600" s="534"/>
      <c r="I600" s="534"/>
      <c r="J600" s="534"/>
      <c r="K600" s="534"/>
      <c r="L600" s="534"/>
      <c r="M600" s="534"/>
      <c r="N600" s="534"/>
      <c r="O600" s="534"/>
      <c r="P600" s="534"/>
      <c r="Q600" s="534"/>
      <c r="R600" s="534"/>
      <c r="S600" s="534"/>
      <c r="T600" s="534"/>
      <c r="U600" s="534"/>
      <c r="V600" s="534"/>
      <c r="W600" s="534"/>
      <c r="X600" s="534"/>
      <c r="Y600" s="534"/>
      <c r="Z600" s="534"/>
      <c r="AA600" s="534"/>
      <c r="AB600" s="534"/>
      <c r="AC600" s="534"/>
      <c r="AD600" s="534"/>
      <c r="AE600" s="534"/>
      <c r="AF600" s="534"/>
      <c r="AG600" s="534"/>
      <c r="AH600" s="534"/>
      <c r="AI600" s="534"/>
      <c r="AJ600" s="534"/>
      <c r="AK600" s="534"/>
      <c r="AL600" s="534"/>
      <c r="AM600" s="534"/>
      <c r="AN600" s="534"/>
      <c r="AO600" s="534"/>
      <c r="AP600" s="534"/>
      <c r="AQ600" s="534"/>
      <c r="AR600" s="534"/>
      <c r="AS600" s="534"/>
      <c r="AT600" s="534"/>
      <c r="AU600" s="534"/>
      <c r="AV600" s="534"/>
      <c r="AW600" s="534"/>
      <c r="AX600" s="534"/>
      <c r="AY600" s="534"/>
      <c r="AZ600" s="534"/>
      <c r="BA600" s="534"/>
      <c r="BB600" s="534"/>
      <c r="BC600" s="534"/>
      <c r="BD600" s="534"/>
      <c r="BE600" s="534"/>
      <c r="BF600" s="534"/>
      <c r="BG600" s="534"/>
      <c r="BH600" s="534"/>
      <c r="BI600" s="534"/>
    </row>
    <row r="601" spans="8:61" ht="16">
      <c r="H601" s="534"/>
      <c r="I601" s="534"/>
      <c r="J601" s="534"/>
      <c r="K601" s="534"/>
      <c r="L601" s="534"/>
      <c r="M601" s="534"/>
      <c r="N601" s="534"/>
      <c r="O601" s="534"/>
      <c r="P601" s="534"/>
      <c r="Q601" s="534"/>
      <c r="R601" s="534"/>
      <c r="S601" s="534"/>
      <c r="T601" s="534"/>
      <c r="U601" s="534"/>
      <c r="V601" s="534"/>
      <c r="W601" s="534"/>
      <c r="X601" s="534"/>
      <c r="Y601" s="534"/>
      <c r="Z601" s="534"/>
      <c r="AA601" s="534"/>
      <c r="AB601" s="534"/>
      <c r="AC601" s="534"/>
      <c r="AD601" s="534"/>
      <c r="AE601" s="534"/>
      <c r="AF601" s="534"/>
      <c r="AG601" s="534"/>
      <c r="AH601" s="534"/>
      <c r="AI601" s="534"/>
      <c r="AJ601" s="534"/>
      <c r="AK601" s="534"/>
      <c r="AL601" s="534"/>
      <c r="AM601" s="534"/>
      <c r="AN601" s="534"/>
      <c r="AO601" s="534"/>
      <c r="AP601" s="534"/>
      <c r="AQ601" s="534"/>
      <c r="AR601" s="534"/>
      <c r="AS601" s="534"/>
      <c r="AT601" s="534"/>
      <c r="AU601" s="534"/>
      <c r="AV601" s="534"/>
      <c r="AW601" s="534"/>
      <c r="AX601" s="534"/>
      <c r="AY601" s="534"/>
      <c r="AZ601" s="534"/>
      <c r="BA601" s="534"/>
      <c r="BB601" s="534"/>
      <c r="BC601" s="534"/>
      <c r="BD601" s="534"/>
      <c r="BE601" s="534"/>
      <c r="BF601" s="534"/>
      <c r="BG601" s="534"/>
      <c r="BH601" s="534"/>
      <c r="BI601" s="534"/>
    </row>
  </sheetData>
  <sheetProtection selectLockedCells="1" selectUnlockedCells="1"/>
  <mergeCells count="20">
    <mergeCell ref="J5:AB5"/>
    <mergeCell ref="A6:B6"/>
    <mergeCell ref="F6:G6"/>
    <mergeCell ref="J6:AB6"/>
    <mergeCell ref="A384:C384"/>
    <mergeCell ref="D384:F384"/>
    <mergeCell ref="A1:G1"/>
    <mergeCell ref="A2:G2"/>
    <mergeCell ref="A3:G3"/>
    <mergeCell ref="A4:G4"/>
    <mergeCell ref="B385:D385"/>
    <mergeCell ref="A395:F395"/>
    <mergeCell ref="A396:F396"/>
    <mergeCell ref="A411:G411"/>
    <mergeCell ref="A412:G412"/>
    <mergeCell ref="A7:G7"/>
    <mergeCell ref="B116:E116"/>
    <mergeCell ref="B248:E248"/>
    <mergeCell ref="B374:E374"/>
    <mergeCell ref="B375:E375"/>
  </mergeCells>
  <pageMargins left="0.70833333333333337" right="0.70833333333333337" top="0.74791666666666667" bottom="0.74791666666666667" header="0.51180555555555551" footer="0.51180555555555551"/>
  <pageSetup scale="65" firstPageNumber="0" orientation="portrait" horizontalDpi="300" verticalDpi="300" r:id="rId1"/>
  <headerFooter alignWithMargins="0"/>
  <rowBreaks count="14" manualBreakCount="14">
    <brk id="42" max="16383" man="1"/>
    <brk id="76" max="16383" man="1"/>
    <brk id="107" max="16383" man="1"/>
    <brk id="116" max="16383" man="1"/>
    <brk id="144" max="16383" man="1"/>
    <brk id="169" max="6" man="1"/>
    <brk id="201" max="16383" man="1"/>
    <brk id="229" max="16383" man="1"/>
    <brk id="248" max="16383" man="1"/>
    <brk id="275" max="16383" man="1"/>
    <brk id="300" max="16383" man="1"/>
    <brk id="336" max="16383" man="1"/>
    <brk id="368" max="16383" man="1"/>
    <brk id="3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E8DF3-9BD9-45C1-A1BE-98634712EDBE}">
  <dimension ref="A1:IV250"/>
  <sheetViews>
    <sheetView view="pageBreakPreview" topLeftCell="A221" zoomScale="70" zoomScaleSheetLayoutView="70" workbookViewId="0">
      <selection activeCell="B224" sqref="A224:G238"/>
    </sheetView>
  </sheetViews>
  <sheetFormatPr baseColWidth="10" defaultColWidth="42.28515625" defaultRowHeight="23"/>
  <cols>
    <col min="1" max="1" width="11" style="911" customWidth="1"/>
    <col min="2" max="2" width="33.42578125" style="911" customWidth="1"/>
    <col min="3" max="3" width="14.42578125" style="911" customWidth="1"/>
    <col min="4" max="4" width="8.5703125" style="911" customWidth="1"/>
    <col min="5" max="5" width="17.28515625" style="914" customWidth="1"/>
    <col min="6" max="6" width="17" style="911" customWidth="1"/>
    <col min="7" max="7" width="20.7109375" style="911" customWidth="1"/>
    <col min="8" max="8" width="23.5703125" style="913" customWidth="1"/>
    <col min="9" max="9" width="11.28515625" style="913" customWidth="1"/>
    <col min="10" max="10" width="19.28515625" style="912" customWidth="1"/>
    <col min="11" max="11" width="11.85546875" style="912" customWidth="1"/>
    <col min="12" max="12" width="8.140625" style="912" customWidth="1"/>
    <col min="13" max="13" width="14" style="912" customWidth="1"/>
    <col min="14" max="17" width="7.140625" style="912" customWidth="1"/>
    <col min="18" max="254" width="7.140625" style="911" customWidth="1"/>
    <col min="255" max="255" width="11" style="911" customWidth="1"/>
    <col min="256" max="16384" width="42.28515625" style="911"/>
  </cols>
  <sheetData>
    <row r="1" spans="1:34" s="1204" customFormat="1" ht="23.25" customHeight="1">
      <c r="A1" s="1562" t="s">
        <v>154</v>
      </c>
      <c r="B1" s="1562"/>
      <c r="C1" s="1562"/>
      <c r="D1" s="1562"/>
      <c r="E1" s="1562"/>
      <c r="F1" s="1562"/>
      <c r="G1" s="1562"/>
      <c r="H1" s="913"/>
      <c r="I1" s="913"/>
      <c r="J1" s="912"/>
      <c r="K1" s="912"/>
      <c r="L1" s="912"/>
      <c r="M1" s="912"/>
      <c r="N1" s="912"/>
      <c r="O1" s="912"/>
      <c r="P1" s="912"/>
      <c r="Q1" s="912"/>
    </row>
    <row r="2" spans="1:34" s="1204" customFormat="1" ht="23.25" customHeight="1">
      <c r="A2" s="1563" t="s">
        <v>655</v>
      </c>
      <c r="B2" s="1563"/>
      <c r="C2" s="1563"/>
      <c r="D2" s="1563"/>
      <c r="E2" s="1563"/>
      <c r="F2" s="1563"/>
      <c r="G2" s="1563"/>
      <c r="H2" s="913"/>
      <c r="I2" s="913"/>
      <c r="J2" s="912"/>
      <c r="K2" s="912"/>
      <c r="L2" s="912"/>
      <c r="M2" s="912"/>
      <c r="N2" s="912"/>
      <c r="O2" s="912"/>
      <c r="P2" s="912"/>
      <c r="Q2" s="912"/>
    </row>
    <row r="3" spans="1:34" s="1204" customFormat="1" ht="23.25" customHeight="1">
      <c r="A3" s="1562" t="s">
        <v>12</v>
      </c>
      <c r="B3" s="1562"/>
      <c r="C3" s="1562"/>
      <c r="D3" s="1562"/>
      <c r="E3" s="1562"/>
      <c r="F3" s="1562"/>
      <c r="G3" s="1562"/>
      <c r="H3" s="1052"/>
      <c r="I3" s="1052"/>
      <c r="J3" s="1052"/>
      <c r="K3" s="912"/>
      <c r="L3" s="912"/>
      <c r="M3" s="912"/>
      <c r="N3" s="912"/>
      <c r="O3" s="912"/>
      <c r="P3" s="912"/>
      <c r="Q3" s="912"/>
    </row>
    <row r="4" spans="1:34" s="1204" customFormat="1" ht="23.25" customHeight="1">
      <c r="A4" s="1562"/>
      <c r="B4" s="1562"/>
      <c r="C4" s="1562"/>
      <c r="D4" s="1562"/>
      <c r="E4" s="1562"/>
      <c r="F4" s="1562"/>
      <c r="G4" s="1562"/>
      <c r="H4" s="1052"/>
      <c r="I4" s="1052"/>
      <c r="J4" s="1052"/>
      <c r="K4" s="912"/>
      <c r="L4" s="912"/>
      <c r="M4" s="912"/>
      <c r="N4" s="912"/>
      <c r="O4" s="912"/>
      <c r="P4" s="912"/>
      <c r="Q4" s="912"/>
    </row>
    <row r="5" spans="1:34" s="1204" customFormat="1" ht="22.5" customHeight="1">
      <c r="A5" s="1202"/>
      <c r="B5" s="1202"/>
      <c r="C5" s="1202"/>
      <c r="D5" s="1202"/>
      <c r="E5" s="1208"/>
      <c r="F5" s="1202"/>
      <c r="G5" s="1202"/>
      <c r="H5" s="1052"/>
      <c r="I5" s="1052"/>
      <c r="J5" s="1565"/>
      <c r="K5" s="1565"/>
      <c r="L5" s="1565"/>
      <c r="M5" s="1565"/>
      <c r="N5" s="1565"/>
      <c r="O5" s="1565"/>
      <c r="P5" s="1565"/>
      <c r="Q5" s="1565"/>
      <c r="R5" s="1565"/>
      <c r="S5" s="1565"/>
      <c r="T5" s="1565"/>
      <c r="U5" s="1565"/>
      <c r="V5" s="1565"/>
      <c r="W5" s="1565"/>
      <c r="X5" s="1565"/>
      <c r="Y5" s="1565"/>
      <c r="Z5" s="1565"/>
      <c r="AA5" s="1565"/>
      <c r="AB5" s="1565"/>
    </row>
    <row r="6" spans="1:34" s="1203" customFormat="1" ht="22.5" customHeight="1">
      <c r="A6" s="1566" t="s">
        <v>784</v>
      </c>
      <c r="B6" s="1566"/>
      <c r="E6" s="1207"/>
      <c r="F6" s="1567"/>
      <c r="G6" s="1567"/>
      <c r="H6" s="1206"/>
      <c r="I6" s="1205"/>
      <c r="J6" s="1568"/>
      <c r="K6" s="1568"/>
      <c r="L6" s="1568"/>
      <c r="M6" s="1568"/>
      <c r="N6" s="1568"/>
      <c r="O6" s="1568"/>
      <c r="P6" s="1568"/>
      <c r="Q6" s="1568"/>
      <c r="R6" s="1568"/>
      <c r="S6" s="1568"/>
      <c r="T6" s="1568"/>
      <c r="U6" s="1568"/>
      <c r="V6" s="1568"/>
      <c r="W6" s="1568"/>
      <c r="X6" s="1568"/>
      <c r="Y6" s="1568"/>
      <c r="Z6" s="1568"/>
      <c r="AA6" s="1568"/>
      <c r="AB6" s="1568"/>
      <c r="AE6" s="1204"/>
      <c r="AG6" s="1204"/>
      <c r="AH6" s="1204"/>
    </row>
    <row r="7" spans="1:34" ht="92.25" customHeight="1">
      <c r="A7" s="1560" t="s">
        <v>783</v>
      </c>
      <c r="B7" s="1560"/>
      <c r="C7" s="1560"/>
      <c r="D7" s="1560"/>
      <c r="E7" s="1560"/>
      <c r="F7" s="1560"/>
      <c r="G7" s="1560"/>
    </row>
    <row r="8" spans="1:34" ht="12.75" customHeight="1" thickBot="1">
      <c r="A8" s="1202"/>
      <c r="B8" s="1202"/>
      <c r="C8" s="1202"/>
      <c r="D8" s="1202"/>
      <c r="E8" s="1202"/>
      <c r="F8" s="1202"/>
      <c r="G8" s="1202"/>
    </row>
    <row r="9" spans="1:34" ht="25" thickTop="1" thickBot="1">
      <c r="A9" s="1201" t="s">
        <v>0</v>
      </c>
      <c r="B9" s="1199" t="s">
        <v>149</v>
      </c>
      <c r="C9" s="1199" t="s">
        <v>148</v>
      </c>
      <c r="D9" s="1199" t="s">
        <v>147</v>
      </c>
      <c r="E9" s="1200" t="s">
        <v>146</v>
      </c>
      <c r="F9" s="1199" t="s">
        <v>145</v>
      </c>
      <c r="G9" s="1198" t="s">
        <v>144</v>
      </c>
    </row>
    <row r="10" spans="1:34" ht="12.75" customHeight="1" thickTop="1">
      <c r="A10" s="1197"/>
      <c r="B10" s="1195"/>
      <c r="C10" s="1195"/>
      <c r="D10" s="1195"/>
      <c r="E10" s="1196"/>
      <c r="F10" s="1195"/>
      <c r="G10" s="1194"/>
    </row>
    <row r="11" spans="1:34" s="1186" customFormat="1" ht="89.25" customHeight="1">
      <c r="A11" s="1193" t="s">
        <v>228</v>
      </c>
      <c r="B11" s="1192" t="s">
        <v>782</v>
      </c>
      <c r="C11" s="1190"/>
      <c r="D11" s="1190"/>
      <c r="E11" s="1191"/>
      <c r="F11" s="1190"/>
      <c r="G11" s="1189"/>
      <c r="H11" s="1187"/>
      <c r="I11" s="1187"/>
      <c r="J11" s="1187"/>
      <c r="L11" s="1187"/>
    </row>
    <row r="12" spans="1:34" s="1186" customFormat="1" ht="9.75" customHeight="1">
      <c r="A12" s="1193"/>
      <c r="B12" s="1192"/>
      <c r="C12" s="1190"/>
      <c r="D12" s="1190"/>
      <c r="E12" s="1191"/>
      <c r="F12" s="1190"/>
      <c r="G12" s="1189"/>
      <c r="H12" s="1187"/>
      <c r="I12" s="1187"/>
      <c r="J12" s="1187"/>
      <c r="L12" s="1187"/>
    </row>
    <row r="13" spans="1:34" s="1186" customFormat="1" ht="26.25" customHeight="1">
      <c r="A13" s="1124">
        <v>1</v>
      </c>
      <c r="B13" s="1142" t="s">
        <v>142</v>
      </c>
      <c r="C13" s="1174"/>
      <c r="D13" s="1174"/>
      <c r="E13" s="1000"/>
      <c r="F13" s="1120"/>
      <c r="G13" s="1188"/>
      <c r="H13" s="1187"/>
      <c r="I13" s="1187"/>
      <c r="J13" s="1187"/>
      <c r="L13" s="1187"/>
    </row>
    <row r="14" spans="1:34" s="1186" customFormat="1" ht="21.75" customHeight="1">
      <c r="A14" s="1164">
        <f>A13+0.1</f>
        <v>1.1000000000000001</v>
      </c>
      <c r="B14" s="1174" t="s">
        <v>781</v>
      </c>
      <c r="C14" s="1122">
        <v>1</v>
      </c>
      <c r="D14" s="1121" t="s">
        <v>14</v>
      </c>
      <c r="E14" s="1000"/>
      <c r="F14" s="1120">
        <f>IF(C14="","",ROUND(C14*E14,2))</f>
        <v>0</v>
      </c>
      <c r="G14" s="1188"/>
      <c r="H14" s="1187"/>
      <c r="I14" s="1187"/>
      <c r="J14" s="1187"/>
      <c r="L14" s="1187"/>
    </row>
    <row r="15" spans="1:34" s="1186" customFormat="1" ht="26.25" customHeight="1">
      <c r="A15" s="1164">
        <f>A14+0.1</f>
        <v>1.2</v>
      </c>
      <c r="B15" s="1174" t="s">
        <v>780</v>
      </c>
      <c r="C15" s="1122">
        <v>2232.9899999999998</v>
      </c>
      <c r="D15" s="1121" t="s">
        <v>5</v>
      </c>
      <c r="E15" s="1000"/>
      <c r="F15" s="1120">
        <f>IF(C15="","",ROUND(C15*E15,2))</f>
        <v>0</v>
      </c>
      <c r="G15" s="1119">
        <f>SUM(F14:F15)</f>
        <v>0</v>
      </c>
      <c r="H15" s="1187"/>
      <c r="I15" s="1187"/>
      <c r="J15" s="1187"/>
      <c r="L15" s="1187"/>
    </row>
    <row r="16" spans="1:34" s="1186" customFormat="1" ht="9" customHeight="1">
      <c r="A16" s="1164"/>
      <c r="B16" s="1174"/>
      <c r="C16" s="1122"/>
      <c r="D16" s="1121"/>
      <c r="E16" s="1000"/>
      <c r="F16" s="1120"/>
      <c r="G16" s="1119"/>
      <c r="H16" s="1187"/>
      <c r="I16" s="1187"/>
      <c r="J16" s="1187"/>
      <c r="L16" s="1187"/>
    </row>
    <row r="17" spans="1:17" s="927" customFormat="1">
      <c r="A17" s="1124">
        <v>2</v>
      </c>
      <c r="B17" s="1142" t="s">
        <v>32</v>
      </c>
      <c r="C17" s="1015"/>
      <c r="D17" s="1174"/>
      <c r="E17" s="1000"/>
      <c r="F17" s="1120"/>
      <c r="G17" s="1185"/>
      <c r="H17" s="928"/>
      <c r="I17" s="928"/>
      <c r="J17" s="928"/>
      <c r="K17" s="928"/>
      <c r="L17" s="928"/>
      <c r="M17" s="928"/>
      <c r="N17" s="928"/>
      <c r="O17" s="928"/>
      <c r="P17" s="928"/>
      <c r="Q17" s="928"/>
    </row>
    <row r="18" spans="1:17" s="927" customFormat="1" ht="38">
      <c r="A18" s="1164">
        <v>2.1</v>
      </c>
      <c r="B18" s="1125" t="s">
        <v>779</v>
      </c>
      <c r="C18" s="1128">
        <v>1406.78</v>
      </c>
      <c r="D18" s="1121" t="s">
        <v>6</v>
      </c>
      <c r="E18" s="1183"/>
      <c r="F18" s="1120">
        <f>C18*E18</f>
        <v>0</v>
      </c>
      <c r="G18" s="1185"/>
      <c r="H18" s="1141"/>
      <c r="I18" s="1184"/>
      <c r="J18" s="928"/>
      <c r="K18" s="928"/>
      <c r="L18" s="928"/>
      <c r="M18" s="928"/>
      <c r="N18" s="928"/>
      <c r="O18" s="928"/>
      <c r="P18" s="928"/>
      <c r="Q18" s="928"/>
    </row>
    <row r="19" spans="1:17" s="927" customFormat="1" ht="42" customHeight="1">
      <c r="A19" s="1164">
        <v>2.2000000000000002</v>
      </c>
      <c r="B19" s="1174" t="s">
        <v>129</v>
      </c>
      <c r="C19" s="1128">
        <v>133.97999999999999</v>
      </c>
      <c r="D19" s="1121" t="s">
        <v>6</v>
      </c>
      <c r="E19" s="1183"/>
      <c r="F19" s="1120">
        <f>C19*E19</f>
        <v>0</v>
      </c>
      <c r="G19" s="1119"/>
      <c r="H19" s="1141"/>
      <c r="I19" s="928"/>
      <c r="J19" s="928"/>
      <c r="K19" s="928"/>
      <c r="L19" s="928"/>
      <c r="M19" s="928"/>
      <c r="N19" s="928"/>
      <c r="O19" s="928"/>
      <c r="P19" s="928"/>
      <c r="Q19" s="928"/>
    </row>
    <row r="20" spans="1:17" s="927" customFormat="1">
      <c r="A20" s="1164">
        <v>2.3000000000000003</v>
      </c>
      <c r="B20" s="1174" t="s">
        <v>700</v>
      </c>
      <c r="C20" s="1128">
        <v>1262.6300000000001</v>
      </c>
      <c r="D20" s="1121" t="s">
        <v>6</v>
      </c>
      <c r="E20" s="1183"/>
      <c r="F20" s="1120">
        <f>C20*E20</f>
        <v>0</v>
      </c>
      <c r="G20" s="1119"/>
      <c r="H20" s="1141"/>
      <c r="I20" s="928"/>
      <c r="J20" s="928"/>
      <c r="K20" s="928"/>
      <c r="L20" s="928"/>
      <c r="M20" s="928"/>
      <c r="N20" s="928"/>
      <c r="O20" s="928"/>
      <c r="P20" s="928"/>
      <c r="Q20" s="928"/>
    </row>
    <row r="21" spans="1:17" s="927" customFormat="1">
      <c r="A21" s="1164" t="s">
        <v>128</v>
      </c>
      <c r="B21" s="1182" t="s">
        <v>778</v>
      </c>
      <c r="C21" s="1181">
        <f>+C15*2</f>
        <v>4465.9799999999996</v>
      </c>
      <c r="D21" s="1180" t="s">
        <v>5</v>
      </c>
      <c r="E21" s="1179"/>
      <c r="F21" s="1172">
        <f>+C21*E21</f>
        <v>0</v>
      </c>
      <c r="G21" s="1178">
        <f>SUM(F18:F21)</f>
        <v>0</v>
      </c>
      <c r="H21" s="1141"/>
      <c r="I21" s="928"/>
      <c r="J21" s="928"/>
      <c r="K21" s="928"/>
      <c r="L21" s="928"/>
      <c r="M21" s="928"/>
      <c r="N21" s="928"/>
      <c r="O21" s="928"/>
      <c r="P21" s="928"/>
      <c r="Q21" s="928"/>
    </row>
    <row r="22" spans="1:17" s="927" customFormat="1">
      <c r="A22" s="1164"/>
      <c r="B22" s="1174"/>
      <c r="C22" s="1128"/>
      <c r="D22" s="1121"/>
      <c r="E22" s="1053"/>
      <c r="F22" s="1120"/>
      <c r="G22" s="1119"/>
      <c r="H22" s="1141"/>
      <c r="I22" s="928"/>
      <c r="J22" s="928"/>
      <c r="K22" s="928"/>
      <c r="L22" s="928"/>
      <c r="M22" s="928"/>
      <c r="N22" s="928"/>
      <c r="O22" s="928"/>
      <c r="P22" s="928"/>
      <c r="Q22" s="928"/>
    </row>
    <row r="23" spans="1:17" s="927" customFormat="1" ht="42.75" customHeight="1">
      <c r="A23" s="1143">
        <v>2.4000000000000004</v>
      </c>
      <c r="B23" s="1149" t="s">
        <v>777</v>
      </c>
      <c r="C23" s="1128"/>
      <c r="D23" s="1121"/>
      <c r="E23" s="1053"/>
      <c r="F23" s="1120"/>
      <c r="G23" s="1119"/>
      <c r="H23" s="1176"/>
      <c r="I23" s="928"/>
      <c r="J23" s="928"/>
      <c r="K23" s="928"/>
      <c r="L23" s="928"/>
      <c r="M23" s="928"/>
      <c r="N23" s="928"/>
      <c r="O23" s="928"/>
      <c r="P23" s="928"/>
      <c r="Q23" s="928"/>
    </row>
    <row r="24" spans="1:17" s="927" customFormat="1">
      <c r="A24" s="1164" t="s">
        <v>776</v>
      </c>
      <c r="B24" s="1177" t="s">
        <v>775</v>
      </c>
      <c r="C24" s="1128">
        <v>946.97</v>
      </c>
      <c r="D24" s="1121" t="s">
        <v>6</v>
      </c>
      <c r="E24" s="1053"/>
      <c r="F24" s="1120">
        <f>C24*E24</f>
        <v>0</v>
      </c>
      <c r="G24" s="1119"/>
      <c r="H24" s="1176"/>
      <c r="I24" s="928"/>
      <c r="J24" s="928"/>
      <c r="K24" s="928"/>
      <c r="L24" s="928"/>
      <c r="M24" s="928"/>
      <c r="N24" s="928"/>
      <c r="O24" s="928"/>
      <c r="P24" s="928"/>
      <c r="Q24" s="928"/>
    </row>
    <row r="25" spans="1:17" s="927" customFormat="1">
      <c r="A25" s="1164" t="s">
        <v>774</v>
      </c>
      <c r="B25" s="1177" t="s">
        <v>773</v>
      </c>
      <c r="C25" s="1128">
        <v>315.66000000000003</v>
      </c>
      <c r="D25" s="1121" t="s">
        <v>6</v>
      </c>
      <c r="E25" s="1053"/>
      <c r="F25" s="1120">
        <f>C25*E25</f>
        <v>0</v>
      </c>
      <c r="G25" s="1119"/>
      <c r="H25" s="1176"/>
      <c r="I25" s="1176"/>
      <c r="J25" s="928"/>
      <c r="K25" s="928"/>
      <c r="L25" s="928"/>
      <c r="M25" s="928"/>
      <c r="N25" s="928"/>
      <c r="O25" s="928"/>
      <c r="P25" s="928"/>
      <c r="Q25" s="928"/>
    </row>
    <row r="26" spans="1:17" s="927" customFormat="1">
      <c r="A26" s="1164">
        <v>2.5000000000000004</v>
      </c>
      <c r="B26" s="1174" t="s">
        <v>123</v>
      </c>
      <c r="C26" s="1128">
        <v>1758.48</v>
      </c>
      <c r="D26" s="1121" t="s">
        <v>6</v>
      </c>
      <c r="E26" s="1053"/>
      <c r="F26" s="1120">
        <f>C26*E26</f>
        <v>0</v>
      </c>
      <c r="G26" s="1119">
        <f>SUM(F18:F26)</f>
        <v>0</v>
      </c>
      <c r="H26" s="1141"/>
      <c r="I26" s="928"/>
      <c r="J26" s="928"/>
      <c r="K26" s="928"/>
      <c r="L26" s="928"/>
      <c r="M26" s="928"/>
      <c r="N26" s="928"/>
      <c r="O26" s="928"/>
      <c r="P26" s="928"/>
      <c r="Q26" s="928"/>
    </row>
    <row r="27" spans="1:17" s="927" customFormat="1" ht="11.25" customHeight="1">
      <c r="A27" s="1175"/>
      <c r="B27" s="1174"/>
      <c r="C27" s="1122"/>
      <c r="D27" s="1121"/>
      <c r="E27" s="1053"/>
      <c r="F27" s="1120"/>
      <c r="G27" s="1119"/>
      <c r="H27" s="1173"/>
      <c r="I27" s="928"/>
      <c r="J27" s="928"/>
      <c r="K27" s="928"/>
      <c r="L27" s="928"/>
      <c r="M27" s="928"/>
      <c r="N27" s="928"/>
      <c r="O27" s="928"/>
      <c r="P27" s="928"/>
      <c r="Q27" s="928"/>
    </row>
    <row r="28" spans="1:17" s="927" customFormat="1" ht="40.5" customHeight="1">
      <c r="A28" s="1124">
        <v>3</v>
      </c>
      <c r="B28" s="1123" t="s">
        <v>772</v>
      </c>
      <c r="C28" s="1122"/>
      <c r="D28" s="1121"/>
      <c r="E28" s="1000"/>
      <c r="F28" s="1120"/>
      <c r="G28" s="1119"/>
      <c r="H28" s="1173"/>
      <c r="I28" s="928"/>
      <c r="J28" s="928"/>
      <c r="K28" s="928"/>
      <c r="L28" s="928"/>
      <c r="M28" s="928"/>
      <c r="N28" s="928"/>
      <c r="O28" s="928"/>
      <c r="P28" s="928"/>
      <c r="Q28" s="928"/>
    </row>
    <row r="29" spans="1:17" s="927" customFormat="1" ht="21" customHeight="1">
      <c r="A29" s="1168" t="s">
        <v>118</v>
      </c>
      <c r="B29" s="1167" t="s">
        <v>770</v>
      </c>
      <c r="C29" s="1128">
        <v>2263.64</v>
      </c>
      <c r="D29" s="1166" t="s">
        <v>5</v>
      </c>
      <c r="E29" s="1172"/>
      <c r="F29" s="1120">
        <f>C29*E29</f>
        <v>0</v>
      </c>
      <c r="G29" s="1119"/>
      <c r="H29" s="1141"/>
      <c r="I29" s="928"/>
      <c r="J29" s="928"/>
      <c r="K29" s="928"/>
      <c r="L29" s="928"/>
      <c r="M29" s="928"/>
      <c r="N29" s="928"/>
      <c r="O29" s="928"/>
      <c r="P29" s="928"/>
      <c r="Q29" s="928"/>
    </row>
    <row r="30" spans="1:17" s="927" customFormat="1" ht="20.25" customHeight="1">
      <c r="A30" s="1143">
        <v>3.2</v>
      </c>
      <c r="B30" s="1165" t="s">
        <v>203</v>
      </c>
      <c r="C30" s="1015"/>
      <c r="D30" s="1121"/>
      <c r="E30" s="1137"/>
      <c r="F30" s="1120"/>
      <c r="G30" s="1119"/>
      <c r="H30" s="928"/>
      <c r="I30" s="928"/>
      <c r="J30" s="928"/>
      <c r="K30" s="928"/>
      <c r="L30" s="928"/>
      <c r="M30" s="928"/>
      <c r="N30" s="928"/>
      <c r="O30" s="928"/>
      <c r="P30" s="928"/>
      <c r="Q30" s="928"/>
    </row>
    <row r="31" spans="1:17" s="927" customFormat="1" ht="21" customHeight="1">
      <c r="A31" s="1164" t="s">
        <v>317</v>
      </c>
      <c r="B31" s="1100" t="s">
        <v>769</v>
      </c>
      <c r="C31" s="1015">
        <v>3</v>
      </c>
      <c r="D31" s="1121" t="s">
        <v>2</v>
      </c>
      <c r="E31" s="1137"/>
      <c r="F31" s="1120">
        <f>C31*E31</f>
        <v>0</v>
      </c>
      <c r="G31" s="1119"/>
      <c r="H31" s="1141"/>
      <c r="I31" s="928"/>
      <c r="J31" s="928"/>
      <c r="K31" s="928"/>
      <c r="L31" s="928"/>
      <c r="M31" s="928"/>
      <c r="N31" s="928"/>
      <c r="O31" s="928"/>
      <c r="P31" s="928"/>
      <c r="Q31" s="928"/>
    </row>
    <row r="32" spans="1:17" s="927" customFormat="1" ht="20.25" customHeight="1">
      <c r="A32" s="1164" t="s">
        <v>316</v>
      </c>
      <c r="B32" s="1100" t="s">
        <v>768</v>
      </c>
      <c r="C32" s="1015">
        <v>3</v>
      </c>
      <c r="D32" s="1121" t="s">
        <v>2</v>
      </c>
      <c r="E32" s="1137"/>
      <c r="F32" s="1120">
        <f>C32*E32</f>
        <v>0</v>
      </c>
      <c r="G32" s="1119"/>
      <c r="H32" s="928"/>
      <c r="I32" s="928"/>
      <c r="J32" s="928"/>
      <c r="K32" s="928"/>
      <c r="L32" s="928"/>
      <c r="M32" s="928"/>
      <c r="N32" s="928"/>
      <c r="O32" s="928"/>
      <c r="P32" s="928"/>
      <c r="Q32" s="928"/>
    </row>
    <row r="33" spans="1:17" s="927" customFormat="1">
      <c r="A33" s="1164" t="s">
        <v>315</v>
      </c>
      <c r="B33" s="1100" t="s">
        <v>767</v>
      </c>
      <c r="C33" s="1015">
        <v>4</v>
      </c>
      <c r="D33" s="1121" t="s">
        <v>2</v>
      </c>
      <c r="E33" s="1137"/>
      <c r="F33" s="1120">
        <f>C33*E33</f>
        <v>0</v>
      </c>
      <c r="G33" s="1119"/>
      <c r="H33" s="928"/>
      <c r="I33" s="928"/>
      <c r="J33" s="928"/>
      <c r="K33" s="928"/>
      <c r="L33" s="928"/>
      <c r="M33" s="928"/>
      <c r="N33" s="928"/>
      <c r="O33" s="928"/>
      <c r="P33" s="928"/>
      <c r="Q33" s="928"/>
    </row>
    <row r="34" spans="1:17" s="927" customFormat="1">
      <c r="A34" s="1164" t="s">
        <v>116</v>
      </c>
      <c r="B34" s="1100" t="s">
        <v>766</v>
      </c>
      <c r="C34" s="1015">
        <v>21</v>
      </c>
      <c r="D34" s="1121" t="s">
        <v>2</v>
      </c>
      <c r="E34" s="1137"/>
      <c r="F34" s="1120">
        <f>C34*E34</f>
        <v>0</v>
      </c>
      <c r="G34" s="1119"/>
      <c r="H34" s="1141"/>
      <c r="I34" s="928"/>
      <c r="J34" s="928"/>
      <c r="K34" s="928"/>
      <c r="L34" s="928"/>
      <c r="M34" s="928"/>
      <c r="N34" s="928"/>
      <c r="O34" s="928"/>
      <c r="P34" s="928"/>
      <c r="Q34" s="928"/>
    </row>
    <row r="35" spans="1:17" s="927" customFormat="1" ht="21" customHeight="1">
      <c r="A35" s="1164" t="s">
        <v>114</v>
      </c>
      <c r="B35" s="1100" t="s">
        <v>765</v>
      </c>
      <c r="C35" s="1015">
        <v>8</v>
      </c>
      <c r="D35" s="1121" t="s">
        <v>2</v>
      </c>
      <c r="E35" s="1137"/>
      <c r="F35" s="1120">
        <f>C35*E35</f>
        <v>0</v>
      </c>
      <c r="G35" s="1119">
        <f>SUM(F29:F35)</f>
        <v>0</v>
      </c>
      <c r="H35" s="928"/>
      <c r="I35" s="928"/>
      <c r="J35" s="928"/>
      <c r="K35" s="928"/>
      <c r="L35" s="928"/>
      <c r="M35" s="928"/>
      <c r="N35" s="928"/>
      <c r="O35" s="928"/>
      <c r="P35" s="928"/>
      <c r="Q35" s="928"/>
    </row>
    <row r="36" spans="1:17" s="927" customFormat="1" ht="9.75" customHeight="1">
      <c r="A36" s="1171"/>
      <c r="B36" s="1100"/>
      <c r="C36" s="1015"/>
      <c r="D36" s="1121"/>
      <c r="E36" s="1053"/>
      <c r="F36" s="1120"/>
      <c r="G36" s="1170"/>
      <c r="H36" s="928"/>
      <c r="I36" s="928"/>
      <c r="J36" s="928"/>
      <c r="K36" s="928"/>
      <c r="L36" s="928"/>
      <c r="M36" s="928"/>
      <c r="N36" s="928"/>
      <c r="O36" s="928"/>
      <c r="P36" s="928"/>
      <c r="Q36" s="928"/>
    </row>
    <row r="37" spans="1:17" s="927" customFormat="1" ht="38">
      <c r="A37" s="1124">
        <v>4</v>
      </c>
      <c r="B37" s="1123" t="s">
        <v>771</v>
      </c>
      <c r="C37" s="1015"/>
      <c r="D37" s="1121"/>
      <c r="E37" s="1053"/>
      <c r="F37" s="1120"/>
      <c r="G37" s="1169"/>
      <c r="H37" s="928"/>
      <c r="I37" s="928"/>
      <c r="J37" s="928"/>
      <c r="K37" s="928"/>
      <c r="L37" s="928"/>
      <c r="M37" s="928"/>
      <c r="N37" s="928"/>
      <c r="O37" s="928"/>
      <c r="P37" s="928"/>
      <c r="Q37" s="928"/>
    </row>
    <row r="38" spans="1:17" s="927" customFormat="1">
      <c r="A38" s="1168" t="s">
        <v>106</v>
      </c>
      <c r="B38" s="1167" t="s">
        <v>770</v>
      </c>
      <c r="C38" s="1128">
        <v>2263.64</v>
      </c>
      <c r="D38" s="1166" t="s">
        <v>5</v>
      </c>
      <c r="E38" s="1137"/>
      <c r="F38" s="1120">
        <f>C38*E38</f>
        <v>0</v>
      </c>
      <c r="G38" s="1119"/>
      <c r="H38" s="1141"/>
      <c r="I38" s="928"/>
      <c r="J38" s="928"/>
      <c r="K38" s="928"/>
      <c r="L38" s="928"/>
      <c r="M38" s="928"/>
      <c r="N38" s="928"/>
      <c r="O38" s="928"/>
      <c r="P38" s="928"/>
      <c r="Q38" s="928"/>
    </row>
    <row r="39" spans="1:17" s="927" customFormat="1">
      <c r="A39" s="1143">
        <v>4.2</v>
      </c>
      <c r="B39" s="1165" t="s">
        <v>203</v>
      </c>
      <c r="C39" s="1015"/>
      <c r="D39" s="1121"/>
      <c r="E39" s="1137"/>
      <c r="F39" s="1120"/>
      <c r="G39" s="1119"/>
      <c r="H39" s="928"/>
      <c r="I39" s="928"/>
      <c r="J39" s="928"/>
      <c r="K39" s="928"/>
      <c r="L39" s="928"/>
      <c r="M39" s="928"/>
      <c r="N39" s="928"/>
      <c r="O39" s="928"/>
      <c r="P39" s="928"/>
      <c r="Q39" s="928"/>
    </row>
    <row r="40" spans="1:17" s="927" customFormat="1" ht="20.25" customHeight="1">
      <c r="A40" s="1164" t="s">
        <v>295</v>
      </c>
      <c r="B40" s="1100" t="s">
        <v>769</v>
      </c>
      <c r="C40" s="1015">
        <v>3</v>
      </c>
      <c r="D40" s="1121" t="s">
        <v>2</v>
      </c>
      <c r="E40" s="1137"/>
      <c r="F40" s="1120">
        <f>C40*E40</f>
        <v>0</v>
      </c>
      <c r="G40" s="1119"/>
      <c r="H40" s="1141"/>
      <c r="I40" s="928"/>
      <c r="J40" s="928"/>
      <c r="K40" s="928"/>
      <c r="L40" s="928"/>
      <c r="M40" s="928"/>
      <c r="N40" s="928"/>
      <c r="O40" s="928"/>
      <c r="P40" s="928"/>
      <c r="Q40" s="928"/>
    </row>
    <row r="41" spans="1:17" s="927" customFormat="1" ht="20.25" customHeight="1">
      <c r="A41" s="1164" t="s">
        <v>293</v>
      </c>
      <c r="B41" s="1100" t="s">
        <v>768</v>
      </c>
      <c r="C41" s="1015">
        <v>3</v>
      </c>
      <c r="D41" s="1121" t="s">
        <v>2</v>
      </c>
      <c r="E41" s="1137"/>
      <c r="F41" s="1120">
        <f>C41*E41</f>
        <v>0</v>
      </c>
      <c r="G41" s="1119"/>
      <c r="H41" s="928"/>
      <c r="I41" s="928"/>
      <c r="J41" s="928"/>
      <c r="K41" s="928"/>
      <c r="L41" s="928"/>
      <c r="M41" s="928"/>
      <c r="N41" s="928"/>
      <c r="O41" s="928"/>
      <c r="P41" s="928"/>
      <c r="Q41" s="928"/>
    </row>
    <row r="42" spans="1:17" s="927" customFormat="1" ht="21" customHeight="1">
      <c r="A42" s="1164" t="s">
        <v>292</v>
      </c>
      <c r="B42" s="1100" t="s">
        <v>767</v>
      </c>
      <c r="C42" s="1015">
        <v>4</v>
      </c>
      <c r="D42" s="1121" t="s">
        <v>2</v>
      </c>
      <c r="E42" s="1137"/>
      <c r="F42" s="1120">
        <f>C42*E42</f>
        <v>0</v>
      </c>
      <c r="G42" s="1119"/>
      <c r="H42" s="928"/>
      <c r="I42" s="928"/>
      <c r="J42" s="928"/>
      <c r="K42" s="928"/>
      <c r="L42" s="928"/>
      <c r="M42" s="928"/>
      <c r="N42" s="928"/>
      <c r="O42" s="928"/>
      <c r="P42" s="928"/>
      <c r="Q42" s="928"/>
    </row>
    <row r="43" spans="1:17" s="927" customFormat="1">
      <c r="A43" s="1164" t="s">
        <v>102</v>
      </c>
      <c r="B43" s="1100" t="s">
        <v>766</v>
      </c>
      <c r="C43" s="1015">
        <v>21</v>
      </c>
      <c r="D43" s="1121" t="s">
        <v>2</v>
      </c>
      <c r="E43" s="1137"/>
      <c r="F43" s="1120">
        <f>C43*E43</f>
        <v>0</v>
      </c>
      <c r="G43" s="1119"/>
      <c r="H43" s="1141"/>
      <c r="I43" s="928"/>
      <c r="J43" s="928"/>
      <c r="K43" s="928"/>
      <c r="L43" s="928"/>
      <c r="M43" s="928"/>
      <c r="N43" s="928"/>
      <c r="O43" s="928"/>
      <c r="P43" s="928"/>
      <c r="Q43" s="928"/>
    </row>
    <row r="44" spans="1:17" s="927" customFormat="1" ht="19.5" customHeight="1">
      <c r="A44" s="1164" t="s">
        <v>100</v>
      </c>
      <c r="B44" s="1100" t="s">
        <v>765</v>
      </c>
      <c r="C44" s="1015">
        <v>8</v>
      </c>
      <c r="D44" s="1121" t="s">
        <v>2</v>
      </c>
      <c r="E44" s="1137"/>
      <c r="F44" s="1120">
        <f>C44*E44</f>
        <v>0</v>
      </c>
      <c r="G44" s="1119">
        <f>SUM(F38:F44)</f>
        <v>0</v>
      </c>
      <c r="H44" s="928"/>
      <c r="I44" s="928"/>
      <c r="J44" s="928"/>
      <c r="K44" s="928"/>
      <c r="L44" s="928"/>
      <c r="M44" s="928"/>
      <c r="N44" s="928"/>
      <c r="O44" s="928"/>
      <c r="P44" s="928"/>
      <c r="Q44" s="928"/>
    </row>
    <row r="45" spans="1:17" s="927" customFormat="1" ht="10.5" customHeight="1">
      <c r="A45" s="1164"/>
      <c r="B45" s="1100"/>
      <c r="C45" s="1015"/>
      <c r="D45" s="1121"/>
      <c r="E45" s="1137"/>
      <c r="F45" s="1120"/>
      <c r="G45" s="1119"/>
      <c r="H45" s="928"/>
      <c r="I45" s="928"/>
      <c r="J45" s="928"/>
      <c r="K45" s="928"/>
      <c r="L45" s="928"/>
      <c r="M45" s="928"/>
      <c r="N45" s="928"/>
      <c r="O45" s="928"/>
      <c r="P45" s="928"/>
      <c r="Q45" s="928"/>
    </row>
    <row r="46" spans="1:17" s="1155" customFormat="1" ht="23.25" customHeight="1" thickBot="1">
      <c r="A46" s="1163" t="s">
        <v>92</v>
      </c>
      <c r="B46" s="1162" t="s">
        <v>89</v>
      </c>
      <c r="C46" s="1161">
        <v>6</v>
      </c>
      <c r="D46" s="1160" t="s">
        <v>256</v>
      </c>
      <c r="E46" s="1159"/>
      <c r="F46" s="1158">
        <f>ROUND(C46*E46,2)</f>
        <v>0</v>
      </c>
      <c r="G46" s="1157">
        <f>SUM(F46)</f>
        <v>0</v>
      </c>
      <c r="H46" s="1156"/>
      <c r="I46" s="1156"/>
      <c r="J46" s="1156"/>
      <c r="K46" s="1156"/>
      <c r="L46" s="1156"/>
      <c r="M46" s="1156"/>
      <c r="N46" s="1156"/>
      <c r="O46" s="1156"/>
      <c r="P46" s="1156"/>
      <c r="Q46" s="1156"/>
    </row>
    <row r="47" spans="1:17" s="927" customFormat="1" ht="9.75" customHeight="1" thickTop="1">
      <c r="A47" s="1154"/>
      <c r="B47" s="1153"/>
      <c r="C47" s="1015"/>
      <c r="D47" s="1121"/>
      <c r="E47" s="1053"/>
      <c r="F47" s="1120"/>
      <c r="G47" s="1144"/>
      <c r="H47" s="928"/>
      <c r="I47" s="928"/>
      <c r="J47" s="928"/>
      <c r="K47" s="928"/>
      <c r="L47" s="928"/>
      <c r="M47" s="928"/>
      <c r="N47" s="928"/>
      <c r="O47" s="928"/>
      <c r="P47" s="928"/>
      <c r="Q47" s="928"/>
    </row>
    <row r="48" spans="1:17" s="927" customFormat="1">
      <c r="A48" s="1124" t="s">
        <v>90</v>
      </c>
      <c r="B48" s="1149" t="s">
        <v>764</v>
      </c>
      <c r="C48" s="1015">
        <v>1.02</v>
      </c>
      <c r="D48" s="1121" t="s">
        <v>6</v>
      </c>
      <c r="E48" s="1152"/>
      <c r="F48" s="1120">
        <f>+C48*E48</f>
        <v>0</v>
      </c>
      <c r="G48" s="1119">
        <f>+F48</f>
        <v>0</v>
      </c>
      <c r="H48" s="1146"/>
      <c r="I48" s="1146"/>
      <c r="J48" s="1146"/>
      <c r="K48" s="1146"/>
      <c r="L48" s="1146"/>
      <c r="M48" s="1146"/>
      <c r="N48" s="1146"/>
      <c r="O48" s="1146"/>
      <c r="P48" s="1146"/>
      <c r="Q48" s="1146"/>
    </row>
    <row r="49" spans="1:17" s="927" customFormat="1" ht="12.75" customHeight="1">
      <c r="A49" s="1124"/>
      <c r="B49" s="1123"/>
      <c r="C49" s="1015"/>
      <c r="D49" s="1121"/>
      <c r="E49" s="1151"/>
      <c r="F49" s="1120"/>
      <c r="G49" s="1119"/>
      <c r="H49" s="1146"/>
      <c r="I49" s="1146"/>
      <c r="J49" s="1146"/>
      <c r="K49" s="1146"/>
      <c r="L49" s="1146"/>
      <c r="M49" s="1146"/>
      <c r="N49" s="1146"/>
      <c r="O49" s="1146"/>
      <c r="P49" s="1146"/>
      <c r="Q49" s="1146"/>
    </row>
    <row r="50" spans="1:17" s="927" customFormat="1" ht="37.5" customHeight="1">
      <c r="A50" s="1150" t="s">
        <v>87</v>
      </c>
      <c r="B50" s="1149" t="s">
        <v>763</v>
      </c>
      <c r="C50" s="1020">
        <v>2232.9899999999998</v>
      </c>
      <c r="D50" s="1148" t="s">
        <v>5</v>
      </c>
      <c r="E50" s="1137"/>
      <c r="F50" s="1137">
        <f>+C50*E50</f>
        <v>0</v>
      </c>
      <c r="G50" s="1147">
        <f>SUM(F50:F50)</f>
        <v>0</v>
      </c>
      <c r="H50" s="1146"/>
      <c r="I50" s="1146"/>
      <c r="J50" s="1146"/>
      <c r="K50" s="1146"/>
      <c r="L50" s="1146"/>
      <c r="M50" s="1146"/>
      <c r="N50" s="1146"/>
      <c r="O50" s="1146"/>
      <c r="P50" s="1146"/>
      <c r="Q50" s="1146"/>
    </row>
    <row r="51" spans="1:17" s="927" customFormat="1" ht="15.75" customHeight="1">
      <c r="A51" s="1143"/>
      <c r="B51" s="1145"/>
      <c r="C51" s="1015"/>
      <c r="D51" s="1121"/>
      <c r="E51" s="1053"/>
      <c r="F51" s="1120"/>
      <c r="G51" s="1144"/>
      <c r="H51" s="928"/>
      <c r="I51" s="928"/>
      <c r="J51" s="928"/>
      <c r="K51" s="928"/>
      <c r="L51" s="928"/>
      <c r="M51" s="928"/>
      <c r="N51" s="928"/>
      <c r="O51" s="928"/>
      <c r="P51" s="928"/>
      <c r="Q51" s="928"/>
    </row>
    <row r="52" spans="1:17" s="927" customFormat="1" ht="46.5" customHeight="1">
      <c r="A52" s="1143" t="s">
        <v>85</v>
      </c>
      <c r="B52" s="1142" t="s">
        <v>762</v>
      </c>
      <c r="C52" s="1128">
        <v>2263.64</v>
      </c>
      <c r="D52" s="1121" t="s">
        <v>5</v>
      </c>
      <c r="E52" s="1000"/>
      <c r="F52" s="1120">
        <f>IF(ISBLANK(C52),"",ROUND(C52*E52,2))</f>
        <v>0</v>
      </c>
      <c r="G52" s="1119">
        <f>SUM(F52)</f>
        <v>0</v>
      </c>
      <c r="H52" s="1141"/>
      <c r="I52" s="928"/>
      <c r="J52" s="928"/>
      <c r="K52" s="928"/>
      <c r="L52" s="928"/>
      <c r="M52" s="928"/>
      <c r="N52" s="928"/>
      <c r="O52" s="928"/>
      <c r="P52" s="928"/>
      <c r="Q52" s="928"/>
    </row>
    <row r="53" spans="1:17" s="927" customFormat="1" ht="15" customHeight="1">
      <c r="A53" s="1124"/>
      <c r="B53" s="1123"/>
      <c r="C53" s="1015"/>
      <c r="D53" s="1121"/>
      <c r="E53" s="1000"/>
      <c r="F53" s="1120" t="str">
        <f>IF(ISBLANK(C53),"",ROUND(C53*E53,2))</f>
        <v/>
      </c>
      <c r="G53" s="1119"/>
      <c r="H53" s="928"/>
      <c r="I53" s="928"/>
      <c r="J53" s="928"/>
      <c r="K53" s="928"/>
      <c r="L53" s="928"/>
      <c r="M53" s="928"/>
      <c r="N53" s="928"/>
      <c r="O53" s="928"/>
      <c r="P53" s="928"/>
      <c r="Q53" s="928"/>
    </row>
    <row r="54" spans="1:17" s="927" customFormat="1" ht="66" customHeight="1">
      <c r="A54" s="1140" t="s">
        <v>83</v>
      </c>
      <c r="B54" s="1021" t="s">
        <v>761</v>
      </c>
      <c r="C54" s="1020">
        <v>160</v>
      </c>
      <c r="D54" s="1139" t="s">
        <v>2</v>
      </c>
      <c r="E54" s="1138"/>
      <c r="F54" s="1137">
        <f>+C54*E54</f>
        <v>0</v>
      </c>
      <c r="G54" s="1136">
        <f>+F54</f>
        <v>0</v>
      </c>
      <c r="H54" s="928"/>
      <c r="I54" s="928"/>
      <c r="J54" s="928"/>
      <c r="K54" s="928"/>
      <c r="L54" s="928"/>
      <c r="M54" s="928"/>
      <c r="N54" s="928"/>
      <c r="O54" s="928"/>
      <c r="P54" s="928"/>
      <c r="Q54" s="928"/>
    </row>
    <row r="55" spans="1:17" s="927" customFormat="1" ht="17.25" customHeight="1">
      <c r="A55" s="1124"/>
      <c r="B55" s="1123"/>
      <c r="C55" s="1015"/>
      <c r="D55" s="1121"/>
      <c r="E55" s="1000"/>
      <c r="F55" s="1120"/>
      <c r="G55" s="1119"/>
      <c r="H55" s="928"/>
      <c r="I55" s="928"/>
      <c r="J55" s="928"/>
      <c r="K55" s="928"/>
      <c r="L55" s="928"/>
      <c r="M55" s="928"/>
      <c r="N55" s="928"/>
      <c r="O55" s="928"/>
      <c r="P55" s="928"/>
      <c r="Q55" s="928"/>
    </row>
    <row r="56" spans="1:17" s="927" customFormat="1" ht="87" customHeight="1">
      <c r="A56" s="1124" t="s">
        <v>81</v>
      </c>
      <c r="B56" s="1123" t="s">
        <v>760</v>
      </c>
      <c r="C56" s="1015">
        <v>1</v>
      </c>
      <c r="D56" s="1121" t="s">
        <v>14</v>
      </c>
      <c r="E56" s="1000"/>
      <c r="F56" s="1120">
        <f>IF(ISBLANK(C56),"",ROUND(C56*E56,2))</f>
        <v>0</v>
      </c>
      <c r="G56" s="1119">
        <f>SUM(F56)</f>
        <v>0</v>
      </c>
      <c r="H56" s="928"/>
      <c r="I56" s="928"/>
      <c r="J56" s="928"/>
      <c r="K56" s="928"/>
      <c r="L56" s="928"/>
      <c r="M56" s="928"/>
      <c r="N56" s="928"/>
      <c r="O56" s="928"/>
      <c r="P56" s="928"/>
      <c r="Q56" s="928"/>
    </row>
    <row r="57" spans="1:17" s="927" customFormat="1" ht="14.25" customHeight="1">
      <c r="A57" s="1129"/>
      <c r="B57" s="1123"/>
      <c r="C57" s="1128"/>
      <c r="D57" s="1121"/>
      <c r="E57" s="1000"/>
      <c r="F57" s="1120"/>
      <c r="G57" s="1119"/>
      <c r="H57" s="928"/>
      <c r="I57" s="928"/>
      <c r="J57" s="928"/>
      <c r="K57" s="928"/>
      <c r="L57" s="928"/>
      <c r="M57" s="928"/>
      <c r="N57" s="928"/>
      <c r="O57" s="928"/>
      <c r="P57" s="928"/>
      <c r="Q57" s="928"/>
    </row>
    <row r="58" spans="1:17" s="927" customFormat="1" ht="33.75" customHeight="1">
      <c r="A58" s="1129" t="s">
        <v>79</v>
      </c>
      <c r="B58" s="1135" t="s">
        <v>164</v>
      </c>
      <c r="C58" s="1134">
        <f>+C21</f>
        <v>4465.9799999999996</v>
      </c>
      <c r="D58" s="1133" t="s">
        <v>15</v>
      </c>
      <c r="E58" s="1132"/>
      <c r="F58" s="1131">
        <f>+C58*E58</f>
        <v>0</v>
      </c>
      <c r="G58" s="1130">
        <f>SUM(F58)</f>
        <v>0</v>
      </c>
      <c r="H58" s="928"/>
      <c r="I58" s="928"/>
      <c r="J58" s="928"/>
      <c r="K58" s="928"/>
      <c r="L58" s="928"/>
      <c r="M58" s="928"/>
      <c r="N58" s="928"/>
      <c r="O58" s="928"/>
      <c r="P58" s="928"/>
      <c r="Q58" s="928"/>
    </row>
    <row r="59" spans="1:17" s="927" customFormat="1" ht="14.25" customHeight="1">
      <c r="A59" s="1129"/>
      <c r="B59" s="1123"/>
      <c r="C59" s="1128"/>
      <c r="D59" s="1121"/>
      <c r="E59" s="1000"/>
      <c r="F59" s="1120"/>
      <c r="G59" s="1119"/>
      <c r="H59" s="928"/>
      <c r="I59" s="928"/>
      <c r="J59" s="928"/>
      <c r="K59" s="928"/>
      <c r="L59" s="928"/>
      <c r="M59" s="928"/>
      <c r="N59" s="928"/>
      <c r="O59" s="928"/>
      <c r="P59" s="928"/>
      <c r="Q59" s="928"/>
    </row>
    <row r="60" spans="1:17" s="927" customFormat="1" ht="48.75" customHeight="1">
      <c r="A60" s="1124" t="s">
        <v>77</v>
      </c>
      <c r="B60" s="1123" t="s">
        <v>759</v>
      </c>
      <c r="C60" s="1000"/>
      <c r="D60" s="1121"/>
      <c r="E60" s="1000"/>
      <c r="F60" s="1120"/>
      <c r="G60" s="1119"/>
      <c r="H60" s="928"/>
      <c r="I60" s="928"/>
      <c r="J60" s="928"/>
      <c r="K60" s="928"/>
      <c r="L60" s="928"/>
      <c r="M60" s="928"/>
      <c r="N60" s="928"/>
      <c r="O60" s="928"/>
      <c r="P60" s="928"/>
      <c r="Q60" s="928"/>
    </row>
    <row r="61" spans="1:17" s="927" customFormat="1">
      <c r="A61" s="1126" t="s">
        <v>758</v>
      </c>
      <c r="B61" s="1125" t="s">
        <v>757</v>
      </c>
      <c r="C61" s="1020">
        <v>2232.9899999999998</v>
      </c>
      <c r="D61" s="1121" t="s">
        <v>5</v>
      </c>
      <c r="E61" s="1000"/>
      <c r="F61" s="1120">
        <f>C61*E61</f>
        <v>0</v>
      </c>
      <c r="G61" s="1119"/>
      <c r="H61" s="1127"/>
      <c r="I61" s="928"/>
      <c r="J61" s="928"/>
      <c r="K61" s="928"/>
      <c r="L61" s="928"/>
      <c r="M61" s="928"/>
      <c r="N61" s="928"/>
      <c r="O61" s="928"/>
      <c r="P61" s="928"/>
      <c r="Q61" s="928"/>
    </row>
    <row r="62" spans="1:17" s="927" customFormat="1">
      <c r="A62" s="1126" t="s">
        <v>756</v>
      </c>
      <c r="B62" s="1125" t="s">
        <v>755</v>
      </c>
      <c r="C62" s="1015">
        <v>5</v>
      </c>
      <c r="D62" s="1121" t="s">
        <v>2</v>
      </c>
      <c r="E62" s="1000"/>
      <c r="F62" s="1120">
        <f>C62*E62</f>
        <v>0</v>
      </c>
      <c r="G62" s="1119">
        <f>SUM(F61:F62)</f>
        <v>0</v>
      </c>
      <c r="H62" s="928"/>
      <c r="I62" s="928"/>
      <c r="J62" s="928"/>
      <c r="K62" s="928"/>
      <c r="L62" s="928"/>
      <c r="M62" s="928"/>
      <c r="N62" s="928"/>
      <c r="O62" s="928"/>
      <c r="P62" s="928"/>
      <c r="Q62" s="928"/>
    </row>
    <row r="63" spans="1:17" s="927" customFormat="1" ht="13.5" customHeight="1">
      <c r="A63" s="1124"/>
      <c r="B63" s="1123"/>
      <c r="C63" s="1122"/>
      <c r="D63" s="1121"/>
      <c r="E63" s="1000"/>
      <c r="F63" s="1120"/>
      <c r="G63" s="1119"/>
      <c r="H63" s="928"/>
      <c r="I63" s="928"/>
      <c r="J63" s="928"/>
      <c r="K63" s="928"/>
      <c r="L63" s="928"/>
      <c r="M63" s="928"/>
      <c r="N63" s="928"/>
      <c r="O63" s="928"/>
      <c r="P63" s="928"/>
      <c r="Q63" s="928"/>
    </row>
    <row r="64" spans="1:17" s="594" customFormat="1" ht="91.5" customHeight="1">
      <c r="A64" s="1118" t="s">
        <v>75</v>
      </c>
      <c r="B64" s="1021" t="s">
        <v>754</v>
      </c>
      <c r="C64" s="1015">
        <v>1</v>
      </c>
      <c r="D64" s="1014" t="s">
        <v>14</v>
      </c>
      <c r="E64" s="1013"/>
      <c r="F64" s="1012"/>
      <c r="G64" s="1011">
        <f>+F64</f>
        <v>0</v>
      </c>
      <c r="H64" s="1007"/>
      <c r="I64" s="1006"/>
    </row>
    <row r="65" spans="1:12" s="594" customFormat="1" ht="18" customHeight="1" thickBot="1">
      <c r="A65" s="1118"/>
      <c r="B65" s="1021"/>
      <c r="C65" s="1015"/>
      <c r="D65" s="1014"/>
      <c r="E65" s="1013"/>
      <c r="F65" s="1012"/>
      <c r="G65" s="1011"/>
      <c r="H65" s="1007"/>
      <c r="I65" s="1006"/>
    </row>
    <row r="66" spans="1:12" s="594" customFormat="1" ht="21.75" customHeight="1" thickTop="1" thickBot="1">
      <c r="A66" s="1010"/>
      <c r="B66" s="1561" t="s">
        <v>212</v>
      </c>
      <c r="C66" s="1561"/>
      <c r="D66" s="1561"/>
      <c r="E66" s="1561"/>
      <c r="F66" s="1009"/>
      <c r="G66" s="1008">
        <f>SUM(G11:G64)</f>
        <v>0</v>
      </c>
      <c r="H66" s="1007"/>
      <c r="I66" s="1006"/>
    </row>
    <row r="67" spans="1:12" s="594" customFormat="1" ht="12" customHeight="1" thickTop="1">
      <c r="A67" s="1114"/>
      <c r="B67" s="1117"/>
      <c r="C67" s="1112"/>
      <c r="D67" s="1111"/>
      <c r="E67" s="1110"/>
      <c r="F67" s="1109"/>
      <c r="G67" s="1065"/>
      <c r="H67" s="1007"/>
      <c r="I67" s="1006"/>
    </row>
    <row r="68" spans="1:12" s="594" customFormat="1" ht="88.5" customHeight="1">
      <c r="A68" s="1116" t="s">
        <v>211</v>
      </c>
      <c r="B68" s="1115" t="s">
        <v>753</v>
      </c>
      <c r="C68" s="1112"/>
      <c r="D68" s="1111"/>
      <c r="E68" s="1110"/>
      <c r="F68" s="1109"/>
      <c r="G68" s="1065"/>
      <c r="H68" s="1007"/>
      <c r="I68" s="1006"/>
    </row>
    <row r="69" spans="1:12" s="594" customFormat="1" ht="14.25" customHeight="1">
      <c r="A69" s="1114"/>
      <c r="B69" s="1113"/>
      <c r="C69" s="1112"/>
      <c r="D69" s="1111"/>
      <c r="E69" s="1110"/>
      <c r="F69" s="1109"/>
      <c r="G69" s="1065"/>
      <c r="H69" s="1007"/>
      <c r="I69" s="1006"/>
    </row>
    <row r="70" spans="1:12" s="594" customFormat="1" ht="97.5" customHeight="1">
      <c r="A70" s="1022" t="s">
        <v>143</v>
      </c>
      <c r="B70" s="1021" t="s">
        <v>752</v>
      </c>
      <c r="C70" s="1108"/>
      <c r="D70" s="1108"/>
      <c r="E70" s="1108"/>
      <c r="F70" s="1108"/>
      <c r="G70" s="1107"/>
      <c r="I70" s="596"/>
      <c r="J70" s="596"/>
      <c r="K70" s="596"/>
      <c r="L70" s="595"/>
    </row>
    <row r="71" spans="1:12" s="594" customFormat="1" ht="27" customHeight="1">
      <c r="A71" s="1066" t="s">
        <v>141</v>
      </c>
      <c r="B71" s="1100" t="s">
        <v>751</v>
      </c>
      <c r="C71" s="1020">
        <v>143.24</v>
      </c>
      <c r="D71" s="1014" t="s">
        <v>506</v>
      </c>
      <c r="E71" s="1020"/>
      <c r="F71" s="1019">
        <f t="shared" ref="F71:F77" si="0">ROUND(E71*C71,2)</f>
        <v>0</v>
      </c>
      <c r="G71" s="1018"/>
      <c r="I71" s="596"/>
      <c r="J71" s="596"/>
      <c r="K71" s="596"/>
      <c r="L71" s="595"/>
    </row>
    <row r="72" spans="1:12" s="1040" customFormat="1" ht="45" customHeight="1" thickBot="1">
      <c r="A72" s="1106" t="s">
        <v>139</v>
      </c>
      <c r="B72" s="1105" t="s">
        <v>750</v>
      </c>
      <c r="C72" s="1103">
        <v>143.24</v>
      </c>
      <c r="D72" s="1104" t="s">
        <v>506</v>
      </c>
      <c r="E72" s="1103"/>
      <c r="F72" s="1102">
        <f t="shared" si="0"/>
        <v>0</v>
      </c>
      <c r="G72" s="1101"/>
      <c r="I72" s="1042"/>
      <c r="J72" s="1042"/>
      <c r="K72" s="1042"/>
      <c r="L72" s="1041"/>
    </row>
    <row r="73" spans="1:12" s="594" customFormat="1" ht="36" customHeight="1" thickTop="1">
      <c r="A73" s="1066" t="s">
        <v>608</v>
      </c>
      <c r="B73" s="1100" t="s">
        <v>749</v>
      </c>
      <c r="C73" s="1020">
        <v>100.27</v>
      </c>
      <c r="D73" s="1014" t="s">
        <v>506</v>
      </c>
      <c r="E73" s="1020"/>
      <c r="F73" s="1019">
        <f t="shared" si="0"/>
        <v>0</v>
      </c>
      <c r="G73" s="1018"/>
      <c r="I73" s="596"/>
      <c r="J73" s="596"/>
      <c r="K73" s="596"/>
      <c r="L73" s="595"/>
    </row>
    <row r="74" spans="1:12" s="594" customFormat="1" ht="20.25" customHeight="1">
      <c r="A74" s="1066" t="s">
        <v>606</v>
      </c>
      <c r="B74" s="1100" t="s">
        <v>748</v>
      </c>
      <c r="C74" s="1020">
        <v>1</v>
      </c>
      <c r="D74" s="1014" t="s">
        <v>2</v>
      </c>
      <c r="E74" s="1020"/>
      <c r="F74" s="1019">
        <f t="shared" si="0"/>
        <v>0</v>
      </c>
      <c r="G74" s="1018"/>
      <c r="I74" s="596"/>
      <c r="J74" s="596"/>
      <c r="K74" s="596"/>
      <c r="L74" s="595"/>
    </row>
    <row r="75" spans="1:12" s="594" customFormat="1" ht="36" customHeight="1">
      <c r="A75" s="1017" t="s">
        <v>604</v>
      </c>
      <c r="B75" s="1100" t="s">
        <v>747</v>
      </c>
      <c r="C75" s="1020">
        <v>143.24</v>
      </c>
      <c r="D75" s="1014" t="s">
        <v>506</v>
      </c>
      <c r="E75" s="1020"/>
      <c r="F75" s="1019">
        <f t="shared" si="0"/>
        <v>0</v>
      </c>
      <c r="G75" s="1018"/>
      <c r="I75" s="596"/>
      <c r="J75" s="596"/>
      <c r="K75" s="596"/>
      <c r="L75" s="595"/>
    </row>
    <row r="76" spans="1:12" s="594" customFormat="1" ht="21" customHeight="1">
      <c r="A76" s="1017" t="s">
        <v>602</v>
      </c>
      <c r="B76" s="1100" t="s">
        <v>746</v>
      </c>
      <c r="C76" s="1020">
        <v>1</v>
      </c>
      <c r="D76" s="1014" t="s">
        <v>2</v>
      </c>
      <c r="E76" s="1020"/>
      <c r="F76" s="1019">
        <f t="shared" si="0"/>
        <v>0</v>
      </c>
      <c r="G76" s="1018"/>
      <c r="I76" s="596"/>
      <c r="J76" s="596"/>
      <c r="K76" s="596"/>
      <c r="L76" s="595"/>
    </row>
    <row r="77" spans="1:12" s="594" customFormat="1" ht="39" customHeight="1">
      <c r="A77" s="1017" t="s">
        <v>600</v>
      </c>
      <c r="B77" s="1100" t="s">
        <v>745</v>
      </c>
      <c r="C77" s="1020">
        <v>1</v>
      </c>
      <c r="D77" s="1014" t="s">
        <v>2</v>
      </c>
      <c r="E77" s="1020"/>
      <c r="F77" s="1019">
        <f t="shared" si="0"/>
        <v>0</v>
      </c>
      <c r="G77" s="1018">
        <f>SUM(F71:F77)</f>
        <v>0</v>
      </c>
      <c r="I77" s="596"/>
      <c r="J77" s="596"/>
      <c r="K77" s="596"/>
      <c r="L77" s="595"/>
    </row>
    <row r="78" spans="1:12" s="594" customFormat="1" ht="9" customHeight="1">
      <c r="A78" s="1017"/>
      <c r="B78" s="1100"/>
      <c r="C78" s="1020"/>
      <c r="D78" s="1014"/>
      <c r="E78" s="1020"/>
      <c r="F78" s="1019"/>
      <c r="G78" s="1018"/>
      <c r="I78" s="596"/>
      <c r="J78" s="596"/>
      <c r="K78" s="596"/>
      <c r="L78" s="595"/>
    </row>
    <row r="79" spans="1:12" s="594" customFormat="1" ht="40.5" customHeight="1">
      <c r="A79" s="1082" t="s">
        <v>137</v>
      </c>
      <c r="B79" s="1092" t="s">
        <v>744</v>
      </c>
      <c r="C79" s="1027"/>
      <c r="D79" s="1069"/>
      <c r="E79" s="1068"/>
      <c r="F79" s="1067"/>
      <c r="G79" s="1086"/>
      <c r="I79" s="596"/>
      <c r="J79" s="596"/>
      <c r="K79" s="596"/>
      <c r="L79" s="595"/>
    </row>
    <row r="80" spans="1:12" s="594" customFormat="1" ht="21" customHeight="1">
      <c r="A80" s="1082" t="s">
        <v>136</v>
      </c>
      <c r="B80" s="1092" t="s">
        <v>500</v>
      </c>
      <c r="C80" s="1027"/>
      <c r="D80" s="1069"/>
      <c r="E80" s="1068"/>
      <c r="F80" s="1067"/>
      <c r="G80" s="1090"/>
      <c r="I80" s="596"/>
      <c r="J80" s="596"/>
      <c r="K80" s="596"/>
      <c r="L80" s="595"/>
    </row>
    <row r="81" spans="1:12" s="594" customFormat="1" ht="82.5" customHeight="1">
      <c r="A81" s="1085" t="s">
        <v>134</v>
      </c>
      <c r="B81" s="1087" t="s">
        <v>574</v>
      </c>
      <c r="C81" s="1027">
        <v>1</v>
      </c>
      <c r="D81" s="1069" t="s">
        <v>2</v>
      </c>
      <c r="E81" s="1068"/>
      <c r="F81" s="1067">
        <f>+C81*E81</f>
        <v>0</v>
      </c>
      <c r="G81" s="1090"/>
      <c r="I81" s="596"/>
      <c r="J81" s="596"/>
      <c r="K81" s="596"/>
      <c r="L81" s="595"/>
    </row>
    <row r="82" spans="1:12" s="594" customFormat="1" ht="38.25" customHeight="1">
      <c r="A82" s="1085" t="s">
        <v>132</v>
      </c>
      <c r="B82" s="1087" t="s">
        <v>743</v>
      </c>
      <c r="C82" s="1027">
        <v>1</v>
      </c>
      <c r="D82" s="1069" t="s">
        <v>2</v>
      </c>
      <c r="E82" s="1068"/>
      <c r="F82" s="1067">
        <f t="shared" ref="F82:F99" si="1">C82*E82</f>
        <v>0</v>
      </c>
      <c r="G82" s="1090"/>
      <c r="I82" s="596"/>
      <c r="J82" s="596"/>
      <c r="K82" s="596"/>
      <c r="L82" s="595"/>
    </row>
    <row r="83" spans="1:12" s="594" customFormat="1" ht="43.5" customHeight="1">
      <c r="A83" s="1085" t="s">
        <v>595</v>
      </c>
      <c r="B83" s="1099" t="s">
        <v>572</v>
      </c>
      <c r="C83" s="1027">
        <v>1</v>
      </c>
      <c r="D83" s="1069" t="s">
        <v>2</v>
      </c>
      <c r="E83" s="1068"/>
      <c r="F83" s="1067">
        <f t="shared" si="1"/>
        <v>0</v>
      </c>
      <c r="G83" s="1090"/>
      <c r="I83" s="596"/>
      <c r="J83" s="596"/>
      <c r="K83" s="596"/>
      <c r="L83" s="595"/>
    </row>
    <row r="84" spans="1:12" s="594" customFormat="1" ht="24" customHeight="1">
      <c r="A84" s="1085" t="s">
        <v>593</v>
      </c>
      <c r="B84" s="1087" t="s">
        <v>570</v>
      </c>
      <c r="C84" s="1027">
        <v>1</v>
      </c>
      <c r="D84" s="1069" t="s">
        <v>2</v>
      </c>
      <c r="E84" s="1068"/>
      <c r="F84" s="1067">
        <f t="shared" si="1"/>
        <v>0</v>
      </c>
      <c r="G84" s="1090"/>
      <c r="I84" s="596"/>
      <c r="J84" s="596"/>
      <c r="K84" s="596"/>
      <c r="L84" s="595"/>
    </row>
    <row r="85" spans="1:12" s="594" customFormat="1" ht="40.5" customHeight="1">
      <c r="A85" s="1085" t="s">
        <v>591</v>
      </c>
      <c r="B85" s="1089" t="s">
        <v>568</v>
      </c>
      <c r="C85" s="1027">
        <v>180</v>
      </c>
      <c r="D85" s="1069" t="s">
        <v>506</v>
      </c>
      <c r="E85" s="1068"/>
      <c r="F85" s="1067">
        <f t="shared" si="1"/>
        <v>0</v>
      </c>
      <c r="G85" s="1090"/>
      <c r="I85" s="596"/>
      <c r="J85" s="596"/>
      <c r="K85" s="596"/>
      <c r="L85" s="595"/>
    </row>
    <row r="86" spans="1:12" s="594" customFormat="1" ht="24" customHeight="1">
      <c r="A86" s="1085" t="s">
        <v>589</v>
      </c>
      <c r="B86" s="1087" t="s">
        <v>742</v>
      </c>
      <c r="C86" s="1027">
        <v>180</v>
      </c>
      <c r="D86" s="1069" t="s">
        <v>506</v>
      </c>
      <c r="E86" s="1068"/>
      <c r="F86" s="1067">
        <f t="shared" si="1"/>
        <v>0</v>
      </c>
      <c r="G86" s="1090"/>
      <c r="I86" s="596"/>
      <c r="J86" s="596"/>
      <c r="K86" s="596"/>
      <c r="L86" s="595"/>
    </row>
    <row r="87" spans="1:12" s="594" customFormat="1" ht="24" customHeight="1">
      <c r="A87" s="1085" t="s">
        <v>587</v>
      </c>
      <c r="B87" s="1098" t="s">
        <v>741</v>
      </c>
      <c r="C87" s="1027">
        <v>60</v>
      </c>
      <c r="D87" s="1069" t="s">
        <v>506</v>
      </c>
      <c r="E87" s="1068"/>
      <c r="F87" s="1067">
        <f t="shared" si="1"/>
        <v>0</v>
      </c>
      <c r="G87" s="1023"/>
      <c r="I87" s="596"/>
      <c r="J87" s="596"/>
      <c r="K87" s="596"/>
      <c r="L87" s="595"/>
    </row>
    <row r="88" spans="1:12" s="594" customFormat="1" ht="24" customHeight="1">
      <c r="A88" s="1085" t="s">
        <v>585</v>
      </c>
      <c r="B88" s="1098" t="s">
        <v>740</v>
      </c>
      <c r="C88" s="1027">
        <v>60</v>
      </c>
      <c r="D88" s="1069" t="s">
        <v>506</v>
      </c>
      <c r="E88" s="1068"/>
      <c r="F88" s="1067">
        <f t="shared" si="1"/>
        <v>0</v>
      </c>
      <c r="G88" s="1097"/>
      <c r="I88" s="596"/>
      <c r="J88" s="596"/>
      <c r="K88" s="596"/>
      <c r="L88" s="595"/>
    </row>
    <row r="89" spans="1:12" s="594" customFormat="1" ht="24" customHeight="1">
      <c r="A89" s="1085" t="s">
        <v>583</v>
      </c>
      <c r="B89" s="1098" t="s">
        <v>739</v>
      </c>
      <c r="C89" s="1027">
        <v>60</v>
      </c>
      <c r="D89" s="1069" t="s">
        <v>506</v>
      </c>
      <c r="E89" s="1068"/>
      <c r="F89" s="1067">
        <f t="shared" si="1"/>
        <v>0</v>
      </c>
      <c r="G89" s="1097"/>
      <c r="I89" s="596"/>
      <c r="J89" s="596"/>
      <c r="K89" s="596"/>
      <c r="L89" s="595"/>
    </row>
    <row r="90" spans="1:12" s="594" customFormat="1" ht="46.5" customHeight="1">
      <c r="A90" s="1085" t="s">
        <v>581</v>
      </c>
      <c r="B90" s="1089" t="s">
        <v>738</v>
      </c>
      <c r="C90" s="1027">
        <v>1</v>
      </c>
      <c r="D90" s="1069" t="s">
        <v>2</v>
      </c>
      <c r="E90" s="1068"/>
      <c r="F90" s="1067">
        <f t="shared" si="1"/>
        <v>0</v>
      </c>
      <c r="G90" s="1097"/>
      <c r="I90" s="596"/>
      <c r="J90" s="596"/>
      <c r="K90" s="596"/>
      <c r="L90" s="595"/>
    </row>
    <row r="91" spans="1:12" s="594" customFormat="1" ht="24" customHeight="1">
      <c r="A91" s="1085" t="s">
        <v>579</v>
      </c>
      <c r="B91" s="1096" t="s">
        <v>620</v>
      </c>
      <c r="C91" s="1027">
        <v>1</v>
      </c>
      <c r="D91" s="1069" t="s">
        <v>2</v>
      </c>
      <c r="E91" s="1068"/>
      <c r="F91" s="1067">
        <f t="shared" si="1"/>
        <v>0</v>
      </c>
      <c r="G91" s="1086"/>
      <c r="I91" s="596"/>
      <c r="J91" s="596"/>
      <c r="K91" s="596"/>
      <c r="L91" s="595"/>
    </row>
    <row r="92" spans="1:12" s="594" customFormat="1" ht="24" customHeight="1">
      <c r="A92" s="1085" t="s">
        <v>577</v>
      </c>
      <c r="B92" s="1096" t="s">
        <v>554</v>
      </c>
      <c r="C92" s="1027">
        <v>15</v>
      </c>
      <c r="D92" s="1069" t="s">
        <v>506</v>
      </c>
      <c r="E92" s="1068"/>
      <c r="F92" s="1067">
        <f t="shared" si="1"/>
        <v>0</v>
      </c>
      <c r="G92" s="1086"/>
      <c r="I92" s="596"/>
      <c r="J92" s="596"/>
      <c r="K92" s="596"/>
      <c r="L92" s="595"/>
    </row>
    <row r="93" spans="1:12" s="594" customFormat="1" ht="24" customHeight="1">
      <c r="A93" s="1085" t="s">
        <v>623</v>
      </c>
      <c r="B93" s="1096" t="s">
        <v>552</v>
      </c>
      <c r="C93" s="1027">
        <v>5</v>
      </c>
      <c r="D93" s="1069" t="s">
        <v>2</v>
      </c>
      <c r="E93" s="1068"/>
      <c r="F93" s="1067">
        <f t="shared" si="1"/>
        <v>0</v>
      </c>
      <c r="G93" s="1086"/>
      <c r="I93" s="596"/>
      <c r="J93" s="596"/>
      <c r="K93" s="596"/>
      <c r="L93" s="595"/>
    </row>
    <row r="94" spans="1:12" s="594" customFormat="1" ht="40.5" customHeight="1">
      <c r="A94" s="1085" t="s">
        <v>622</v>
      </c>
      <c r="B94" s="1087" t="s">
        <v>550</v>
      </c>
      <c r="C94" s="1027">
        <v>3</v>
      </c>
      <c r="D94" s="1069" t="s">
        <v>2</v>
      </c>
      <c r="E94" s="1068"/>
      <c r="F94" s="1067">
        <f t="shared" si="1"/>
        <v>0</v>
      </c>
      <c r="G94" s="1086"/>
      <c r="I94" s="596"/>
      <c r="J94" s="596"/>
      <c r="K94" s="596"/>
      <c r="L94" s="595"/>
    </row>
    <row r="95" spans="1:12" s="594" customFormat="1" ht="37.5" customHeight="1">
      <c r="A95" s="1085" t="s">
        <v>737</v>
      </c>
      <c r="B95" s="1087" t="s">
        <v>548</v>
      </c>
      <c r="C95" s="1027">
        <v>3</v>
      </c>
      <c r="D95" s="1069" t="s">
        <v>2</v>
      </c>
      <c r="E95" s="1068"/>
      <c r="F95" s="1067">
        <f t="shared" si="1"/>
        <v>0</v>
      </c>
      <c r="G95" s="1086"/>
      <c r="I95" s="596"/>
      <c r="J95" s="596"/>
      <c r="K95" s="596"/>
      <c r="L95" s="595"/>
    </row>
    <row r="96" spans="1:12" s="594" customFormat="1" ht="41.25" customHeight="1">
      <c r="A96" s="1085" t="s">
        <v>736</v>
      </c>
      <c r="B96" s="1087" t="s">
        <v>735</v>
      </c>
      <c r="C96" s="1027">
        <v>1</v>
      </c>
      <c r="D96" s="1069" t="s">
        <v>14</v>
      </c>
      <c r="E96" s="1068"/>
      <c r="F96" s="1067">
        <f t="shared" si="1"/>
        <v>0</v>
      </c>
      <c r="G96" s="1086"/>
      <c r="I96" s="596"/>
      <c r="J96" s="596"/>
      <c r="K96" s="596"/>
      <c r="L96" s="595"/>
    </row>
    <row r="97" spans="1:12" s="594" customFormat="1" ht="40.5" customHeight="1">
      <c r="A97" s="1085" t="s">
        <v>734</v>
      </c>
      <c r="B97" s="1087" t="s">
        <v>733</v>
      </c>
      <c r="C97" s="1027">
        <v>1</v>
      </c>
      <c r="D97" s="1069" t="s">
        <v>2</v>
      </c>
      <c r="E97" s="1068"/>
      <c r="F97" s="1067">
        <f t="shared" si="1"/>
        <v>0</v>
      </c>
      <c r="G97" s="1086"/>
      <c r="I97" s="596"/>
      <c r="J97" s="596"/>
      <c r="K97" s="596"/>
      <c r="L97" s="595"/>
    </row>
    <row r="98" spans="1:12" s="594" customFormat="1" ht="24" customHeight="1">
      <c r="A98" s="1085" t="s">
        <v>732</v>
      </c>
      <c r="B98" s="1096" t="s">
        <v>542</v>
      </c>
      <c r="C98" s="1027">
        <v>8</v>
      </c>
      <c r="D98" s="1069" t="s">
        <v>2</v>
      </c>
      <c r="E98" s="1068"/>
      <c r="F98" s="1067">
        <f t="shared" si="1"/>
        <v>0</v>
      </c>
      <c r="G98" s="1086"/>
      <c r="I98" s="596"/>
      <c r="J98" s="596"/>
      <c r="K98" s="596"/>
      <c r="L98" s="595"/>
    </row>
    <row r="99" spans="1:12" s="1040" customFormat="1" ht="19.5" customHeight="1" thickBot="1">
      <c r="A99" s="1095" t="s">
        <v>205</v>
      </c>
      <c r="B99" s="1094" t="s">
        <v>505</v>
      </c>
      <c r="C99" s="1076">
        <v>1</v>
      </c>
      <c r="D99" s="1075" t="s">
        <v>14</v>
      </c>
      <c r="E99" s="1074"/>
      <c r="F99" s="1073">
        <f t="shared" si="1"/>
        <v>0</v>
      </c>
      <c r="G99" s="1044">
        <f>SUM(F81:F99)</f>
        <v>0</v>
      </c>
      <c r="I99" s="1042"/>
      <c r="J99" s="1042"/>
      <c r="K99" s="1042"/>
      <c r="L99" s="1041"/>
    </row>
    <row r="100" spans="1:12" s="594" customFormat="1" ht="9" customHeight="1" thickTop="1">
      <c r="A100" s="1085"/>
      <c r="B100" s="1081"/>
      <c r="C100" s="1091"/>
      <c r="D100" s="1069"/>
      <c r="E100" s="1068"/>
      <c r="F100" s="1067"/>
      <c r="G100" s="1093"/>
      <c r="I100" s="596"/>
      <c r="J100" s="596"/>
      <c r="K100" s="596"/>
      <c r="L100" s="595"/>
    </row>
    <row r="101" spans="1:12" s="594" customFormat="1" ht="60.75" customHeight="1">
      <c r="A101" s="1082" t="s">
        <v>322</v>
      </c>
      <c r="B101" s="1092" t="s">
        <v>731</v>
      </c>
      <c r="C101" s="1091"/>
      <c r="D101" s="1069"/>
      <c r="E101" s="1068"/>
      <c r="F101" s="1067"/>
      <c r="G101" s="1086"/>
      <c r="I101" s="596"/>
      <c r="J101" s="596"/>
      <c r="K101" s="596"/>
      <c r="L101" s="595"/>
    </row>
    <row r="102" spans="1:12" s="594" customFormat="1" ht="24" customHeight="1">
      <c r="A102" s="1082" t="s">
        <v>118</v>
      </c>
      <c r="B102" s="1092" t="s">
        <v>500</v>
      </c>
      <c r="C102" s="1091"/>
      <c r="D102" s="1069"/>
      <c r="E102" s="1068"/>
      <c r="F102" s="1067"/>
      <c r="G102" s="1090"/>
      <c r="I102" s="596"/>
      <c r="J102" s="596"/>
      <c r="K102" s="596"/>
      <c r="L102" s="595"/>
    </row>
    <row r="103" spans="1:12" s="594" customFormat="1" ht="100.5" customHeight="1">
      <c r="A103" s="1085" t="s">
        <v>320</v>
      </c>
      <c r="B103" s="1089" t="s">
        <v>730</v>
      </c>
      <c r="C103" s="1027">
        <v>1</v>
      </c>
      <c r="D103" s="1069" t="s">
        <v>2</v>
      </c>
      <c r="E103" s="1068"/>
      <c r="F103" s="1067">
        <f t="shared" ref="F103:F114" si="2">C103*E103</f>
        <v>0</v>
      </c>
      <c r="G103" s="1088"/>
      <c r="I103" s="596"/>
      <c r="J103" s="596"/>
      <c r="K103" s="596"/>
      <c r="L103" s="595"/>
    </row>
    <row r="104" spans="1:12" s="594" customFormat="1" ht="39.75" customHeight="1">
      <c r="A104" s="1085" t="s">
        <v>319</v>
      </c>
      <c r="B104" s="1087" t="s">
        <v>729</v>
      </c>
      <c r="C104" s="1027">
        <v>15</v>
      </c>
      <c r="D104" s="1069" t="s">
        <v>2</v>
      </c>
      <c r="E104" s="1068"/>
      <c r="F104" s="1067">
        <f t="shared" si="2"/>
        <v>0</v>
      </c>
      <c r="G104" s="1086"/>
      <c r="I104" s="596"/>
      <c r="J104" s="596"/>
      <c r="K104" s="596"/>
      <c r="L104" s="595"/>
    </row>
    <row r="105" spans="1:12" s="594" customFormat="1" ht="44.25" customHeight="1">
      <c r="A105" s="1085" t="s">
        <v>318</v>
      </c>
      <c r="B105" s="1083" t="s">
        <v>728</v>
      </c>
      <c r="C105" s="1027">
        <v>1</v>
      </c>
      <c r="D105" s="1069" t="s">
        <v>2</v>
      </c>
      <c r="E105" s="1068"/>
      <c r="F105" s="1067">
        <f t="shared" si="2"/>
        <v>0</v>
      </c>
      <c r="G105" s="1080"/>
      <c r="I105" s="596"/>
      <c r="J105" s="596"/>
      <c r="K105" s="596"/>
      <c r="L105" s="595"/>
    </row>
    <row r="106" spans="1:12" s="594" customFormat="1" ht="42.75" customHeight="1">
      <c r="A106" s="1085" t="s">
        <v>571</v>
      </c>
      <c r="B106" s="1083" t="s">
        <v>727</v>
      </c>
      <c r="C106" s="1027">
        <v>1</v>
      </c>
      <c r="D106" s="1069" t="s">
        <v>2</v>
      </c>
      <c r="E106" s="1068"/>
      <c r="F106" s="1067">
        <f t="shared" si="2"/>
        <v>0</v>
      </c>
      <c r="G106" s="1080"/>
      <c r="I106" s="596"/>
      <c r="J106" s="596"/>
      <c r="K106" s="596"/>
      <c r="L106" s="595"/>
    </row>
    <row r="107" spans="1:12" s="594" customFormat="1" ht="45" customHeight="1">
      <c r="A107" s="1085" t="s">
        <v>569</v>
      </c>
      <c r="B107" s="1083" t="s">
        <v>726</v>
      </c>
      <c r="C107" s="1027">
        <v>1</v>
      </c>
      <c r="D107" s="1069" t="s">
        <v>2</v>
      </c>
      <c r="E107" s="1068"/>
      <c r="F107" s="1067">
        <f t="shared" si="2"/>
        <v>0</v>
      </c>
      <c r="G107" s="1080"/>
      <c r="I107" s="596"/>
      <c r="J107" s="596"/>
      <c r="K107" s="596"/>
      <c r="L107" s="595"/>
    </row>
    <row r="108" spans="1:12" s="594" customFormat="1" ht="37.5" customHeight="1">
      <c r="A108" s="1085" t="s">
        <v>567</v>
      </c>
      <c r="B108" s="1083" t="s">
        <v>725</v>
      </c>
      <c r="C108" s="1027">
        <v>1</v>
      </c>
      <c r="D108" s="1069" t="s">
        <v>2</v>
      </c>
      <c r="E108" s="1068"/>
      <c r="F108" s="1067">
        <f t="shared" si="2"/>
        <v>0</v>
      </c>
      <c r="G108" s="1080"/>
      <c r="I108" s="596"/>
      <c r="J108" s="596"/>
      <c r="K108" s="596"/>
      <c r="L108" s="595"/>
    </row>
    <row r="109" spans="1:12" s="594" customFormat="1" ht="23.25" customHeight="1">
      <c r="A109" s="1085" t="s">
        <v>565</v>
      </c>
      <c r="B109" s="1083" t="s">
        <v>724</v>
      </c>
      <c r="C109" s="1027">
        <v>1</v>
      </c>
      <c r="D109" s="1069" t="s">
        <v>2</v>
      </c>
      <c r="E109" s="1068"/>
      <c r="F109" s="1067">
        <f t="shared" si="2"/>
        <v>0</v>
      </c>
      <c r="G109" s="1080"/>
      <c r="I109" s="596"/>
      <c r="J109" s="596"/>
      <c r="K109" s="596"/>
      <c r="L109" s="595"/>
    </row>
    <row r="110" spans="1:12" s="594" customFormat="1" ht="40.5" customHeight="1">
      <c r="A110" s="1085" t="s">
        <v>563</v>
      </c>
      <c r="B110" s="1083" t="s">
        <v>723</v>
      </c>
      <c r="C110" s="1027">
        <v>1</v>
      </c>
      <c r="D110" s="1069" t="s">
        <v>2</v>
      </c>
      <c r="E110" s="1068"/>
      <c r="F110" s="1067">
        <f t="shared" si="2"/>
        <v>0</v>
      </c>
      <c r="G110" s="1080"/>
      <c r="I110" s="596"/>
      <c r="J110" s="596"/>
      <c r="K110" s="596"/>
      <c r="L110" s="595"/>
    </row>
    <row r="111" spans="1:12" s="594" customFormat="1" ht="36.75" customHeight="1">
      <c r="A111" s="1085" t="s">
        <v>561</v>
      </c>
      <c r="B111" s="1083" t="s">
        <v>722</v>
      </c>
      <c r="C111" s="1027">
        <v>2</v>
      </c>
      <c r="D111" s="1069" t="s">
        <v>2</v>
      </c>
      <c r="E111" s="1068"/>
      <c r="F111" s="1067">
        <f t="shared" si="2"/>
        <v>0</v>
      </c>
      <c r="G111" s="1080"/>
      <c r="I111" s="596"/>
      <c r="J111" s="596"/>
      <c r="K111" s="596"/>
      <c r="L111" s="595"/>
    </row>
    <row r="112" spans="1:12" s="594" customFormat="1" ht="39" customHeight="1">
      <c r="A112" s="1085" t="s">
        <v>559</v>
      </c>
      <c r="B112" s="1083" t="s">
        <v>721</v>
      </c>
      <c r="C112" s="1027">
        <v>1</v>
      </c>
      <c r="D112" s="1069" t="s">
        <v>2</v>
      </c>
      <c r="E112" s="1068"/>
      <c r="F112" s="1067">
        <f t="shared" si="2"/>
        <v>0</v>
      </c>
      <c r="G112" s="1080"/>
      <c r="I112" s="596"/>
      <c r="J112" s="596"/>
      <c r="K112" s="596"/>
      <c r="L112" s="595"/>
    </row>
    <row r="113" spans="1:12" s="594" customFormat="1" ht="23.25" customHeight="1">
      <c r="A113" s="1085" t="s">
        <v>557</v>
      </c>
      <c r="B113" s="1083" t="s">
        <v>720</v>
      </c>
      <c r="C113" s="1027">
        <v>1</v>
      </c>
      <c r="D113" s="1069" t="s">
        <v>2</v>
      </c>
      <c r="E113" s="1068"/>
      <c r="F113" s="1067">
        <f t="shared" si="2"/>
        <v>0</v>
      </c>
      <c r="G113" s="1080"/>
      <c r="I113" s="596"/>
      <c r="J113" s="596"/>
      <c r="K113" s="596"/>
      <c r="L113" s="595"/>
    </row>
    <row r="114" spans="1:12" s="594" customFormat="1" ht="42" customHeight="1">
      <c r="A114" s="1085" t="s">
        <v>555</v>
      </c>
      <c r="B114" s="1083" t="s">
        <v>719</v>
      </c>
      <c r="C114" s="1027">
        <v>1</v>
      </c>
      <c r="D114" s="1069" t="s">
        <v>2</v>
      </c>
      <c r="E114" s="1068"/>
      <c r="F114" s="1067">
        <f t="shared" si="2"/>
        <v>0</v>
      </c>
      <c r="G114" s="1080"/>
      <c r="I114" s="596"/>
      <c r="J114" s="596"/>
      <c r="K114" s="596"/>
      <c r="L114" s="595"/>
    </row>
    <row r="115" spans="1:12" s="594" customFormat="1" ht="12" customHeight="1">
      <c r="A115" s="1085"/>
      <c r="B115" s="1083"/>
      <c r="C115" s="1027"/>
      <c r="D115" s="1069"/>
      <c r="E115" s="1068"/>
      <c r="F115" s="1067"/>
      <c r="G115" s="1080"/>
      <c r="I115" s="596"/>
      <c r="J115" s="596"/>
      <c r="K115" s="596"/>
      <c r="L115" s="595"/>
    </row>
    <row r="116" spans="1:12" s="594" customFormat="1" ht="26.25" customHeight="1">
      <c r="A116" s="1085" t="s">
        <v>553</v>
      </c>
      <c r="B116" s="1083" t="s">
        <v>517</v>
      </c>
      <c r="C116" s="1027">
        <v>1</v>
      </c>
      <c r="D116" s="1069" t="s">
        <v>2</v>
      </c>
      <c r="E116" s="1068"/>
      <c r="F116" s="1067">
        <f t="shared" ref="F116:F124" si="3">C116*E116</f>
        <v>0</v>
      </c>
      <c r="G116" s="1080"/>
      <c r="I116" s="596"/>
      <c r="J116" s="596"/>
      <c r="K116" s="596"/>
      <c r="L116" s="595"/>
    </row>
    <row r="117" spans="1:12" s="594" customFormat="1" ht="59.25" customHeight="1">
      <c r="A117" s="1085" t="s">
        <v>551</v>
      </c>
      <c r="B117" s="1083" t="s">
        <v>718</v>
      </c>
      <c r="C117" s="1027">
        <v>1</v>
      </c>
      <c r="D117" s="1069" t="s">
        <v>2</v>
      </c>
      <c r="E117" s="1068"/>
      <c r="F117" s="1067">
        <f t="shared" si="3"/>
        <v>0</v>
      </c>
      <c r="G117" s="1080"/>
      <c r="I117" s="596"/>
      <c r="J117" s="596"/>
      <c r="K117" s="596"/>
      <c r="L117" s="595"/>
    </row>
    <row r="118" spans="1:12" s="594" customFormat="1" ht="38.25" customHeight="1">
      <c r="A118" s="1085" t="s">
        <v>549</v>
      </c>
      <c r="B118" s="1083" t="s">
        <v>513</v>
      </c>
      <c r="C118" s="1027">
        <v>44</v>
      </c>
      <c r="D118" s="1069" t="s">
        <v>2</v>
      </c>
      <c r="E118" s="1068"/>
      <c r="F118" s="1067">
        <f t="shared" si="3"/>
        <v>0</v>
      </c>
      <c r="G118" s="1080"/>
      <c r="I118" s="596"/>
      <c r="J118" s="596"/>
      <c r="K118" s="596"/>
      <c r="L118" s="595"/>
    </row>
    <row r="119" spans="1:12" s="594" customFormat="1" ht="28.5" customHeight="1">
      <c r="A119" s="1084" t="s">
        <v>547</v>
      </c>
      <c r="B119" s="1083" t="s">
        <v>717</v>
      </c>
      <c r="C119" s="1027">
        <v>2</v>
      </c>
      <c r="D119" s="1069" t="s">
        <v>2</v>
      </c>
      <c r="E119" s="1068"/>
      <c r="F119" s="1067">
        <f t="shared" si="3"/>
        <v>0</v>
      </c>
      <c r="G119" s="1080"/>
      <c r="I119" s="596"/>
      <c r="J119" s="596"/>
      <c r="K119" s="596"/>
      <c r="L119" s="595"/>
    </row>
    <row r="120" spans="1:12" s="594" customFormat="1" ht="24" customHeight="1">
      <c r="A120" s="1084" t="s">
        <v>545</v>
      </c>
      <c r="B120" s="1083" t="s">
        <v>716</v>
      </c>
      <c r="C120" s="1027">
        <v>8</v>
      </c>
      <c r="D120" s="1069" t="s">
        <v>2</v>
      </c>
      <c r="E120" s="1068"/>
      <c r="F120" s="1067">
        <f t="shared" si="3"/>
        <v>0</v>
      </c>
      <c r="G120" s="1080"/>
      <c r="I120" s="596"/>
      <c r="J120" s="596"/>
      <c r="K120" s="596"/>
      <c r="L120" s="595"/>
    </row>
    <row r="121" spans="1:12" s="594" customFormat="1" ht="28.5" customHeight="1">
      <c r="A121" s="1082" t="s">
        <v>117</v>
      </c>
      <c r="B121" s="1081" t="s">
        <v>505</v>
      </c>
      <c r="C121" s="1027">
        <v>1</v>
      </c>
      <c r="D121" s="1069" t="s">
        <v>14</v>
      </c>
      <c r="E121" s="1068"/>
      <c r="F121" s="1067">
        <f t="shared" si="3"/>
        <v>0</v>
      </c>
      <c r="G121" s="1080"/>
      <c r="H121" s="1079"/>
      <c r="I121" s="596"/>
      <c r="J121" s="596"/>
      <c r="K121" s="596"/>
      <c r="L121" s="595"/>
    </row>
    <row r="122" spans="1:12" s="1040" customFormat="1" ht="38.25" customHeight="1" thickBot="1">
      <c r="A122" s="1078" t="s">
        <v>116</v>
      </c>
      <c r="B122" s="1077" t="s">
        <v>504</v>
      </c>
      <c r="C122" s="1076">
        <v>1</v>
      </c>
      <c r="D122" s="1075" t="s">
        <v>14</v>
      </c>
      <c r="E122" s="1074"/>
      <c r="F122" s="1073">
        <f t="shared" si="3"/>
        <v>0</v>
      </c>
      <c r="G122" s="1044"/>
      <c r="H122" s="1072"/>
      <c r="I122" s="1042"/>
      <c r="J122" s="1042"/>
      <c r="K122" s="1042"/>
      <c r="L122" s="1041"/>
    </row>
    <row r="123" spans="1:12" s="594" customFormat="1" ht="24.75" customHeight="1" thickTop="1">
      <c r="A123" s="1071" t="s">
        <v>114</v>
      </c>
      <c r="B123" s="1070" t="s">
        <v>503</v>
      </c>
      <c r="C123" s="1027">
        <v>1</v>
      </c>
      <c r="D123" s="1069" t="s">
        <v>14</v>
      </c>
      <c r="E123" s="1068"/>
      <c r="F123" s="1067">
        <f t="shared" si="3"/>
        <v>0</v>
      </c>
      <c r="G123" s="1023"/>
      <c r="I123" s="596"/>
      <c r="J123" s="596"/>
      <c r="K123" s="596"/>
      <c r="L123" s="595"/>
    </row>
    <row r="124" spans="1:12" s="594" customFormat="1" ht="29.25" customHeight="1">
      <c r="A124" s="1071" t="s">
        <v>113</v>
      </c>
      <c r="B124" s="1070" t="s">
        <v>503</v>
      </c>
      <c r="C124" s="1027">
        <v>1</v>
      </c>
      <c r="D124" s="1069" t="s">
        <v>14</v>
      </c>
      <c r="E124" s="1068"/>
      <c r="F124" s="1067">
        <f t="shared" si="3"/>
        <v>0</v>
      </c>
      <c r="G124" s="1023">
        <f>SUM(F103:F124)</f>
        <v>0</v>
      </c>
      <c r="I124" s="596"/>
      <c r="J124" s="596"/>
      <c r="K124" s="596"/>
      <c r="L124" s="595"/>
    </row>
    <row r="125" spans="1:12" s="594" customFormat="1" ht="9.75" customHeight="1">
      <c r="A125" s="1066"/>
      <c r="B125" s="1016"/>
      <c r="C125" s="1020"/>
      <c r="D125" s="1014"/>
      <c r="E125" s="1020"/>
      <c r="F125" s="1019"/>
      <c r="G125" s="1018"/>
      <c r="I125" s="596"/>
      <c r="J125" s="596"/>
      <c r="K125" s="596"/>
      <c r="L125" s="595"/>
    </row>
    <row r="126" spans="1:12" s="594" customFormat="1" ht="70.5" customHeight="1">
      <c r="A126" s="1035" t="s">
        <v>108</v>
      </c>
      <c r="B126" s="1055" t="s">
        <v>715</v>
      </c>
      <c r="C126" s="1033"/>
      <c r="D126" s="1032"/>
      <c r="E126" s="1031"/>
      <c r="F126" s="1030"/>
      <c r="G126" s="1065"/>
      <c r="I126" s="596"/>
      <c r="J126" s="596"/>
      <c r="K126" s="596"/>
      <c r="L126" s="595"/>
    </row>
    <row r="127" spans="1:12" s="594" customFormat="1" ht="24" customHeight="1">
      <c r="A127" s="1035" t="s">
        <v>106</v>
      </c>
      <c r="B127" s="1034" t="s">
        <v>383</v>
      </c>
      <c r="C127" s="1033"/>
      <c r="D127" s="1032"/>
      <c r="E127" s="1031"/>
      <c r="F127" s="1030"/>
      <c r="G127" s="1064"/>
      <c r="I127" s="596"/>
      <c r="J127" s="596"/>
      <c r="K127" s="596"/>
      <c r="L127" s="595"/>
    </row>
    <row r="128" spans="1:12" s="594" customFormat="1" ht="24" customHeight="1">
      <c r="A128" s="1017" t="s">
        <v>298</v>
      </c>
      <c r="B128" s="1037" t="s">
        <v>140</v>
      </c>
      <c r="C128" s="1033">
        <v>1</v>
      </c>
      <c r="D128" s="1032" t="s">
        <v>14</v>
      </c>
      <c r="E128" s="1031"/>
      <c r="F128" s="1030">
        <f>C128*E128</f>
        <v>0</v>
      </c>
      <c r="G128" s="1061"/>
      <c r="I128" s="596"/>
      <c r="J128" s="596"/>
      <c r="K128" s="596"/>
      <c r="L128" s="595"/>
    </row>
    <row r="129" spans="1:12" s="594" customFormat="1" ht="24" customHeight="1">
      <c r="A129" s="1035" t="s">
        <v>104</v>
      </c>
      <c r="B129" s="1034" t="s">
        <v>330</v>
      </c>
      <c r="C129" s="1033"/>
      <c r="D129" s="1032"/>
      <c r="E129" s="1031"/>
      <c r="F129" s="1030"/>
      <c r="G129" s="1061"/>
      <c r="I129" s="596"/>
      <c r="J129" s="596"/>
      <c r="K129" s="596"/>
      <c r="L129" s="595"/>
    </row>
    <row r="130" spans="1:12" s="594" customFormat="1" ht="26.25" customHeight="1">
      <c r="A130" s="1017" t="s">
        <v>295</v>
      </c>
      <c r="B130" s="1037" t="s">
        <v>714</v>
      </c>
      <c r="C130" s="1033">
        <v>3.78</v>
      </c>
      <c r="D130" s="1032" t="s">
        <v>6</v>
      </c>
      <c r="E130" s="1031"/>
      <c r="F130" s="1030">
        <f>C130*E130</f>
        <v>0</v>
      </c>
      <c r="G130" s="1060"/>
      <c r="I130" s="596"/>
      <c r="J130" s="596"/>
      <c r="K130" s="596"/>
      <c r="L130" s="595"/>
    </row>
    <row r="131" spans="1:12" s="594" customFormat="1" ht="24" customHeight="1">
      <c r="A131" s="1017" t="s">
        <v>293</v>
      </c>
      <c r="B131" s="1037" t="s">
        <v>713</v>
      </c>
      <c r="C131" s="1033">
        <v>1.89</v>
      </c>
      <c r="D131" s="1032" t="s">
        <v>6</v>
      </c>
      <c r="E131" s="1031"/>
      <c r="F131" s="1030">
        <f>C131*E131</f>
        <v>0</v>
      </c>
      <c r="G131" s="1063"/>
      <c r="I131" s="596"/>
      <c r="J131" s="596"/>
      <c r="K131" s="596"/>
      <c r="L131" s="595"/>
    </row>
    <row r="132" spans="1:12" s="594" customFormat="1" ht="24" customHeight="1">
      <c r="A132" s="1017" t="s">
        <v>292</v>
      </c>
      <c r="B132" s="1037" t="s">
        <v>374</v>
      </c>
      <c r="C132" s="1033">
        <v>2.27</v>
      </c>
      <c r="D132" s="1032" t="s">
        <v>6</v>
      </c>
      <c r="E132" s="1031"/>
      <c r="F132" s="1030">
        <f>C132*E132</f>
        <v>0</v>
      </c>
      <c r="G132" s="1061"/>
      <c r="I132" s="596"/>
      <c r="J132" s="596"/>
      <c r="K132" s="596"/>
      <c r="L132" s="595"/>
    </row>
    <row r="133" spans="1:12" s="594" customFormat="1" ht="24" customHeight="1">
      <c r="A133" s="1035" t="s">
        <v>102</v>
      </c>
      <c r="B133" s="1034" t="s">
        <v>439</v>
      </c>
      <c r="C133" s="1033"/>
      <c r="D133" s="1032"/>
      <c r="E133" s="1031"/>
      <c r="F133" s="1030"/>
      <c r="G133" s="1061"/>
      <c r="I133" s="596"/>
      <c r="J133" s="596"/>
      <c r="K133" s="596"/>
      <c r="L133" s="595"/>
    </row>
    <row r="134" spans="1:12" s="594" customFormat="1" ht="24" customHeight="1">
      <c r="A134" s="1017" t="s">
        <v>291</v>
      </c>
      <c r="B134" s="1037" t="s">
        <v>712</v>
      </c>
      <c r="C134" s="1033">
        <v>1.32</v>
      </c>
      <c r="D134" s="1032" t="s">
        <v>6</v>
      </c>
      <c r="E134" s="1031"/>
      <c r="F134" s="1030">
        <f>C134*E134</f>
        <v>0</v>
      </c>
      <c r="G134" s="1061"/>
      <c r="I134" s="596"/>
      <c r="J134" s="596"/>
      <c r="K134" s="596"/>
      <c r="L134" s="595"/>
    </row>
    <row r="135" spans="1:12" s="594" customFormat="1" ht="24" customHeight="1">
      <c r="A135" s="1017" t="s">
        <v>289</v>
      </c>
      <c r="B135" s="1037" t="s">
        <v>436</v>
      </c>
      <c r="C135" s="1033">
        <v>0.45</v>
      </c>
      <c r="D135" s="1032" t="s">
        <v>6</v>
      </c>
      <c r="E135" s="1031"/>
      <c r="F135" s="1030">
        <f>C135*E135</f>
        <v>0</v>
      </c>
      <c r="G135" s="1061"/>
      <c r="I135" s="596"/>
      <c r="J135" s="596"/>
      <c r="K135" s="596"/>
      <c r="L135" s="595"/>
    </row>
    <row r="136" spans="1:12" s="594" customFormat="1" ht="24" customHeight="1">
      <c r="A136" s="1017" t="s">
        <v>180</v>
      </c>
      <c r="B136" s="1037" t="s">
        <v>434</v>
      </c>
      <c r="C136" s="1033">
        <v>0.63</v>
      </c>
      <c r="D136" s="1032" t="s">
        <v>6</v>
      </c>
      <c r="E136" s="1031"/>
      <c r="F136" s="1030">
        <f>C136*E136</f>
        <v>0</v>
      </c>
      <c r="G136" s="1061"/>
      <c r="I136" s="596"/>
      <c r="J136" s="596"/>
      <c r="K136" s="596"/>
      <c r="L136" s="595"/>
    </row>
    <row r="137" spans="1:12" s="594" customFormat="1" ht="24" customHeight="1">
      <c r="A137" s="1017" t="s">
        <v>286</v>
      </c>
      <c r="B137" s="1037" t="s">
        <v>432</v>
      </c>
      <c r="C137" s="1033">
        <v>0.86</v>
      </c>
      <c r="D137" s="1032" t="s">
        <v>6</v>
      </c>
      <c r="E137" s="1031"/>
      <c r="F137" s="1030">
        <f>C137*E137</f>
        <v>0</v>
      </c>
      <c r="G137" s="1060"/>
      <c r="I137" s="596"/>
      <c r="J137" s="596"/>
      <c r="K137" s="596"/>
      <c r="L137" s="595"/>
    </row>
    <row r="138" spans="1:12" s="594" customFormat="1" ht="24" customHeight="1">
      <c r="A138" s="1035" t="s">
        <v>100</v>
      </c>
      <c r="B138" s="1034" t="s">
        <v>430</v>
      </c>
      <c r="C138" s="1033"/>
      <c r="D138" s="1032"/>
      <c r="E138" s="1031"/>
      <c r="F138" s="1030"/>
      <c r="G138" s="1061"/>
      <c r="I138" s="596"/>
      <c r="J138" s="596"/>
      <c r="K138" s="596"/>
      <c r="L138" s="595"/>
    </row>
    <row r="139" spans="1:12" s="594" customFormat="1" ht="24" customHeight="1">
      <c r="A139" s="1017" t="s">
        <v>98</v>
      </c>
      <c r="B139" s="1037" t="s">
        <v>428</v>
      </c>
      <c r="C139" s="1033">
        <v>19.05</v>
      </c>
      <c r="D139" s="1032" t="s">
        <v>15</v>
      </c>
      <c r="E139" s="1031"/>
      <c r="F139" s="1030">
        <f>C139*E139</f>
        <v>0</v>
      </c>
      <c r="G139" s="1061"/>
      <c r="I139" s="596"/>
      <c r="J139" s="596"/>
      <c r="K139" s="596"/>
      <c r="L139" s="595"/>
    </row>
    <row r="140" spans="1:12" s="594" customFormat="1" ht="24" customHeight="1">
      <c r="A140" s="1017" t="s">
        <v>96</v>
      </c>
      <c r="B140" s="1037" t="s">
        <v>426</v>
      </c>
      <c r="C140" s="1033">
        <v>3</v>
      </c>
      <c r="D140" s="1032" t="s">
        <v>15</v>
      </c>
      <c r="E140" s="1031"/>
      <c r="F140" s="1030">
        <f>C140*E140</f>
        <v>0</v>
      </c>
      <c r="G140" s="1061"/>
      <c r="I140" s="596"/>
      <c r="J140" s="596"/>
      <c r="K140" s="596"/>
      <c r="L140" s="595"/>
    </row>
    <row r="141" spans="1:12" s="594" customFormat="1" ht="24" customHeight="1">
      <c r="A141" s="1035" t="s">
        <v>175</v>
      </c>
      <c r="B141" s="1034" t="s">
        <v>358</v>
      </c>
      <c r="C141" s="1033"/>
      <c r="D141" s="1032"/>
      <c r="E141" s="1031"/>
      <c r="F141" s="1030"/>
      <c r="G141" s="1062"/>
      <c r="I141" s="596"/>
      <c r="J141" s="596"/>
      <c r="K141" s="596"/>
      <c r="L141" s="595"/>
    </row>
    <row r="142" spans="1:12" s="594" customFormat="1" ht="47.25" customHeight="1">
      <c r="A142" s="1017" t="s">
        <v>272</v>
      </c>
      <c r="B142" s="1037" t="s">
        <v>423</v>
      </c>
      <c r="C142" s="1033">
        <v>56.73</v>
      </c>
      <c r="D142" s="1032" t="s">
        <v>15</v>
      </c>
      <c r="E142" s="1031"/>
      <c r="F142" s="1030">
        <f t="shared" ref="F142:F152" si="4">C142*E142</f>
        <v>0</v>
      </c>
      <c r="G142" s="1061"/>
      <c r="H142" s="1037"/>
      <c r="I142" s="1033"/>
      <c r="J142" s="1032"/>
      <c r="K142" s="1059"/>
      <c r="L142" s="595"/>
    </row>
    <row r="143" spans="1:12" s="594" customFormat="1" ht="24" customHeight="1">
      <c r="A143" s="1017" t="s">
        <v>270</v>
      </c>
      <c r="B143" s="1037" t="s">
        <v>421</v>
      </c>
      <c r="C143" s="1033">
        <v>8.6300000000000008</v>
      </c>
      <c r="D143" s="1032" t="s">
        <v>15</v>
      </c>
      <c r="E143" s="1031"/>
      <c r="F143" s="1030">
        <f t="shared" si="4"/>
        <v>0</v>
      </c>
      <c r="G143" s="1061"/>
      <c r="H143" s="1037"/>
      <c r="I143" s="1033"/>
      <c r="J143" s="1032"/>
      <c r="K143" s="1059"/>
      <c r="L143" s="595"/>
    </row>
    <row r="144" spans="1:12" s="594" customFormat="1" ht="24" customHeight="1">
      <c r="A144" s="1017" t="s">
        <v>268</v>
      </c>
      <c r="B144" s="1037" t="s">
        <v>419</v>
      </c>
      <c r="C144" s="1033">
        <v>53.6</v>
      </c>
      <c r="D144" s="1032" t="s">
        <v>5</v>
      </c>
      <c r="E144" s="1031"/>
      <c r="F144" s="1030">
        <f t="shared" si="4"/>
        <v>0</v>
      </c>
      <c r="G144" s="1061"/>
      <c r="H144" s="1037"/>
      <c r="I144" s="1033"/>
      <c r="J144" s="1032"/>
      <c r="K144" s="1059"/>
      <c r="L144" s="595"/>
    </row>
    <row r="145" spans="1:12" s="594" customFormat="1" ht="24" customHeight="1">
      <c r="A145" s="1017" t="s">
        <v>711</v>
      </c>
      <c r="B145" s="1037" t="s">
        <v>417</v>
      </c>
      <c r="C145" s="1033">
        <v>8.6300000000000008</v>
      </c>
      <c r="D145" s="1032" t="s">
        <v>15</v>
      </c>
      <c r="E145" s="1031"/>
      <c r="F145" s="1030">
        <f t="shared" si="4"/>
        <v>0</v>
      </c>
      <c r="G145" s="1060"/>
      <c r="H145" s="1037"/>
      <c r="I145" s="1033"/>
      <c r="J145" s="1032"/>
      <c r="K145" s="1059"/>
      <c r="L145" s="595"/>
    </row>
    <row r="146" spans="1:12" s="594" customFormat="1" ht="24" customHeight="1">
      <c r="A146" s="1017" t="s">
        <v>710</v>
      </c>
      <c r="B146" s="1037" t="s">
        <v>415</v>
      </c>
      <c r="C146" s="1033">
        <v>8.6999999999999993</v>
      </c>
      <c r="D146" s="1032" t="s">
        <v>15</v>
      </c>
      <c r="E146" s="1031"/>
      <c r="F146" s="1030">
        <f t="shared" si="4"/>
        <v>0</v>
      </c>
      <c r="G146" s="1060"/>
      <c r="H146" s="1037"/>
      <c r="I146" s="1033"/>
      <c r="J146" s="1032"/>
      <c r="K146" s="1059"/>
      <c r="L146" s="595"/>
    </row>
    <row r="147" spans="1:12" s="594" customFormat="1" ht="24" customHeight="1">
      <c r="A147" s="1017" t="s">
        <v>709</v>
      </c>
      <c r="B147" s="1037" t="s">
        <v>413</v>
      </c>
      <c r="C147" s="1033">
        <v>5.04</v>
      </c>
      <c r="D147" s="1032" t="s">
        <v>15</v>
      </c>
      <c r="E147" s="1031"/>
      <c r="F147" s="1030">
        <f t="shared" si="4"/>
        <v>0</v>
      </c>
      <c r="G147" s="1060"/>
      <c r="H147" s="1037"/>
      <c r="I147" s="1033"/>
      <c r="J147" s="1032"/>
      <c r="K147" s="1059"/>
      <c r="L147" s="595"/>
    </row>
    <row r="148" spans="1:12" s="594" customFormat="1" ht="24" customHeight="1">
      <c r="A148" s="1017" t="s">
        <v>708</v>
      </c>
      <c r="B148" s="1037" t="s">
        <v>411</v>
      </c>
      <c r="C148" s="1033">
        <v>10.6</v>
      </c>
      <c r="D148" s="1032" t="s">
        <v>15</v>
      </c>
      <c r="E148" s="1031"/>
      <c r="F148" s="1030">
        <f t="shared" si="4"/>
        <v>0</v>
      </c>
      <c r="G148" s="1057"/>
      <c r="H148" s="1037"/>
      <c r="I148" s="1033"/>
      <c r="J148" s="1032"/>
      <c r="K148" s="1059"/>
      <c r="L148" s="595"/>
    </row>
    <row r="149" spans="1:12" s="594" customFormat="1" ht="49.5" customHeight="1">
      <c r="A149" s="1017" t="s">
        <v>707</v>
      </c>
      <c r="B149" s="1037" t="s">
        <v>409</v>
      </c>
      <c r="C149" s="1033">
        <v>1</v>
      </c>
      <c r="D149" s="1032" t="s">
        <v>14</v>
      </c>
      <c r="E149" s="1031"/>
      <c r="F149" s="1030">
        <f t="shared" si="4"/>
        <v>0</v>
      </c>
      <c r="G149" s="1057"/>
      <c r="I149" s="596"/>
      <c r="J149" s="596"/>
      <c r="K149" s="596"/>
      <c r="L149" s="595"/>
    </row>
    <row r="150" spans="1:12" s="594" customFormat="1" ht="24" customHeight="1">
      <c r="A150" s="1017" t="s">
        <v>706</v>
      </c>
      <c r="B150" s="1037" t="s">
        <v>407</v>
      </c>
      <c r="C150" s="1033">
        <v>8.6300000000000008</v>
      </c>
      <c r="D150" s="1032" t="s">
        <v>15</v>
      </c>
      <c r="E150" s="1031"/>
      <c r="F150" s="1030">
        <f t="shared" si="4"/>
        <v>0</v>
      </c>
      <c r="G150" s="1057"/>
      <c r="I150" s="596"/>
      <c r="J150" s="596"/>
      <c r="K150" s="596"/>
      <c r="L150" s="595"/>
    </row>
    <row r="151" spans="1:12" s="594" customFormat="1" ht="24" customHeight="1">
      <c r="A151" s="1017" t="s">
        <v>705</v>
      </c>
      <c r="B151" s="1037" t="s">
        <v>405</v>
      </c>
      <c r="C151" s="1033">
        <v>5.04</v>
      </c>
      <c r="D151" s="1032" t="s">
        <v>15</v>
      </c>
      <c r="E151" s="1031"/>
      <c r="F151" s="1030">
        <f t="shared" si="4"/>
        <v>0</v>
      </c>
      <c r="G151" s="1057"/>
      <c r="I151" s="596"/>
      <c r="J151" s="596"/>
      <c r="K151" s="596"/>
      <c r="L151" s="595"/>
    </row>
    <row r="152" spans="1:12" s="1040" customFormat="1" ht="24" customHeight="1" thickBot="1">
      <c r="A152" s="1050" t="s">
        <v>704</v>
      </c>
      <c r="B152" s="1049" t="s">
        <v>403</v>
      </c>
      <c r="C152" s="1048">
        <v>56.73</v>
      </c>
      <c r="D152" s="1047" t="s">
        <v>15</v>
      </c>
      <c r="E152" s="1046"/>
      <c r="F152" s="1045">
        <f t="shared" si="4"/>
        <v>0</v>
      </c>
      <c r="G152" s="1058"/>
      <c r="I152" s="1042"/>
      <c r="J152" s="1042"/>
      <c r="K152" s="1042"/>
      <c r="L152" s="1041"/>
    </row>
    <row r="153" spans="1:12" s="594" customFormat="1" ht="30.75" customHeight="1" thickTop="1">
      <c r="A153" s="1035" t="s">
        <v>173</v>
      </c>
      <c r="B153" s="1034" t="s">
        <v>401</v>
      </c>
      <c r="C153" s="1033"/>
      <c r="D153" s="1032"/>
      <c r="E153" s="1031"/>
      <c r="F153" s="1030"/>
      <c r="G153" s="1057"/>
      <c r="I153" s="596"/>
      <c r="J153" s="596"/>
      <c r="K153" s="596"/>
      <c r="L153" s="595"/>
    </row>
    <row r="154" spans="1:12" s="594" customFormat="1" ht="49.5" customHeight="1">
      <c r="A154" s="1017" t="s">
        <v>171</v>
      </c>
      <c r="B154" s="1037" t="s">
        <v>399</v>
      </c>
      <c r="C154" s="1033">
        <v>2</v>
      </c>
      <c r="D154" s="1032" t="s">
        <v>2</v>
      </c>
      <c r="E154" s="1031"/>
      <c r="F154" s="1030">
        <f>C154*E154</f>
        <v>0</v>
      </c>
      <c r="G154" s="1056"/>
      <c r="I154" s="596"/>
      <c r="J154" s="596"/>
      <c r="K154" s="596"/>
      <c r="L154" s="595"/>
    </row>
    <row r="155" spans="1:12" s="594" customFormat="1" ht="24" customHeight="1">
      <c r="A155" s="1017" t="s">
        <v>264</v>
      </c>
      <c r="B155" s="1037" t="s">
        <v>397</v>
      </c>
      <c r="C155" s="1033">
        <v>2</v>
      </c>
      <c r="D155" s="1032" t="s">
        <v>2</v>
      </c>
      <c r="E155" s="1031"/>
      <c r="F155" s="1030">
        <f>C155*E155</f>
        <v>0</v>
      </c>
      <c r="G155" s="1057"/>
      <c r="I155" s="596"/>
      <c r="J155" s="596"/>
      <c r="K155" s="596"/>
      <c r="L155" s="595"/>
    </row>
    <row r="156" spans="1:12" s="594" customFormat="1" ht="25.5" customHeight="1">
      <c r="A156" s="1017" t="s">
        <v>703</v>
      </c>
      <c r="B156" s="1037" t="s">
        <v>395</v>
      </c>
      <c r="C156" s="1033">
        <v>2</v>
      </c>
      <c r="D156" s="1032" t="s">
        <v>2</v>
      </c>
      <c r="E156" s="1031"/>
      <c r="F156" s="1030">
        <f>C156*E156</f>
        <v>0</v>
      </c>
      <c r="G156" s="1056"/>
      <c r="I156" s="596"/>
      <c r="J156" s="596"/>
      <c r="K156" s="596"/>
      <c r="L156" s="595"/>
    </row>
    <row r="157" spans="1:12" s="594" customFormat="1" ht="12" customHeight="1">
      <c r="A157" s="1017"/>
      <c r="B157" s="1037"/>
      <c r="C157" s="1033"/>
      <c r="D157" s="1032"/>
      <c r="E157" s="1031"/>
      <c r="F157" s="1030"/>
      <c r="G157" s="1056"/>
      <c r="I157" s="596"/>
      <c r="J157" s="596"/>
      <c r="K157" s="596"/>
      <c r="L157" s="595"/>
    </row>
    <row r="158" spans="1:12" s="594" customFormat="1" ht="24" customHeight="1">
      <c r="A158" s="1035" t="s">
        <v>262</v>
      </c>
      <c r="B158" s="1034" t="s">
        <v>393</v>
      </c>
      <c r="C158" s="1033"/>
      <c r="D158" s="1032"/>
      <c r="E158" s="1031"/>
      <c r="F158" s="1030"/>
      <c r="G158" s="1023"/>
      <c r="I158" s="596"/>
      <c r="J158" s="596"/>
      <c r="K158" s="596"/>
      <c r="L158" s="595"/>
    </row>
    <row r="159" spans="1:12" s="594" customFormat="1" ht="69.75" customHeight="1">
      <c r="A159" s="1017" t="s">
        <v>260</v>
      </c>
      <c r="B159" s="1037" t="s">
        <v>702</v>
      </c>
      <c r="C159" s="1033">
        <v>2</v>
      </c>
      <c r="D159" s="1032" t="s">
        <v>2</v>
      </c>
      <c r="E159" s="1031"/>
      <c r="F159" s="1030">
        <f>C159*E159</f>
        <v>0</v>
      </c>
      <c r="G159" s="1023"/>
      <c r="I159" s="596"/>
      <c r="J159" s="596"/>
      <c r="K159" s="596"/>
      <c r="L159" s="595"/>
    </row>
    <row r="160" spans="1:12" s="594" customFormat="1" ht="27" customHeight="1">
      <c r="A160" s="1017" t="s">
        <v>259</v>
      </c>
      <c r="B160" s="1037" t="s">
        <v>389</v>
      </c>
      <c r="C160" s="1033">
        <v>4</v>
      </c>
      <c r="D160" s="1032" t="s">
        <v>2</v>
      </c>
      <c r="E160" s="1031"/>
      <c r="F160" s="1030">
        <f>C160*E160</f>
        <v>0</v>
      </c>
      <c r="G160" s="1023"/>
      <c r="I160" s="596"/>
      <c r="J160" s="596"/>
      <c r="K160" s="596"/>
      <c r="L160" s="595"/>
    </row>
    <row r="161" spans="1:12" s="594" customFormat="1" ht="24" customHeight="1">
      <c r="A161" s="1017" t="s">
        <v>258</v>
      </c>
      <c r="B161" s="1037" t="s">
        <v>387</v>
      </c>
      <c r="C161" s="1033">
        <v>4</v>
      </c>
      <c r="D161" s="1032" t="s">
        <v>2</v>
      </c>
      <c r="E161" s="1031"/>
      <c r="F161" s="1030">
        <f>C161*E161</f>
        <v>0</v>
      </c>
      <c r="G161" s="1023"/>
      <c r="I161" s="596"/>
      <c r="J161" s="596"/>
      <c r="K161" s="596"/>
      <c r="L161" s="595"/>
    </row>
    <row r="162" spans="1:12" s="594" customFormat="1" ht="45" customHeight="1">
      <c r="A162" s="1035" t="s">
        <v>701</v>
      </c>
      <c r="B162" s="1034" t="s">
        <v>385</v>
      </c>
      <c r="C162" s="1033">
        <v>1</v>
      </c>
      <c r="D162" s="1032" t="s">
        <v>14</v>
      </c>
      <c r="E162" s="1031"/>
      <c r="F162" s="1030">
        <f>C162*E162</f>
        <v>0</v>
      </c>
      <c r="G162" s="1023">
        <f>SUM(F128:F162)</f>
        <v>0</v>
      </c>
      <c r="I162" s="596"/>
      <c r="J162" s="596"/>
      <c r="K162" s="596"/>
      <c r="L162" s="595"/>
    </row>
    <row r="163" spans="1:12" s="594" customFormat="1" ht="11.25" customHeight="1">
      <c r="A163" s="1035"/>
      <c r="B163" s="1034"/>
      <c r="C163" s="1033"/>
      <c r="D163" s="1032"/>
      <c r="E163" s="1031"/>
      <c r="F163" s="1030"/>
      <c r="G163" s="1023"/>
      <c r="I163" s="596"/>
      <c r="J163" s="596"/>
      <c r="K163" s="596"/>
      <c r="L163" s="595"/>
    </row>
    <row r="164" spans="1:12" s="594" customFormat="1" ht="38">
      <c r="A164" s="1035" t="s">
        <v>92</v>
      </c>
      <c r="B164" s="1055" t="s">
        <v>384</v>
      </c>
      <c r="C164" s="1033"/>
      <c r="D164" s="1032"/>
      <c r="E164" s="1031"/>
      <c r="F164" s="1030"/>
      <c r="G164" s="1023"/>
      <c r="I164" s="596"/>
      <c r="J164" s="596"/>
      <c r="K164" s="596"/>
      <c r="L164" s="595"/>
    </row>
    <row r="165" spans="1:12" s="594" customFormat="1">
      <c r="A165" s="1035" t="s">
        <v>448</v>
      </c>
      <c r="B165" s="1034" t="s">
        <v>383</v>
      </c>
      <c r="C165" s="1033"/>
      <c r="D165" s="1032"/>
      <c r="E165" s="1031"/>
      <c r="F165" s="1030"/>
      <c r="G165" s="1023"/>
      <c r="I165" s="913"/>
      <c r="J165" s="912"/>
      <c r="K165" s="596"/>
      <c r="L165" s="595"/>
    </row>
    <row r="166" spans="1:12" s="594" customFormat="1" ht="21">
      <c r="A166" s="1017" t="s">
        <v>447</v>
      </c>
      <c r="B166" s="1037" t="s">
        <v>140</v>
      </c>
      <c r="C166" s="1033">
        <v>1</v>
      </c>
      <c r="D166" s="1032" t="s">
        <v>14</v>
      </c>
      <c r="E166" s="1031"/>
      <c r="F166" s="1030">
        <f>C166*E166</f>
        <v>0</v>
      </c>
      <c r="G166" s="1023"/>
      <c r="I166" s="596"/>
      <c r="J166" s="596"/>
      <c r="K166" s="596"/>
      <c r="L166" s="595"/>
    </row>
    <row r="167" spans="1:12" s="594" customFormat="1">
      <c r="A167" s="1035" t="s">
        <v>446</v>
      </c>
      <c r="B167" s="1034" t="s">
        <v>330</v>
      </c>
      <c r="C167" s="1033"/>
      <c r="D167" s="1032"/>
      <c r="E167" s="1031"/>
      <c r="F167" s="1030"/>
      <c r="G167" s="1023"/>
      <c r="H167" s="913"/>
      <c r="I167" s="913"/>
      <c r="J167" s="912"/>
      <c r="K167" s="596"/>
      <c r="L167" s="595"/>
    </row>
    <row r="168" spans="1:12" s="594" customFormat="1" ht="40.5" customHeight="1">
      <c r="A168" s="1017" t="s">
        <v>445</v>
      </c>
      <c r="B168" s="1037" t="s">
        <v>380</v>
      </c>
      <c r="C168" s="1033">
        <v>6.91</v>
      </c>
      <c r="D168" s="1032" t="s">
        <v>6</v>
      </c>
      <c r="E168" s="1031"/>
      <c r="F168" s="1030">
        <f>C168*E168</f>
        <v>0</v>
      </c>
      <c r="G168" s="1023"/>
      <c r="H168" s="1054"/>
      <c r="I168" s="596"/>
      <c r="J168" s="596"/>
      <c r="L168" s="595"/>
    </row>
    <row r="169" spans="1:12" s="594" customFormat="1" ht="31.5" customHeight="1">
      <c r="A169" s="1017" t="s">
        <v>443</v>
      </c>
      <c r="B169" s="1037" t="s">
        <v>378</v>
      </c>
      <c r="C169" s="1033">
        <v>5.12</v>
      </c>
      <c r="D169" s="1032" t="str">
        <f>D168</f>
        <v>M3</v>
      </c>
      <c r="E169" s="1031"/>
      <c r="F169" s="1030">
        <f>C169*E169</f>
        <v>0</v>
      </c>
      <c r="G169" s="1023"/>
      <c r="H169" s="1054"/>
      <c r="I169" s="913"/>
      <c r="J169" s="596"/>
      <c r="L169" s="595"/>
    </row>
    <row r="170" spans="1:12" s="594" customFormat="1" ht="43.5" customHeight="1">
      <c r="A170" s="1017" t="s">
        <v>441</v>
      </c>
      <c r="B170" s="1037" t="s">
        <v>700</v>
      </c>
      <c r="C170" s="1033">
        <v>8.58</v>
      </c>
      <c r="D170" s="1032" t="str">
        <f>D169</f>
        <v>M3</v>
      </c>
      <c r="E170" s="1053"/>
      <c r="F170" s="1030">
        <f>C170*E170</f>
        <v>0</v>
      </c>
      <c r="G170" s="1023"/>
      <c r="H170" s="1052"/>
      <c r="I170" s="1052"/>
      <c r="J170" s="596"/>
      <c r="K170" s="596"/>
      <c r="L170" s="595"/>
    </row>
    <row r="171" spans="1:12" s="594" customFormat="1" ht="42" customHeight="1">
      <c r="A171" s="1035" t="s">
        <v>440</v>
      </c>
      <c r="B171" s="1034" t="s">
        <v>699</v>
      </c>
      <c r="C171" s="911"/>
      <c r="D171" s="1032"/>
      <c r="E171" s="1031"/>
      <c r="F171" s="911"/>
      <c r="G171" s="1023"/>
      <c r="H171" s="913"/>
      <c r="I171" s="913"/>
      <c r="J171" s="596"/>
      <c r="K171" s="596"/>
      <c r="L171" s="595"/>
    </row>
    <row r="172" spans="1:12" s="594" customFormat="1">
      <c r="A172" s="1017" t="s">
        <v>438</v>
      </c>
      <c r="B172" s="1037" t="s">
        <v>698</v>
      </c>
      <c r="C172" s="1033">
        <v>6.34</v>
      </c>
      <c r="D172" s="1032" t="s">
        <v>6</v>
      </c>
      <c r="E172" s="1053"/>
      <c r="F172" s="1030">
        <f>C172*E172</f>
        <v>0</v>
      </c>
      <c r="G172" s="1023"/>
      <c r="H172" s="1052"/>
      <c r="I172" s="1052"/>
      <c r="J172" s="596"/>
      <c r="K172" s="596"/>
      <c r="L172" s="595"/>
    </row>
    <row r="173" spans="1:12" s="594" customFormat="1" ht="30.75" customHeight="1">
      <c r="A173" s="1017" t="s">
        <v>437</v>
      </c>
      <c r="B173" s="1037" t="s">
        <v>697</v>
      </c>
      <c r="C173" s="1033">
        <v>1.2</v>
      </c>
      <c r="D173" s="1032" t="s">
        <v>6</v>
      </c>
      <c r="E173" s="1053"/>
      <c r="F173" s="1030">
        <f>C173*E173</f>
        <v>0</v>
      </c>
      <c r="G173" s="1023"/>
      <c r="H173" s="1052"/>
      <c r="I173" s="1052"/>
      <c r="J173" s="596"/>
      <c r="K173" s="596"/>
      <c r="L173" s="595"/>
    </row>
    <row r="174" spans="1:12" s="594" customFormat="1" ht="27" customHeight="1">
      <c r="A174" s="1017" t="s">
        <v>435</v>
      </c>
      <c r="B174" s="1037" t="s">
        <v>374</v>
      </c>
      <c r="C174" s="1033">
        <v>2.17</v>
      </c>
      <c r="D174" s="1032" t="s">
        <v>6</v>
      </c>
      <c r="E174" s="1031"/>
      <c r="F174" s="1030">
        <f>C174*E174</f>
        <v>0</v>
      </c>
      <c r="G174" s="1023"/>
      <c r="H174" s="1051"/>
      <c r="I174" s="596"/>
      <c r="J174" s="596"/>
      <c r="K174" s="596"/>
      <c r="L174" s="595"/>
    </row>
    <row r="175" spans="1:12" s="594" customFormat="1" ht="31.5" customHeight="1">
      <c r="A175" s="1035" t="s">
        <v>431</v>
      </c>
      <c r="B175" s="1034" t="s">
        <v>373</v>
      </c>
      <c r="C175" s="1033"/>
      <c r="D175" s="1032"/>
      <c r="E175" s="1031"/>
      <c r="F175" s="1030"/>
      <c r="G175" s="1023"/>
      <c r="I175" s="596"/>
      <c r="J175" s="596"/>
      <c r="K175" s="596"/>
      <c r="L175" s="595"/>
    </row>
    <row r="176" spans="1:12" s="594" customFormat="1" ht="27.75" customHeight="1">
      <c r="A176" s="1017" t="s">
        <v>429</v>
      </c>
      <c r="B176" s="1037" t="s">
        <v>371</v>
      </c>
      <c r="C176" s="1033">
        <v>2.0699999999999998</v>
      </c>
      <c r="D176" s="1032" t="s">
        <v>6</v>
      </c>
      <c r="E176" s="1031"/>
      <c r="F176" s="1030">
        <f t="shared" ref="F176:F182" si="5">C176*E176</f>
        <v>0</v>
      </c>
      <c r="G176" s="1023"/>
      <c r="H176" s="1039"/>
      <c r="I176" s="596"/>
      <c r="J176" s="596"/>
      <c r="K176" s="596"/>
      <c r="L176" s="595"/>
    </row>
    <row r="177" spans="1:12" s="594" customFormat="1" ht="27.75" customHeight="1">
      <c r="A177" s="1017" t="s">
        <v>427</v>
      </c>
      <c r="B177" s="1037" t="s">
        <v>369</v>
      </c>
      <c r="C177" s="1033">
        <v>1.54</v>
      </c>
      <c r="D177" s="1032" t="s">
        <v>6</v>
      </c>
      <c r="E177" s="1031"/>
      <c r="F177" s="1030">
        <f t="shared" si="5"/>
        <v>0</v>
      </c>
      <c r="G177" s="1023"/>
      <c r="H177" s="1039"/>
      <c r="I177" s="596"/>
      <c r="J177" s="596"/>
      <c r="K177" s="596"/>
      <c r="L177" s="595"/>
    </row>
    <row r="178" spans="1:12" s="594" customFormat="1" ht="25.5" customHeight="1">
      <c r="A178" s="1017" t="s">
        <v>696</v>
      </c>
      <c r="B178" s="1037" t="s">
        <v>367</v>
      </c>
      <c r="C178" s="1033">
        <v>0.8</v>
      </c>
      <c r="D178" s="1032" t="s">
        <v>6</v>
      </c>
      <c r="E178" s="1031"/>
      <c r="F178" s="1030">
        <f t="shared" si="5"/>
        <v>0</v>
      </c>
      <c r="G178" s="1023"/>
      <c r="H178" s="1039"/>
      <c r="I178" s="596"/>
      <c r="J178" s="596"/>
      <c r="K178" s="596"/>
      <c r="L178" s="595"/>
    </row>
    <row r="179" spans="1:12" s="1040" customFormat="1" ht="27" customHeight="1" thickBot="1">
      <c r="A179" s="1050" t="s">
        <v>695</v>
      </c>
      <c r="B179" s="1049" t="s">
        <v>365</v>
      </c>
      <c r="C179" s="1048">
        <v>0.51</v>
      </c>
      <c r="D179" s="1047" t="s">
        <v>6</v>
      </c>
      <c r="E179" s="1046"/>
      <c r="F179" s="1045">
        <f t="shared" si="5"/>
        <v>0</v>
      </c>
      <c r="G179" s="1044"/>
      <c r="H179" s="1043"/>
      <c r="I179" s="1042"/>
      <c r="J179" s="1042"/>
      <c r="K179" s="1042"/>
      <c r="L179" s="1041"/>
    </row>
    <row r="180" spans="1:12" s="594" customFormat="1" ht="44.25" customHeight="1" thickTop="1">
      <c r="A180" s="1035" t="s">
        <v>425</v>
      </c>
      <c r="B180" s="1034" t="s">
        <v>364</v>
      </c>
      <c r="C180" s="1033">
        <v>30.85</v>
      </c>
      <c r="D180" s="1032" t="s">
        <v>15</v>
      </c>
      <c r="E180" s="1031"/>
      <c r="F180" s="1030">
        <f t="shared" si="5"/>
        <v>0</v>
      </c>
      <c r="G180" s="1023"/>
      <c r="H180" s="1039"/>
      <c r="I180" s="596"/>
      <c r="J180" s="596"/>
      <c r="K180" s="596"/>
      <c r="L180" s="595"/>
    </row>
    <row r="181" spans="1:12" s="594" customFormat="1" ht="62.25" customHeight="1">
      <c r="A181" s="1035" t="s">
        <v>402</v>
      </c>
      <c r="B181" s="1034" t="s">
        <v>362</v>
      </c>
      <c r="C181" s="1033">
        <v>20</v>
      </c>
      <c r="D181" s="1032" t="s">
        <v>5</v>
      </c>
      <c r="E181" s="1031"/>
      <c r="F181" s="1030">
        <f t="shared" si="5"/>
        <v>0</v>
      </c>
      <c r="G181" s="1023"/>
      <c r="I181" s="596"/>
      <c r="J181" s="596"/>
      <c r="K181" s="596"/>
      <c r="L181" s="595"/>
    </row>
    <row r="182" spans="1:12" s="594" customFormat="1" ht="51.75" customHeight="1">
      <c r="A182" s="1035" t="s">
        <v>394</v>
      </c>
      <c r="B182" s="1034" t="s">
        <v>360</v>
      </c>
      <c r="C182" s="1033">
        <v>1</v>
      </c>
      <c r="D182" s="1032" t="s">
        <v>14</v>
      </c>
      <c r="E182" s="1031"/>
      <c r="F182" s="1030">
        <f t="shared" si="5"/>
        <v>0</v>
      </c>
      <c r="G182" s="1023"/>
      <c r="I182" s="596"/>
      <c r="J182" s="596"/>
      <c r="K182" s="596"/>
      <c r="L182" s="595"/>
    </row>
    <row r="183" spans="1:12" s="594" customFormat="1" ht="27" customHeight="1">
      <c r="A183" s="1035" t="s">
        <v>386</v>
      </c>
      <c r="B183" s="1034" t="s">
        <v>358</v>
      </c>
      <c r="C183" s="1033"/>
      <c r="D183" s="1032"/>
      <c r="E183" s="1031"/>
      <c r="F183" s="1030"/>
      <c r="G183" s="1023"/>
      <c r="I183" s="596"/>
      <c r="J183" s="596"/>
      <c r="K183" s="596"/>
      <c r="L183" s="595"/>
    </row>
    <row r="184" spans="1:12" s="594" customFormat="1" ht="45.75" customHeight="1">
      <c r="A184" s="1017" t="s">
        <v>694</v>
      </c>
      <c r="B184" s="1037" t="s">
        <v>356</v>
      </c>
      <c r="C184" s="1033">
        <v>13.2</v>
      </c>
      <c r="D184" s="1032" t="s">
        <v>15</v>
      </c>
      <c r="E184" s="1031"/>
      <c r="F184" s="1030">
        <f>C184*E184</f>
        <v>0</v>
      </c>
      <c r="G184" s="1023"/>
      <c r="H184" s="1006"/>
      <c r="I184" s="596"/>
      <c r="J184" s="1038"/>
      <c r="K184" s="596"/>
      <c r="L184" s="595"/>
    </row>
    <row r="185" spans="1:12" s="594" customFormat="1" ht="27.75" customHeight="1">
      <c r="A185" s="1017" t="s">
        <v>693</v>
      </c>
      <c r="B185" s="1037" t="s">
        <v>354</v>
      </c>
      <c r="C185" s="1033">
        <v>43.24</v>
      </c>
      <c r="D185" s="1032" t="s">
        <v>5</v>
      </c>
      <c r="E185" s="1031"/>
      <c r="F185" s="1030">
        <f>C185*E185</f>
        <v>0</v>
      </c>
      <c r="G185" s="1023"/>
      <c r="H185" s="1036"/>
      <c r="I185" s="596"/>
      <c r="J185" s="596"/>
      <c r="K185" s="596"/>
      <c r="L185" s="595"/>
    </row>
    <row r="186" spans="1:12" s="594" customFormat="1" ht="26.25" customHeight="1">
      <c r="A186" s="1017" t="s">
        <v>692</v>
      </c>
      <c r="B186" s="1037" t="s">
        <v>352</v>
      </c>
      <c r="C186" s="1033">
        <v>13.2</v>
      </c>
      <c r="D186" s="1032" t="s">
        <v>15</v>
      </c>
      <c r="E186" s="1031"/>
      <c r="F186" s="1030">
        <f>C186*E186</f>
        <v>0</v>
      </c>
      <c r="G186" s="1023"/>
      <c r="H186" s="1036"/>
      <c r="I186" s="596"/>
      <c r="J186" s="596"/>
      <c r="K186" s="596"/>
      <c r="L186" s="595"/>
    </row>
    <row r="187" spans="1:12" s="594" customFormat="1" ht="21" customHeight="1">
      <c r="A187" s="1035" t="s">
        <v>691</v>
      </c>
      <c r="B187" s="1034" t="s">
        <v>690</v>
      </c>
      <c r="C187" s="1033"/>
      <c r="D187" s="1032"/>
      <c r="E187" s="1031"/>
      <c r="F187" s="1030"/>
      <c r="G187" s="1023"/>
      <c r="I187" s="596"/>
      <c r="J187" s="596"/>
      <c r="K187" s="596"/>
      <c r="L187" s="595"/>
    </row>
    <row r="188" spans="1:12" s="594" customFormat="1" ht="25.5" customHeight="1">
      <c r="A188" s="1017" t="s">
        <v>689</v>
      </c>
      <c r="B188" s="1037" t="s">
        <v>688</v>
      </c>
      <c r="C188" s="1033">
        <v>61.71</v>
      </c>
      <c r="D188" s="1032" t="s">
        <v>15</v>
      </c>
      <c r="E188" s="1031"/>
      <c r="F188" s="1030">
        <f>C188*E188</f>
        <v>0</v>
      </c>
      <c r="G188" s="1023"/>
      <c r="H188" s="1036"/>
      <c r="I188" s="596"/>
      <c r="J188" s="596"/>
      <c r="K188" s="596"/>
      <c r="L188" s="595"/>
    </row>
    <row r="189" spans="1:12" s="594" customFormat="1" ht="39.75" customHeight="1">
      <c r="A189" s="1017" t="s">
        <v>687</v>
      </c>
      <c r="B189" s="1037" t="s">
        <v>686</v>
      </c>
      <c r="C189" s="1033">
        <v>13.2</v>
      </c>
      <c r="D189" s="1032" t="s">
        <v>15</v>
      </c>
      <c r="E189" s="1031"/>
      <c r="F189" s="1030">
        <f>C189*E189</f>
        <v>0</v>
      </c>
      <c r="G189" s="1023"/>
      <c r="H189" s="1036"/>
      <c r="I189" s="596"/>
      <c r="J189" s="596"/>
      <c r="K189" s="596"/>
      <c r="L189" s="595"/>
    </row>
    <row r="190" spans="1:12" s="594" customFormat="1" ht="31.5" customHeight="1">
      <c r="A190" s="1017" t="s">
        <v>685</v>
      </c>
      <c r="B190" s="1037" t="s">
        <v>684</v>
      </c>
      <c r="C190" s="1033">
        <v>12</v>
      </c>
      <c r="D190" s="1032" t="s">
        <v>15</v>
      </c>
      <c r="E190" s="1031"/>
      <c r="F190" s="1030">
        <f>C190*E190</f>
        <v>0</v>
      </c>
      <c r="G190" s="1023"/>
      <c r="H190" s="1036"/>
      <c r="I190" s="596"/>
      <c r="J190" s="596"/>
      <c r="K190" s="596"/>
      <c r="L190" s="595"/>
    </row>
    <row r="191" spans="1:12" s="594" customFormat="1" ht="52.5" customHeight="1">
      <c r="A191" s="1035" t="s">
        <v>683</v>
      </c>
      <c r="B191" s="1034" t="s">
        <v>344</v>
      </c>
      <c r="C191" s="1033">
        <v>1</v>
      </c>
      <c r="D191" s="1032" t="s">
        <v>14</v>
      </c>
      <c r="E191" s="1031"/>
      <c r="F191" s="1030">
        <f>C191*E191</f>
        <v>0</v>
      </c>
      <c r="G191" s="1023"/>
      <c r="I191" s="596"/>
      <c r="J191" s="596"/>
      <c r="K191" s="596"/>
      <c r="L191" s="595"/>
    </row>
    <row r="192" spans="1:12" s="594" customFormat="1" ht="10.5" customHeight="1">
      <c r="A192" s="1035"/>
      <c r="B192" s="1034"/>
      <c r="C192" s="1033"/>
      <c r="D192" s="1032"/>
      <c r="E192" s="1031"/>
      <c r="F192" s="1030"/>
      <c r="G192" s="1023"/>
      <c r="I192" s="596"/>
      <c r="J192" s="596"/>
      <c r="K192" s="596"/>
      <c r="L192" s="595"/>
    </row>
    <row r="193" spans="1:256" s="594" customFormat="1" ht="107.25" customHeight="1">
      <c r="A193" s="1035" t="s">
        <v>682</v>
      </c>
      <c r="B193" s="1034" t="s">
        <v>342</v>
      </c>
      <c r="C193" s="1033">
        <v>1</v>
      </c>
      <c r="D193" s="1032" t="s">
        <v>14</v>
      </c>
      <c r="E193" s="1031"/>
      <c r="F193" s="1030">
        <f>C193*E193</f>
        <v>0</v>
      </c>
      <c r="G193" s="1023"/>
      <c r="I193" s="596"/>
      <c r="J193" s="596"/>
      <c r="K193" s="596"/>
      <c r="L193" s="595"/>
    </row>
    <row r="194" spans="1:256" s="594" customFormat="1" ht="50.25" customHeight="1">
      <c r="A194" s="1035" t="s">
        <v>681</v>
      </c>
      <c r="B194" s="1034" t="s">
        <v>340</v>
      </c>
      <c r="C194" s="1033">
        <v>1</v>
      </c>
      <c r="D194" s="1032" t="s">
        <v>14</v>
      </c>
      <c r="E194" s="1031"/>
      <c r="F194" s="1030">
        <f>C194*E194</f>
        <v>0</v>
      </c>
      <c r="G194" s="1023"/>
      <c r="I194" s="596"/>
      <c r="J194" s="596"/>
      <c r="K194" s="596"/>
      <c r="L194" s="595"/>
    </row>
    <row r="195" spans="1:256" s="594" customFormat="1" ht="44.25" customHeight="1">
      <c r="A195" s="1035" t="s">
        <v>680</v>
      </c>
      <c r="B195" s="1034" t="s">
        <v>338</v>
      </c>
      <c r="C195" s="1033">
        <v>1</v>
      </c>
      <c r="D195" s="1032" t="s">
        <v>14</v>
      </c>
      <c r="E195" s="1031"/>
      <c r="F195" s="1030">
        <f>C195*E195</f>
        <v>0</v>
      </c>
      <c r="G195" s="1023"/>
      <c r="I195" s="596"/>
      <c r="J195" s="596"/>
      <c r="K195" s="596"/>
      <c r="L195" s="595"/>
    </row>
    <row r="196" spans="1:256" s="594" customFormat="1" ht="32.25" customHeight="1">
      <c r="A196" s="1029" t="s">
        <v>679</v>
      </c>
      <c r="B196" s="1028" t="s">
        <v>336</v>
      </c>
      <c r="C196" s="1027">
        <v>1</v>
      </c>
      <c r="D196" s="1026" t="s">
        <v>14</v>
      </c>
      <c r="E196" s="1025"/>
      <c r="F196" s="1024"/>
      <c r="G196" s="1023">
        <f>SUM(F166:F196)</f>
        <v>0</v>
      </c>
      <c r="I196" s="596"/>
      <c r="J196" s="596"/>
      <c r="K196" s="596"/>
      <c r="L196" s="595"/>
    </row>
    <row r="197" spans="1:256" s="594" customFormat="1" ht="12.75" customHeight="1">
      <c r="A197" s="1022"/>
      <c r="B197" s="1021"/>
      <c r="C197" s="1020"/>
      <c r="D197" s="1014"/>
      <c r="E197" s="1020"/>
      <c r="F197" s="1019"/>
      <c r="G197" s="1018"/>
      <c r="I197" s="596"/>
      <c r="J197" s="596"/>
      <c r="K197" s="596"/>
      <c r="L197" s="595"/>
    </row>
    <row r="198" spans="1:256" s="594" customFormat="1" ht="61.5" customHeight="1">
      <c r="A198" s="1022" t="s">
        <v>87</v>
      </c>
      <c r="B198" s="1021" t="s">
        <v>678</v>
      </c>
      <c r="C198" s="1020">
        <v>1</v>
      </c>
      <c r="D198" s="1014" t="s">
        <v>14</v>
      </c>
      <c r="E198" s="1020"/>
      <c r="F198" s="1019">
        <f>C198*E198</f>
        <v>0</v>
      </c>
      <c r="G198" s="1018">
        <f>+F198</f>
        <v>0</v>
      </c>
      <c r="I198" s="596"/>
      <c r="J198" s="596"/>
      <c r="K198" s="596"/>
      <c r="L198" s="595"/>
    </row>
    <row r="199" spans="1:256" s="594" customFormat="1" ht="14.25" customHeight="1" thickBot="1">
      <c r="A199" s="1017"/>
      <c r="B199" s="1016"/>
      <c r="C199" s="1015"/>
      <c r="D199" s="1014"/>
      <c r="E199" s="1013"/>
      <c r="F199" s="1012"/>
      <c r="G199" s="1011"/>
      <c r="H199" s="1007"/>
      <c r="I199" s="1006"/>
    </row>
    <row r="200" spans="1:256" s="594" customFormat="1" ht="35.25" customHeight="1" thickTop="1" thickBot="1">
      <c r="A200" s="1010"/>
      <c r="B200" s="1561" t="s">
        <v>161</v>
      </c>
      <c r="C200" s="1561"/>
      <c r="D200" s="1561"/>
      <c r="E200" s="1561"/>
      <c r="F200" s="1009"/>
      <c r="G200" s="1008">
        <f>SUM(G74:G198)</f>
        <v>0</v>
      </c>
      <c r="H200" s="1007"/>
      <c r="I200" s="1006"/>
    </row>
    <row r="201" spans="1:256" ht="41.25" customHeight="1" thickTop="1" thickBot="1">
      <c r="A201" s="1005"/>
      <c r="B201" s="1561" t="s">
        <v>677</v>
      </c>
      <c r="C201" s="1561"/>
      <c r="D201" s="1561"/>
      <c r="E201" s="1561"/>
      <c r="F201" s="1004"/>
      <c r="G201" s="1003">
        <f>+G200+G66</f>
        <v>0</v>
      </c>
      <c r="H201" s="439"/>
      <c r="I201" s="439"/>
      <c r="J201" s="439"/>
      <c r="K201" s="438"/>
      <c r="L201" s="425"/>
      <c r="M201" s="425"/>
      <c r="N201" s="425"/>
      <c r="O201" s="425"/>
      <c r="P201" s="425"/>
      <c r="Q201" s="425"/>
      <c r="R201" s="425"/>
      <c r="S201" s="425"/>
      <c r="T201" s="425"/>
      <c r="U201" s="425"/>
      <c r="V201" s="425"/>
      <c r="W201" s="425"/>
      <c r="X201" s="425"/>
      <c r="Y201" s="425"/>
      <c r="Z201" s="425"/>
      <c r="AA201" s="425"/>
      <c r="AB201" s="425"/>
      <c r="AC201" s="425"/>
      <c r="AD201" s="425"/>
      <c r="AE201" s="425"/>
      <c r="AF201" s="425"/>
      <c r="AG201" s="425"/>
      <c r="AH201" s="425"/>
      <c r="AI201" s="425"/>
      <c r="AJ201" s="425"/>
      <c r="AK201" s="425"/>
      <c r="AL201" s="425"/>
      <c r="AM201" s="425"/>
      <c r="AN201" s="425"/>
      <c r="AO201" s="425"/>
      <c r="AP201" s="425"/>
      <c r="AQ201" s="425"/>
      <c r="AR201" s="425"/>
      <c r="AS201" s="425"/>
      <c r="AT201" s="425"/>
      <c r="AU201" s="425"/>
      <c r="AV201" s="425"/>
      <c r="AW201" s="425"/>
      <c r="AX201" s="425"/>
      <c r="AY201" s="425"/>
      <c r="AZ201" s="425"/>
      <c r="BA201" s="425"/>
      <c r="BB201" s="425"/>
      <c r="BC201" s="425"/>
      <c r="BD201" s="425"/>
      <c r="BE201" s="425"/>
      <c r="BF201" s="425"/>
      <c r="BG201" s="425"/>
      <c r="BH201" s="425"/>
      <c r="BI201" s="425"/>
      <c r="BJ201" s="425"/>
      <c r="BK201" s="425"/>
      <c r="BL201" s="425"/>
      <c r="BM201" s="425"/>
      <c r="BN201" s="425"/>
      <c r="BO201" s="425"/>
      <c r="BP201" s="425"/>
      <c r="BQ201" s="425"/>
      <c r="BR201" s="425"/>
      <c r="BS201" s="425"/>
      <c r="BT201" s="425"/>
      <c r="BU201" s="425"/>
      <c r="BV201" s="425"/>
      <c r="BW201" s="425"/>
      <c r="BX201" s="425"/>
      <c r="BY201" s="425"/>
      <c r="BZ201" s="425"/>
      <c r="CA201" s="425"/>
      <c r="CB201" s="425"/>
      <c r="CC201" s="425"/>
      <c r="CD201" s="425"/>
      <c r="CE201" s="425"/>
      <c r="CF201" s="425"/>
      <c r="CG201" s="425"/>
      <c r="CH201" s="425"/>
      <c r="CI201" s="425"/>
      <c r="CJ201" s="425"/>
      <c r="CK201" s="425"/>
      <c r="CL201" s="425"/>
      <c r="CM201" s="425"/>
      <c r="CN201" s="425"/>
      <c r="CO201" s="425"/>
      <c r="CP201" s="425"/>
      <c r="CQ201" s="425"/>
      <c r="CR201" s="425"/>
      <c r="CS201" s="425"/>
      <c r="CT201" s="425"/>
      <c r="CU201" s="425"/>
      <c r="CV201" s="425"/>
      <c r="CW201" s="425"/>
      <c r="CX201" s="425"/>
      <c r="CY201" s="425"/>
      <c r="CZ201" s="425"/>
      <c r="DA201" s="425"/>
      <c r="DB201" s="425"/>
      <c r="DC201" s="425"/>
      <c r="DD201" s="425"/>
      <c r="DE201" s="425"/>
      <c r="DF201" s="425"/>
      <c r="DG201" s="425"/>
      <c r="DH201" s="425"/>
      <c r="DI201" s="425"/>
      <c r="DJ201" s="425"/>
      <c r="DK201" s="425"/>
      <c r="DL201" s="425"/>
      <c r="DM201" s="425"/>
      <c r="DN201" s="425"/>
      <c r="DO201" s="425"/>
      <c r="DP201" s="425"/>
      <c r="DQ201" s="425"/>
      <c r="DR201" s="425"/>
      <c r="DS201" s="425"/>
      <c r="DT201" s="425"/>
      <c r="DU201" s="425"/>
      <c r="DV201" s="425"/>
      <c r="DW201" s="425"/>
      <c r="DX201" s="425"/>
      <c r="DY201" s="425"/>
      <c r="DZ201" s="425"/>
      <c r="EA201" s="425"/>
      <c r="EB201" s="425"/>
      <c r="EC201" s="425"/>
      <c r="ED201" s="425"/>
      <c r="EE201" s="425"/>
      <c r="EF201" s="425"/>
      <c r="EG201" s="425"/>
      <c r="EH201" s="425"/>
      <c r="EI201" s="425"/>
      <c r="EJ201" s="425"/>
      <c r="EK201" s="425"/>
      <c r="EL201" s="425"/>
      <c r="EM201" s="425"/>
      <c r="EN201" s="425"/>
      <c r="EO201" s="425"/>
      <c r="EP201" s="425"/>
      <c r="EQ201" s="425"/>
      <c r="ER201" s="425"/>
      <c r="ES201" s="425"/>
      <c r="ET201" s="425"/>
      <c r="EU201" s="425"/>
      <c r="EV201" s="425"/>
      <c r="EW201" s="425"/>
      <c r="EX201" s="425"/>
      <c r="EY201" s="425"/>
      <c r="EZ201" s="425"/>
      <c r="FA201" s="425"/>
      <c r="FB201" s="425"/>
      <c r="FC201" s="425"/>
      <c r="FD201" s="425"/>
      <c r="FE201" s="425"/>
      <c r="FF201" s="425"/>
      <c r="FG201" s="425"/>
      <c r="FH201" s="425"/>
      <c r="FI201" s="425"/>
      <c r="FJ201" s="425"/>
      <c r="FK201" s="425"/>
      <c r="FL201" s="425"/>
      <c r="FM201" s="425"/>
      <c r="FN201" s="425"/>
      <c r="FO201" s="425"/>
      <c r="FP201" s="425"/>
      <c r="FQ201" s="425"/>
      <c r="FR201" s="425"/>
      <c r="FS201" s="425"/>
      <c r="FT201" s="425"/>
      <c r="FU201" s="425"/>
      <c r="FV201" s="425"/>
      <c r="FW201" s="425"/>
      <c r="FX201" s="425"/>
      <c r="FY201" s="425"/>
      <c r="FZ201" s="425"/>
      <c r="GA201" s="425"/>
      <c r="GB201" s="425"/>
      <c r="GC201" s="425"/>
      <c r="GD201" s="425"/>
      <c r="GE201" s="425"/>
      <c r="GF201" s="425"/>
      <c r="GG201" s="425"/>
      <c r="GH201" s="425"/>
      <c r="GI201" s="425"/>
      <c r="GJ201" s="425"/>
      <c r="GK201" s="425"/>
      <c r="GL201" s="425"/>
      <c r="GM201" s="425"/>
      <c r="GN201" s="425"/>
      <c r="GO201" s="425"/>
      <c r="GP201" s="425"/>
      <c r="GQ201" s="425"/>
      <c r="GR201" s="425"/>
      <c r="GS201" s="425"/>
      <c r="GT201" s="425"/>
      <c r="GU201" s="425"/>
      <c r="GV201" s="425"/>
      <c r="GW201" s="425"/>
      <c r="GX201" s="425"/>
      <c r="GY201" s="425"/>
      <c r="GZ201" s="425"/>
      <c r="HA201" s="425"/>
      <c r="HB201" s="425"/>
      <c r="HC201" s="425"/>
      <c r="HD201" s="425"/>
      <c r="HE201" s="425"/>
      <c r="HF201" s="425"/>
      <c r="HG201" s="425"/>
      <c r="HH201" s="425"/>
      <c r="HI201" s="425"/>
      <c r="HJ201" s="425"/>
      <c r="HK201" s="425"/>
      <c r="HL201" s="425"/>
      <c r="HM201" s="425"/>
      <c r="HN201" s="425"/>
      <c r="HO201" s="425"/>
      <c r="HP201" s="425"/>
      <c r="HQ201" s="425"/>
      <c r="HR201" s="425"/>
      <c r="HS201" s="425"/>
      <c r="HT201" s="425"/>
      <c r="HU201" s="425"/>
      <c r="HV201" s="425"/>
      <c r="HW201" s="425"/>
      <c r="HX201" s="425"/>
      <c r="HY201" s="425"/>
      <c r="HZ201" s="425"/>
      <c r="IA201" s="425"/>
      <c r="IB201" s="425"/>
      <c r="IC201" s="425"/>
      <c r="ID201" s="425"/>
      <c r="IE201" s="425"/>
      <c r="IF201" s="425"/>
      <c r="IG201" s="425"/>
      <c r="IH201" s="425"/>
      <c r="II201" s="425"/>
      <c r="IJ201" s="425"/>
      <c r="IK201" s="425"/>
      <c r="IL201" s="425"/>
      <c r="IM201" s="425"/>
      <c r="IN201" s="425"/>
      <c r="IO201" s="425"/>
      <c r="IP201" s="425"/>
      <c r="IQ201" s="425"/>
      <c r="IR201" s="425"/>
      <c r="IS201" s="425"/>
      <c r="IT201" s="425"/>
      <c r="IU201" s="425"/>
      <c r="IV201" s="425"/>
    </row>
    <row r="202" spans="1:256" ht="16.5" customHeight="1" thickTop="1">
      <c r="A202" s="1002"/>
      <c r="B202" s="1001"/>
      <c r="C202" s="1001"/>
      <c r="D202" s="1001"/>
      <c r="E202" s="1000"/>
      <c r="F202" s="999"/>
      <c r="G202" s="998"/>
      <c r="H202" s="912"/>
      <c r="I202" s="912"/>
    </row>
    <row r="203" spans="1:256" s="927" customFormat="1" ht="25.5" customHeight="1">
      <c r="A203" s="990"/>
      <c r="B203" s="974" t="s">
        <v>72</v>
      </c>
      <c r="C203" s="995"/>
      <c r="D203" s="989">
        <v>0.1</v>
      </c>
      <c r="E203" s="997"/>
      <c r="F203" s="988">
        <f t="shared" ref="F203:F208" si="6">(D203*$G$201)</f>
        <v>0</v>
      </c>
      <c r="G203" s="994"/>
      <c r="H203" s="928"/>
      <c r="I203" s="928"/>
      <c r="J203" s="928"/>
      <c r="K203" s="928"/>
      <c r="L203" s="928"/>
      <c r="M203" s="928"/>
      <c r="N203" s="928"/>
      <c r="O203" s="928"/>
      <c r="P203" s="928"/>
      <c r="Q203" s="928"/>
    </row>
    <row r="204" spans="1:256" s="927" customFormat="1" ht="27.75" customHeight="1">
      <c r="A204" s="996"/>
      <c r="B204" s="974" t="s">
        <v>8</v>
      </c>
      <c r="C204" s="995"/>
      <c r="D204" s="992">
        <v>2.5000000000000001E-2</v>
      </c>
      <c r="E204" s="974"/>
      <c r="F204" s="988">
        <f t="shared" si="6"/>
        <v>0</v>
      </c>
      <c r="G204" s="994"/>
      <c r="H204" s="928"/>
      <c r="I204" s="928"/>
      <c r="J204" s="928"/>
      <c r="K204" s="928"/>
      <c r="L204" s="928"/>
      <c r="M204" s="928"/>
      <c r="N204" s="928"/>
      <c r="O204" s="928"/>
      <c r="P204" s="928"/>
      <c r="Q204" s="928"/>
    </row>
    <row r="205" spans="1:256" s="927" customFormat="1" ht="27.75" customHeight="1">
      <c r="A205" s="990"/>
      <c r="B205" s="974" t="s">
        <v>159</v>
      </c>
      <c r="C205" s="974"/>
      <c r="D205" s="993">
        <v>5.3499999999999999E-2</v>
      </c>
      <c r="E205" s="974"/>
      <c r="F205" s="988">
        <f t="shared" si="6"/>
        <v>0</v>
      </c>
      <c r="G205" s="987"/>
      <c r="H205" s="928"/>
      <c r="I205" s="928"/>
      <c r="J205" s="928"/>
      <c r="K205" s="928"/>
      <c r="L205" s="928"/>
      <c r="M205" s="928"/>
      <c r="N205" s="928"/>
      <c r="O205" s="928"/>
      <c r="P205" s="928"/>
      <c r="Q205" s="928"/>
    </row>
    <row r="206" spans="1:256" s="927" customFormat="1" ht="24" customHeight="1">
      <c r="A206" s="990"/>
      <c r="B206" s="974" t="s">
        <v>10</v>
      </c>
      <c r="C206" s="974"/>
      <c r="D206" s="992">
        <v>0.02</v>
      </c>
      <c r="E206" s="974"/>
      <c r="F206" s="988">
        <f t="shared" si="6"/>
        <v>0</v>
      </c>
      <c r="G206" s="991"/>
      <c r="H206" s="928"/>
      <c r="I206" s="928"/>
      <c r="J206" s="928"/>
      <c r="K206" s="928"/>
      <c r="L206" s="928"/>
      <c r="M206" s="928"/>
      <c r="N206" s="928"/>
      <c r="O206" s="928"/>
      <c r="P206" s="928"/>
      <c r="Q206" s="928"/>
    </row>
    <row r="207" spans="1:256" s="927" customFormat="1" ht="27.75" customHeight="1">
      <c r="A207" s="990"/>
      <c r="B207" s="974" t="s">
        <v>11</v>
      </c>
      <c r="C207" s="974"/>
      <c r="D207" s="989">
        <v>0.01</v>
      </c>
      <c r="E207" s="974"/>
      <c r="F207" s="988">
        <f t="shared" si="6"/>
        <v>0</v>
      </c>
      <c r="G207" s="987"/>
      <c r="H207" s="928"/>
      <c r="I207" s="928"/>
      <c r="J207" s="928"/>
      <c r="K207" s="928"/>
      <c r="L207" s="928"/>
      <c r="M207" s="928"/>
      <c r="N207" s="928"/>
      <c r="O207" s="928"/>
      <c r="P207" s="928"/>
      <c r="Q207" s="928"/>
    </row>
    <row r="208" spans="1:256" s="927" customFormat="1" ht="27.75" customHeight="1">
      <c r="A208" s="990"/>
      <c r="B208" s="974" t="s">
        <v>158</v>
      </c>
      <c r="C208" s="974"/>
      <c r="D208" s="989">
        <v>0.05</v>
      </c>
      <c r="E208" s="974"/>
      <c r="F208" s="988">
        <f t="shared" si="6"/>
        <v>0</v>
      </c>
      <c r="G208" s="987"/>
      <c r="H208" s="928"/>
      <c r="I208" s="928"/>
      <c r="J208" s="928"/>
      <c r="K208" s="928"/>
      <c r="L208" s="928"/>
      <c r="M208" s="928"/>
      <c r="N208" s="928"/>
      <c r="O208" s="928"/>
      <c r="P208" s="928"/>
      <c r="Q208" s="928"/>
    </row>
    <row r="209" spans="1:17" s="927" customFormat="1" ht="17.25" customHeight="1" thickBot="1">
      <c r="A209" s="990"/>
      <c r="B209" s="974"/>
      <c r="C209" s="974"/>
      <c r="D209" s="989"/>
      <c r="E209" s="974"/>
      <c r="F209" s="988"/>
      <c r="G209" s="987"/>
      <c r="H209" s="928"/>
      <c r="I209" s="928"/>
      <c r="J209" s="928"/>
      <c r="K209" s="928"/>
      <c r="L209" s="928"/>
      <c r="M209" s="928"/>
      <c r="N209" s="928"/>
      <c r="O209" s="928"/>
      <c r="P209" s="928"/>
      <c r="Q209" s="928"/>
    </row>
    <row r="210" spans="1:17" ht="27.75" customHeight="1" thickTop="1" thickBot="1">
      <c r="A210" s="1569" t="s">
        <v>17</v>
      </c>
      <c r="B210" s="1569"/>
      <c r="C210" s="1569"/>
      <c r="D210" s="1564"/>
      <c r="E210" s="1564"/>
      <c r="F210" s="1564"/>
      <c r="G210" s="983">
        <f>SUM(F203:F208)</f>
        <v>0</v>
      </c>
      <c r="H210" s="912"/>
      <c r="I210" s="912"/>
    </row>
    <row r="211" spans="1:17" ht="27.75" customHeight="1" thickTop="1" thickBot="1">
      <c r="A211" s="986"/>
      <c r="B211" s="1564" t="s">
        <v>676</v>
      </c>
      <c r="C211" s="1564"/>
      <c r="D211" s="1564"/>
      <c r="E211" s="985"/>
      <c r="F211" s="984"/>
      <c r="G211" s="983">
        <f>SUM(G201:G210)</f>
        <v>0</v>
      </c>
      <c r="H211" s="912"/>
      <c r="I211" s="912"/>
    </row>
    <row r="212" spans="1:17" ht="13.5" customHeight="1" thickTop="1">
      <c r="A212" s="982"/>
      <c r="B212" s="981"/>
      <c r="C212" s="981"/>
      <c r="D212" s="981"/>
      <c r="E212" s="981"/>
      <c r="F212" s="980"/>
      <c r="G212" s="979"/>
      <c r="H212" s="912"/>
      <c r="I212" s="912"/>
    </row>
    <row r="213" spans="1:17" s="966" customFormat="1" ht="90" customHeight="1">
      <c r="A213" s="978"/>
      <c r="B213" s="977" t="s">
        <v>157</v>
      </c>
      <c r="C213" s="976"/>
      <c r="D213" s="975">
        <v>0.03</v>
      </c>
      <c r="E213" s="974"/>
      <c r="F213" s="973"/>
      <c r="G213" s="969">
        <f>+D213*G210</f>
        <v>0</v>
      </c>
      <c r="H213" s="968"/>
      <c r="I213" s="968"/>
      <c r="J213" s="968"/>
      <c r="K213" s="967"/>
    </row>
    <row r="214" spans="1:17" s="966" customFormat="1" ht="27.75" customHeight="1">
      <c r="A214" s="972"/>
      <c r="B214" s="957" t="s">
        <v>26</v>
      </c>
      <c r="C214" s="971"/>
      <c r="D214" s="970">
        <v>0.06</v>
      </c>
      <c r="E214" s="957"/>
      <c r="F214" s="957"/>
      <c r="G214" s="969">
        <f>+D214*G201</f>
        <v>0</v>
      </c>
      <c r="H214" s="968"/>
      <c r="I214" s="968"/>
      <c r="J214" s="968"/>
      <c r="K214" s="967"/>
    </row>
    <row r="215" spans="1:17" s="927" customFormat="1" ht="33" customHeight="1">
      <c r="A215" s="962"/>
      <c r="B215" s="957" t="s">
        <v>156</v>
      </c>
      <c r="C215" s="964"/>
      <c r="D215" s="959">
        <v>0.18</v>
      </c>
      <c r="E215" s="965"/>
      <c r="F215" s="964"/>
      <c r="G215" s="956">
        <f>+D215*F203</f>
        <v>0</v>
      </c>
      <c r="H215" s="928"/>
      <c r="I215" s="928"/>
      <c r="J215" s="928"/>
      <c r="K215" s="928"/>
      <c r="L215" s="928"/>
      <c r="M215" s="928"/>
      <c r="N215" s="928"/>
      <c r="O215" s="928"/>
      <c r="P215" s="928"/>
      <c r="Q215" s="928"/>
    </row>
    <row r="216" spans="1:17" s="927" customFormat="1" ht="30.75" customHeight="1">
      <c r="A216" s="962"/>
      <c r="B216" s="957" t="s">
        <v>13</v>
      </c>
      <c r="C216" s="957"/>
      <c r="D216" s="959">
        <v>0.05</v>
      </c>
      <c r="E216" s="957"/>
      <c r="F216" s="957"/>
      <c r="G216" s="956">
        <f>+D216*G211</f>
        <v>0</v>
      </c>
      <c r="H216" s="928"/>
      <c r="I216" s="928"/>
      <c r="J216" s="928"/>
      <c r="K216" s="928"/>
      <c r="L216" s="928"/>
      <c r="M216" s="928"/>
      <c r="N216" s="928"/>
      <c r="O216" s="928"/>
      <c r="P216" s="928"/>
      <c r="Q216" s="928"/>
    </row>
    <row r="217" spans="1:17" s="927" customFormat="1" ht="70.5" customHeight="1">
      <c r="A217" s="962"/>
      <c r="B217" s="961" t="s">
        <v>675</v>
      </c>
      <c r="C217" s="960">
        <v>1</v>
      </c>
      <c r="D217" s="959" t="s">
        <v>14</v>
      </c>
      <c r="E217" s="963"/>
      <c r="F217" s="957"/>
      <c r="G217" s="956">
        <f>+C217*E217</f>
        <v>0</v>
      </c>
      <c r="H217" s="928"/>
      <c r="I217" s="928"/>
      <c r="J217" s="928"/>
      <c r="K217" s="928"/>
      <c r="L217" s="928"/>
      <c r="M217" s="928"/>
      <c r="N217" s="928"/>
      <c r="O217" s="928"/>
      <c r="P217" s="928"/>
      <c r="Q217" s="928"/>
    </row>
    <row r="218" spans="1:17" s="927" customFormat="1" ht="48" customHeight="1">
      <c r="A218" s="962"/>
      <c r="B218" s="961" t="s">
        <v>674</v>
      </c>
      <c r="C218" s="960">
        <v>1</v>
      </c>
      <c r="D218" s="959" t="s">
        <v>14</v>
      </c>
      <c r="E218" s="958"/>
      <c r="F218" s="957"/>
      <c r="G218" s="956">
        <f>+C218*E218</f>
        <v>0</v>
      </c>
      <c r="H218" s="928"/>
      <c r="I218" s="928"/>
      <c r="J218" s="928"/>
      <c r="K218" s="928"/>
      <c r="L218" s="928"/>
      <c r="M218" s="928"/>
      <c r="N218" s="928"/>
      <c r="O218" s="928"/>
      <c r="P218" s="928"/>
      <c r="Q218" s="928"/>
    </row>
    <row r="219" spans="1:17" s="948" customFormat="1" ht="26.25" customHeight="1">
      <c r="A219" s="955"/>
      <c r="B219" s="954" t="s">
        <v>63</v>
      </c>
      <c r="C219" s="953"/>
      <c r="D219" s="952">
        <v>1E-3</v>
      </c>
      <c r="E219" s="951"/>
      <c r="F219" s="950"/>
      <c r="G219" s="949">
        <f>+G201*D219</f>
        <v>0</v>
      </c>
    </row>
    <row r="220" spans="1:17" s="927" customFormat="1" ht="16.5" customHeight="1" thickBot="1">
      <c r="A220" s="947"/>
      <c r="B220" s="944"/>
      <c r="C220" s="946"/>
      <c r="D220" s="945"/>
      <c r="E220" s="944"/>
      <c r="F220" s="943"/>
      <c r="G220" s="942"/>
      <c r="H220" s="928"/>
      <c r="I220" s="928"/>
      <c r="J220" s="928"/>
      <c r="K220" s="928"/>
      <c r="L220" s="928"/>
      <c r="M220" s="928"/>
      <c r="N220" s="928"/>
      <c r="O220" s="928"/>
      <c r="P220" s="928"/>
      <c r="Q220" s="928"/>
    </row>
    <row r="221" spans="1:17" s="927" customFormat="1" ht="25" thickTop="1" thickBot="1">
      <c r="A221" s="1557" t="s">
        <v>19</v>
      </c>
      <c r="B221" s="1557"/>
      <c r="C221" s="1557"/>
      <c r="D221" s="1557"/>
      <c r="E221" s="1557"/>
      <c r="F221" s="1557"/>
      <c r="G221" s="941">
        <f>SUM(G211:G220)</f>
        <v>0</v>
      </c>
      <c r="H221" s="928"/>
      <c r="I221" s="928"/>
      <c r="J221" s="928"/>
      <c r="K221" s="928"/>
      <c r="L221" s="928"/>
      <c r="M221" s="928"/>
      <c r="N221" s="928"/>
      <c r="O221" s="928"/>
      <c r="P221" s="928"/>
      <c r="Q221" s="928"/>
    </row>
    <row r="222" spans="1:17" s="927" customFormat="1" ht="25" thickTop="1" thickBot="1">
      <c r="A222" s="1557" t="s">
        <v>19</v>
      </c>
      <c r="B222" s="1557"/>
      <c r="C222" s="1557"/>
      <c r="D222" s="1557"/>
      <c r="E222" s="1557"/>
      <c r="F222" s="1557"/>
      <c r="G222" s="941">
        <f>+G221</f>
        <v>0</v>
      </c>
      <c r="H222" s="928"/>
      <c r="I222" s="928"/>
      <c r="J222" s="928"/>
      <c r="K222" s="928"/>
      <c r="L222" s="928"/>
      <c r="M222" s="928"/>
      <c r="N222" s="928"/>
      <c r="O222" s="928"/>
      <c r="P222" s="928"/>
      <c r="Q222" s="928"/>
    </row>
    <row r="223" spans="1:17" s="927" customFormat="1" ht="24" thickTop="1">
      <c r="A223" s="940"/>
      <c r="B223" s="940"/>
      <c r="C223" s="940"/>
      <c r="D223" s="940"/>
      <c r="E223" s="940"/>
      <c r="F223" s="940"/>
      <c r="G223" s="939"/>
      <c r="H223" s="928"/>
      <c r="I223" s="928"/>
      <c r="J223" s="928"/>
      <c r="K223" s="928"/>
      <c r="L223" s="928"/>
      <c r="M223" s="928"/>
      <c r="N223" s="928"/>
      <c r="O223" s="928"/>
      <c r="P223" s="928"/>
      <c r="Q223" s="928"/>
    </row>
    <row r="224" spans="1:17">
      <c r="A224" s="938"/>
      <c r="B224" s="932"/>
      <c r="C224" s="929"/>
      <c r="D224" s="929"/>
      <c r="E224" s="931"/>
      <c r="F224" s="930"/>
      <c r="G224" s="929"/>
      <c r="H224" s="912"/>
      <c r="I224" s="912"/>
    </row>
    <row r="225" spans="1:37" s="927" customFormat="1">
      <c r="A225" s="938"/>
      <c r="B225" s="932"/>
      <c r="C225" s="929"/>
      <c r="D225" s="929"/>
      <c r="E225" s="931"/>
      <c r="F225" s="930"/>
      <c r="G225" s="929"/>
      <c r="H225" s="928"/>
      <c r="I225" s="928"/>
      <c r="J225" s="928"/>
      <c r="K225" s="928"/>
      <c r="L225" s="928"/>
      <c r="M225" s="928"/>
      <c r="N225" s="928"/>
      <c r="O225" s="928"/>
      <c r="P225" s="928"/>
      <c r="Q225" s="928"/>
    </row>
    <row r="226" spans="1:37" s="927" customFormat="1">
      <c r="A226" s="938"/>
      <c r="B226" s="932"/>
      <c r="C226" s="929"/>
      <c r="D226" s="929"/>
      <c r="E226" s="931"/>
      <c r="F226" s="930"/>
      <c r="G226" s="929"/>
      <c r="H226" s="928"/>
      <c r="I226" s="928"/>
      <c r="J226" s="928"/>
      <c r="K226" s="928"/>
      <c r="L226" s="928"/>
      <c r="M226" s="928"/>
      <c r="N226" s="928"/>
      <c r="O226" s="928"/>
      <c r="P226" s="928"/>
      <c r="Q226" s="928"/>
    </row>
    <row r="227" spans="1:37" s="927" customFormat="1">
      <c r="A227" s="938"/>
      <c r="B227" s="932"/>
      <c r="C227" s="929"/>
      <c r="D227" s="929"/>
      <c r="E227" s="931"/>
      <c r="F227" s="930"/>
      <c r="G227" s="929"/>
      <c r="H227" s="928"/>
      <c r="I227" s="928"/>
      <c r="J227" s="928"/>
      <c r="K227" s="928"/>
      <c r="L227" s="928"/>
      <c r="M227" s="928"/>
      <c r="N227" s="928"/>
      <c r="O227" s="928"/>
      <c r="P227" s="928"/>
      <c r="Q227" s="928"/>
    </row>
    <row r="228" spans="1:37" s="927" customFormat="1">
      <c r="A228" s="938"/>
      <c r="B228" s="937"/>
      <c r="C228" s="935"/>
      <c r="D228" s="929"/>
      <c r="E228" s="936"/>
      <c r="F228" s="930"/>
      <c r="G228" s="929"/>
      <c r="H228" s="928"/>
      <c r="I228" s="928"/>
      <c r="J228" s="928"/>
      <c r="K228" s="928"/>
      <c r="L228" s="928"/>
      <c r="M228" s="928"/>
      <c r="N228" s="928"/>
      <c r="O228" s="928"/>
      <c r="P228" s="928"/>
      <c r="Q228" s="928"/>
    </row>
    <row r="229" spans="1:37" s="927" customFormat="1">
      <c r="A229" s="938"/>
      <c r="B229" s="932"/>
      <c r="C229" s="929"/>
      <c r="D229" s="929"/>
      <c r="E229" s="931"/>
      <c r="F229" s="930"/>
      <c r="G229" s="929"/>
      <c r="H229" s="928"/>
      <c r="I229" s="928"/>
      <c r="J229" s="928"/>
      <c r="K229" s="928"/>
      <c r="L229" s="928"/>
      <c r="M229" s="928"/>
      <c r="N229" s="928"/>
      <c r="O229" s="928"/>
      <c r="P229" s="928"/>
      <c r="Q229" s="928"/>
    </row>
    <row r="230" spans="1:37" s="927" customFormat="1">
      <c r="A230" s="938"/>
      <c r="B230" s="932"/>
      <c r="C230" s="929"/>
      <c r="D230" s="935"/>
      <c r="E230" s="931"/>
      <c r="F230" s="930"/>
      <c r="G230" s="929"/>
      <c r="H230" s="928"/>
      <c r="I230" s="928"/>
      <c r="J230" s="928"/>
      <c r="K230" s="928"/>
      <c r="L230" s="928"/>
      <c r="M230" s="928"/>
      <c r="N230" s="928"/>
      <c r="O230" s="928"/>
      <c r="P230" s="928"/>
      <c r="Q230" s="928"/>
    </row>
    <row r="231" spans="1:37" s="927" customFormat="1">
      <c r="A231" s="933"/>
      <c r="B231" s="932"/>
      <c r="C231" s="929"/>
      <c r="D231" s="929"/>
      <c r="E231" s="931"/>
      <c r="F231" s="930"/>
      <c r="G231" s="929"/>
      <c r="H231" s="928"/>
      <c r="I231" s="928"/>
      <c r="J231" s="928"/>
      <c r="K231" s="928"/>
      <c r="L231" s="928"/>
      <c r="M231" s="928"/>
      <c r="N231" s="928"/>
      <c r="O231" s="928"/>
      <c r="P231" s="928"/>
      <c r="Q231" s="928"/>
    </row>
    <row r="232" spans="1:37" s="927" customFormat="1">
      <c r="A232" s="933"/>
      <c r="B232" s="932"/>
      <c r="C232" s="929"/>
      <c r="D232" s="929"/>
      <c r="E232" s="931"/>
      <c r="F232" s="930"/>
      <c r="G232" s="929"/>
      <c r="H232" s="928"/>
      <c r="I232" s="928"/>
      <c r="J232" s="928"/>
      <c r="K232" s="928"/>
      <c r="L232" s="928"/>
      <c r="M232" s="928"/>
      <c r="N232" s="928"/>
      <c r="O232" s="928"/>
      <c r="P232" s="928"/>
      <c r="Q232" s="928"/>
    </row>
    <row r="233" spans="1:37" s="927" customFormat="1">
      <c r="A233" s="933"/>
      <c r="B233" s="932"/>
      <c r="C233" s="929"/>
      <c r="D233" s="929"/>
      <c r="E233" s="931"/>
      <c r="F233" s="930"/>
      <c r="G233" s="929"/>
      <c r="H233" s="928"/>
      <c r="I233" s="928"/>
      <c r="J233" s="928"/>
      <c r="K233" s="928"/>
      <c r="L233" s="928"/>
      <c r="M233" s="928"/>
      <c r="N233" s="928"/>
      <c r="O233" s="928"/>
      <c r="P233" s="928"/>
      <c r="Q233" s="928"/>
    </row>
    <row r="234" spans="1:37" s="927" customFormat="1" ht="24" thickBot="1">
      <c r="A234" s="933"/>
      <c r="B234" s="932"/>
      <c r="C234" s="929"/>
      <c r="D234" s="929"/>
      <c r="E234" s="931"/>
      <c r="F234" s="930"/>
      <c r="G234" s="929"/>
      <c r="H234" s="928"/>
      <c r="I234" s="928"/>
      <c r="J234" s="928"/>
      <c r="K234" s="928"/>
      <c r="L234" s="928"/>
      <c r="M234" s="928"/>
      <c r="N234" s="928"/>
      <c r="O234" s="928"/>
      <c r="P234" s="928"/>
      <c r="Q234" s="928"/>
    </row>
    <row r="235" spans="1:37" s="926" customFormat="1" ht="25" thickTop="1" thickBot="1">
      <c r="A235" s="153"/>
      <c r="B235" s="937"/>
      <c r="C235" s="935"/>
      <c r="D235" s="935"/>
      <c r="E235" s="936"/>
      <c r="F235" s="930"/>
      <c r="G235" s="935"/>
      <c r="H235" s="928"/>
      <c r="I235" s="928"/>
      <c r="J235" s="928"/>
      <c r="K235" s="928"/>
      <c r="L235" s="928"/>
      <c r="M235" s="928"/>
      <c r="N235" s="928"/>
      <c r="O235" s="928"/>
      <c r="P235" s="928"/>
      <c r="Q235" s="928"/>
      <c r="R235" s="927"/>
      <c r="S235" s="927"/>
      <c r="T235" s="927"/>
      <c r="U235" s="927"/>
      <c r="V235" s="927"/>
      <c r="W235" s="927"/>
      <c r="X235" s="927"/>
      <c r="Y235" s="927"/>
      <c r="Z235" s="927"/>
      <c r="AA235" s="927"/>
      <c r="AB235" s="927"/>
      <c r="AC235" s="927"/>
      <c r="AD235" s="934"/>
      <c r="AE235" s="934"/>
      <c r="AF235" s="934"/>
      <c r="AG235" s="934"/>
      <c r="AH235" s="934"/>
      <c r="AI235" s="934"/>
      <c r="AJ235" s="934"/>
      <c r="AK235" s="934"/>
    </row>
    <row r="236" spans="1:37" s="927" customFormat="1" ht="24" thickTop="1">
      <c r="A236" s="933"/>
      <c r="B236" s="932"/>
      <c r="C236" s="929"/>
      <c r="D236" s="929"/>
      <c r="E236" s="931"/>
      <c r="F236" s="930"/>
      <c r="G236" s="929"/>
      <c r="H236" s="928"/>
      <c r="I236" s="928"/>
      <c r="J236" s="928"/>
      <c r="K236" s="928"/>
      <c r="L236" s="928"/>
      <c r="M236" s="928"/>
      <c r="N236" s="928"/>
      <c r="O236" s="928"/>
      <c r="P236" s="928"/>
      <c r="Q236" s="928"/>
    </row>
    <row r="237" spans="1:37" s="927" customFormat="1" ht="24" thickBot="1">
      <c r="A237" s="1558"/>
      <c r="B237" s="1558"/>
      <c r="C237" s="1558"/>
      <c r="D237" s="1558"/>
      <c r="E237" s="1558"/>
      <c r="F237" s="1558"/>
      <c r="G237" s="1558"/>
      <c r="H237" s="928"/>
      <c r="I237" s="928"/>
      <c r="J237" s="928"/>
      <c r="K237" s="928"/>
      <c r="L237" s="928"/>
      <c r="M237" s="928"/>
      <c r="N237" s="928"/>
      <c r="O237" s="928"/>
      <c r="P237" s="928"/>
      <c r="Q237" s="928"/>
    </row>
    <row r="238" spans="1:37" s="926" customFormat="1" ht="25" thickTop="1" thickBot="1">
      <c r="A238" s="1559"/>
      <c r="B238" s="1559"/>
      <c r="C238" s="1559"/>
      <c r="D238" s="1559"/>
      <c r="E238" s="1559"/>
      <c r="F238" s="1559"/>
      <c r="G238" s="1559"/>
      <c r="H238" s="928"/>
      <c r="I238" s="928"/>
      <c r="J238" s="928"/>
      <c r="K238" s="928"/>
      <c r="L238" s="928"/>
      <c r="M238" s="928"/>
      <c r="N238" s="928"/>
      <c r="O238" s="928"/>
      <c r="P238" s="928"/>
      <c r="Q238" s="928"/>
      <c r="R238" s="927"/>
      <c r="S238" s="927"/>
      <c r="T238" s="927"/>
      <c r="U238" s="927"/>
      <c r="V238" s="927"/>
      <c r="W238" s="927"/>
      <c r="X238" s="927"/>
      <c r="Y238" s="927"/>
      <c r="Z238" s="927"/>
      <c r="AA238" s="927"/>
      <c r="AB238" s="927"/>
      <c r="AC238" s="927"/>
    </row>
    <row r="239" spans="1:37" s="915" customFormat="1" ht="24" thickTop="1">
      <c r="A239" s="925"/>
      <c r="B239" s="923"/>
      <c r="C239" s="923"/>
      <c r="D239" s="923"/>
      <c r="E239" s="924"/>
      <c r="F239" s="923"/>
      <c r="G239" s="919"/>
      <c r="H239" s="916"/>
      <c r="I239" s="916"/>
      <c r="J239" s="916"/>
      <c r="K239" s="916"/>
      <c r="L239" s="916"/>
      <c r="M239" s="916"/>
      <c r="N239" s="916"/>
      <c r="O239" s="916"/>
      <c r="P239" s="916"/>
      <c r="Q239" s="916"/>
    </row>
    <row r="240" spans="1:37" s="915" customFormat="1">
      <c r="B240" s="922"/>
      <c r="C240" s="919"/>
      <c r="D240" s="922"/>
      <c r="E240" s="921"/>
      <c r="F240" s="919"/>
      <c r="H240" s="917"/>
      <c r="I240" s="917"/>
      <c r="J240" s="916"/>
      <c r="K240" s="916"/>
      <c r="L240" s="916"/>
      <c r="M240" s="916"/>
      <c r="N240" s="916"/>
      <c r="O240" s="916"/>
      <c r="P240" s="916"/>
      <c r="Q240" s="916"/>
    </row>
    <row r="241" spans="2:17" s="915" customFormat="1">
      <c r="B241" s="919"/>
      <c r="C241" s="919"/>
      <c r="D241" s="919"/>
      <c r="E241" s="921"/>
      <c r="F241" s="919"/>
      <c r="H241" s="917"/>
      <c r="I241" s="917"/>
      <c r="J241" s="916"/>
      <c r="K241" s="916"/>
      <c r="L241" s="916"/>
      <c r="M241" s="916"/>
      <c r="N241" s="916"/>
      <c r="O241" s="916"/>
      <c r="P241" s="916"/>
      <c r="Q241" s="916"/>
    </row>
    <row r="242" spans="2:17" s="915" customFormat="1">
      <c r="B242" s="919"/>
      <c r="C242" s="919"/>
      <c r="D242" s="919"/>
      <c r="E242" s="918"/>
      <c r="H242" s="917"/>
      <c r="I242" s="917"/>
      <c r="J242" s="916"/>
      <c r="K242" s="916"/>
      <c r="L242" s="916"/>
      <c r="M242" s="916"/>
      <c r="N242" s="916"/>
      <c r="O242" s="916"/>
      <c r="P242" s="916"/>
      <c r="Q242" s="916"/>
    </row>
    <row r="243" spans="2:17" s="915" customFormat="1">
      <c r="B243" s="920"/>
      <c r="C243" s="919"/>
      <c r="D243" s="920"/>
      <c r="E243" s="918"/>
      <c r="H243" s="917"/>
      <c r="I243" s="917"/>
      <c r="J243" s="916"/>
      <c r="K243" s="916"/>
      <c r="L243" s="916"/>
      <c r="M243" s="916"/>
      <c r="N243" s="916"/>
      <c r="O243" s="916"/>
      <c r="P243" s="916"/>
      <c r="Q243" s="916"/>
    </row>
    <row r="244" spans="2:17" s="915" customFormat="1">
      <c r="B244" s="919"/>
      <c r="C244" s="919"/>
      <c r="D244" s="919"/>
      <c r="E244" s="918"/>
      <c r="H244" s="917"/>
      <c r="I244" s="917"/>
      <c r="J244" s="916"/>
      <c r="K244" s="916"/>
      <c r="L244" s="916"/>
      <c r="M244" s="916"/>
      <c r="N244" s="916"/>
      <c r="O244" s="916"/>
      <c r="P244" s="916"/>
      <c r="Q244" s="916"/>
    </row>
    <row r="245" spans="2:17" s="915" customFormat="1">
      <c r="E245" s="918"/>
      <c r="H245" s="917"/>
      <c r="I245" s="917"/>
      <c r="J245" s="916"/>
      <c r="K245" s="916"/>
      <c r="L245" s="916"/>
      <c r="M245" s="916"/>
      <c r="N245" s="916"/>
      <c r="O245" s="916"/>
      <c r="P245" s="916"/>
      <c r="Q245" s="916"/>
    </row>
    <row r="246" spans="2:17" s="915" customFormat="1">
      <c r="E246" s="918"/>
      <c r="H246" s="917"/>
      <c r="I246" s="917"/>
      <c r="J246" s="916"/>
      <c r="K246" s="916"/>
      <c r="L246" s="916"/>
      <c r="M246" s="916"/>
      <c r="N246" s="916"/>
      <c r="O246" s="916"/>
      <c r="P246" s="916"/>
      <c r="Q246" s="916"/>
    </row>
    <row r="247" spans="2:17" s="915" customFormat="1">
      <c r="E247" s="918"/>
      <c r="H247" s="917"/>
      <c r="I247" s="917"/>
      <c r="J247" s="916"/>
      <c r="K247" s="916"/>
      <c r="L247" s="916"/>
      <c r="M247" s="916"/>
      <c r="N247" s="916"/>
      <c r="O247" s="916"/>
      <c r="P247" s="916"/>
      <c r="Q247" s="916"/>
    </row>
    <row r="248" spans="2:17" s="915" customFormat="1">
      <c r="E248" s="918"/>
      <c r="H248" s="917"/>
      <c r="I248" s="917"/>
      <c r="J248" s="916"/>
      <c r="K248" s="916"/>
      <c r="L248" s="916"/>
      <c r="M248" s="916"/>
      <c r="N248" s="916"/>
      <c r="O248" s="916"/>
      <c r="P248" s="916"/>
      <c r="Q248" s="916"/>
    </row>
    <row r="249" spans="2:17" s="915" customFormat="1">
      <c r="E249" s="918"/>
      <c r="H249" s="917"/>
      <c r="I249" s="917"/>
      <c r="J249" s="916"/>
      <c r="K249" s="916"/>
      <c r="L249" s="916"/>
      <c r="M249" s="916"/>
      <c r="N249" s="916"/>
      <c r="O249" s="916"/>
      <c r="P249" s="916"/>
      <c r="Q249" s="916"/>
    </row>
    <row r="250" spans="2:17" s="915" customFormat="1">
      <c r="E250" s="918"/>
      <c r="H250" s="917"/>
      <c r="I250" s="917"/>
      <c r="J250" s="916"/>
      <c r="K250" s="916"/>
      <c r="L250" s="916"/>
      <c r="M250" s="916"/>
      <c r="N250" s="916"/>
      <c r="O250" s="916"/>
      <c r="P250" s="916"/>
      <c r="Q250" s="916"/>
    </row>
  </sheetData>
  <sheetProtection selectLockedCells="1" selectUnlockedCells="1"/>
  <mergeCells count="19">
    <mergeCell ref="B211:D211"/>
    <mergeCell ref="A221:F221"/>
    <mergeCell ref="A222:F222"/>
    <mergeCell ref="A237:G237"/>
    <mergeCell ref="A238:G238"/>
    <mergeCell ref="A7:G7"/>
    <mergeCell ref="B66:E66"/>
    <mergeCell ref="B200:E200"/>
    <mergeCell ref="B201:E201"/>
    <mergeCell ref="A210:C210"/>
    <mergeCell ref="D210:F210"/>
    <mergeCell ref="A6:B6"/>
    <mergeCell ref="F6:G6"/>
    <mergeCell ref="J6:AB6"/>
    <mergeCell ref="A1:G1"/>
    <mergeCell ref="A2:G2"/>
    <mergeCell ref="A3:G3"/>
    <mergeCell ref="A4:G4"/>
    <mergeCell ref="J5:AB5"/>
  </mergeCells>
  <pageMargins left="0.70833333333333337" right="0.70833333333333337" top="0.74791666666666667" bottom="0.74791666666666667" header="0.51180555555555551" footer="0.51180555555555551"/>
  <pageSetup scale="58" firstPageNumber="0" orientation="portrait" horizontalDpi="300" verticalDpi="300" r:id="rId1"/>
  <headerFooter alignWithMargins="0"/>
  <rowBreaks count="7" manualBreakCount="7">
    <brk id="46" max="16383" man="1"/>
    <brk id="72" max="16383" man="1"/>
    <brk id="99" max="16383" man="1"/>
    <brk id="152" max="16383" man="1"/>
    <brk id="179" max="16383" man="1"/>
    <brk id="200" max="16383" man="1"/>
    <brk id="221" max="16383" man="1"/>
  </rowBreaks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E0AF5-F829-4855-994D-55D41AC77DAE}">
  <sheetPr transitionEvaluation="1"/>
  <dimension ref="A1:K217"/>
  <sheetViews>
    <sheetView showGridLines="0" showZeros="0" view="pageBreakPreview" topLeftCell="A73" zoomScale="80" zoomScaleSheetLayoutView="80" workbookViewId="0">
      <selection activeCell="B74" sqref="B74:G91"/>
    </sheetView>
  </sheetViews>
  <sheetFormatPr baseColWidth="10" defaultColWidth="12.7109375" defaultRowHeight="15" customHeight="1"/>
  <cols>
    <col min="1" max="1" width="8.28515625" style="3" customWidth="1"/>
    <col min="2" max="2" width="49.28515625" style="4" customWidth="1"/>
    <col min="3" max="3" width="10.140625" style="9" customWidth="1"/>
    <col min="4" max="4" width="9.28515625" style="795" customWidth="1"/>
    <col min="5" max="5" width="12" style="5" customWidth="1"/>
    <col min="6" max="6" width="14.7109375" style="8" customWidth="1"/>
    <col min="7" max="7" width="15.5703125" style="7" customWidth="1"/>
    <col min="8" max="8" width="16.7109375" style="794" customWidth="1"/>
    <col min="9" max="9" width="19.5703125" style="794" customWidth="1"/>
    <col min="10" max="10" width="19.85546875" style="794" customWidth="1"/>
    <col min="11" max="11" width="10.7109375" style="794" customWidth="1"/>
    <col min="12" max="16384" width="12.7109375" style="4"/>
  </cols>
  <sheetData>
    <row r="1" spans="1:8" ht="21" customHeight="1">
      <c r="A1" s="1570" t="s">
        <v>20</v>
      </c>
      <c r="B1" s="1570"/>
      <c r="C1" s="1570"/>
      <c r="D1" s="1570"/>
      <c r="E1" s="1570"/>
      <c r="F1" s="1570"/>
      <c r="G1" s="1570"/>
    </row>
    <row r="2" spans="1:8" ht="18.75" customHeight="1">
      <c r="A2" s="1570" t="s">
        <v>21</v>
      </c>
      <c r="B2" s="1570"/>
      <c r="C2" s="1570"/>
      <c r="D2" s="1570"/>
      <c r="E2" s="1570"/>
      <c r="F2" s="1570"/>
      <c r="G2" s="1570"/>
    </row>
    <row r="3" spans="1:8" ht="15.75" customHeight="1">
      <c r="A3" s="1571" t="s">
        <v>12</v>
      </c>
      <c r="B3" s="1571"/>
      <c r="C3" s="1571"/>
      <c r="D3" s="1571"/>
      <c r="E3" s="1571"/>
      <c r="F3" s="1571"/>
      <c r="G3" s="1571"/>
    </row>
    <row r="4" spans="1:8" ht="15" customHeight="1">
      <c r="A4" s="807"/>
      <c r="B4" s="810"/>
      <c r="C4" s="12"/>
      <c r="D4" s="909"/>
      <c r="E4" s="908"/>
      <c r="F4" s="15"/>
      <c r="G4" s="16"/>
    </row>
    <row r="5" spans="1:8" s="21" customFormat="1" ht="18">
      <c r="A5" s="910"/>
      <c r="B5" s="810"/>
      <c r="C5" s="12"/>
      <c r="D5" s="909"/>
      <c r="E5" s="908"/>
      <c r="F5" s="15"/>
      <c r="G5" s="16"/>
    </row>
    <row r="6" spans="1:8" s="21" customFormat="1" ht="18">
      <c r="A6" s="910"/>
      <c r="B6" s="810"/>
      <c r="C6" s="12"/>
      <c r="D6" s="909"/>
      <c r="E6" s="908"/>
      <c r="F6" s="15"/>
      <c r="G6" s="16"/>
    </row>
    <row r="7" spans="1:8" ht="34.5" customHeight="1">
      <c r="A7" s="1572" t="s">
        <v>673</v>
      </c>
      <c r="B7" s="1572"/>
      <c r="C7" s="1572"/>
      <c r="D7" s="1572"/>
      <c r="E7" s="1572"/>
      <c r="F7" s="1572"/>
      <c r="G7" s="1572"/>
    </row>
    <row r="8" spans="1:8" ht="13.5" customHeight="1" thickBot="1">
      <c r="A8" s="907"/>
      <c r="B8" s="906"/>
      <c r="C8" s="24"/>
      <c r="D8" s="906"/>
      <c r="E8" s="905"/>
      <c r="F8" s="26"/>
      <c r="G8" s="27"/>
    </row>
    <row r="9" spans="1:8" ht="18.75" customHeight="1" thickTop="1" thickBot="1">
      <c r="A9" s="904" t="s">
        <v>0</v>
      </c>
      <c r="B9" s="903" t="s">
        <v>1</v>
      </c>
      <c r="C9" s="901" t="s">
        <v>3</v>
      </c>
      <c r="D9" s="903" t="s">
        <v>2</v>
      </c>
      <c r="E9" s="902" t="s">
        <v>22</v>
      </c>
      <c r="F9" s="901" t="s">
        <v>4</v>
      </c>
      <c r="G9" s="900" t="s">
        <v>16</v>
      </c>
      <c r="H9" s="812"/>
    </row>
    <row r="10" spans="1:8" ht="18" customHeight="1" thickTop="1">
      <c r="A10" s="33"/>
      <c r="B10" s="34"/>
      <c r="C10" s="35"/>
      <c r="D10" s="34"/>
      <c r="E10" s="34"/>
      <c r="F10" s="35"/>
      <c r="G10" s="36"/>
      <c r="H10" s="812"/>
    </row>
    <row r="11" spans="1:8" ht="18" customHeight="1">
      <c r="A11" s="888">
        <v>1</v>
      </c>
      <c r="B11" s="887" t="s">
        <v>35</v>
      </c>
      <c r="C11" s="899"/>
      <c r="D11" s="885"/>
      <c r="E11" s="41"/>
      <c r="F11" s="42"/>
      <c r="G11" s="43"/>
      <c r="H11" s="812"/>
    </row>
    <row r="12" spans="1:8" ht="18" customHeight="1">
      <c r="A12" s="891">
        <f>A11+0.1</f>
        <v>1.1000000000000001</v>
      </c>
      <c r="B12" s="890" t="s">
        <v>672</v>
      </c>
      <c r="C12" s="886">
        <v>500</v>
      </c>
      <c r="D12" s="885" t="s">
        <v>5</v>
      </c>
      <c r="E12" s="41"/>
      <c r="F12" s="42" t="str">
        <f t="shared" ref="F12:F24" si="0">IF(E12=0," ",(ROUND(C12*E12,2)))</f>
        <v xml:space="preserve"> </v>
      </c>
      <c r="G12" s="43">
        <f>SUM(F12:F12)</f>
        <v>0</v>
      </c>
      <c r="H12" s="812"/>
    </row>
    <row r="13" spans="1:8" ht="18" customHeight="1">
      <c r="A13" s="898"/>
      <c r="B13" s="887"/>
      <c r="C13" s="886"/>
      <c r="D13" s="890"/>
      <c r="E13" s="41"/>
      <c r="F13" s="42" t="str">
        <f t="shared" si="0"/>
        <v xml:space="preserve"> </v>
      </c>
      <c r="G13" s="43"/>
      <c r="H13" s="812"/>
    </row>
    <row r="14" spans="1:8" ht="18.75" customHeight="1">
      <c r="A14" s="888">
        <v>2</v>
      </c>
      <c r="B14" s="887" t="s">
        <v>32</v>
      </c>
      <c r="C14" s="886"/>
      <c r="D14" s="890"/>
      <c r="E14" s="41"/>
      <c r="F14" s="42" t="str">
        <f t="shared" si="0"/>
        <v xml:space="preserve"> </v>
      </c>
      <c r="G14" s="43"/>
      <c r="H14" s="812"/>
    </row>
    <row r="15" spans="1:8" ht="25.5" customHeight="1">
      <c r="A15" s="891">
        <f t="shared" ref="A15:A20" si="1">+A14+0.1</f>
        <v>2.1</v>
      </c>
      <c r="B15" s="892" t="s">
        <v>671</v>
      </c>
      <c r="C15" s="886">
        <v>1000</v>
      </c>
      <c r="D15" s="885" t="s">
        <v>5</v>
      </c>
      <c r="E15" s="41"/>
      <c r="F15" s="42" t="str">
        <f t="shared" si="0"/>
        <v xml:space="preserve"> </v>
      </c>
      <c r="G15" s="43"/>
      <c r="H15" s="812"/>
    </row>
    <row r="16" spans="1:8" ht="37.5" customHeight="1">
      <c r="A16" s="891">
        <f t="shared" si="1"/>
        <v>2.2000000000000002</v>
      </c>
      <c r="B16" s="892" t="s">
        <v>670</v>
      </c>
      <c r="C16" s="886">
        <v>487.5</v>
      </c>
      <c r="D16" s="889" t="s">
        <v>6</v>
      </c>
      <c r="E16" s="41"/>
      <c r="F16" s="42" t="str">
        <f t="shared" si="0"/>
        <v xml:space="preserve"> </v>
      </c>
      <c r="G16" s="43"/>
      <c r="H16" s="812"/>
    </row>
    <row r="17" spans="1:8" ht="21.75" customHeight="1">
      <c r="A17" s="891">
        <f t="shared" si="1"/>
        <v>2.2999999999999998</v>
      </c>
      <c r="B17" s="890" t="s">
        <v>29</v>
      </c>
      <c r="C17" s="886">
        <v>37.5</v>
      </c>
      <c r="D17" s="889" t="s">
        <v>6</v>
      </c>
      <c r="E17" s="41"/>
      <c r="F17" s="42" t="str">
        <f t="shared" si="0"/>
        <v xml:space="preserve"> </v>
      </c>
      <c r="G17" s="43"/>
      <c r="H17" s="812"/>
    </row>
    <row r="18" spans="1:8" ht="21.75" customHeight="1">
      <c r="A18" s="891">
        <f t="shared" si="1"/>
        <v>2.4</v>
      </c>
      <c r="B18" s="890" t="s">
        <v>669</v>
      </c>
      <c r="C18" s="886">
        <v>172.49</v>
      </c>
      <c r="D18" s="889" t="s">
        <v>6</v>
      </c>
      <c r="E18" s="41"/>
      <c r="F18" s="42" t="str">
        <f t="shared" si="0"/>
        <v xml:space="preserve"> </v>
      </c>
      <c r="G18" s="43"/>
      <c r="H18" s="812"/>
    </row>
    <row r="19" spans="1:8" ht="21.75" customHeight="1">
      <c r="A19" s="891">
        <f t="shared" si="1"/>
        <v>2.5</v>
      </c>
      <c r="B19" s="890" t="s">
        <v>668</v>
      </c>
      <c r="C19" s="886">
        <v>433.79</v>
      </c>
      <c r="D19" s="889" t="s">
        <v>6</v>
      </c>
      <c r="E19" s="41"/>
      <c r="F19" s="42" t="str">
        <f t="shared" si="0"/>
        <v xml:space="preserve"> </v>
      </c>
      <c r="G19" s="43"/>
      <c r="H19" s="812"/>
    </row>
    <row r="20" spans="1:8" ht="21.75" customHeight="1">
      <c r="A20" s="891">
        <f t="shared" si="1"/>
        <v>2.6</v>
      </c>
      <c r="B20" s="890" t="s">
        <v>667</v>
      </c>
      <c r="C20" s="886">
        <v>272.99</v>
      </c>
      <c r="D20" s="889" t="s">
        <v>6</v>
      </c>
      <c r="E20" s="41"/>
      <c r="F20" s="42" t="str">
        <f t="shared" si="0"/>
        <v xml:space="preserve"> </v>
      </c>
      <c r="G20" s="43">
        <f>SUM(F15:F20)</f>
        <v>0</v>
      </c>
    </row>
    <row r="21" spans="1:8" ht="18" customHeight="1">
      <c r="A21" s="898"/>
      <c r="B21" s="890"/>
      <c r="C21" s="886"/>
      <c r="D21" s="890"/>
      <c r="E21" s="41"/>
      <c r="F21" s="42" t="str">
        <f t="shared" si="0"/>
        <v xml:space="preserve"> </v>
      </c>
      <c r="G21" s="43"/>
      <c r="H21" s="812"/>
    </row>
    <row r="22" spans="1:8" ht="21.75" customHeight="1">
      <c r="A22" s="888">
        <v>3</v>
      </c>
      <c r="B22" s="887" t="s">
        <v>36</v>
      </c>
      <c r="C22" s="886"/>
      <c r="D22" s="890"/>
      <c r="E22" s="41"/>
      <c r="F22" s="42" t="str">
        <f t="shared" si="0"/>
        <v xml:space="preserve"> </v>
      </c>
      <c r="G22" s="43"/>
      <c r="H22" s="812"/>
    </row>
    <row r="23" spans="1:8" ht="21.75" customHeight="1">
      <c r="A23" s="891">
        <f>A22+0.1</f>
        <v>3.1</v>
      </c>
      <c r="B23" s="892" t="s">
        <v>658</v>
      </c>
      <c r="C23" s="886">
        <v>512.82000000000005</v>
      </c>
      <c r="D23" s="889" t="s">
        <v>5</v>
      </c>
      <c r="E23" s="41"/>
      <c r="F23" s="42" t="str">
        <f t="shared" si="0"/>
        <v xml:space="preserve"> </v>
      </c>
      <c r="G23" s="43"/>
      <c r="H23" s="812"/>
    </row>
    <row r="24" spans="1:8" ht="21.75" customHeight="1">
      <c r="A24" s="891">
        <f>A23+0.1</f>
        <v>3.2</v>
      </c>
      <c r="B24" s="892" t="s">
        <v>666</v>
      </c>
      <c r="C24" s="886">
        <v>1</v>
      </c>
      <c r="D24" s="889" t="s">
        <v>14</v>
      </c>
      <c r="E24" s="41"/>
      <c r="F24" s="42" t="str">
        <f t="shared" si="0"/>
        <v xml:space="preserve"> </v>
      </c>
      <c r="G24" s="43">
        <f>SUM(F23:F24)</f>
        <v>0</v>
      </c>
      <c r="H24" s="812"/>
    </row>
    <row r="25" spans="1:8" ht="21.75" customHeight="1">
      <c r="A25" s="891"/>
      <c r="B25" s="892"/>
      <c r="C25" s="886"/>
      <c r="D25" s="889"/>
      <c r="E25" s="41"/>
      <c r="F25" s="42"/>
      <c r="G25" s="43"/>
      <c r="H25" s="812"/>
    </row>
    <row r="26" spans="1:8" ht="21.75" customHeight="1">
      <c r="A26" s="888">
        <v>4</v>
      </c>
      <c r="B26" s="887" t="s">
        <v>37</v>
      </c>
      <c r="C26" s="886"/>
      <c r="D26" s="890"/>
      <c r="E26" s="41"/>
      <c r="F26" s="42" t="str">
        <f>IF(E26=0," ",(ROUND(C26*E26,2)))</f>
        <v xml:space="preserve"> </v>
      </c>
      <c r="G26" s="43"/>
      <c r="H26" s="812"/>
    </row>
    <row r="27" spans="1:8" ht="21.75" customHeight="1">
      <c r="A27" s="891">
        <f>A26+0.1</f>
        <v>4.0999999999999996</v>
      </c>
      <c r="B27" s="892" t="s">
        <v>658</v>
      </c>
      <c r="C27" s="886">
        <v>512.82000000000005</v>
      </c>
      <c r="D27" s="889" t="s">
        <v>5</v>
      </c>
      <c r="E27" s="41"/>
      <c r="F27" s="42" t="str">
        <f>IF(E27=0," ",(ROUND(C27*E27,2)))</f>
        <v xml:space="preserve"> </v>
      </c>
      <c r="G27" s="43"/>
      <c r="H27" s="812"/>
    </row>
    <row r="28" spans="1:8" ht="21.75" customHeight="1">
      <c r="A28" s="891">
        <f>A27+0.1</f>
        <v>4.2</v>
      </c>
      <c r="B28" s="892" t="s">
        <v>665</v>
      </c>
      <c r="C28" s="886">
        <v>1</v>
      </c>
      <c r="D28" s="889" t="s">
        <v>14</v>
      </c>
      <c r="E28" s="41"/>
      <c r="F28" s="42" t="str">
        <f>IF(E28=0," ",(ROUND(C28*E28,2)))</f>
        <v xml:space="preserve"> </v>
      </c>
      <c r="G28" s="43">
        <f>SUM(F27:F28)</f>
        <v>0</v>
      </c>
      <c r="H28" s="812"/>
    </row>
    <row r="29" spans="1:8" ht="18" customHeight="1">
      <c r="A29" s="891"/>
      <c r="B29" s="892"/>
      <c r="C29" s="886"/>
      <c r="D29" s="889"/>
      <c r="E29" s="41"/>
      <c r="F29" s="42"/>
      <c r="G29" s="43"/>
      <c r="H29" s="812"/>
    </row>
    <row r="30" spans="1:8" ht="21.75" customHeight="1">
      <c r="A30" s="888">
        <v>5</v>
      </c>
      <c r="B30" s="887" t="s">
        <v>40</v>
      </c>
      <c r="C30" s="886"/>
      <c r="D30" s="889"/>
      <c r="E30" s="41"/>
      <c r="F30" s="42" t="str">
        <f>IF(E30=0," ",(ROUND(C30*E30,2)))</f>
        <v xml:space="preserve"> </v>
      </c>
      <c r="G30" s="43"/>
      <c r="H30" s="812"/>
    </row>
    <row r="31" spans="1:8" ht="21.75" customHeight="1">
      <c r="A31" s="891">
        <f>A30+0.1</f>
        <v>5.0999999999999996</v>
      </c>
      <c r="B31" s="892" t="s">
        <v>658</v>
      </c>
      <c r="C31" s="886">
        <v>512.82000000000005</v>
      </c>
      <c r="D31" s="889" t="s">
        <v>5</v>
      </c>
      <c r="E31" s="41"/>
      <c r="F31" s="42" t="str">
        <f>IF(E31=0," ",(ROUND(C31*E31,2)))</f>
        <v xml:space="preserve"> </v>
      </c>
      <c r="G31" s="43">
        <f>SUM(F31)</f>
        <v>0</v>
      </c>
      <c r="H31" s="812"/>
    </row>
    <row r="32" spans="1:8" ht="18" customHeight="1">
      <c r="A32" s="891"/>
      <c r="B32" s="892"/>
      <c r="C32" s="886"/>
      <c r="D32" s="889"/>
      <c r="E32" s="41"/>
      <c r="F32" s="42"/>
      <c r="G32" s="43"/>
      <c r="H32" s="812"/>
    </row>
    <row r="33" spans="1:8" ht="24.75" customHeight="1">
      <c r="A33" s="897">
        <v>6</v>
      </c>
      <c r="B33" s="896" t="s">
        <v>664</v>
      </c>
      <c r="C33" s="895">
        <v>1</v>
      </c>
      <c r="D33" s="894" t="s">
        <v>14</v>
      </c>
      <c r="E33" s="58"/>
      <c r="F33" s="59" t="str">
        <f>IF(E33=0," ",(ROUND(C33*E33,2)))</f>
        <v xml:space="preserve"> </v>
      </c>
      <c r="G33" s="60">
        <f>SUM(F33)</f>
        <v>0</v>
      </c>
      <c r="H33" s="812"/>
    </row>
    <row r="34" spans="1:8" ht="18" customHeight="1">
      <c r="A34" s="893"/>
      <c r="B34" s="890"/>
      <c r="C34" s="886"/>
      <c r="D34" s="889"/>
      <c r="E34" s="41"/>
      <c r="F34" s="42" t="str">
        <f>IF(E34=0," ",(ROUND(C34*E34,2)))</f>
        <v xml:space="preserve"> </v>
      </c>
      <c r="G34" s="43"/>
      <c r="H34" s="812"/>
    </row>
    <row r="35" spans="1:8" ht="23.25" customHeight="1">
      <c r="A35" s="888">
        <v>7</v>
      </c>
      <c r="B35" s="887" t="s">
        <v>42</v>
      </c>
      <c r="C35" s="886"/>
      <c r="D35" s="889"/>
      <c r="E35" s="41"/>
      <c r="F35" s="42"/>
      <c r="G35" s="43"/>
      <c r="H35" s="812"/>
    </row>
    <row r="36" spans="1:8" ht="23.25" customHeight="1">
      <c r="A36" s="891">
        <f>A35+0.1</f>
        <v>7.1</v>
      </c>
      <c r="B36" s="892" t="s">
        <v>663</v>
      </c>
      <c r="C36" s="886">
        <v>1</v>
      </c>
      <c r="D36" s="889" t="s">
        <v>14</v>
      </c>
      <c r="E36" s="41"/>
      <c r="F36" s="42" t="str">
        <f>IF(E36=0," ",(ROUND(C36*E36,2)))</f>
        <v xml:space="preserve"> </v>
      </c>
      <c r="G36" s="43"/>
      <c r="H36" s="812"/>
    </row>
    <row r="37" spans="1:8" ht="23.25" customHeight="1">
      <c r="A37" s="891">
        <f>A36+0.1</f>
        <v>7.2</v>
      </c>
      <c r="B37" s="892" t="s">
        <v>662</v>
      </c>
      <c r="C37" s="886">
        <v>240</v>
      </c>
      <c r="D37" s="889" t="s">
        <v>15</v>
      </c>
      <c r="E37" s="41"/>
      <c r="F37" s="42" t="str">
        <f>IF(E37=0," ",(ROUND(C37*E37,2)))</f>
        <v xml:space="preserve"> </v>
      </c>
      <c r="G37" s="43"/>
      <c r="H37" s="812"/>
    </row>
    <row r="38" spans="1:8" ht="23.25" customHeight="1">
      <c r="A38" s="891">
        <f>A37+0.1</f>
        <v>7.3</v>
      </c>
      <c r="B38" s="892" t="s">
        <v>661</v>
      </c>
      <c r="C38" s="886">
        <v>72</v>
      </c>
      <c r="D38" s="889" t="s">
        <v>5</v>
      </c>
      <c r="E38" s="41"/>
      <c r="F38" s="42" t="str">
        <f>IF(E38=0," ",(ROUND(C38*E38,2)))</f>
        <v xml:space="preserve"> </v>
      </c>
      <c r="G38" s="43"/>
      <c r="H38" s="812"/>
    </row>
    <row r="39" spans="1:8" ht="23.25" customHeight="1">
      <c r="A39" s="891">
        <f>A38+0.1</f>
        <v>7.4</v>
      </c>
      <c r="B39" s="892" t="s">
        <v>660</v>
      </c>
      <c r="C39" s="886">
        <v>400</v>
      </c>
      <c r="D39" s="889" t="s">
        <v>15</v>
      </c>
      <c r="E39" s="41"/>
      <c r="F39" s="42" t="str">
        <f>IF(E39=0," ",(ROUND(C39*E39,2)))</f>
        <v xml:space="preserve"> </v>
      </c>
      <c r="G39" s="43">
        <f>SUM(F36:F39)</f>
        <v>0</v>
      </c>
      <c r="H39" s="812"/>
    </row>
    <row r="40" spans="1:8" ht="23.25" customHeight="1">
      <c r="A40" s="891"/>
      <c r="B40" s="892"/>
      <c r="C40" s="886"/>
      <c r="D40" s="889"/>
      <c r="E40" s="41"/>
      <c r="F40" s="42"/>
      <c r="G40" s="43"/>
      <c r="H40" s="812"/>
    </row>
    <row r="41" spans="1:8" ht="23.25" customHeight="1">
      <c r="A41" s="888">
        <v>8</v>
      </c>
      <c r="B41" s="887" t="s">
        <v>659</v>
      </c>
      <c r="C41" s="886"/>
      <c r="D41" s="890"/>
      <c r="E41" s="41"/>
      <c r="F41" s="42" t="str">
        <f>IF(E41=0," ",(ROUND(C41*E41,2)))</f>
        <v xml:space="preserve"> </v>
      </c>
      <c r="G41" s="43"/>
      <c r="H41" s="812"/>
    </row>
    <row r="42" spans="1:8" ht="23.25" customHeight="1">
      <c r="A42" s="891">
        <f>A41+0.1</f>
        <v>8.1</v>
      </c>
      <c r="B42" s="892" t="s">
        <v>658</v>
      </c>
      <c r="C42" s="886">
        <v>500</v>
      </c>
      <c r="D42" s="889" t="s">
        <v>5</v>
      </c>
      <c r="E42" s="41"/>
      <c r="F42" s="42" t="str">
        <f>IF(E42=0," ",(ROUND(C42*E42,2)))</f>
        <v xml:space="preserve"> </v>
      </c>
      <c r="G42" s="43">
        <f>SUM(F42)</f>
        <v>0</v>
      </c>
      <c r="H42" s="812"/>
    </row>
    <row r="43" spans="1:8" ht="23.25" customHeight="1">
      <c r="A43" s="891"/>
      <c r="B43" s="892"/>
      <c r="C43" s="886"/>
      <c r="D43" s="889"/>
      <c r="E43" s="41"/>
      <c r="F43" s="42"/>
      <c r="G43" s="43"/>
      <c r="H43" s="812"/>
    </row>
    <row r="44" spans="1:8" ht="21.75" customHeight="1">
      <c r="A44" s="888">
        <v>9</v>
      </c>
      <c r="B44" s="887" t="s">
        <v>657</v>
      </c>
      <c r="C44" s="886">
        <v>1</v>
      </c>
      <c r="D44" s="889" t="s">
        <v>14</v>
      </c>
      <c r="E44" s="41"/>
      <c r="F44" s="42" t="str">
        <f>IF(E44=0," ",(ROUND(C44*E44,2)))</f>
        <v xml:space="preserve"> </v>
      </c>
      <c r="G44" s="43">
        <f>SUM(F44)</f>
        <v>0</v>
      </c>
      <c r="H44" s="812"/>
    </row>
    <row r="45" spans="1:8" ht="21.75" customHeight="1">
      <c r="A45" s="891"/>
      <c r="B45" s="890"/>
      <c r="C45" s="886"/>
      <c r="D45" s="886"/>
      <c r="E45" s="889"/>
      <c r="F45" s="41"/>
      <c r="G45" s="43"/>
      <c r="H45" s="812"/>
    </row>
    <row r="46" spans="1:8" ht="21.75" customHeight="1">
      <c r="A46" s="888">
        <v>10</v>
      </c>
      <c r="B46" s="887" t="s">
        <v>43</v>
      </c>
      <c r="C46" s="886">
        <v>1</v>
      </c>
      <c r="D46" s="885" t="s">
        <v>7</v>
      </c>
      <c r="E46" s="41"/>
      <c r="F46" s="42" t="str">
        <f>IF(E46=0," ",(ROUND(C46*E46,2)))</f>
        <v xml:space="preserve"> </v>
      </c>
      <c r="G46" s="43" t="str">
        <f>+F46</f>
        <v xml:space="preserve"> </v>
      </c>
      <c r="H46" s="812"/>
    </row>
    <row r="47" spans="1:8" ht="18" customHeight="1" thickBot="1">
      <c r="A47" s="884"/>
      <c r="B47" s="882"/>
      <c r="C47" s="883"/>
      <c r="D47" s="882"/>
      <c r="E47" s="77"/>
      <c r="F47" s="78"/>
      <c r="G47" s="79"/>
      <c r="H47" s="812"/>
    </row>
    <row r="48" spans="1:8" ht="20.25" customHeight="1" thickTop="1" thickBot="1">
      <c r="A48" s="881"/>
      <c r="B48" s="880" t="s">
        <v>68</v>
      </c>
      <c r="C48" s="879"/>
      <c r="D48" s="878"/>
      <c r="E48" s="877"/>
      <c r="F48" s="876"/>
      <c r="G48" s="875">
        <f>SUM(G12:G46)</f>
        <v>0</v>
      </c>
      <c r="H48" s="812"/>
    </row>
    <row r="49" spans="1:8" ht="21" customHeight="1" thickTop="1" thickBot="1">
      <c r="A49" s="881"/>
      <c r="B49" s="880" t="s">
        <v>68</v>
      </c>
      <c r="C49" s="879"/>
      <c r="D49" s="878"/>
      <c r="E49" s="877"/>
      <c r="F49" s="876"/>
      <c r="G49" s="875">
        <f>+G48</f>
        <v>0</v>
      </c>
      <c r="H49" s="812"/>
    </row>
    <row r="50" spans="1:8" ht="22.5" customHeight="1" thickTop="1">
      <c r="A50" s="874"/>
      <c r="B50" s="873"/>
      <c r="C50" s="870"/>
      <c r="D50" s="872"/>
      <c r="E50" s="871"/>
      <c r="F50" s="870"/>
      <c r="G50" s="869"/>
      <c r="H50" s="812"/>
    </row>
    <row r="51" spans="1:8" ht="22.5" customHeight="1">
      <c r="A51" s="864"/>
      <c r="B51" s="863" t="s">
        <v>61</v>
      </c>
      <c r="C51" s="862"/>
      <c r="D51" s="866">
        <v>0.1</v>
      </c>
      <c r="E51" s="861"/>
      <c r="F51" s="860">
        <f>D51*G49</f>
        <v>0</v>
      </c>
      <c r="G51" s="865"/>
      <c r="H51" s="812"/>
    </row>
    <row r="52" spans="1:8" ht="22.5" customHeight="1">
      <c r="A52" s="864"/>
      <c r="B52" s="863" t="s">
        <v>8</v>
      </c>
      <c r="C52" s="862"/>
      <c r="D52" s="867">
        <v>2.5000000000000001E-2</v>
      </c>
      <c r="E52" s="861"/>
      <c r="F52" s="860">
        <f>D52*G49</f>
        <v>0</v>
      </c>
      <c r="G52" s="865"/>
      <c r="H52" s="812"/>
    </row>
    <row r="53" spans="1:8" ht="22.5" customHeight="1">
      <c r="A53" s="864"/>
      <c r="B53" s="863" t="s">
        <v>9</v>
      </c>
      <c r="C53" s="862"/>
      <c r="D53" s="868">
        <v>5.3499999999999999E-2</v>
      </c>
      <c r="E53" s="861"/>
      <c r="F53" s="860">
        <f>D53*G49</f>
        <v>0</v>
      </c>
      <c r="G53" s="865"/>
      <c r="H53" s="812"/>
    </row>
    <row r="54" spans="1:8" ht="22.5" customHeight="1">
      <c r="A54" s="864"/>
      <c r="B54" s="863" t="s">
        <v>10</v>
      </c>
      <c r="C54" s="862"/>
      <c r="D54" s="867">
        <v>0.02</v>
      </c>
      <c r="E54" s="861"/>
      <c r="F54" s="860">
        <f>D54*G49</f>
        <v>0</v>
      </c>
      <c r="G54" s="865"/>
      <c r="H54" s="812"/>
    </row>
    <row r="55" spans="1:8" ht="22.5" customHeight="1">
      <c r="A55" s="864"/>
      <c r="B55" s="863" t="s">
        <v>11</v>
      </c>
      <c r="C55" s="862"/>
      <c r="D55" s="866">
        <v>0.01</v>
      </c>
      <c r="E55" s="861"/>
      <c r="F55" s="860">
        <f>D55*G49</f>
        <v>0</v>
      </c>
      <c r="G55" s="865"/>
      <c r="H55" s="812"/>
    </row>
    <row r="56" spans="1:8" ht="22.5" customHeight="1">
      <c r="A56" s="864"/>
      <c r="B56" s="863" t="s">
        <v>62</v>
      </c>
      <c r="C56" s="862"/>
      <c r="D56" s="866">
        <v>0.05</v>
      </c>
      <c r="E56" s="861"/>
      <c r="F56" s="860">
        <f>D56*G49</f>
        <v>0</v>
      </c>
      <c r="G56" s="865"/>
      <c r="H56" s="812"/>
    </row>
    <row r="57" spans="1:8" ht="22.5" customHeight="1" thickBot="1">
      <c r="A57" s="864"/>
      <c r="B57" s="863"/>
      <c r="C57" s="862"/>
      <c r="D57" s="861"/>
      <c r="E57" s="861"/>
      <c r="F57" s="860"/>
      <c r="G57" s="859"/>
      <c r="H57" s="812"/>
    </row>
    <row r="58" spans="1:8" ht="22.5" customHeight="1" thickTop="1" thickBot="1">
      <c r="A58" s="827"/>
      <c r="B58" s="826" t="s">
        <v>17</v>
      </c>
      <c r="C58" s="825"/>
      <c r="D58" s="858"/>
      <c r="E58" s="824"/>
      <c r="F58" s="824"/>
      <c r="G58" s="823">
        <f>SUM(F51:F56)</f>
        <v>0</v>
      </c>
      <c r="H58" s="812"/>
    </row>
    <row r="59" spans="1:8" ht="22.5" customHeight="1" thickTop="1" thickBot="1">
      <c r="A59" s="832"/>
      <c r="B59" s="831"/>
      <c r="C59" s="830"/>
      <c r="D59" s="857"/>
      <c r="E59" s="829"/>
      <c r="F59" s="829"/>
      <c r="G59" s="828"/>
      <c r="H59" s="812"/>
    </row>
    <row r="60" spans="1:8" ht="22.5" customHeight="1" thickTop="1" thickBot="1">
      <c r="A60" s="827"/>
      <c r="B60" s="826" t="s">
        <v>25</v>
      </c>
      <c r="C60" s="825"/>
      <c r="D60" s="858"/>
      <c r="E60" s="824"/>
      <c r="F60" s="824"/>
      <c r="G60" s="823">
        <f>+G58+G49</f>
        <v>0</v>
      </c>
      <c r="H60" s="812"/>
    </row>
    <row r="61" spans="1:8" ht="22.5" customHeight="1" thickTop="1" thickBot="1">
      <c r="A61" s="832"/>
      <c r="B61" s="831"/>
      <c r="C61" s="830"/>
      <c r="D61" s="857"/>
      <c r="E61" s="829"/>
      <c r="F61" s="829"/>
      <c r="G61" s="828"/>
      <c r="H61" s="812"/>
    </row>
    <row r="62" spans="1:8" ht="22.5" customHeight="1" thickTop="1" thickBot="1">
      <c r="A62" s="827"/>
      <c r="B62" s="826" t="s">
        <v>18</v>
      </c>
      <c r="C62" s="825"/>
      <c r="D62" s="833">
        <v>0.03</v>
      </c>
      <c r="E62" s="824"/>
      <c r="F62" s="824"/>
      <c r="G62" s="823">
        <f>+G58*D62</f>
        <v>0</v>
      </c>
      <c r="H62" s="812"/>
    </row>
    <row r="63" spans="1:8" ht="22.5" customHeight="1" thickTop="1" thickBot="1">
      <c r="A63" s="832"/>
      <c r="B63" s="831"/>
      <c r="C63" s="830"/>
      <c r="D63" s="857"/>
      <c r="E63" s="829"/>
      <c r="F63" s="829"/>
      <c r="G63" s="828"/>
      <c r="H63" s="812"/>
    </row>
    <row r="64" spans="1:8" ht="22.5" customHeight="1" thickTop="1" thickBot="1">
      <c r="A64" s="827"/>
      <c r="B64" s="826" t="s">
        <v>26</v>
      </c>
      <c r="C64" s="825"/>
      <c r="D64" s="833">
        <v>0.06</v>
      </c>
      <c r="E64" s="824"/>
      <c r="F64" s="824"/>
      <c r="G64" s="823">
        <f>D64*G49</f>
        <v>0</v>
      </c>
      <c r="H64" s="812"/>
    </row>
    <row r="65" spans="1:8" ht="22.5" customHeight="1" thickTop="1" thickBot="1">
      <c r="A65" s="832"/>
      <c r="B65" s="831"/>
      <c r="C65" s="830"/>
      <c r="D65" s="857"/>
      <c r="E65" s="829"/>
      <c r="F65" s="829"/>
      <c r="G65" s="828"/>
      <c r="H65" s="812"/>
    </row>
    <row r="66" spans="1:8" ht="22.5" customHeight="1" thickTop="1" thickBot="1">
      <c r="A66" s="827"/>
      <c r="B66" s="826" t="s">
        <v>13</v>
      </c>
      <c r="C66" s="825"/>
      <c r="D66" s="833">
        <v>0.05</v>
      </c>
      <c r="E66" s="824"/>
      <c r="F66" s="824"/>
      <c r="G66" s="823">
        <f>D66*G60</f>
        <v>0</v>
      </c>
      <c r="H66" s="812"/>
    </row>
    <row r="67" spans="1:8" s="849" customFormat="1" ht="22.5" customHeight="1" thickTop="1" thickBot="1">
      <c r="A67" s="856"/>
      <c r="B67" s="855"/>
      <c r="C67" s="854"/>
      <c r="D67" s="853"/>
      <c r="E67" s="852"/>
      <c r="F67" s="850"/>
      <c r="G67" s="851"/>
      <c r="H67" s="850"/>
    </row>
    <row r="68" spans="1:8" s="842" customFormat="1" ht="22.5" customHeight="1" thickTop="1" thickBot="1">
      <c r="A68" s="848"/>
      <c r="B68" s="847" t="s">
        <v>63</v>
      </c>
      <c r="C68" s="846"/>
      <c r="D68" s="846">
        <v>1E-3</v>
      </c>
      <c r="E68" s="845"/>
      <c r="F68" s="844"/>
      <c r="G68" s="843">
        <f>D68*G49</f>
        <v>0</v>
      </c>
    </row>
    <row r="69" spans="1:8" s="834" customFormat="1" ht="22.5" customHeight="1" thickTop="1" thickBot="1">
      <c r="A69" s="841"/>
      <c r="B69" s="840"/>
      <c r="C69" s="839"/>
      <c r="D69" s="838"/>
      <c r="E69" s="837"/>
      <c r="F69" s="836"/>
      <c r="G69" s="835"/>
    </row>
    <row r="70" spans="1:8" ht="22.5" customHeight="1" thickTop="1" thickBot="1">
      <c r="A70" s="827"/>
      <c r="B70" s="826" t="s">
        <v>656</v>
      </c>
      <c r="C70" s="825"/>
      <c r="D70" s="833">
        <v>0.18</v>
      </c>
      <c r="E70" s="824"/>
      <c r="F70" s="824"/>
      <c r="G70" s="823">
        <f>D70*F51</f>
        <v>0</v>
      </c>
      <c r="H70" s="812"/>
    </row>
    <row r="71" spans="1:8" ht="22.5" customHeight="1" thickTop="1" thickBot="1">
      <c r="A71" s="832"/>
      <c r="B71" s="831"/>
      <c r="C71" s="830"/>
      <c r="D71" s="829"/>
      <c r="E71" s="829"/>
      <c r="F71" s="829"/>
      <c r="G71" s="828"/>
      <c r="H71" s="812"/>
    </row>
    <row r="72" spans="1:8" ht="22.5" customHeight="1" thickTop="1" thickBot="1">
      <c r="A72" s="827"/>
      <c r="B72" s="826" t="s">
        <v>19</v>
      </c>
      <c r="C72" s="825"/>
      <c r="D72" s="824"/>
      <c r="E72" s="824"/>
      <c r="F72" s="824"/>
      <c r="G72" s="823">
        <f>G60+G62+G64+G66+G70+G68</f>
        <v>0</v>
      </c>
      <c r="H72" s="812"/>
    </row>
    <row r="73" spans="1:8" ht="18.75" customHeight="1" thickTop="1">
      <c r="A73" s="807"/>
      <c r="B73" s="807"/>
      <c r="C73" s="805"/>
      <c r="D73" s="807"/>
      <c r="E73" s="806"/>
      <c r="F73" s="805"/>
      <c r="G73" s="805"/>
      <c r="H73" s="812"/>
    </row>
    <row r="74" spans="1:8" ht="18.75" customHeight="1">
      <c r="A74" s="807"/>
      <c r="B74" s="807"/>
      <c r="C74" s="805"/>
      <c r="D74" s="807"/>
      <c r="E74" s="806"/>
      <c r="F74" s="7"/>
      <c r="G74" s="805"/>
      <c r="H74" s="812"/>
    </row>
    <row r="75" spans="1:8" ht="18.75" customHeight="1">
      <c r="A75" s="822"/>
      <c r="C75" s="818"/>
      <c r="D75" s="821"/>
      <c r="E75" s="817"/>
      <c r="F75" s="820"/>
      <c r="G75" s="819"/>
      <c r="H75" s="812"/>
    </row>
    <row r="76" spans="1:8" ht="18.75" customHeight="1">
      <c r="A76" s="822"/>
      <c r="C76" s="818"/>
      <c r="D76" s="821"/>
      <c r="E76" s="817"/>
      <c r="F76" s="820"/>
      <c r="G76" s="819"/>
      <c r="H76" s="812"/>
    </row>
    <row r="77" spans="1:8" ht="18.75" customHeight="1">
      <c r="A77" s="807"/>
      <c r="B77" s="807"/>
      <c r="C77" s="805"/>
      <c r="D77" s="807"/>
      <c r="E77" s="806"/>
      <c r="F77" s="7"/>
      <c r="G77" s="805"/>
      <c r="H77" s="812"/>
    </row>
    <row r="78" spans="1:8" ht="18.75" customHeight="1">
      <c r="A78" s="807"/>
      <c r="B78" s="807"/>
      <c r="C78" s="805"/>
      <c r="D78" s="807"/>
      <c r="E78" s="806"/>
      <c r="F78" s="7"/>
      <c r="G78" s="805"/>
      <c r="H78" s="812"/>
    </row>
    <row r="79" spans="1:8" ht="18.75" customHeight="1">
      <c r="A79" s="807"/>
      <c r="B79" s="810"/>
      <c r="C79" s="808"/>
      <c r="D79" s="807"/>
      <c r="E79" s="809"/>
      <c r="F79" s="7"/>
      <c r="G79" s="805"/>
      <c r="H79" s="812"/>
    </row>
    <row r="80" spans="1:8" ht="18.75" customHeight="1">
      <c r="A80" s="807"/>
      <c r="B80" s="807"/>
      <c r="C80" s="805"/>
      <c r="D80" s="807"/>
      <c r="E80" s="806"/>
      <c r="F80" s="7"/>
      <c r="G80" s="805"/>
      <c r="H80" s="812"/>
    </row>
    <row r="81" spans="1:8" ht="18">
      <c r="A81" s="807"/>
      <c r="B81" s="807"/>
      <c r="C81" s="805"/>
      <c r="D81" s="810"/>
      <c r="E81" s="806"/>
      <c r="F81" s="7"/>
      <c r="G81" s="805"/>
      <c r="H81" s="812"/>
    </row>
    <row r="82" spans="1:8" ht="18.75" customHeight="1">
      <c r="A82" s="804"/>
      <c r="B82" s="815"/>
      <c r="C82" s="816"/>
      <c r="D82" s="815"/>
      <c r="E82" s="814"/>
      <c r="F82" s="813"/>
      <c r="G82" s="805"/>
      <c r="H82" s="812"/>
    </row>
    <row r="83" spans="1:8" ht="18.75" customHeight="1">
      <c r="A83" s="804"/>
      <c r="B83" s="807"/>
      <c r="C83" s="805"/>
      <c r="D83" s="807"/>
      <c r="E83" s="806"/>
      <c r="F83" s="7"/>
      <c r="G83" s="805"/>
      <c r="H83" s="812"/>
    </row>
    <row r="84" spans="1:8" ht="18.75" customHeight="1">
      <c r="A84" s="804"/>
      <c r="C84" s="818"/>
      <c r="D84" s="815"/>
      <c r="E84" s="817"/>
      <c r="F84" s="813"/>
      <c r="G84" s="805"/>
      <c r="H84" s="812"/>
    </row>
    <row r="85" spans="1:8" ht="18.75" customHeight="1">
      <c r="A85" s="804"/>
      <c r="C85" s="818"/>
      <c r="D85" s="815"/>
      <c r="E85" s="817"/>
      <c r="F85" s="813"/>
      <c r="G85" s="805"/>
      <c r="H85" s="812"/>
    </row>
    <row r="86" spans="1:8" ht="18.75" customHeight="1">
      <c r="A86" s="804"/>
      <c r="B86" s="815"/>
      <c r="C86" s="816"/>
      <c r="D86" s="815"/>
      <c r="E86" s="814"/>
      <c r="F86" s="813"/>
      <c r="G86" s="805"/>
      <c r="H86" s="812"/>
    </row>
    <row r="87" spans="1:8" ht="18.75" customHeight="1">
      <c r="A87" s="804"/>
      <c r="B87" s="807"/>
      <c r="C87" s="805"/>
      <c r="D87" s="807"/>
      <c r="E87" s="806"/>
      <c r="F87" s="7"/>
      <c r="G87" s="805"/>
      <c r="H87" s="812"/>
    </row>
    <row r="88" spans="1:8" ht="18.75" customHeight="1">
      <c r="A88" s="811"/>
      <c r="B88" s="810"/>
      <c r="C88" s="808"/>
      <c r="D88" s="810"/>
      <c r="E88" s="809"/>
      <c r="F88" s="7"/>
      <c r="G88" s="808"/>
    </row>
    <row r="89" spans="1:8" ht="18.75" customHeight="1">
      <c r="A89" s="804"/>
      <c r="B89" s="807"/>
      <c r="C89" s="805"/>
      <c r="D89" s="807"/>
      <c r="E89" s="806"/>
      <c r="F89" s="7"/>
      <c r="G89" s="805"/>
    </row>
    <row r="90" spans="1:8" ht="18.75" customHeight="1">
      <c r="A90" s="804"/>
      <c r="B90" s="803"/>
      <c r="C90" s="800"/>
      <c r="D90" s="802"/>
      <c r="E90" s="801"/>
      <c r="F90" s="800"/>
    </row>
    <row r="91" spans="1:8" ht="18.75" customHeight="1">
      <c r="A91" s="88"/>
      <c r="B91" s="88"/>
      <c r="C91" s="89"/>
      <c r="D91" s="88"/>
      <c r="E91" s="90"/>
      <c r="F91" s="7"/>
    </row>
    <row r="92" spans="1:8" ht="18.75" customHeight="1">
      <c r="A92" s="798"/>
      <c r="B92" s="798"/>
      <c r="C92" s="799"/>
      <c r="D92" s="798"/>
      <c r="E92" s="797"/>
      <c r="F92" s="796"/>
      <c r="G92" s="796"/>
    </row>
    <row r="93" spans="1:8" ht="18.75" customHeight="1">
      <c r="A93" s="798"/>
      <c r="B93" s="798"/>
      <c r="C93" s="799"/>
      <c r="D93" s="798"/>
      <c r="E93" s="797"/>
      <c r="F93" s="796"/>
      <c r="G93" s="796"/>
    </row>
    <row r="94" spans="1:8" ht="18.75" customHeight="1">
      <c r="A94" s="798"/>
      <c r="B94" s="798"/>
      <c r="C94" s="799"/>
      <c r="D94" s="798"/>
      <c r="E94" s="797"/>
      <c r="F94" s="796"/>
      <c r="G94" s="796"/>
    </row>
    <row r="95" spans="1:8" ht="18.75" customHeight="1">
      <c r="A95" s="798"/>
      <c r="B95" s="798"/>
      <c r="C95" s="799"/>
      <c r="D95" s="798"/>
      <c r="E95" s="797"/>
      <c r="F95" s="796"/>
      <c r="G95" s="796"/>
    </row>
    <row r="96" spans="1:8" ht="18.75" customHeight="1">
      <c r="A96" s="798"/>
      <c r="B96" s="798"/>
      <c r="C96" s="799"/>
      <c r="D96" s="798"/>
      <c r="E96" s="797"/>
      <c r="F96" s="796"/>
      <c r="G96" s="796"/>
    </row>
    <row r="97" spans="1:7" ht="18.75" customHeight="1">
      <c r="A97" s="798"/>
      <c r="B97" s="798"/>
      <c r="C97" s="799"/>
      <c r="D97" s="798"/>
      <c r="E97" s="797"/>
      <c r="F97" s="796"/>
      <c r="G97" s="796"/>
    </row>
    <row r="98" spans="1:7" ht="18.75" customHeight="1">
      <c r="A98" s="798"/>
      <c r="B98" s="798"/>
      <c r="C98" s="799"/>
      <c r="D98" s="798"/>
      <c r="E98" s="797"/>
      <c r="F98" s="796"/>
      <c r="G98" s="796"/>
    </row>
    <row r="99" spans="1:7" ht="18.75" customHeight="1">
      <c r="A99" s="798"/>
      <c r="B99" s="798"/>
      <c r="C99" s="799"/>
      <c r="D99" s="798"/>
      <c r="E99" s="797"/>
      <c r="F99" s="796"/>
      <c r="G99" s="796"/>
    </row>
    <row r="100" spans="1:7" ht="18.75" customHeight="1">
      <c r="A100" s="798"/>
      <c r="B100" s="798"/>
      <c r="C100" s="799"/>
      <c r="D100" s="798"/>
      <c r="E100" s="797"/>
      <c r="F100" s="796"/>
      <c r="G100" s="796"/>
    </row>
    <row r="101" spans="1:7" ht="18.75" customHeight="1">
      <c r="A101" s="798"/>
      <c r="B101" s="798"/>
      <c r="C101" s="799"/>
      <c r="D101" s="798"/>
      <c r="E101" s="797"/>
      <c r="F101" s="796"/>
      <c r="G101" s="796"/>
    </row>
    <row r="102" spans="1:7" ht="18.75" customHeight="1">
      <c r="A102" s="798"/>
      <c r="B102" s="798"/>
      <c r="C102" s="799"/>
      <c r="D102" s="798"/>
      <c r="E102" s="797"/>
      <c r="F102" s="796"/>
      <c r="G102" s="796"/>
    </row>
    <row r="103" spans="1:7" ht="18.75" customHeight="1">
      <c r="A103" s="798"/>
      <c r="B103" s="798"/>
      <c r="C103" s="799"/>
      <c r="D103" s="798"/>
      <c r="E103" s="797"/>
      <c r="F103" s="796"/>
      <c r="G103" s="796"/>
    </row>
    <row r="104" spans="1:7" ht="23.25" customHeight="1">
      <c r="A104" s="798"/>
      <c r="B104" s="798"/>
      <c r="C104" s="799"/>
      <c r="D104" s="798"/>
      <c r="E104" s="797"/>
      <c r="F104" s="796"/>
      <c r="G104" s="796"/>
    </row>
    <row r="105" spans="1:7" ht="23.25" customHeight="1">
      <c r="A105" s="798"/>
      <c r="B105" s="798"/>
      <c r="C105" s="799"/>
      <c r="D105" s="798"/>
      <c r="E105" s="797"/>
      <c r="F105" s="796"/>
      <c r="G105" s="796"/>
    </row>
    <row r="106" spans="1:7" ht="23.25" customHeight="1">
      <c r="A106" s="798"/>
      <c r="B106" s="798"/>
      <c r="C106" s="799"/>
      <c r="D106" s="798"/>
      <c r="E106" s="797"/>
      <c r="F106" s="796"/>
      <c r="G106" s="796"/>
    </row>
    <row r="107" spans="1:7" ht="23.25" customHeight="1">
      <c r="A107" s="798"/>
      <c r="B107" s="798"/>
      <c r="C107" s="799"/>
      <c r="D107" s="798"/>
      <c r="E107" s="797"/>
      <c r="F107" s="796"/>
      <c r="G107" s="796"/>
    </row>
    <row r="108" spans="1:7" ht="23.25" customHeight="1">
      <c r="A108" s="798"/>
      <c r="B108" s="798"/>
      <c r="C108" s="799"/>
      <c r="D108" s="798"/>
      <c r="E108" s="797"/>
      <c r="F108" s="796"/>
      <c r="G108" s="796"/>
    </row>
    <row r="109" spans="1:7" ht="23.25" customHeight="1">
      <c r="A109" s="798"/>
      <c r="B109" s="798"/>
      <c r="C109" s="799"/>
      <c r="D109" s="798"/>
      <c r="E109" s="797"/>
      <c r="F109" s="796"/>
      <c r="G109" s="796"/>
    </row>
    <row r="110" spans="1:7" ht="23.25" customHeight="1">
      <c r="A110" s="798"/>
      <c r="B110" s="798"/>
      <c r="C110" s="799"/>
      <c r="D110" s="798"/>
      <c r="E110" s="797"/>
      <c r="F110" s="796"/>
      <c r="G110" s="796"/>
    </row>
    <row r="111" spans="1:7" ht="23.25" customHeight="1">
      <c r="A111" s="798"/>
      <c r="B111" s="798"/>
      <c r="C111" s="799"/>
      <c r="D111" s="798"/>
      <c r="E111" s="797"/>
      <c r="F111" s="796"/>
      <c r="G111" s="796"/>
    </row>
    <row r="112" spans="1:7" ht="23.25" customHeight="1">
      <c r="A112" s="798"/>
      <c r="B112" s="798"/>
      <c r="C112" s="799"/>
      <c r="D112" s="798"/>
      <c r="E112" s="797"/>
      <c r="F112" s="796"/>
      <c r="G112" s="796"/>
    </row>
    <row r="113" spans="1:7" ht="23.25" customHeight="1">
      <c r="A113" s="798"/>
      <c r="B113" s="798"/>
      <c r="C113" s="799"/>
      <c r="D113" s="798"/>
      <c r="E113" s="797"/>
      <c r="F113" s="796"/>
      <c r="G113" s="796"/>
    </row>
    <row r="114" spans="1:7" ht="23.25" customHeight="1">
      <c r="A114" s="798"/>
      <c r="B114" s="798"/>
      <c r="C114" s="799"/>
      <c r="D114" s="798"/>
      <c r="E114" s="797"/>
      <c r="F114" s="796"/>
      <c r="G114" s="796"/>
    </row>
    <row r="115" spans="1:7" ht="23.25" customHeight="1">
      <c r="A115" s="798"/>
      <c r="B115" s="798"/>
      <c r="C115" s="799"/>
      <c r="D115" s="798"/>
      <c r="E115" s="797"/>
      <c r="F115" s="796"/>
      <c r="G115" s="796"/>
    </row>
    <row r="116" spans="1:7" ht="23.25" customHeight="1">
      <c r="A116" s="798"/>
      <c r="B116" s="798"/>
      <c r="C116" s="799"/>
      <c r="D116" s="798"/>
      <c r="E116" s="797"/>
      <c r="F116" s="796"/>
      <c r="G116" s="796"/>
    </row>
    <row r="117" spans="1:7" ht="23.25" customHeight="1">
      <c r="A117" s="798"/>
      <c r="B117" s="798"/>
      <c r="C117" s="799"/>
      <c r="D117" s="798"/>
      <c r="E117" s="797"/>
      <c r="F117" s="796"/>
      <c r="G117" s="796"/>
    </row>
    <row r="118" spans="1:7" ht="23.25" customHeight="1">
      <c r="A118" s="798"/>
      <c r="B118" s="798"/>
      <c r="C118" s="799"/>
      <c r="D118" s="798"/>
      <c r="E118" s="797"/>
      <c r="F118" s="796"/>
      <c r="G118" s="796"/>
    </row>
    <row r="119" spans="1:7" ht="23.25" customHeight="1">
      <c r="A119" s="798"/>
      <c r="B119" s="798"/>
      <c r="C119" s="799"/>
      <c r="D119" s="798"/>
      <c r="E119" s="797"/>
      <c r="F119" s="796"/>
      <c r="G119" s="796"/>
    </row>
    <row r="120" spans="1:7" ht="23.25" customHeight="1">
      <c r="A120" s="798"/>
      <c r="B120" s="798"/>
      <c r="C120" s="799"/>
      <c r="D120" s="798"/>
      <c r="E120" s="797"/>
      <c r="F120" s="796"/>
      <c r="G120" s="796"/>
    </row>
    <row r="121" spans="1:7" ht="23.25" customHeight="1">
      <c r="A121" s="798"/>
      <c r="B121" s="798"/>
      <c r="C121" s="799"/>
      <c r="D121" s="798"/>
      <c r="E121" s="797"/>
      <c r="F121" s="796"/>
      <c r="G121" s="796"/>
    </row>
    <row r="122" spans="1:7" ht="23.25" customHeight="1">
      <c r="A122" s="798"/>
      <c r="B122" s="798"/>
      <c r="C122" s="799"/>
      <c r="D122" s="798"/>
      <c r="E122" s="797"/>
      <c r="F122" s="796"/>
      <c r="G122" s="796"/>
    </row>
    <row r="123" spans="1:7" ht="23.25" customHeight="1">
      <c r="A123" s="798"/>
      <c r="B123" s="798"/>
      <c r="C123" s="799"/>
      <c r="D123" s="798"/>
      <c r="E123" s="797"/>
      <c r="F123" s="796"/>
      <c r="G123" s="796"/>
    </row>
    <row r="124" spans="1:7" ht="23.25" customHeight="1">
      <c r="A124" s="798"/>
      <c r="B124" s="798"/>
      <c r="C124" s="799"/>
      <c r="D124" s="798"/>
      <c r="E124" s="797"/>
      <c r="F124" s="796"/>
      <c r="G124" s="796"/>
    </row>
    <row r="125" spans="1:7" ht="23.25" customHeight="1">
      <c r="A125" s="798"/>
      <c r="B125" s="798"/>
      <c r="C125" s="799"/>
      <c r="D125" s="798"/>
      <c r="E125" s="797"/>
      <c r="F125" s="796"/>
      <c r="G125" s="796"/>
    </row>
    <row r="126" spans="1:7" ht="23.25" customHeight="1">
      <c r="A126" s="798"/>
      <c r="B126" s="798"/>
      <c r="C126" s="799"/>
      <c r="D126" s="798"/>
      <c r="E126" s="797"/>
      <c r="F126" s="796"/>
      <c r="G126" s="796"/>
    </row>
    <row r="127" spans="1:7" ht="23.25" customHeight="1">
      <c r="A127" s="798"/>
      <c r="B127" s="798"/>
      <c r="C127" s="799"/>
      <c r="D127" s="798"/>
      <c r="E127" s="797"/>
      <c r="F127" s="796"/>
      <c r="G127" s="796"/>
    </row>
    <row r="128" spans="1:7" ht="23.25" customHeight="1">
      <c r="A128" s="798"/>
      <c r="B128" s="798"/>
      <c r="C128" s="799"/>
      <c r="D128" s="798"/>
      <c r="E128" s="797"/>
      <c r="F128" s="796"/>
      <c r="G128" s="796"/>
    </row>
    <row r="129" spans="1:7" ht="23.25" customHeight="1">
      <c r="A129" s="798"/>
      <c r="B129" s="798"/>
      <c r="C129" s="799"/>
      <c r="D129" s="798"/>
      <c r="E129" s="797"/>
      <c r="F129" s="796"/>
      <c r="G129" s="796"/>
    </row>
    <row r="130" spans="1:7" ht="23.25" customHeight="1">
      <c r="A130" s="798"/>
      <c r="B130" s="798"/>
      <c r="C130" s="799"/>
      <c r="D130" s="798"/>
      <c r="E130" s="797"/>
      <c r="F130" s="796"/>
      <c r="G130" s="796"/>
    </row>
    <row r="131" spans="1:7" ht="23.25" customHeight="1">
      <c r="A131" s="798"/>
      <c r="B131" s="798"/>
      <c r="C131" s="799"/>
      <c r="D131" s="798"/>
      <c r="E131" s="797"/>
      <c r="F131" s="796"/>
      <c r="G131" s="796"/>
    </row>
    <row r="132" spans="1:7" ht="23.25" customHeight="1">
      <c r="A132" s="798"/>
      <c r="B132" s="798"/>
      <c r="C132" s="799"/>
      <c r="D132" s="798"/>
      <c r="E132" s="797"/>
      <c r="F132" s="796"/>
      <c r="G132" s="796"/>
    </row>
    <row r="133" spans="1:7" ht="23.25" customHeight="1">
      <c r="A133" s="798"/>
      <c r="B133" s="798"/>
      <c r="C133" s="799"/>
      <c r="D133" s="798"/>
      <c r="E133" s="797"/>
      <c r="F133" s="796"/>
      <c r="G133" s="796"/>
    </row>
    <row r="134" spans="1:7" ht="23.25" customHeight="1">
      <c r="A134" s="798"/>
      <c r="B134" s="798"/>
      <c r="C134" s="799"/>
      <c r="D134" s="798"/>
      <c r="E134" s="797"/>
      <c r="F134" s="796"/>
      <c r="G134" s="796"/>
    </row>
    <row r="135" spans="1:7" ht="23.25" customHeight="1">
      <c r="A135" s="798"/>
      <c r="B135" s="798"/>
      <c r="C135" s="799"/>
      <c r="D135" s="798"/>
      <c r="E135" s="797"/>
      <c r="F135" s="796"/>
      <c r="G135" s="796"/>
    </row>
    <row r="136" spans="1:7" ht="23.25" customHeight="1">
      <c r="A136" s="798"/>
      <c r="B136" s="798"/>
      <c r="C136" s="799"/>
      <c r="D136" s="798"/>
      <c r="E136" s="797"/>
      <c r="F136" s="796"/>
      <c r="G136" s="796"/>
    </row>
    <row r="137" spans="1:7" ht="23.25" customHeight="1">
      <c r="A137" s="798"/>
      <c r="B137" s="798"/>
      <c r="C137" s="799"/>
      <c r="D137" s="798"/>
      <c r="E137" s="797"/>
      <c r="F137" s="796"/>
      <c r="G137" s="796"/>
    </row>
    <row r="138" spans="1:7" ht="23.25" customHeight="1">
      <c r="A138" s="798"/>
      <c r="B138" s="798"/>
      <c r="C138" s="799"/>
      <c r="D138" s="798"/>
      <c r="E138" s="797"/>
      <c r="F138" s="796"/>
      <c r="G138" s="796"/>
    </row>
    <row r="139" spans="1:7" ht="23.25" customHeight="1">
      <c r="A139" s="798"/>
      <c r="B139" s="798"/>
      <c r="C139" s="799"/>
      <c r="D139" s="798"/>
      <c r="E139" s="797"/>
      <c r="F139" s="796"/>
      <c r="G139" s="796"/>
    </row>
    <row r="140" spans="1:7" ht="23.25" customHeight="1">
      <c r="A140" s="798"/>
      <c r="B140" s="798"/>
      <c r="C140" s="799"/>
      <c r="D140" s="798"/>
      <c r="E140" s="797"/>
      <c r="F140" s="796"/>
      <c r="G140" s="796"/>
    </row>
    <row r="141" spans="1:7" ht="23.25" customHeight="1">
      <c r="A141" s="798"/>
      <c r="B141" s="798"/>
      <c r="C141" s="799"/>
      <c r="D141" s="798"/>
      <c r="E141" s="797"/>
      <c r="F141" s="796"/>
      <c r="G141" s="796"/>
    </row>
    <row r="142" spans="1:7" ht="15" customHeight="1">
      <c r="A142" s="798"/>
      <c r="B142" s="798"/>
      <c r="C142" s="799"/>
      <c r="D142" s="798"/>
      <c r="E142" s="797"/>
      <c r="F142" s="796"/>
      <c r="G142" s="796"/>
    </row>
    <row r="143" spans="1:7" ht="15" customHeight="1">
      <c r="A143" s="798"/>
      <c r="B143" s="798"/>
      <c r="C143" s="799"/>
      <c r="D143" s="798"/>
      <c r="E143" s="797"/>
      <c r="F143" s="796"/>
      <c r="G143" s="796"/>
    </row>
    <row r="144" spans="1:7" ht="15" customHeight="1">
      <c r="A144" s="798"/>
      <c r="B144" s="798"/>
      <c r="C144" s="799"/>
      <c r="D144" s="798"/>
      <c r="E144" s="797"/>
      <c r="F144" s="796"/>
      <c r="G144" s="796"/>
    </row>
    <row r="145" spans="1:7" ht="15" customHeight="1">
      <c r="A145" s="798"/>
      <c r="B145" s="798"/>
      <c r="C145" s="799"/>
      <c r="D145" s="798"/>
      <c r="E145" s="797"/>
      <c r="F145" s="796"/>
      <c r="G145" s="796"/>
    </row>
    <row r="146" spans="1:7" ht="15" customHeight="1">
      <c r="A146" s="798"/>
      <c r="B146" s="798"/>
      <c r="C146" s="799"/>
      <c r="D146" s="798"/>
      <c r="E146" s="797"/>
      <c r="F146" s="796"/>
      <c r="G146" s="796"/>
    </row>
    <row r="147" spans="1:7" ht="15" customHeight="1">
      <c r="A147" s="798"/>
      <c r="B147" s="798"/>
      <c r="C147" s="799"/>
      <c r="D147" s="798"/>
      <c r="E147" s="797"/>
      <c r="F147" s="796"/>
      <c r="G147" s="796"/>
    </row>
    <row r="148" spans="1:7" ht="15" customHeight="1">
      <c r="A148" s="798"/>
      <c r="B148" s="798"/>
      <c r="C148" s="799"/>
      <c r="D148" s="798"/>
      <c r="E148" s="797"/>
      <c r="F148" s="796"/>
      <c r="G148" s="796"/>
    </row>
    <row r="149" spans="1:7" ht="15" customHeight="1">
      <c r="A149" s="798"/>
      <c r="B149" s="798"/>
      <c r="C149" s="799"/>
      <c r="D149" s="798"/>
      <c r="E149" s="797"/>
      <c r="F149" s="796"/>
      <c r="G149" s="796"/>
    </row>
    <row r="150" spans="1:7" ht="15" customHeight="1">
      <c r="A150" s="798"/>
      <c r="B150" s="798"/>
      <c r="C150" s="799"/>
      <c r="D150" s="798"/>
      <c r="E150" s="797"/>
      <c r="F150" s="796"/>
      <c r="G150" s="796"/>
    </row>
    <row r="151" spans="1:7" ht="15" customHeight="1">
      <c r="A151" s="798"/>
      <c r="B151" s="798"/>
      <c r="C151" s="799"/>
      <c r="D151" s="798"/>
      <c r="E151" s="797"/>
      <c r="F151" s="796"/>
      <c r="G151" s="796"/>
    </row>
    <row r="152" spans="1:7" ht="15" customHeight="1">
      <c r="A152" s="798"/>
      <c r="B152" s="798"/>
      <c r="C152" s="799"/>
      <c r="D152" s="798"/>
      <c r="E152" s="797"/>
      <c r="F152" s="796"/>
      <c r="G152" s="796"/>
    </row>
    <row r="153" spans="1:7" ht="15" customHeight="1">
      <c r="A153" s="798"/>
      <c r="B153" s="798"/>
      <c r="C153" s="799"/>
      <c r="D153" s="798"/>
      <c r="E153" s="797"/>
      <c r="F153" s="796"/>
      <c r="G153" s="796"/>
    </row>
    <row r="154" spans="1:7" ht="15" customHeight="1">
      <c r="A154" s="798"/>
      <c r="B154" s="798"/>
      <c r="C154" s="799"/>
      <c r="D154" s="798"/>
      <c r="E154" s="797"/>
      <c r="F154" s="796"/>
      <c r="G154" s="796"/>
    </row>
    <row r="155" spans="1:7" ht="15" customHeight="1">
      <c r="A155" s="798"/>
      <c r="B155" s="798"/>
      <c r="C155" s="799"/>
      <c r="D155" s="798"/>
      <c r="E155" s="797"/>
      <c r="F155" s="796"/>
      <c r="G155" s="796"/>
    </row>
    <row r="156" spans="1:7" ht="15" customHeight="1">
      <c r="A156" s="798"/>
      <c r="B156" s="798"/>
      <c r="C156" s="799"/>
      <c r="D156" s="798"/>
      <c r="E156" s="797"/>
      <c r="F156" s="796"/>
      <c r="G156" s="796"/>
    </row>
    <row r="157" spans="1:7" ht="15" customHeight="1">
      <c r="A157" s="798"/>
      <c r="B157" s="798"/>
      <c r="C157" s="799"/>
      <c r="D157" s="798"/>
      <c r="E157" s="797"/>
      <c r="F157" s="796"/>
      <c r="G157" s="796"/>
    </row>
    <row r="158" spans="1:7" ht="15" customHeight="1">
      <c r="A158" s="798"/>
      <c r="B158" s="798"/>
      <c r="C158" s="799"/>
      <c r="D158" s="798"/>
      <c r="E158" s="797"/>
      <c r="F158" s="796"/>
      <c r="G158" s="796"/>
    </row>
    <row r="159" spans="1:7" ht="15" customHeight="1">
      <c r="A159" s="798"/>
      <c r="B159" s="798"/>
      <c r="C159" s="799"/>
      <c r="D159" s="798"/>
      <c r="E159" s="797"/>
      <c r="F159" s="796"/>
      <c r="G159" s="796"/>
    </row>
    <row r="160" spans="1:7" ht="15" customHeight="1">
      <c r="A160" s="798"/>
      <c r="B160" s="798"/>
      <c r="C160" s="799"/>
      <c r="D160" s="798"/>
      <c r="E160" s="797"/>
      <c r="F160" s="796"/>
      <c r="G160" s="796"/>
    </row>
    <row r="161" spans="1:7" ht="15" customHeight="1">
      <c r="A161" s="798"/>
      <c r="B161" s="798"/>
      <c r="C161" s="799"/>
      <c r="D161" s="798"/>
      <c r="E161" s="797"/>
      <c r="F161" s="796"/>
      <c r="G161" s="796"/>
    </row>
    <row r="162" spans="1:7" ht="15" customHeight="1">
      <c r="A162" s="798"/>
      <c r="B162" s="798"/>
      <c r="C162" s="799"/>
      <c r="D162" s="798"/>
      <c r="E162" s="797"/>
      <c r="F162" s="796"/>
      <c r="G162" s="796"/>
    </row>
    <row r="163" spans="1:7" ht="15" customHeight="1">
      <c r="A163" s="798"/>
      <c r="B163" s="798"/>
      <c r="C163" s="799"/>
      <c r="D163" s="798"/>
      <c r="E163" s="797"/>
      <c r="F163" s="796"/>
      <c r="G163" s="796"/>
    </row>
    <row r="164" spans="1:7" ht="15" customHeight="1">
      <c r="A164" s="798"/>
      <c r="B164" s="798"/>
      <c r="C164" s="799"/>
      <c r="D164" s="798"/>
      <c r="E164" s="797"/>
      <c r="F164" s="796"/>
      <c r="G164" s="796"/>
    </row>
    <row r="165" spans="1:7" ht="15" customHeight="1">
      <c r="A165" s="798"/>
      <c r="B165" s="798"/>
      <c r="C165" s="799"/>
      <c r="D165" s="798"/>
      <c r="E165" s="797"/>
      <c r="F165" s="796"/>
      <c r="G165" s="796"/>
    </row>
    <row r="166" spans="1:7" ht="15" customHeight="1">
      <c r="A166" s="798"/>
      <c r="B166" s="798"/>
      <c r="C166" s="799"/>
      <c r="D166" s="798"/>
      <c r="E166" s="797"/>
      <c r="F166" s="796"/>
      <c r="G166" s="796"/>
    </row>
    <row r="167" spans="1:7" ht="15" customHeight="1">
      <c r="A167" s="798"/>
      <c r="B167" s="798"/>
      <c r="C167" s="799"/>
      <c r="D167" s="798"/>
      <c r="E167" s="797"/>
      <c r="F167" s="796"/>
      <c r="G167" s="796"/>
    </row>
    <row r="168" spans="1:7" ht="15" customHeight="1">
      <c r="A168" s="798"/>
      <c r="B168" s="798"/>
      <c r="C168" s="799"/>
      <c r="D168" s="798"/>
      <c r="E168" s="797"/>
      <c r="F168" s="796"/>
      <c r="G168" s="796"/>
    </row>
    <row r="169" spans="1:7" ht="15" customHeight="1">
      <c r="A169" s="798"/>
      <c r="B169" s="798"/>
      <c r="C169" s="799"/>
      <c r="D169" s="798"/>
      <c r="E169" s="797"/>
      <c r="F169" s="796"/>
      <c r="G169" s="796"/>
    </row>
    <row r="170" spans="1:7" ht="15" customHeight="1">
      <c r="A170" s="798"/>
      <c r="B170" s="798"/>
      <c r="C170" s="799"/>
      <c r="D170" s="798"/>
      <c r="E170" s="797"/>
      <c r="F170" s="796"/>
      <c r="G170" s="796"/>
    </row>
    <row r="171" spans="1:7" ht="15" customHeight="1">
      <c r="A171" s="798"/>
      <c r="B171" s="798"/>
      <c r="C171" s="799"/>
      <c r="D171" s="798"/>
      <c r="E171" s="797"/>
      <c r="F171" s="796"/>
      <c r="G171" s="796"/>
    </row>
    <row r="172" spans="1:7" ht="15" customHeight="1">
      <c r="A172" s="798"/>
      <c r="B172" s="798"/>
      <c r="C172" s="799"/>
      <c r="D172" s="798"/>
      <c r="E172" s="797"/>
      <c r="F172" s="796"/>
      <c r="G172" s="796"/>
    </row>
    <row r="173" spans="1:7" ht="15" customHeight="1">
      <c r="A173" s="798"/>
      <c r="B173" s="798"/>
      <c r="C173" s="799"/>
      <c r="D173" s="798"/>
      <c r="E173" s="797"/>
      <c r="F173" s="796"/>
      <c r="G173" s="796"/>
    </row>
    <row r="174" spans="1:7" ht="15" customHeight="1">
      <c r="A174" s="798"/>
      <c r="B174" s="798"/>
      <c r="C174" s="799"/>
      <c r="D174" s="798"/>
      <c r="E174" s="797"/>
      <c r="F174" s="796"/>
      <c r="G174" s="796"/>
    </row>
    <row r="175" spans="1:7" ht="15" customHeight="1">
      <c r="A175" s="798"/>
      <c r="B175" s="798"/>
      <c r="C175" s="799"/>
      <c r="D175" s="798"/>
      <c r="E175" s="797"/>
      <c r="F175" s="796"/>
      <c r="G175" s="796"/>
    </row>
    <row r="176" spans="1:7" ht="15" customHeight="1">
      <c r="A176" s="798"/>
      <c r="B176" s="798"/>
      <c r="C176" s="799"/>
      <c r="D176" s="798"/>
      <c r="E176" s="797"/>
      <c r="F176" s="796"/>
      <c r="G176" s="796"/>
    </row>
    <row r="177" spans="1:7" ht="15" customHeight="1">
      <c r="A177" s="798"/>
      <c r="B177" s="798"/>
      <c r="C177" s="799"/>
      <c r="D177" s="798"/>
      <c r="E177" s="797"/>
      <c r="F177" s="796"/>
      <c r="G177" s="796"/>
    </row>
    <row r="178" spans="1:7" ht="15" customHeight="1">
      <c r="A178" s="798"/>
      <c r="B178" s="798"/>
      <c r="C178" s="799"/>
      <c r="D178" s="798"/>
      <c r="E178" s="797"/>
      <c r="F178" s="796"/>
      <c r="G178" s="796"/>
    </row>
    <row r="179" spans="1:7" ht="15" customHeight="1">
      <c r="A179" s="798"/>
      <c r="B179" s="798"/>
      <c r="C179" s="799"/>
      <c r="D179" s="798"/>
      <c r="E179" s="797"/>
      <c r="F179" s="796"/>
      <c r="G179" s="796"/>
    </row>
    <row r="180" spans="1:7" ht="15" customHeight="1">
      <c r="A180" s="798"/>
      <c r="B180" s="798"/>
      <c r="C180" s="799"/>
      <c r="D180" s="798"/>
      <c r="E180" s="797"/>
      <c r="F180" s="796"/>
      <c r="G180" s="796"/>
    </row>
    <row r="181" spans="1:7" ht="15" customHeight="1">
      <c r="A181" s="798"/>
      <c r="B181" s="798"/>
      <c r="C181" s="799"/>
      <c r="D181" s="798"/>
      <c r="E181" s="797"/>
      <c r="F181" s="796"/>
      <c r="G181" s="796"/>
    </row>
    <row r="182" spans="1:7" ht="15" customHeight="1">
      <c r="A182" s="798"/>
      <c r="B182" s="798"/>
      <c r="C182" s="799"/>
      <c r="D182" s="798"/>
      <c r="E182" s="797"/>
      <c r="F182" s="796"/>
      <c r="G182" s="796"/>
    </row>
    <row r="183" spans="1:7" ht="15" customHeight="1">
      <c r="A183" s="798"/>
      <c r="B183" s="798"/>
      <c r="C183" s="799"/>
      <c r="D183" s="798"/>
      <c r="E183" s="797"/>
      <c r="F183" s="796"/>
      <c r="G183" s="796"/>
    </row>
    <row r="184" spans="1:7" ht="15" customHeight="1">
      <c r="A184" s="798"/>
      <c r="B184" s="798"/>
      <c r="C184" s="799"/>
      <c r="D184" s="798"/>
      <c r="E184" s="797"/>
      <c r="F184" s="796"/>
      <c r="G184" s="796"/>
    </row>
    <row r="185" spans="1:7" ht="15" customHeight="1">
      <c r="A185" s="798"/>
      <c r="B185" s="798"/>
      <c r="C185" s="799"/>
      <c r="D185" s="798"/>
      <c r="E185" s="797"/>
      <c r="F185" s="796"/>
      <c r="G185" s="796"/>
    </row>
    <row r="186" spans="1:7" ht="15" customHeight="1">
      <c r="A186" s="798"/>
      <c r="B186" s="798"/>
      <c r="C186" s="799"/>
      <c r="D186" s="798"/>
      <c r="E186" s="797"/>
      <c r="F186" s="796"/>
      <c r="G186" s="796"/>
    </row>
    <row r="187" spans="1:7" ht="15" customHeight="1">
      <c r="A187" s="798"/>
      <c r="B187" s="798"/>
      <c r="C187" s="799"/>
      <c r="D187" s="798"/>
      <c r="E187" s="797"/>
      <c r="F187" s="796"/>
      <c r="G187" s="796"/>
    </row>
    <row r="188" spans="1:7" ht="15" customHeight="1">
      <c r="A188" s="798"/>
      <c r="B188" s="798"/>
      <c r="C188" s="799"/>
      <c r="D188" s="798"/>
      <c r="E188" s="797"/>
      <c r="F188" s="796"/>
      <c r="G188" s="796"/>
    </row>
    <row r="189" spans="1:7" ht="15" customHeight="1">
      <c r="A189" s="798"/>
      <c r="B189" s="798"/>
      <c r="C189" s="799"/>
      <c r="D189" s="798"/>
      <c r="E189" s="797"/>
      <c r="F189" s="796"/>
      <c r="G189" s="796"/>
    </row>
    <row r="190" spans="1:7" ht="15" customHeight="1">
      <c r="A190" s="798"/>
      <c r="B190" s="798"/>
      <c r="C190" s="799"/>
      <c r="D190" s="798"/>
      <c r="E190" s="797"/>
      <c r="F190" s="796"/>
      <c r="G190" s="796"/>
    </row>
    <row r="191" spans="1:7" ht="15" customHeight="1">
      <c r="A191" s="798"/>
      <c r="B191" s="798"/>
      <c r="C191" s="799"/>
      <c r="D191" s="798"/>
      <c r="E191" s="797"/>
      <c r="F191" s="796"/>
      <c r="G191" s="796"/>
    </row>
    <row r="192" spans="1:7" ht="15" customHeight="1">
      <c r="A192" s="798"/>
      <c r="B192" s="798"/>
      <c r="C192" s="799"/>
      <c r="D192" s="798"/>
      <c r="E192" s="797"/>
      <c r="F192" s="796"/>
      <c r="G192" s="796"/>
    </row>
    <row r="193" spans="1:7" ht="15" customHeight="1">
      <c r="A193" s="798"/>
      <c r="B193" s="798"/>
      <c r="C193" s="799"/>
      <c r="D193" s="798"/>
      <c r="E193" s="797"/>
      <c r="F193" s="796"/>
      <c r="G193" s="796"/>
    </row>
    <row r="194" spans="1:7" ht="15" customHeight="1">
      <c r="A194" s="798"/>
      <c r="B194" s="798"/>
      <c r="C194" s="799"/>
      <c r="D194" s="798"/>
      <c r="E194" s="797"/>
      <c r="F194" s="796"/>
      <c r="G194" s="796"/>
    </row>
    <row r="195" spans="1:7" ht="15" customHeight="1">
      <c r="A195" s="798"/>
      <c r="B195" s="798"/>
      <c r="C195" s="799"/>
      <c r="D195" s="798"/>
      <c r="E195" s="797"/>
      <c r="F195" s="796"/>
      <c r="G195" s="796"/>
    </row>
    <row r="196" spans="1:7" ht="15" customHeight="1">
      <c r="A196" s="798"/>
      <c r="B196" s="798"/>
      <c r="C196" s="799"/>
      <c r="D196" s="798"/>
      <c r="E196" s="797"/>
      <c r="F196" s="796"/>
      <c r="G196" s="796"/>
    </row>
    <row r="197" spans="1:7" ht="15" customHeight="1">
      <c r="A197" s="798"/>
      <c r="B197" s="798"/>
      <c r="C197" s="799"/>
      <c r="D197" s="798"/>
      <c r="E197" s="797"/>
      <c r="F197" s="796"/>
      <c r="G197" s="796"/>
    </row>
    <row r="198" spans="1:7" ht="15" customHeight="1">
      <c r="A198" s="798"/>
      <c r="B198" s="798"/>
      <c r="C198" s="799"/>
      <c r="D198" s="798"/>
      <c r="E198" s="797"/>
      <c r="F198" s="796"/>
      <c r="G198" s="796"/>
    </row>
    <row r="199" spans="1:7" ht="15" customHeight="1">
      <c r="A199" s="798"/>
      <c r="B199" s="798"/>
      <c r="C199" s="799"/>
      <c r="D199" s="798"/>
      <c r="E199" s="797"/>
      <c r="F199" s="796"/>
      <c r="G199" s="796"/>
    </row>
    <row r="200" spans="1:7" ht="15" customHeight="1">
      <c r="A200" s="798"/>
      <c r="B200" s="798"/>
      <c r="C200" s="799"/>
      <c r="D200" s="798"/>
      <c r="E200" s="797"/>
      <c r="F200" s="796"/>
      <c r="G200" s="796"/>
    </row>
    <row r="201" spans="1:7" ht="15" customHeight="1">
      <c r="A201" s="798"/>
      <c r="B201" s="798"/>
      <c r="C201" s="799"/>
      <c r="D201" s="798"/>
      <c r="E201" s="797"/>
      <c r="F201" s="796"/>
      <c r="G201" s="796"/>
    </row>
    <row r="202" spans="1:7" ht="15" customHeight="1">
      <c r="A202" s="798"/>
      <c r="B202" s="798"/>
      <c r="C202" s="799"/>
      <c r="D202" s="798"/>
      <c r="E202" s="797"/>
      <c r="F202" s="796"/>
      <c r="G202" s="796"/>
    </row>
    <row r="203" spans="1:7" ht="15" customHeight="1">
      <c r="A203" s="798"/>
      <c r="B203" s="798"/>
      <c r="C203" s="799"/>
      <c r="D203" s="798"/>
      <c r="E203" s="797"/>
      <c r="F203" s="796"/>
      <c r="G203" s="796"/>
    </row>
    <row r="204" spans="1:7" ht="15" customHeight="1">
      <c r="A204" s="798"/>
      <c r="B204" s="798"/>
      <c r="C204" s="799"/>
      <c r="D204" s="798"/>
      <c r="E204" s="797"/>
      <c r="F204" s="796"/>
      <c r="G204" s="796"/>
    </row>
    <row r="205" spans="1:7" ht="15" customHeight="1">
      <c r="A205" s="798"/>
      <c r="B205" s="798"/>
      <c r="C205" s="799"/>
      <c r="D205" s="798"/>
      <c r="E205" s="797"/>
      <c r="F205" s="796"/>
      <c r="G205" s="796"/>
    </row>
    <row r="206" spans="1:7" ht="15" customHeight="1">
      <c r="A206" s="798"/>
      <c r="B206" s="798"/>
      <c r="C206" s="799"/>
      <c r="D206" s="798"/>
      <c r="E206" s="797"/>
      <c r="F206" s="796"/>
      <c r="G206" s="796"/>
    </row>
    <row r="207" spans="1:7" ht="15" customHeight="1">
      <c r="A207" s="798"/>
      <c r="B207" s="798"/>
      <c r="C207" s="799"/>
      <c r="D207" s="798"/>
      <c r="E207" s="797"/>
      <c r="F207" s="796"/>
      <c r="G207" s="796"/>
    </row>
    <row r="208" spans="1:7" ht="15" customHeight="1">
      <c r="A208" s="798"/>
      <c r="B208" s="798"/>
      <c r="C208" s="799"/>
      <c r="D208" s="798"/>
      <c r="E208" s="797"/>
      <c r="F208" s="796"/>
      <c r="G208" s="796"/>
    </row>
    <row r="209" spans="1:7" ht="15" customHeight="1">
      <c r="A209" s="798"/>
      <c r="B209" s="798"/>
      <c r="C209" s="799"/>
      <c r="D209" s="798"/>
      <c r="E209" s="797"/>
      <c r="F209" s="796"/>
      <c r="G209" s="796"/>
    </row>
    <row r="210" spans="1:7" ht="15" customHeight="1">
      <c r="A210" s="798"/>
      <c r="B210" s="798"/>
      <c r="C210" s="799"/>
      <c r="D210" s="798"/>
      <c r="E210" s="797"/>
      <c r="F210" s="796"/>
      <c r="G210" s="796"/>
    </row>
    <row r="211" spans="1:7" ht="15" customHeight="1">
      <c r="A211" s="798"/>
      <c r="B211" s="798"/>
      <c r="C211" s="799"/>
      <c r="D211" s="798"/>
      <c r="E211" s="797"/>
      <c r="F211" s="796"/>
      <c r="G211" s="796"/>
    </row>
    <row r="212" spans="1:7" ht="15" customHeight="1">
      <c r="A212" s="798"/>
      <c r="B212" s="798"/>
      <c r="C212" s="799"/>
      <c r="D212" s="798"/>
      <c r="E212" s="797"/>
      <c r="F212" s="796"/>
      <c r="G212" s="796"/>
    </row>
    <row r="213" spans="1:7" ht="15" customHeight="1">
      <c r="A213" s="798"/>
      <c r="B213" s="798"/>
      <c r="C213" s="799"/>
      <c r="D213" s="798"/>
      <c r="E213" s="797"/>
      <c r="F213" s="796"/>
      <c r="G213" s="796"/>
    </row>
    <row r="214" spans="1:7" ht="15" customHeight="1">
      <c r="A214" s="798"/>
      <c r="B214" s="798"/>
      <c r="C214" s="799"/>
      <c r="D214" s="798"/>
      <c r="E214" s="797"/>
      <c r="F214" s="796"/>
      <c r="G214" s="796"/>
    </row>
    <row r="215" spans="1:7" ht="15" customHeight="1">
      <c r="A215" s="798"/>
      <c r="B215" s="798"/>
      <c r="C215" s="799"/>
      <c r="D215" s="798"/>
      <c r="E215" s="797"/>
      <c r="F215" s="796"/>
      <c r="G215" s="796"/>
    </row>
    <row r="216" spans="1:7" ht="15" customHeight="1">
      <c r="A216" s="798"/>
      <c r="B216" s="798"/>
      <c r="C216" s="799"/>
      <c r="D216" s="798"/>
      <c r="E216" s="797"/>
      <c r="F216" s="796"/>
      <c r="G216" s="796"/>
    </row>
    <row r="217" spans="1:7" ht="15" customHeight="1">
      <c r="A217" s="798"/>
      <c r="B217" s="798"/>
      <c r="C217" s="799"/>
      <c r="D217" s="798"/>
      <c r="E217" s="797"/>
      <c r="F217" s="796"/>
      <c r="G217" s="796"/>
    </row>
  </sheetData>
  <mergeCells count="4">
    <mergeCell ref="A1:G1"/>
    <mergeCell ref="A2:G2"/>
    <mergeCell ref="A3:G3"/>
    <mergeCell ref="A7:G7"/>
  </mergeCells>
  <printOptions horizontalCentered="1"/>
  <pageMargins left="0.51181102362204722" right="0.39370078740157483" top="0.51181102362204722" bottom="0.98425196850393704" header="0.15748031496062992" footer="0.78740157480314965"/>
  <pageSetup scale="65" orientation="portrait" r:id="rId1"/>
  <headerFooter alignWithMargins="0">
    <oddFooter>&amp;L&amp;9&amp;F&amp;Z&amp;R&amp;11&amp;Pde&amp;N</oddFooter>
  </headerFooter>
  <rowBreaks count="2" manualBreakCount="2">
    <brk id="48" max="6" man="1"/>
    <brk id="91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FE0E0-5585-4504-A695-965508A6D720}">
  <dimension ref="A1:AW719"/>
  <sheetViews>
    <sheetView view="pageBreakPreview" topLeftCell="A662" zoomScale="75" zoomScaleNormal="75" zoomScaleSheetLayoutView="75" workbookViewId="0">
      <selection activeCell="B665" sqref="A665:G680"/>
    </sheetView>
  </sheetViews>
  <sheetFormatPr baseColWidth="10" defaultColWidth="7.140625" defaultRowHeight="16"/>
  <cols>
    <col min="1" max="1" width="10.7109375" style="423" customWidth="1"/>
    <col min="2" max="2" width="46.7109375" style="423" customWidth="1"/>
    <col min="3" max="3" width="12.42578125" style="423" customWidth="1"/>
    <col min="4" max="4" width="8" style="423" customWidth="1"/>
    <col min="5" max="5" width="13.7109375" style="424" customWidth="1"/>
    <col min="6" max="6" width="15" style="423" customWidth="1"/>
    <col min="7" max="7" width="18.42578125" style="423" customWidth="1"/>
    <col min="8" max="8" width="13.140625" style="423" bestFit="1" customWidth="1"/>
    <col min="9" max="9" width="15.7109375" style="423" customWidth="1"/>
    <col min="10" max="10" width="9.28515625" style="423" customWidth="1"/>
    <col min="11" max="11" width="15.28515625" style="423" customWidth="1"/>
    <col min="12" max="12" width="9.5703125" style="423" customWidth="1"/>
    <col min="13" max="13" width="9" style="423" bestFit="1" customWidth="1"/>
    <col min="14" max="14" width="10.140625" style="423" customWidth="1"/>
    <col min="15" max="16384" width="7.140625" style="423"/>
  </cols>
  <sheetData>
    <row r="1" spans="1:11" s="788" customFormat="1" ht="20">
      <c r="A1" s="1573" t="s">
        <v>154</v>
      </c>
      <c r="B1" s="1573"/>
      <c r="C1" s="1573"/>
      <c r="D1" s="1573"/>
      <c r="E1" s="1573"/>
      <c r="F1" s="1573"/>
      <c r="G1" s="1573"/>
      <c r="H1" s="793"/>
      <c r="I1" s="793"/>
      <c r="J1" s="793"/>
    </row>
    <row r="2" spans="1:11" s="788" customFormat="1" ht="20">
      <c r="A2" s="1574" t="s">
        <v>655</v>
      </c>
      <c r="B2" s="1574"/>
      <c r="C2" s="1574"/>
      <c r="D2" s="1574"/>
      <c r="E2" s="1574"/>
      <c r="F2" s="1574"/>
      <c r="G2" s="1574"/>
    </row>
    <row r="3" spans="1:11" s="788" customFormat="1" ht="20">
      <c r="A3" s="1573" t="s">
        <v>654</v>
      </c>
      <c r="B3" s="1573"/>
      <c r="C3" s="1573"/>
      <c r="D3" s="1573"/>
      <c r="E3" s="1573"/>
      <c r="F3" s="1573"/>
      <c r="G3" s="1573"/>
    </row>
    <row r="4" spans="1:11" s="788" customFormat="1" ht="20">
      <c r="A4" s="1573"/>
      <c r="B4" s="1573"/>
      <c r="C4" s="1573"/>
      <c r="D4" s="1573"/>
      <c r="E4" s="1573"/>
      <c r="F4" s="1573"/>
      <c r="G4" s="1573"/>
    </row>
    <row r="5" spans="1:11" s="788" customFormat="1" ht="20">
      <c r="A5" s="792"/>
      <c r="B5" s="791"/>
      <c r="C5" s="789"/>
      <c r="D5" s="789"/>
      <c r="E5" s="790"/>
      <c r="F5" s="789"/>
      <c r="G5" s="789"/>
    </row>
    <row r="6" spans="1:11" ht="18">
      <c r="A6" s="445" t="s">
        <v>653</v>
      </c>
      <c r="B6" s="445"/>
      <c r="C6" s="787"/>
      <c r="D6" s="787"/>
      <c r="E6" s="787"/>
      <c r="F6" s="1575"/>
      <c r="G6" s="1575"/>
    </row>
    <row r="7" spans="1:11" s="786" customFormat="1" ht="65.25" customHeight="1">
      <c r="A7" s="1560" t="s">
        <v>652</v>
      </c>
      <c r="B7" s="1560"/>
      <c r="C7" s="1560"/>
      <c r="D7" s="1560"/>
      <c r="E7" s="1560"/>
      <c r="F7" s="1560"/>
      <c r="G7" s="1560"/>
      <c r="I7" s="469"/>
      <c r="J7" s="469"/>
      <c r="K7" s="469"/>
    </row>
    <row r="8" spans="1:11" ht="15.75" customHeight="1" thickBot="1">
      <c r="B8" s="1576"/>
      <c r="C8" s="1576"/>
      <c r="D8" s="1576"/>
      <c r="E8" s="1576"/>
      <c r="F8" s="1576"/>
      <c r="G8" s="1576"/>
    </row>
    <row r="9" spans="1:11" ht="23.25" customHeight="1" thickTop="1" thickBot="1">
      <c r="A9" s="785" t="s">
        <v>0</v>
      </c>
      <c r="B9" s="782" t="s">
        <v>149</v>
      </c>
      <c r="C9" s="782" t="s">
        <v>148</v>
      </c>
      <c r="D9" s="782" t="s">
        <v>147</v>
      </c>
      <c r="E9" s="783" t="s">
        <v>146</v>
      </c>
      <c r="F9" s="782" t="s">
        <v>145</v>
      </c>
      <c r="G9" s="781" t="s">
        <v>144</v>
      </c>
      <c r="I9" s="608"/>
      <c r="K9" s="424"/>
    </row>
    <row r="10" spans="1:11" ht="11.25" customHeight="1" thickTop="1">
      <c r="A10" s="784"/>
      <c r="B10" s="782"/>
      <c r="C10" s="782"/>
      <c r="D10" s="782"/>
      <c r="E10" s="783"/>
      <c r="F10" s="782"/>
      <c r="G10" s="781"/>
      <c r="I10" s="608"/>
      <c r="K10" s="424"/>
    </row>
    <row r="11" spans="1:11" ht="29.25" customHeight="1">
      <c r="A11" s="612" t="s">
        <v>228</v>
      </c>
      <c r="B11" s="742" t="s">
        <v>651</v>
      </c>
      <c r="C11" s="538"/>
      <c r="D11" s="538"/>
      <c r="E11" s="610"/>
      <c r="F11" s="538"/>
      <c r="G11" s="609"/>
      <c r="I11" s="608"/>
    </row>
    <row r="12" spans="1:11" ht="8.25" customHeight="1">
      <c r="A12" s="612"/>
      <c r="B12" s="742"/>
      <c r="C12" s="538"/>
      <c r="D12" s="538"/>
      <c r="E12" s="610"/>
      <c r="F12" s="538"/>
      <c r="G12" s="609"/>
      <c r="I12" s="608"/>
    </row>
    <row r="13" spans="1:11" ht="34.5" customHeight="1">
      <c r="A13" s="743" t="s">
        <v>650</v>
      </c>
      <c r="B13" s="742" t="s">
        <v>649</v>
      </c>
      <c r="C13" s="538"/>
      <c r="D13" s="538"/>
      <c r="E13" s="610"/>
      <c r="F13" s="538"/>
      <c r="G13" s="609"/>
      <c r="I13" s="608"/>
    </row>
    <row r="14" spans="1:11" ht="41.25" customHeight="1">
      <c r="A14" s="532" t="s">
        <v>143</v>
      </c>
      <c r="B14" s="544" t="s">
        <v>611</v>
      </c>
      <c r="C14" s="538"/>
      <c r="D14" s="538"/>
      <c r="E14" s="610"/>
      <c r="F14" s="538"/>
      <c r="G14" s="609"/>
      <c r="I14" s="608"/>
    </row>
    <row r="15" spans="1:11" ht="25.5" customHeight="1">
      <c r="A15" s="604" t="s">
        <v>141</v>
      </c>
      <c r="B15" s="737" t="s">
        <v>629</v>
      </c>
      <c r="C15" s="531">
        <v>180</v>
      </c>
      <c r="D15" s="520" t="s">
        <v>506</v>
      </c>
      <c r="E15" s="529"/>
      <c r="F15" s="529">
        <f t="shared" ref="F15:F21" si="0">ROUND(C15*E15,2)</f>
        <v>0</v>
      </c>
      <c r="G15" s="741"/>
      <c r="I15" s="608"/>
    </row>
    <row r="16" spans="1:11" ht="22.5" customHeight="1">
      <c r="A16" s="604" t="s">
        <v>139</v>
      </c>
      <c r="B16" s="737" t="s">
        <v>648</v>
      </c>
      <c r="C16" s="531">
        <v>180</v>
      </c>
      <c r="D16" s="520" t="s">
        <v>506</v>
      </c>
      <c r="E16" s="529"/>
      <c r="F16" s="529">
        <f t="shared" si="0"/>
        <v>0</v>
      </c>
      <c r="G16" s="741"/>
      <c r="I16" s="608"/>
    </row>
    <row r="17" spans="1:15" ht="22.5" customHeight="1">
      <c r="A17" s="604" t="s">
        <v>608</v>
      </c>
      <c r="B17" s="737" t="s">
        <v>647</v>
      </c>
      <c r="C17" s="531">
        <f>180*70%</f>
        <v>126</v>
      </c>
      <c r="D17" s="520" t="s">
        <v>506</v>
      </c>
      <c r="E17" s="529"/>
      <c r="F17" s="529">
        <f t="shared" si="0"/>
        <v>0</v>
      </c>
      <c r="G17" s="741"/>
      <c r="I17" s="608"/>
    </row>
    <row r="18" spans="1:15" ht="24.75" customHeight="1">
      <c r="A18" s="604" t="s">
        <v>606</v>
      </c>
      <c r="B18" s="737" t="s">
        <v>605</v>
      </c>
      <c r="C18" s="531">
        <v>1</v>
      </c>
      <c r="D18" s="520" t="s">
        <v>2</v>
      </c>
      <c r="E18" s="529"/>
      <c r="F18" s="529">
        <f t="shared" si="0"/>
        <v>0</v>
      </c>
      <c r="G18" s="741"/>
      <c r="I18" s="608"/>
    </row>
    <row r="19" spans="1:15" ht="24.75" customHeight="1">
      <c r="A19" s="604" t="s">
        <v>604</v>
      </c>
      <c r="B19" s="737" t="s">
        <v>646</v>
      </c>
      <c r="C19" s="531">
        <v>180</v>
      </c>
      <c r="D19" s="520" t="s">
        <v>506</v>
      </c>
      <c r="E19" s="529"/>
      <c r="F19" s="529">
        <f t="shared" si="0"/>
        <v>0</v>
      </c>
      <c r="G19" s="741"/>
      <c r="I19" s="608"/>
    </row>
    <row r="20" spans="1:15" ht="21.75" customHeight="1">
      <c r="A20" s="604" t="s">
        <v>602</v>
      </c>
      <c r="B20" s="737" t="s">
        <v>601</v>
      </c>
      <c r="C20" s="531">
        <v>1</v>
      </c>
      <c r="D20" s="520" t="s">
        <v>2</v>
      </c>
      <c r="E20" s="529"/>
      <c r="F20" s="529">
        <f t="shared" si="0"/>
        <v>0</v>
      </c>
      <c r="G20" s="741"/>
      <c r="I20" s="608"/>
    </row>
    <row r="21" spans="1:15" ht="26.25" customHeight="1">
      <c r="A21" s="604" t="s">
        <v>600</v>
      </c>
      <c r="B21" s="737" t="s">
        <v>599</v>
      </c>
      <c r="C21" s="531">
        <v>1</v>
      </c>
      <c r="D21" s="520" t="s">
        <v>2</v>
      </c>
      <c r="E21" s="529"/>
      <c r="F21" s="529">
        <f t="shared" si="0"/>
        <v>0</v>
      </c>
      <c r="G21" s="506">
        <f>SUM(F15:F21)</f>
        <v>0</v>
      </c>
      <c r="I21" s="608"/>
    </row>
    <row r="22" spans="1:15" ht="14.25" customHeight="1">
      <c r="A22" s="604"/>
      <c r="B22" s="737"/>
      <c r="C22" s="531"/>
      <c r="D22" s="520"/>
      <c r="E22" s="529"/>
      <c r="F22" s="529"/>
      <c r="G22" s="506"/>
      <c r="I22" s="608"/>
    </row>
    <row r="23" spans="1:15" s="425" customFormat="1" ht="30" customHeight="1">
      <c r="A23" s="736" t="s">
        <v>137</v>
      </c>
      <c r="B23" s="707" t="s">
        <v>598</v>
      </c>
      <c r="C23" s="531"/>
      <c r="D23" s="735"/>
      <c r="E23" s="735"/>
      <c r="F23" s="735"/>
      <c r="G23" s="733"/>
    </row>
    <row r="24" spans="1:15" s="431" customFormat="1" ht="18.75" customHeight="1">
      <c r="A24" s="708" t="s">
        <v>136</v>
      </c>
      <c r="B24" s="707" t="s">
        <v>500</v>
      </c>
      <c r="C24" s="531"/>
      <c r="D24" s="615"/>
      <c r="E24" s="734"/>
      <c r="F24" s="627"/>
      <c r="G24" s="706"/>
      <c r="H24" s="705"/>
      <c r="I24" s="439"/>
      <c r="J24" s="439"/>
      <c r="K24" s="439"/>
      <c r="L24" s="438"/>
    </row>
    <row r="25" spans="1:15" s="425" customFormat="1" ht="21" customHeight="1">
      <c r="A25" s="617" t="s">
        <v>134</v>
      </c>
      <c r="B25" s="732" t="s">
        <v>645</v>
      </c>
      <c r="C25" s="531">
        <v>1</v>
      </c>
      <c r="D25" s="615" t="s">
        <v>2</v>
      </c>
      <c r="E25" s="614"/>
      <c r="F25" s="614">
        <f>C25*E25</f>
        <v>0</v>
      </c>
      <c r="G25" s="733"/>
      <c r="H25" s="588"/>
    </row>
    <row r="26" spans="1:15" s="425" customFormat="1" ht="41.25" customHeight="1">
      <c r="A26" s="617" t="s">
        <v>132</v>
      </c>
      <c r="B26" s="732" t="s">
        <v>596</v>
      </c>
      <c r="C26" s="531">
        <v>1</v>
      </c>
      <c r="D26" s="615" t="s">
        <v>2</v>
      </c>
      <c r="E26" s="614"/>
      <c r="F26" s="614">
        <f>+C26*E26</f>
        <v>0</v>
      </c>
      <c r="G26" s="706"/>
      <c r="H26" s="588"/>
      <c r="I26" s="439"/>
      <c r="J26" s="439"/>
      <c r="K26" s="439"/>
      <c r="L26" s="438"/>
    </row>
    <row r="27" spans="1:15" s="431" customFormat="1" ht="23.25" customHeight="1">
      <c r="A27" s="617" t="s">
        <v>595</v>
      </c>
      <c r="B27" s="710" t="s">
        <v>594</v>
      </c>
      <c r="C27" s="531">
        <v>1</v>
      </c>
      <c r="D27" s="615" t="s">
        <v>2</v>
      </c>
      <c r="E27" s="614"/>
      <c r="F27" s="614">
        <f t="shared" ref="F27:F37" si="1">C27*E27</f>
        <v>0</v>
      </c>
      <c r="G27" s="698"/>
      <c r="H27" s="697"/>
      <c r="I27" s="439"/>
      <c r="J27" s="695"/>
      <c r="K27" s="695"/>
      <c r="L27" s="695"/>
      <c r="M27" s="696"/>
      <c r="N27" s="695"/>
      <c r="O27" s="695"/>
    </row>
    <row r="28" spans="1:15" s="431" customFormat="1" ht="23.25" customHeight="1">
      <c r="A28" s="617" t="s">
        <v>593</v>
      </c>
      <c r="B28" s="710" t="s">
        <v>592</v>
      </c>
      <c r="C28" s="531">
        <v>2</v>
      </c>
      <c r="D28" s="615" t="s">
        <v>2</v>
      </c>
      <c r="E28" s="614"/>
      <c r="F28" s="614">
        <f t="shared" si="1"/>
        <v>0</v>
      </c>
      <c r="G28" s="698"/>
      <c r="H28" s="697"/>
      <c r="I28" s="439"/>
      <c r="J28" s="695"/>
      <c r="K28" s="695"/>
      <c r="L28" s="695"/>
      <c r="M28" s="696"/>
      <c r="N28" s="695"/>
      <c r="O28" s="695"/>
    </row>
    <row r="29" spans="1:15" s="431" customFormat="1" ht="23.25" customHeight="1">
      <c r="A29" s="617" t="s">
        <v>591</v>
      </c>
      <c r="B29" s="710" t="s">
        <v>590</v>
      </c>
      <c r="C29" s="531">
        <v>1</v>
      </c>
      <c r="D29" s="615" t="s">
        <v>2</v>
      </c>
      <c r="E29" s="614"/>
      <c r="F29" s="614">
        <f t="shared" si="1"/>
        <v>0</v>
      </c>
      <c r="G29" s="698"/>
      <c r="H29" s="697"/>
      <c r="I29" s="439"/>
      <c r="J29" s="695"/>
      <c r="K29" s="695"/>
      <c r="L29" s="695"/>
      <c r="M29" s="696"/>
      <c r="N29" s="695"/>
      <c r="O29" s="695"/>
    </row>
    <row r="30" spans="1:15" s="431" customFormat="1" ht="23.25" customHeight="1">
      <c r="A30" s="617" t="s">
        <v>589</v>
      </c>
      <c r="B30" s="710" t="s">
        <v>588</v>
      </c>
      <c r="C30" s="531">
        <v>1</v>
      </c>
      <c r="D30" s="615" t="s">
        <v>2</v>
      </c>
      <c r="E30" s="614"/>
      <c r="F30" s="614">
        <f t="shared" si="1"/>
        <v>0</v>
      </c>
      <c r="G30" s="698"/>
      <c r="H30" s="697"/>
      <c r="I30" s="439"/>
      <c r="J30" s="695"/>
      <c r="K30" s="695"/>
      <c r="L30" s="695"/>
      <c r="M30" s="696"/>
      <c r="N30" s="695"/>
      <c r="O30" s="695"/>
    </row>
    <row r="31" spans="1:15" s="431" customFormat="1" ht="23.25" customHeight="1">
      <c r="A31" s="617" t="s">
        <v>587</v>
      </c>
      <c r="B31" s="710" t="s">
        <v>586</v>
      </c>
      <c r="C31" s="531">
        <v>1</v>
      </c>
      <c r="D31" s="615" t="s">
        <v>2</v>
      </c>
      <c r="E31" s="614"/>
      <c r="F31" s="614">
        <f t="shared" si="1"/>
        <v>0</v>
      </c>
      <c r="G31" s="698"/>
      <c r="H31" s="697"/>
      <c r="I31" s="439"/>
      <c r="J31" s="695"/>
      <c r="K31" s="695"/>
      <c r="L31" s="695"/>
      <c r="M31" s="696"/>
      <c r="N31" s="695"/>
      <c r="O31" s="695"/>
    </row>
    <row r="32" spans="1:15" s="431" customFormat="1" ht="23.25" customHeight="1">
      <c r="A32" s="617" t="s">
        <v>585</v>
      </c>
      <c r="B32" s="710" t="s">
        <v>584</v>
      </c>
      <c r="C32" s="531">
        <v>1</v>
      </c>
      <c r="D32" s="615" t="s">
        <v>2</v>
      </c>
      <c r="E32" s="614"/>
      <c r="F32" s="614">
        <f t="shared" si="1"/>
        <v>0</v>
      </c>
      <c r="G32" s="698"/>
      <c r="H32" s="697"/>
      <c r="I32" s="439"/>
      <c r="J32" s="695"/>
      <c r="K32" s="695"/>
      <c r="L32" s="695"/>
      <c r="M32" s="696"/>
      <c r="N32" s="695"/>
      <c r="O32" s="695"/>
    </row>
    <row r="33" spans="1:15" s="727" customFormat="1" ht="20.25" customHeight="1">
      <c r="A33" s="617" t="s">
        <v>583</v>
      </c>
      <c r="B33" s="710" t="s">
        <v>582</v>
      </c>
      <c r="C33" s="531">
        <v>1</v>
      </c>
      <c r="D33" s="615" t="s">
        <v>14</v>
      </c>
      <c r="E33" s="614"/>
      <c r="F33" s="614">
        <f t="shared" si="1"/>
        <v>0</v>
      </c>
      <c r="G33" s="698"/>
      <c r="H33" s="731"/>
      <c r="I33" s="730"/>
      <c r="J33" s="728"/>
      <c r="K33" s="728"/>
      <c r="L33" s="728"/>
      <c r="M33" s="729"/>
      <c r="N33" s="728"/>
      <c r="O33" s="728"/>
    </row>
    <row r="34" spans="1:15" s="727" customFormat="1" ht="23.25" customHeight="1">
      <c r="A34" s="617" t="s">
        <v>581</v>
      </c>
      <c r="B34" s="710" t="s">
        <v>580</v>
      </c>
      <c r="C34" s="531">
        <v>1</v>
      </c>
      <c r="D34" s="615" t="s">
        <v>14</v>
      </c>
      <c r="E34" s="614"/>
      <c r="F34" s="614">
        <f t="shared" si="1"/>
        <v>0</v>
      </c>
      <c r="G34" s="698"/>
      <c r="H34" s="731"/>
      <c r="I34" s="730"/>
      <c r="J34" s="728"/>
      <c r="K34" s="728"/>
      <c r="L34" s="728"/>
      <c r="M34" s="729"/>
      <c r="N34" s="728"/>
      <c r="O34" s="728"/>
    </row>
    <row r="35" spans="1:15" s="721" customFormat="1" ht="42.75" customHeight="1">
      <c r="A35" s="726" t="s">
        <v>579</v>
      </c>
      <c r="B35" s="704" t="s">
        <v>644</v>
      </c>
      <c r="C35" s="531">
        <v>1</v>
      </c>
      <c r="D35" s="615" t="s">
        <v>2</v>
      </c>
      <c r="E35" s="614"/>
      <c r="F35" s="614">
        <f t="shared" si="1"/>
        <v>0</v>
      </c>
      <c r="G35" s="703"/>
      <c r="H35" s="725"/>
      <c r="I35" s="724"/>
    </row>
    <row r="36" spans="1:15" s="431" customFormat="1" ht="39" customHeight="1">
      <c r="A36" s="723" t="s">
        <v>577</v>
      </c>
      <c r="B36" s="699" t="s">
        <v>643</v>
      </c>
      <c r="C36" s="531">
        <v>3</v>
      </c>
      <c r="D36" s="615" t="s">
        <v>2</v>
      </c>
      <c r="E36" s="614"/>
      <c r="F36" s="614">
        <f t="shared" si="1"/>
        <v>0</v>
      </c>
      <c r="G36" s="506"/>
      <c r="H36" s="697"/>
      <c r="I36" s="439"/>
      <c r="J36" s="695"/>
      <c r="K36" s="695"/>
      <c r="L36" s="695"/>
      <c r="M36" s="696"/>
      <c r="N36" s="695"/>
      <c r="O36" s="695"/>
    </row>
    <row r="37" spans="1:15" s="721" customFormat="1" ht="24.75" customHeight="1">
      <c r="A37" s="685" t="s">
        <v>205</v>
      </c>
      <c r="B37" s="684" t="s">
        <v>505</v>
      </c>
      <c r="C37" s="531">
        <v>1</v>
      </c>
      <c r="D37" s="615" t="s">
        <v>14</v>
      </c>
      <c r="E37" s="614"/>
      <c r="F37" s="614">
        <f t="shared" si="1"/>
        <v>0</v>
      </c>
      <c r="G37" s="506">
        <f>SUM(F25:F37)</f>
        <v>0</v>
      </c>
      <c r="H37" s="722"/>
    </row>
    <row r="38" spans="1:15" s="425" customFormat="1" ht="17.25" customHeight="1" thickBot="1">
      <c r="A38" s="780"/>
      <c r="B38" s="761"/>
      <c r="C38" s="619"/>
      <c r="D38" s="691"/>
      <c r="E38" s="690"/>
      <c r="F38" s="690"/>
      <c r="G38" s="779"/>
      <c r="H38" s="588"/>
    </row>
    <row r="39" spans="1:15" s="425" customFormat="1" ht="12.75" customHeight="1" thickTop="1">
      <c r="A39" s="685"/>
      <c r="B39" s="684"/>
      <c r="C39" s="585"/>
      <c r="D39" s="615"/>
      <c r="E39" s="614"/>
      <c r="F39" s="614"/>
      <c r="G39" s="709"/>
      <c r="H39" s="588"/>
    </row>
    <row r="40" spans="1:15" s="431" customFormat="1" ht="27" customHeight="1">
      <c r="A40" s="708" t="s">
        <v>322</v>
      </c>
      <c r="B40" s="707" t="s">
        <v>575</v>
      </c>
      <c r="C40" s="585"/>
      <c r="D40" s="615"/>
      <c r="E40" s="614"/>
      <c r="F40" s="614"/>
      <c r="G40" s="698"/>
      <c r="H40" s="705"/>
      <c r="I40" s="439"/>
      <c r="J40" s="439"/>
      <c r="K40" s="439"/>
      <c r="L40" s="438"/>
    </row>
    <row r="41" spans="1:15" s="431" customFormat="1" ht="21.75" customHeight="1">
      <c r="A41" s="708" t="s">
        <v>118</v>
      </c>
      <c r="B41" s="707" t="s">
        <v>500</v>
      </c>
      <c r="C41" s="585"/>
      <c r="D41" s="615"/>
      <c r="E41" s="614"/>
      <c r="F41" s="614"/>
      <c r="G41" s="706"/>
      <c r="H41" s="705"/>
      <c r="I41" s="439"/>
      <c r="J41" s="439"/>
      <c r="K41" s="439"/>
      <c r="L41" s="438"/>
    </row>
    <row r="42" spans="1:15" s="425" customFormat="1" ht="41.25" customHeight="1">
      <c r="A42" s="617" t="s">
        <v>320</v>
      </c>
      <c r="B42" s="699" t="s">
        <v>574</v>
      </c>
      <c r="C42" s="531">
        <v>1</v>
      </c>
      <c r="D42" s="615" t="s">
        <v>2</v>
      </c>
      <c r="E42" s="614"/>
      <c r="F42" s="614">
        <f>+C42*E42</f>
        <v>0</v>
      </c>
      <c r="G42" s="706"/>
      <c r="H42" s="720"/>
    </row>
    <row r="43" spans="1:15" s="425" customFormat="1" ht="26.25" customHeight="1">
      <c r="A43" s="617" t="s">
        <v>319</v>
      </c>
      <c r="B43" s="699" t="s">
        <v>642</v>
      </c>
      <c r="C43" s="531">
        <v>1</v>
      </c>
      <c r="D43" s="615" t="s">
        <v>2</v>
      </c>
      <c r="E43" s="614"/>
      <c r="F43" s="614">
        <f t="shared" ref="F43:F60" si="2">C43*E43</f>
        <v>0</v>
      </c>
      <c r="G43" s="706"/>
      <c r="H43" s="720"/>
    </row>
    <row r="44" spans="1:15" s="425" customFormat="1" ht="38.25" customHeight="1">
      <c r="A44" s="617" t="s">
        <v>318</v>
      </c>
      <c r="B44" s="719" t="s">
        <v>572</v>
      </c>
      <c r="C44" s="531">
        <v>1</v>
      </c>
      <c r="D44" s="615" t="s">
        <v>2</v>
      </c>
      <c r="E44" s="614"/>
      <c r="F44" s="614">
        <f t="shared" si="2"/>
        <v>0</v>
      </c>
      <c r="G44" s="706"/>
      <c r="H44" s="717"/>
    </row>
    <row r="45" spans="1:15" s="425" customFormat="1" ht="21" customHeight="1">
      <c r="A45" s="617" t="s">
        <v>571</v>
      </c>
      <c r="B45" s="699" t="s">
        <v>641</v>
      </c>
      <c r="C45" s="531">
        <v>1</v>
      </c>
      <c r="D45" s="615" t="s">
        <v>2</v>
      </c>
      <c r="E45" s="614"/>
      <c r="F45" s="614">
        <f t="shared" si="2"/>
        <v>0</v>
      </c>
      <c r="G45" s="706"/>
      <c r="H45" s="717"/>
      <c r="I45" s="717"/>
      <c r="J45" s="716"/>
      <c r="K45" s="439"/>
    </row>
    <row r="46" spans="1:15" s="425" customFormat="1" ht="22.5" customHeight="1">
      <c r="A46" s="617" t="s">
        <v>569</v>
      </c>
      <c r="B46" s="704" t="s">
        <v>568</v>
      </c>
      <c r="C46" s="531">
        <v>230</v>
      </c>
      <c r="D46" s="615" t="s">
        <v>506</v>
      </c>
      <c r="E46" s="614"/>
      <c r="F46" s="614">
        <f t="shared" si="2"/>
        <v>0</v>
      </c>
      <c r="G46" s="706"/>
      <c r="H46" s="717"/>
      <c r="I46" s="717"/>
      <c r="J46" s="716"/>
      <c r="K46" s="439"/>
    </row>
    <row r="47" spans="1:15" s="425" customFormat="1" ht="22.5" customHeight="1">
      <c r="A47" s="617" t="s">
        <v>567</v>
      </c>
      <c r="B47" s="699" t="s">
        <v>566</v>
      </c>
      <c r="C47" s="531">
        <v>230</v>
      </c>
      <c r="D47" s="615" t="s">
        <v>506</v>
      </c>
      <c r="E47" s="614"/>
      <c r="F47" s="614">
        <f t="shared" si="2"/>
        <v>0</v>
      </c>
      <c r="G47" s="706"/>
      <c r="H47" s="718"/>
      <c r="I47" s="717"/>
      <c r="J47" s="716"/>
      <c r="K47" s="439"/>
    </row>
    <row r="48" spans="1:15" s="425" customFormat="1" ht="19.5" customHeight="1">
      <c r="A48" s="617" t="s">
        <v>565</v>
      </c>
      <c r="B48" s="715" t="s">
        <v>640</v>
      </c>
      <c r="C48" s="531">
        <v>220</v>
      </c>
      <c r="D48" s="615" t="s">
        <v>506</v>
      </c>
      <c r="E48" s="614"/>
      <c r="F48" s="614">
        <f t="shared" si="2"/>
        <v>0</v>
      </c>
      <c r="G48" s="618"/>
      <c r="H48" s="702"/>
    </row>
    <row r="49" spans="1:15" s="425" customFormat="1" ht="21.75" customHeight="1">
      <c r="A49" s="617" t="s">
        <v>563</v>
      </c>
      <c r="B49" s="715" t="s">
        <v>639</v>
      </c>
      <c r="C49" s="531">
        <v>110</v>
      </c>
      <c r="D49" s="615" t="s">
        <v>506</v>
      </c>
      <c r="E49" s="614"/>
      <c r="F49" s="614">
        <f t="shared" si="2"/>
        <v>0</v>
      </c>
      <c r="G49" s="714"/>
      <c r="H49" s="702"/>
      <c r="I49" s="702"/>
    </row>
    <row r="50" spans="1:15" s="425" customFormat="1" ht="20.25" customHeight="1">
      <c r="A50" s="617" t="s">
        <v>561</v>
      </c>
      <c r="B50" s="715" t="s">
        <v>560</v>
      </c>
      <c r="C50" s="531">
        <v>100</v>
      </c>
      <c r="D50" s="615" t="s">
        <v>506</v>
      </c>
      <c r="E50" s="614"/>
      <c r="F50" s="614">
        <f t="shared" si="2"/>
        <v>0</v>
      </c>
      <c r="G50" s="714"/>
      <c r="H50" s="702"/>
      <c r="I50" s="702"/>
    </row>
    <row r="51" spans="1:15" s="425" customFormat="1" ht="20.25" customHeight="1">
      <c r="A51" s="617" t="s">
        <v>559</v>
      </c>
      <c r="B51" s="715" t="s">
        <v>558</v>
      </c>
      <c r="C51" s="531">
        <v>1</v>
      </c>
      <c r="D51" s="615" t="s">
        <v>2</v>
      </c>
      <c r="E51" s="614"/>
      <c r="F51" s="614">
        <f t="shared" si="2"/>
        <v>0</v>
      </c>
      <c r="G51" s="714"/>
      <c r="H51" s="702"/>
      <c r="I51" s="702"/>
    </row>
    <row r="52" spans="1:15" s="431" customFormat="1" ht="23.25" customHeight="1">
      <c r="A52" s="617" t="s">
        <v>557</v>
      </c>
      <c r="B52" s="710" t="s">
        <v>620</v>
      </c>
      <c r="C52" s="531">
        <v>1</v>
      </c>
      <c r="D52" s="615" t="s">
        <v>2</v>
      </c>
      <c r="E52" s="614"/>
      <c r="F52" s="614">
        <f t="shared" si="2"/>
        <v>0</v>
      </c>
      <c r="G52" s="698"/>
      <c r="H52" s="697"/>
      <c r="I52" s="439"/>
      <c r="J52" s="695"/>
      <c r="K52" s="695"/>
      <c r="L52" s="695"/>
      <c r="M52" s="696"/>
      <c r="N52" s="695"/>
      <c r="O52" s="695"/>
    </row>
    <row r="53" spans="1:15" s="431" customFormat="1" ht="23.25" customHeight="1">
      <c r="A53" s="617" t="s">
        <v>555</v>
      </c>
      <c r="B53" s="710" t="s">
        <v>554</v>
      </c>
      <c r="C53" s="531">
        <v>15</v>
      </c>
      <c r="D53" s="615" t="s">
        <v>506</v>
      </c>
      <c r="E53" s="614"/>
      <c r="F53" s="614">
        <f t="shared" si="2"/>
        <v>0</v>
      </c>
      <c r="G53" s="698"/>
      <c r="H53" s="697"/>
      <c r="I53" s="439"/>
      <c r="J53" s="695"/>
      <c r="K53" s="695"/>
      <c r="L53" s="695"/>
      <c r="M53" s="696"/>
      <c r="N53" s="695"/>
      <c r="O53" s="695"/>
    </row>
    <row r="54" spans="1:15" s="431" customFormat="1" ht="23.25" customHeight="1">
      <c r="A54" s="617" t="s">
        <v>553</v>
      </c>
      <c r="B54" s="710" t="s">
        <v>552</v>
      </c>
      <c r="C54" s="531">
        <v>5</v>
      </c>
      <c r="D54" s="615" t="s">
        <v>2</v>
      </c>
      <c r="E54" s="614"/>
      <c r="F54" s="614">
        <f t="shared" si="2"/>
        <v>0</v>
      </c>
      <c r="G54" s="698"/>
      <c r="H54" s="697"/>
      <c r="I54" s="439"/>
      <c r="J54" s="695"/>
      <c r="K54" s="695"/>
      <c r="L54" s="695"/>
      <c r="M54" s="696"/>
      <c r="N54" s="695"/>
      <c r="O54" s="695"/>
    </row>
    <row r="55" spans="1:15" s="431" customFormat="1" ht="23.25" customHeight="1">
      <c r="A55" s="617" t="s">
        <v>551</v>
      </c>
      <c r="B55" s="710" t="s">
        <v>550</v>
      </c>
      <c r="C55" s="531">
        <v>3</v>
      </c>
      <c r="D55" s="615" t="s">
        <v>2</v>
      </c>
      <c r="E55" s="614"/>
      <c r="F55" s="614">
        <f t="shared" si="2"/>
        <v>0</v>
      </c>
      <c r="G55" s="698"/>
      <c r="H55" s="697"/>
      <c r="I55" s="439"/>
      <c r="J55" s="695"/>
      <c r="K55" s="695"/>
      <c r="L55" s="695"/>
      <c r="M55" s="696"/>
      <c r="N55" s="695"/>
      <c r="O55" s="695"/>
    </row>
    <row r="56" spans="1:15" s="431" customFormat="1" ht="23.25" customHeight="1">
      <c r="A56" s="617" t="s">
        <v>549</v>
      </c>
      <c r="B56" s="710" t="s">
        <v>548</v>
      </c>
      <c r="C56" s="531">
        <v>3</v>
      </c>
      <c r="D56" s="615" t="s">
        <v>2</v>
      </c>
      <c r="E56" s="614"/>
      <c r="F56" s="614">
        <f t="shared" si="2"/>
        <v>0</v>
      </c>
      <c r="G56" s="698"/>
      <c r="H56" s="697"/>
      <c r="I56" s="439"/>
      <c r="J56" s="695"/>
      <c r="K56" s="695"/>
      <c r="L56" s="695"/>
      <c r="M56" s="696"/>
      <c r="N56" s="695"/>
      <c r="O56" s="695"/>
    </row>
    <row r="57" spans="1:15" s="431" customFormat="1" ht="23.25" customHeight="1">
      <c r="A57" s="617" t="s">
        <v>547</v>
      </c>
      <c r="B57" s="710" t="s">
        <v>546</v>
      </c>
      <c r="C57" s="531">
        <v>1</v>
      </c>
      <c r="D57" s="615" t="s">
        <v>14</v>
      </c>
      <c r="E57" s="614"/>
      <c r="F57" s="614">
        <f t="shared" si="2"/>
        <v>0</v>
      </c>
      <c r="G57" s="698"/>
      <c r="H57" s="697"/>
      <c r="I57" s="439"/>
      <c r="J57" s="695"/>
      <c r="K57" s="695"/>
      <c r="L57" s="695"/>
      <c r="M57" s="696"/>
      <c r="N57" s="695"/>
      <c r="O57" s="695"/>
    </row>
    <row r="58" spans="1:15" s="431" customFormat="1" ht="23.25" customHeight="1">
      <c r="A58" s="617" t="s">
        <v>545</v>
      </c>
      <c r="B58" s="710" t="s">
        <v>544</v>
      </c>
      <c r="C58" s="531">
        <v>1</v>
      </c>
      <c r="D58" s="615" t="s">
        <v>2</v>
      </c>
      <c r="E58" s="614"/>
      <c r="F58" s="614">
        <f t="shared" si="2"/>
        <v>0</v>
      </c>
      <c r="G58" s="698"/>
      <c r="H58" s="697"/>
      <c r="I58" s="439"/>
      <c r="J58" s="695"/>
      <c r="K58" s="695"/>
      <c r="L58" s="695"/>
      <c r="M58" s="696"/>
      <c r="N58" s="695"/>
      <c r="O58" s="695"/>
    </row>
    <row r="59" spans="1:15" s="431" customFormat="1" ht="23.25" customHeight="1">
      <c r="A59" s="617" t="s">
        <v>543</v>
      </c>
      <c r="B59" s="710" t="s">
        <v>542</v>
      </c>
      <c r="C59" s="531">
        <v>5</v>
      </c>
      <c r="D59" s="615" t="s">
        <v>2</v>
      </c>
      <c r="E59" s="614"/>
      <c r="F59" s="614">
        <f t="shared" si="2"/>
        <v>0</v>
      </c>
      <c r="G59" s="698"/>
      <c r="H59" s="697"/>
      <c r="I59" s="439"/>
      <c r="J59" s="695"/>
      <c r="K59" s="695"/>
      <c r="L59" s="695"/>
      <c r="M59" s="696"/>
      <c r="N59" s="695"/>
      <c r="O59" s="695"/>
    </row>
    <row r="60" spans="1:15" s="425" customFormat="1" ht="23.25" customHeight="1">
      <c r="A60" s="708" t="s">
        <v>117</v>
      </c>
      <c r="B60" s="684" t="s">
        <v>505</v>
      </c>
      <c r="C60" s="531">
        <v>1</v>
      </c>
      <c r="D60" s="615" t="s">
        <v>14</v>
      </c>
      <c r="E60" s="614"/>
      <c r="F60" s="614">
        <f t="shared" si="2"/>
        <v>0</v>
      </c>
      <c r="G60" s="506">
        <f>SUM(F42:F60)</f>
        <v>0</v>
      </c>
      <c r="H60" s="588"/>
    </row>
    <row r="61" spans="1:15" s="425" customFormat="1" ht="17.25" customHeight="1">
      <c r="A61" s="708"/>
      <c r="B61" s="684"/>
      <c r="C61" s="531"/>
      <c r="D61" s="615"/>
      <c r="E61" s="614"/>
      <c r="F61" s="614"/>
      <c r="G61" s="506"/>
      <c r="H61" s="588"/>
    </row>
    <row r="62" spans="1:15" s="431" customFormat="1" ht="39" customHeight="1">
      <c r="A62" s="708" t="s">
        <v>108</v>
      </c>
      <c r="B62" s="707" t="s">
        <v>541</v>
      </c>
      <c r="C62" s="585"/>
      <c r="D62" s="615"/>
      <c r="E62" s="614"/>
      <c r="F62" s="614"/>
      <c r="G62" s="698"/>
      <c r="H62" s="705"/>
      <c r="I62" s="439"/>
      <c r="J62" s="439"/>
      <c r="K62" s="439"/>
      <c r="L62" s="438"/>
    </row>
    <row r="63" spans="1:15" s="431" customFormat="1" ht="21.75" customHeight="1">
      <c r="A63" s="708" t="s">
        <v>106</v>
      </c>
      <c r="B63" s="707" t="s">
        <v>500</v>
      </c>
      <c r="C63" s="585"/>
      <c r="D63" s="615"/>
      <c r="E63" s="614"/>
      <c r="F63" s="614"/>
      <c r="G63" s="706"/>
      <c r="H63" s="705"/>
      <c r="I63" s="439"/>
      <c r="J63" s="439"/>
      <c r="K63" s="439"/>
      <c r="L63" s="438"/>
    </row>
    <row r="64" spans="1:15" s="425" customFormat="1" ht="57" customHeight="1">
      <c r="A64" s="617" t="s">
        <v>298</v>
      </c>
      <c r="B64" s="704" t="s">
        <v>638</v>
      </c>
      <c r="C64" s="531">
        <v>1</v>
      </c>
      <c r="D64" s="615" t="s">
        <v>539</v>
      </c>
      <c r="E64" s="614"/>
      <c r="F64" s="614">
        <f>C64*E64</f>
        <v>0</v>
      </c>
      <c r="G64" s="703"/>
      <c r="H64" s="702"/>
      <c r="I64" s="701"/>
      <c r="J64" s="700"/>
    </row>
    <row r="65" spans="1:15" s="431" customFormat="1" ht="36" customHeight="1">
      <c r="A65" s="617" t="s">
        <v>297</v>
      </c>
      <c r="B65" s="699" t="s">
        <v>538</v>
      </c>
      <c r="C65" s="531">
        <v>30</v>
      </c>
      <c r="D65" s="615" t="s">
        <v>2</v>
      </c>
      <c r="E65" s="614"/>
      <c r="F65" s="614">
        <f>C65*E65</f>
        <v>0</v>
      </c>
      <c r="G65" s="698"/>
      <c r="H65" s="697"/>
      <c r="I65" s="439"/>
      <c r="J65" s="695"/>
      <c r="K65" s="695"/>
      <c r="L65" s="695"/>
      <c r="M65" s="696"/>
      <c r="N65" s="695"/>
      <c r="O65" s="695"/>
    </row>
    <row r="66" spans="1:15" s="425" customFormat="1" ht="39.75" customHeight="1">
      <c r="A66" s="617" t="s">
        <v>296</v>
      </c>
      <c r="B66" s="687" t="s">
        <v>537</v>
      </c>
      <c r="C66" s="531">
        <v>1</v>
      </c>
      <c r="D66" s="615" t="s">
        <v>2</v>
      </c>
      <c r="E66" s="614"/>
      <c r="F66" s="614">
        <f>C66*E66</f>
        <v>0</v>
      </c>
      <c r="G66" s="686"/>
      <c r="H66" s="694"/>
    </row>
    <row r="67" spans="1:15" s="425" customFormat="1" ht="36.75" customHeight="1">
      <c r="A67" s="617" t="s">
        <v>536</v>
      </c>
      <c r="B67" s="687" t="s">
        <v>535</v>
      </c>
      <c r="C67" s="531">
        <v>1</v>
      </c>
      <c r="D67" s="615" t="s">
        <v>2</v>
      </c>
      <c r="E67" s="614"/>
      <c r="F67" s="614">
        <f>C67*E67</f>
        <v>0</v>
      </c>
      <c r="G67" s="686"/>
      <c r="H67" s="588"/>
    </row>
    <row r="68" spans="1:15" s="425" customFormat="1" ht="34.5" customHeight="1" thickBot="1">
      <c r="A68" s="713" t="s">
        <v>534</v>
      </c>
      <c r="B68" s="692" t="s">
        <v>533</v>
      </c>
      <c r="C68" s="571">
        <v>1</v>
      </c>
      <c r="D68" s="691" t="s">
        <v>2</v>
      </c>
      <c r="E68" s="690"/>
      <c r="F68" s="690">
        <f>C68*E68</f>
        <v>0</v>
      </c>
      <c r="G68" s="689"/>
      <c r="H68" s="588"/>
    </row>
    <row r="69" spans="1:15" s="425" customFormat="1" ht="13.5" customHeight="1" thickTop="1">
      <c r="A69" s="778"/>
      <c r="B69" s="777"/>
      <c r="C69" s="769"/>
      <c r="D69" s="776"/>
      <c r="E69" s="775"/>
      <c r="F69" s="775"/>
      <c r="G69" s="774"/>
      <c r="H69" s="588"/>
    </row>
    <row r="70" spans="1:15" s="425" customFormat="1" ht="19">
      <c r="A70" s="617" t="s">
        <v>532</v>
      </c>
      <c r="B70" s="687" t="s">
        <v>531</v>
      </c>
      <c r="C70" s="531">
        <v>1</v>
      </c>
      <c r="D70" s="615" t="s">
        <v>2</v>
      </c>
      <c r="E70" s="614"/>
      <c r="F70" s="614">
        <f t="shared" ref="F70:F85" si="3">C70*E70</f>
        <v>0</v>
      </c>
      <c r="G70" s="686"/>
      <c r="H70" s="588"/>
    </row>
    <row r="71" spans="1:15" s="425" customFormat="1" ht="23.25" customHeight="1">
      <c r="A71" s="617" t="s">
        <v>530</v>
      </c>
      <c r="B71" s="687" t="s">
        <v>529</v>
      </c>
      <c r="C71" s="531">
        <v>1</v>
      </c>
      <c r="D71" s="615" t="s">
        <v>2</v>
      </c>
      <c r="E71" s="614"/>
      <c r="F71" s="614">
        <f t="shared" si="3"/>
        <v>0</v>
      </c>
      <c r="G71" s="686"/>
      <c r="H71" s="588"/>
    </row>
    <row r="72" spans="1:15" s="425" customFormat="1" ht="38">
      <c r="A72" s="617" t="s">
        <v>528</v>
      </c>
      <c r="B72" s="687" t="s">
        <v>527</v>
      </c>
      <c r="C72" s="531">
        <v>1</v>
      </c>
      <c r="D72" s="615" t="s">
        <v>2</v>
      </c>
      <c r="E72" s="614"/>
      <c r="F72" s="614">
        <f t="shared" si="3"/>
        <v>0</v>
      </c>
      <c r="G72" s="686"/>
      <c r="H72" s="588"/>
    </row>
    <row r="73" spans="1:15" s="425" customFormat="1" ht="19">
      <c r="A73" s="617" t="s">
        <v>526</v>
      </c>
      <c r="B73" s="687" t="s">
        <v>525</v>
      </c>
      <c r="C73" s="531">
        <v>2</v>
      </c>
      <c r="D73" s="615" t="s">
        <v>2</v>
      </c>
      <c r="E73" s="614"/>
      <c r="F73" s="614">
        <f t="shared" si="3"/>
        <v>0</v>
      </c>
      <c r="G73" s="686"/>
      <c r="H73" s="588"/>
    </row>
    <row r="74" spans="1:15" s="425" customFormat="1" ht="19">
      <c r="A74" s="617" t="s">
        <v>524</v>
      </c>
      <c r="B74" s="687" t="s">
        <v>525</v>
      </c>
      <c r="C74" s="531">
        <v>1</v>
      </c>
      <c r="D74" s="615" t="s">
        <v>2</v>
      </c>
      <c r="E74" s="614"/>
      <c r="F74" s="614">
        <f t="shared" si="3"/>
        <v>0</v>
      </c>
      <c r="G74" s="686"/>
      <c r="H74" s="588"/>
    </row>
    <row r="75" spans="1:15" s="425" customFormat="1" ht="19">
      <c r="A75" s="617" t="s">
        <v>522</v>
      </c>
      <c r="B75" s="687" t="s">
        <v>521</v>
      </c>
      <c r="C75" s="531">
        <v>1</v>
      </c>
      <c r="D75" s="615" t="s">
        <v>2</v>
      </c>
      <c r="E75" s="614"/>
      <c r="F75" s="614">
        <f t="shared" si="3"/>
        <v>0</v>
      </c>
      <c r="G75" s="686"/>
      <c r="H75" s="588"/>
    </row>
    <row r="76" spans="1:15" s="425" customFormat="1" ht="38">
      <c r="A76" s="617" t="s">
        <v>520</v>
      </c>
      <c r="B76" s="687" t="s">
        <v>519</v>
      </c>
      <c r="C76" s="531">
        <v>1</v>
      </c>
      <c r="D76" s="615" t="s">
        <v>2</v>
      </c>
      <c r="E76" s="614"/>
      <c r="F76" s="614">
        <f t="shared" si="3"/>
        <v>0</v>
      </c>
      <c r="G76" s="686"/>
      <c r="H76" s="588"/>
    </row>
    <row r="77" spans="1:15" s="425" customFormat="1" ht="19">
      <c r="A77" s="617" t="s">
        <v>518</v>
      </c>
      <c r="B77" s="687" t="s">
        <v>517</v>
      </c>
      <c r="C77" s="531">
        <v>1</v>
      </c>
      <c r="D77" s="615" t="s">
        <v>2</v>
      </c>
      <c r="E77" s="614"/>
      <c r="F77" s="614">
        <f t="shared" si="3"/>
        <v>0</v>
      </c>
      <c r="G77" s="686"/>
    </row>
    <row r="78" spans="1:15" s="425" customFormat="1" ht="38">
      <c r="A78" s="617" t="s">
        <v>516</v>
      </c>
      <c r="B78" s="687" t="s">
        <v>515</v>
      </c>
      <c r="C78" s="531">
        <v>1</v>
      </c>
      <c r="D78" s="615" t="s">
        <v>2</v>
      </c>
      <c r="E78" s="614"/>
      <c r="F78" s="614">
        <f t="shared" si="3"/>
        <v>0</v>
      </c>
      <c r="G78" s="686"/>
    </row>
    <row r="79" spans="1:15" s="425" customFormat="1" ht="23.25" customHeight="1">
      <c r="A79" s="617" t="s">
        <v>514</v>
      </c>
      <c r="B79" s="687" t="s">
        <v>513</v>
      </c>
      <c r="C79" s="531">
        <v>44</v>
      </c>
      <c r="D79" s="615" t="s">
        <v>2</v>
      </c>
      <c r="E79" s="614"/>
      <c r="F79" s="614">
        <f t="shared" si="3"/>
        <v>0</v>
      </c>
      <c r="G79" s="686"/>
      <c r="H79" s="588"/>
    </row>
    <row r="80" spans="1:15" s="425" customFormat="1" ht="19">
      <c r="A80" s="688" t="s">
        <v>512</v>
      </c>
      <c r="B80" s="687" t="s">
        <v>511</v>
      </c>
      <c r="C80" s="531">
        <v>2</v>
      </c>
      <c r="D80" s="615" t="s">
        <v>2</v>
      </c>
      <c r="E80" s="614"/>
      <c r="F80" s="614">
        <f t="shared" si="3"/>
        <v>0</v>
      </c>
      <c r="G80" s="686"/>
    </row>
    <row r="81" spans="1:9" s="425" customFormat="1" ht="19">
      <c r="A81" s="688" t="s">
        <v>510</v>
      </c>
      <c r="B81" s="687" t="s">
        <v>509</v>
      </c>
      <c r="C81" s="531">
        <v>8</v>
      </c>
      <c r="D81" s="615" t="s">
        <v>2</v>
      </c>
      <c r="E81" s="614"/>
      <c r="F81" s="614">
        <f t="shared" si="3"/>
        <v>0</v>
      </c>
      <c r="G81" s="686"/>
    </row>
    <row r="82" spans="1:9" s="425" customFormat="1" ht="19">
      <c r="A82" s="688" t="s">
        <v>508</v>
      </c>
      <c r="B82" s="687" t="s">
        <v>507</v>
      </c>
      <c r="C82" s="531">
        <v>240</v>
      </c>
      <c r="D82" s="615" t="s">
        <v>506</v>
      </c>
      <c r="E82" s="614"/>
      <c r="F82" s="614">
        <f t="shared" si="3"/>
        <v>0</v>
      </c>
      <c r="G82" s="686"/>
    </row>
    <row r="83" spans="1:9" s="425" customFormat="1" ht="20">
      <c r="A83" s="685" t="s">
        <v>104</v>
      </c>
      <c r="B83" s="684" t="s">
        <v>505</v>
      </c>
      <c r="C83" s="531">
        <v>1</v>
      </c>
      <c r="D83" s="615" t="s">
        <v>14</v>
      </c>
      <c r="E83" s="614"/>
      <c r="F83" s="614">
        <f t="shared" si="3"/>
        <v>0</v>
      </c>
      <c r="G83" s="618"/>
      <c r="H83" s="683"/>
      <c r="I83" s="683"/>
    </row>
    <row r="84" spans="1:9" s="425" customFormat="1" ht="24" customHeight="1">
      <c r="A84" s="621" t="s">
        <v>92</v>
      </c>
      <c r="B84" s="682" t="s">
        <v>504</v>
      </c>
      <c r="C84" s="531">
        <v>1</v>
      </c>
      <c r="D84" s="615" t="s">
        <v>14</v>
      </c>
      <c r="E84" s="614"/>
      <c r="F84" s="614">
        <f t="shared" si="3"/>
        <v>0</v>
      </c>
      <c r="G84" s="618"/>
      <c r="H84" s="588"/>
    </row>
    <row r="85" spans="1:9" s="425" customFormat="1" ht="27.75" customHeight="1">
      <c r="A85" s="621" t="s">
        <v>90</v>
      </c>
      <c r="B85" s="682" t="s">
        <v>503</v>
      </c>
      <c r="C85" s="531">
        <v>1</v>
      </c>
      <c r="D85" s="615" t="s">
        <v>14</v>
      </c>
      <c r="E85" s="614"/>
      <c r="F85" s="614">
        <f t="shared" si="3"/>
        <v>0</v>
      </c>
      <c r="G85" s="618">
        <f>SUM(F64:F85)</f>
        <v>0</v>
      </c>
      <c r="H85" s="588"/>
    </row>
    <row r="86" spans="1:9" s="425" customFormat="1" ht="11.25" customHeight="1">
      <c r="A86" s="621"/>
      <c r="B86" s="682"/>
      <c r="C86" s="531"/>
      <c r="D86" s="615"/>
      <c r="E86" s="614"/>
      <c r="F86" s="614"/>
      <c r="G86" s="618"/>
      <c r="H86" s="588"/>
    </row>
    <row r="87" spans="1:9" s="425" customFormat="1" ht="84.75" customHeight="1">
      <c r="A87" s="621" t="s">
        <v>92</v>
      </c>
      <c r="B87" s="681" t="s">
        <v>502</v>
      </c>
      <c r="C87" s="585"/>
      <c r="D87" s="615"/>
      <c r="E87" s="614"/>
      <c r="F87" s="614"/>
      <c r="G87" s="618"/>
      <c r="H87" s="588"/>
    </row>
    <row r="88" spans="1:9" s="641" customFormat="1" ht="22.5" customHeight="1">
      <c r="A88" s="658" t="s">
        <v>501</v>
      </c>
      <c r="B88" s="681" t="s">
        <v>500</v>
      </c>
      <c r="C88" s="680"/>
      <c r="D88" s="680"/>
      <c r="E88" s="680"/>
      <c r="F88" s="680"/>
      <c r="G88" s="679"/>
    </row>
    <row r="89" spans="1:9" s="641" customFormat="1" ht="65.25" customHeight="1">
      <c r="A89" s="678" t="s">
        <v>499</v>
      </c>
      <c r="B89" s="660" t="s">
        <v>498</v>
      </c>
      <c r="C89" s="531">
        <v>1</v>
      </c>
      <c r="D89" s="629" t="s">
        <v>2</v>
      </c>
      <c r="E89" s="655"/>
      <c r="F89" s="654">
        <f t="shared" ref="F89:F95" si="4">+C89*E89</f>
        <v>0</v>
      </c>
      <c r="G89" s="659"/>
    </row>
    <row r="90" spans="1:9" s="641" customFormat="1" ht="40.5" customHeight="1">
      <c r="A90" s="678" t="s">
        <v>497</v>
      </c>
      <c r="B90" s="660" t="s">
        <v>496</v>
      </c>
      <c r="C90" s="531">
        <v>1</v>
      </c>
      <c r="D90" s="629" t="s">
        <v>2</v>
      </c>
      <c r="E90" s="655"/>
      <c r="F90" s="654">
        <f t="shared" si="4"/>
        <v>0</v>
      </c>
      <c r="G90" s="659"/>
    </row>
    <row r="91" spans="1:9" s="641" customFormat="1" ht="43.5" customHeight="1">
      <c r="A91" s="678" t="s">
        <v>495</v>
      </c>
      <c r="B91" s="660" t="s">
        <v>494</v>
      </c>
      <c r="C91" s="531">
        <v>1</v>
      </c>
      <c r="D91" s="629" t="s">
        <v>2</v>
      </c>
      <c r="E91" s="655"/>
      <c r="F91" s="654">
        <f t="shared" si="4"/>
        <v>0</v>
      </c>
      <c r="G91" s="659"/>
    </row>
    <row r="92" spans="1:9" s="641" customFormat="1" ht="22.5" customHeight="1">
      <c r="A92" s="678" t="s">
        <v>493</v>
      </c>
      <c r="B92" s="660" t="s">
        <v>492</v>
      </c>
      <c r="C92" s="531">
        <v>1</v>
      </c>
      <c r="D92" s="629" t="s">
        <v>2</v>
      </c>
      <c r="E92" s="655"/>
      <c r="F92" s="654">
        <f t="shared" si="4"/>
        <v>0</v>
      </c>
      <c r="G92" s="659"/>
    </row>
    <row r="93" spans="1:9" s="641" customFormat="1" ht="25.5" customHeight="1">
      <c r="A93" s="678" t="s">
        <v>491</v>
      </c>
      <c r="B93" s="660" t="s">
        <v>618</v>
      </c>
      <c r="C93" s="531">
        <v>8</v>
      </c>
      <c r="D93" s="629" t="s">
        <v>2</v>
      </c>
      <c r="E93" s="655"/>
      <c r="F93" s="654">
        <f t="shared" si="4"/>
        <v>0</v>
      </c>
      <c r="G93" s="659"/>
    </row>
    <row r="94" spans="1:9" s="641" customFormat="1" ht="24.75" customHeight="1">
      <c r="A94" s="678" t="s">
        <v>489</v>
      </c>
      <c r="B94" s="660" t="s">
        <v>637</v>
      </c>
      <c r="C94" s="531">
        <v>1</v>
      </c>
      <c r="D94" s="629" t="s">
        <v>2</v>
      </c>
      <c r="E94" s="655"/>
      <c r="F94" s="654">
        <f t="shared" si="4"/>
        <v>0</v>
      </c>
      <c r="G94" s="659"/>
    </row>
    <row r="95" spans="1:9" s="641" customFormat="1" ht="64.5" customHeight="1" thickBot="1">
      <c r="A95" s="773" t="s">
        <v>487</v>
      </c>
      <c r="B95" s="665" t="s">
        <v>486</v>
      </c>
      <c r="C95" s="571">
        <v>1</v>
      </c>
      <c r="D95" s="772" t="s">
        <v>14</v>
      </c>
      <c r="E95" s="664"/>
      <c r="F95" s="663">
        <f t="shared" si="4"/>
        <v>0</v>
      </c>
      <c r="G95" s="662"/>
    </row>
    <row r="96" spans="1:9" s="641" customFormat="1" ht="15" customHeight="1" thickTop="1">
      <c r="A96" s="771"/>
      <c r="B96" s="770"/>
      <c r="C96" s="769"/>
      <c r="D96" s="768"/>
      <c r="E96" s="767"/>
      <c r="F96" s="766"/>
      <c r="G96" s="765"/>
    </row>
    <row r="97" spans="1:7" s="641" customFormat="1" ht="23.25" customHeight="1">
      <c r="A97" s="678" t="s">
        <v>485</v>
      </c>
      <c r="B97" s="660" t="s">
        <v>484</v>
      </c>
      <c r="C97" s="531">
        <v>3</v>
      </c>
      <c r="D97" s="629" t="s">
        <v>2</v>
      </c>
      <c r="E97" s="655"/>
      <c r="F97" s="654">
        <f t="shared" ref="F97:F113" si="5">+C97*E97</f>
        <v>0</v>
      </c>
      <c r="G97" s="659"/>
    </row>
    <row r="98" spans="1:7" s="641" customFormat="1" ht="36" customHeight="1">
      <c r="A98" s="678" t="s">
        <v>483</v>
      </c>
      <c r="B98" s="660" t="s">
        <v>482</v>
      </c>
      <c r="C98" s="531">
        <v>2</v>
      </c>
      <c r="D98" s="629" t="s">
        <v>2</v>
      </c>
      <c r="E98" s="655"/>
      <c r="F98" s="654">
        <f t="shared" si="5"/>
        <v>0</v>
      </c>
      <c r="G98" s="659"/>
    </row>
    <row r="99" spans="1:7" s="641" customFormat="1" ht="21" customHeight="1">
      <c r="A99" s="678" t="s">
        <v>481</v>
      </c>
      <c r="B99" s="671" t="s">
        <v>480</v>
      </c>
      <c r="C99" s="531">
        <v>1</v>
      </c>
      <c r="D99" s="629" t="s">
        <v>2</v>
      </c>
      <c r="E99" s="668"/>
      <c r="F99" s="654">
        <f t="shared" si="5"/>
        <v>0</v>
      </c>
      <c r="G99" s="667"/>
    </row>
    <row r="100" spans="1:7" s="641" customFormat="1" ht="24.75" customHeight="1">
      <c r="A100" s="661" t="s">
        <v>479</v>
      </c>
      <c r="B100" s="677" t="s">
        <v>478</v>
      </c>
      <c r="C100" s="670">
        <v>1</v>
      </c>
      <c r="D100" s="629" t="s">
        <v>2</v>
      </c>
      <c r="E100" s="676"/>
      <c r="F100" s="654">
        <f t="shared" si="5"/>
        <v>0</v>
      </c>
      <c r="G100" s="667"/>
    </row>
    <row r="101" spans="1:7" s="641" customFormat="1" ht="18.75" customHeight="1">
      <c r="A101" s="661" t="s">
        <v>477</v>
      </c>
      <c r="B101" s="675" t="s">
        <v>476</v>
      </c>
      <c r="C101" s="670">
        <v>1</v>
      </c>
      <c r="D101" s="629" t="s">
        <v>2</v>
      </c>
      <c r="E101" s="668"/>
      <c r="F101" s="654">
        <f t="shared" si="5"/>
        <v>0</v>
      </c>
      <c r="G101" s="667"/>
    </row>
    <row r="102" spans="1:7" s="641" customFormat="1" ht="18.75" customHeight="1">
      <c r="A102" s="661" t="s">
        <v>475</v>
      </c>
      <c r="B102" s="675" t="s">
        <v>474</v>
      </c>
      <c r="C102" s="670">
        <v>1</v>
      </c>
      <c r="D102" s="629" t="s">
        <v>2</v>
      </c>
      <c r="E102" s="668"/>
      <c r="F102" s="654">
        <f t="shared" si="5"/>
        <v>0</v>
      </c>
      <c r="G102" s="667"/>
    </row>
    <row r="103" spans="1:7" s="641" customFormat="1" ht="33.75" customHeight="1">
      <c r="A103" s="661" t="s">
        <v>473</v>
      </c>
      <c r="B103" s="674" t="s">
        <v>472</v>
      </c>
      <c r="C103" s="670">
        <v>1</v>
      </c>
      <c r="D103" s="673" t="s">
        <v>14</v>
      </c>
      <c r="E103" s="672"/>
      <c r="F103" s="654">
        <f t="shared" si="5"/>
        <v>0</v>
      </c>
      <c r="G103" s="667"/>
    </row>
    <row r="104" spans="1:7" s="641" customFormat="1" ht="20.25" customHeight="1">
      <c r="A104" s="661" t="s">
        <v>471</v>
      </c>
      <c r="B104" s="671" t="s">
        <v>470</v>
      </c>
      <c r="C104" s="670">
        <v>1</v>
      </c>
      <c r="D104" s="669" t="s">
        <v>14</v>
      </c>
      <c r="E104" s="668"/>
      <c r="F104" s="654">
        <f t="shared" si="5"/>
        <v>0</v>
      </c>
      <c r="G104" s="667"/>
    </row>
    <row r="105" spans="1:7" s="641" customFormat="1" ht="23.25" customHeight="1">
      <c r="A105" s="661" t="s">
        <v>469</v>
      </c>
      <c r="B105" s="660" t="s">
        <v>468</v>
      </c>
      <c r="C105" s="531">
        <v>2</v>
      </c>
      <c r="D105" s="629" t="s">
        <v>2</v>
      </c>
      <c r="E105" s="655"/>
      <c r="F105" s="654">
        <f t="shared" si="5"/>
        <v>0</v>
      </c>
      <c r="G105" s="659"/>
    </row>
    <row r="106" spans="1:7" s="641" customFormat="1" ht="21" customHeight="1">
      <c r="A106" s="661" t="s">
        <v>467</v>
      </c>
      <c r="B106" s="660" t="s">
        <v>466</v>
      </c>
      <c r="C106" s="531">
        <v>1</v>
      </c>
      <c r="D106" s="629" t="s">
        <v>2</v>
      </c>
      <c r="E106" s="655"/>
      <c r="F106" s="654">
        <f t="shared" si="5"/>
        <v>0</v>
      </c>
      <c r="G106" s="659"/>
    </row>
    <row r="107" spans="1:7" s="641" customFormat="1" ht="30" customHeight="1">
      <c r="A107" s="661" t="s">
        <v>465</v>
      </c>
      <c r="B107" s="660" t="s">
        <v>617</v>
      </c>
      <c r="C107" s="531">
        <v>8</v>
      </c>
      <c r="D107" s="629" t="s">
        <v>2</v>
      </c>
      <c r="E107" s="655"/>
      <c r="F107" s="654">
        <f t="shared" si="5"/>
        <v>0</v>
      </c>
      <c r="G107" s="659"/>
    </row>
    <row r="108" spans="1:7" s="641" customFormat="1" ht="30" customHeight="1">
      <c r="A108" s="661" t="s">
        <v>463</v>
      </c>
      <c r="B108" s="660" t="s">
        <v>636</v>
      </c>
      <c r="C108" s="531">
        <v>2</v>
      </c>
      <c r="D108" s="629" t="s">
        <v>2</v>
      </c>
      <c r="E108" s="655"/>
      <c r="F108" s="654">
        <f t="shared" si="5"/>
        <v>0</v>
      </c>
      <c r="G108" s="659"/>
    </row>
    <row r="109" spans="1:7" s="641" customFormat="1" ht="24.75" customHeight="1">
      <c r="A109" s="661" t="s">
        <v>461</v>
      </c>
      <c r="B109" s="660" t="s">
        <v>460</v>
      </c>
      <c r="C109" s="531">
        <v>2</v>
      </c>
      <c r="D109" s="629" t="s">
        <v>2</v>
      </c>
      <c r="E109" s="655"/>
      <c r="F109" s="654">
        <f t="shared" si="5"/>
        <v>0</v>
      </c>
      <c r="G109" s="659"/>
    </row>
    <row r="110" spans="1:7" s="641" customFormat="1" ht="21.75" customHeight="1">
      <c r="A110" s="661" t="s">
        <v>459</v>
      </c>
      <c r="B110" s="660" t="s">
        <v>458</v>
      </c>
      <c r="C110" s="531">
        <v>12</v>
      </c>
      <c r="D110" s="629" t="s">
        <v>2</v>
      </c>
      <c r="E110" s="655"/>
      <c r="F110" s="654">
        <f t="shared" si="5"/>
        <v>0</v>
      </c>
      <c r="G110" s="659"/>
    </row>
    <row r="111" spans="1:7" s="641" customFormat="1" ht="25.5" customHeight="1">
      <c r="A111" s="661" t="s">
        <v>457</v>
      </c>
      <c r="B111" s="660" t="s">
        <v>635</v>
      </c>
      <c r="C111" s="531">
        <v>10</v>
      </c>
      <c r="D111" s="629" t="s">
        <v>2</v>
      </c>
      <c r="E111" s="655"/>
      <c r="F111" s="654">
        <f t="shared" si="5"/>
        <v>0</v>
      </c>
      <c r="G111" s="659"/>
    </row>
    <row r="112" spans="1:7" s="641" customFormat="1" ht="32.25" customHeight="1">
      <c r="A112" s="661" t="s">
        <v>455</v>
      </c>
      <c r="B112" s="660" t="s">
        <v>634</v>
      </c>
      <c r="C112" s="531">
        <v>1</v>
      </c>
      <c r="D112" s="629" t="s">
        <v>2</v>
      </c>
      <c r="E112" s="655"/>
      <c r="F112" s="654">
        <f t="shared" si="5"/>
        <v>0</v>
      </c>
      <c r="G112" s="659"/>
    </row>
    <row r="113" spans="1:7" s="641" customFormat="1" ht="40.5" customHeight="1">
      <c r="A113" s="661" t="s">
        <v>453</v>
      </c>
      <c r="B113" s="660" t="s">
        <v>452</v>
      </c>
      <c r="C113" s="531">
        <v>1</v>
      </c>
      <c r="D113" s="656" t="s">
        <v>14</v>
      </c>
      <c r="E113" s="655"/>
      <c r="F113" s="654">
        <f t="shared" si="5"/>
        <v>0</v>
      </c>
      <c r="G113" s="659"/>
    </row>
    <row r="114" spans="1:7" s="641" customFormat="1" ht="28.5" customHeight="1">
      <c r="A114" s="658" t="s">
        <v>451</v>
      </c>
      <c r="B114" s="657" t="s">
        <v>450</v>
      </c>
      <c r="C114" s="531">
        <v>1</v>
      </c>
      <c r="D114" s="656" t="s">
        <v>14</v>
      </c>
      <c r="E114" s="655"/>
      <c r="F114" s="654">
        <f>C114*E114</f>
        <v>0</v>
      </c>
      <c r="G114" s="651">
        <f>SUM(F89:F114)</f>
        <v>0</v>
      </c>
    </row>
    <row r="115" spans="1:7" s="641" customFormat="1" ht="10.5" customHeight="1">
      <c r="A115" s="658"/>
      <c r="B115" s="657"/>
      <c r="C115" s="531"/>
      <c r="D115" s="656"/>
      <c r="E115" s="655"/>
      <c r="F115" s="654"/>
      <c r="G115" s="651"/>
    </row>
    <row r="116" spans="1:7" s="641" customFormat="1" ht="49.5" customHeight="1">
      <c r="A116" s="532" t="s">
        <v>90</v>
      </c>
      <c r="B116" s="640" t="s">
        <v>633</v>
      </c>
      <c r="C116" s="630"/>
      <c r="D116" s="629"/>
      <c r="E116" s="628"/>
      <c r="F116" s="627"/>
      <c r="G116" s="501"/>
    </row>
    <row r="117" spans="1:7" s="641" customFormat="1" ht="20.25" customHeight="1">
      <c r="A117" s="532" t="s">
        <v>448</v>
      </c>
      <c r="B117" s="632" t="s">
        <v>383</v>
      </c>
      <c r="C117" s="630"/>
      <c r="D117" s="629"/>
      <c r="E117" s="628"/>
      <c r="F117" s="627"/>
      <c r="G117" s="501"/>
    </row>
    <row r="118" spans="1:7" s="641" customFormat="1" ht="25.5" customHeight="1">
      <c r="A118" s="577" t="s">
        <v>447</v>
      </c>
      <c r="B118" s="631" t="s">
        <v>140</v>
      </c>
      <c r="C118" s="630">
        <v>1</v>
      </c>
      <c r="D118" s="629" t="s">
        <v>14</v>
      </c>
      <c r="E118" s="628"/>
      <c r="F118" s="627">
        <f>C118*E118</f>
        <v>0</v>
      </c>
      <c r="G118" s="501"/>
    </row>
    <row r="119" spans="1:7" s="641" customFormat="1" ht="25.5" customHeight="1">
      <c r="A119" s="532" t="s">
        <v>446</v>
      </c>
      <c r="B119" s="632" t="s">
        <v>330</v>
      </c>
      <c r="C119" s="630"/>
      <c r="D119" s="629"/>
      <c r="E119" s="628"/>
      <c r="F119" s="627"/>
      <c r="G119" s="501"/>
    </row>
    <row r="120" spans="1:7" s="641" customFormat="1" ht="25.5" customHeight="1">
      <c r="A120" s="577" t="s">
        <v>445</v>
      </c>
      <c r="B120" s="631" t="s">
        <v>444</v>
      </c>
      <c r="C120" s="630">
        <v>3.78</v>
      </c>
      <c r="D120" s="629" t="s">
        <v>6</v>
      </c>
      <c r="E120" s="628"/>
      <c r="F120" s="627">
        <f>C120*E120</f>
        <v>0</v>
      </c>
      <c r="G120" s="501"/>
    </row>
    <row r="121" spans="1:7" s="641" customFormat="1" ht="25.5" customHeight="1">
      <c r="A121" s="577" t="s">
        <v>443</v>
      </c>
      <c r="B121" s="631" t="s">
        <v>442</v>
      </c>
      <c r="C121" s="630">
        <v>1.89</v>
      </c>
      <c r="D121" s="629" t="s">
        <v>6</v>
      </c>
      <c r="E121" s="628"/>
      <c r="F121" s="627">
        <f>C121*E121</f>
        <v>0</v>
      </c>
      <c r="G121" s="501"/>
    </row>
    <row r="122" spans="1:7" s="641" customFormat="1" ht="25.5" customHeight="1">
      <c r="A122" s="577" t="s">
        <v>441</v>
      </c>
      <c r="B122" s="631" t="s">
        <v>374</v>
      </c>
      <c r="C122" s="630">
        <v>2.27</v>
      </c>
      <c r="D122" s="629" t="s">
        <v>6</v>
      </c>
      <c r="E122" s="628"/>
      <c r="F122" s="627">
        <f>C122*E122</f>
        <v>0</v>
      </c>
      <c r="G122" s="501"/>
    </row>
    <row r="123" spans="1:7" s="641" customFormat="1" ht="25.5" customHeight="1">
      <c r="A123" s="532" t="s">
        <v>440</v>
      </c>
      <c r="B123" s="632" t="s">
        <v>439</v>
      </c>
      <c r="C123" s="630"/>
      <c r="D123" s="629"/>
      <c r="E123" s="628"/>
      <c r="F123" s="627"/>
      <c r="G123" s="501"/>
    </row>
    <row r="124" spans="1:7" s="641" customFormat="1" ht="28.5" customHeight="1">
      <c r="A124" s="577" t="s">
        <v>438</v>
      </c>
      <c r="B124" s="631" t="s">
        <v>371</v>
      </c>
      <c r="C124" s="630">
        <v>1.32</v>
      </c>
      <c r="D124" s="629" t="s">
        <v>6</v>
      </c>
      <c r="E124" s="628"/>
      <c r="F124" s="627">
        <f>C124*E124</f>
        <v>0</v>
      </c>
      <c r="G124" s="501"/>
    </row>
    <row r="125" spans="1:7" s="641" customFormat="1" ht="28.5" customHeight="1">
      <c r="A125" s="577" t="s">
        <v>437</v>
      </c>
      <c r="B125" s="631" t="s">
        <v>436</v>
      </c>
      <c r="C125" s="630">
        <v>0.45</v>
      </c>
      <c r="D125" s="629" t="s">
        <v>6</v>
      </c>
      <c r="E125" s="628"/>
      <c r="F125" s="627">
        <f>C125*E125</f>
        <v>0</v>
      </c>
      <c r="G125" s="501"/>
    </row>
    <row r="126" spans="1:7" s="641" customFormat="1" ht="26.25" customHeight="1" thickBot="1">
      <c r="A126" s="648" t="s">
        <v>435</v>
      </c>
      <c r="B126" s="647" t="s">
        <v>434</v>
      </c>
      <c r="C126" s="637">
        <v>0.63</v>
      </c>
      <c r="D126" s="636" t="s">
        <v>6</v>
      </c>
      <c r="E126" s="635"/>
      <c r="F126" s="634">
        <f>C126*E126</f>
        <v>0</v>
      </c>
      <c r="G126" s="764"/>
    </row>
    <row r="127" spans="1:7" s="641" customFormat="1" ht="16.5" customHeight="1" thickTop="1">
      <c r="A127" s="577"/>
      <c r="B127" s="631"/>
      <c r="C127" s="630"/>
      <c r="D127" s="629"/>
      <c r="E127" s="628"/>
      <c r="F127" s="627"/>
      <c r="G127" s="501"/>
    </row>
    <row r="128" spans="1:7" s="641" customFormat="1" ht="24" customHeight="1">
      <c r="A128" s="577" t="s">
        <v>433</v>
      </c>
      <c r="B128" s="631" t="s">
        <v>432</v>
      </c>
      <c r="C128" s="630">
        <v>0.86</v>
      </c>
      <c r="D128" s="629" t="s">
        <v>6</v>
      </c>
      <c r="E128" s="628"/>
      <c r="F128" s="627">
        <f>C128*E128</f>
        <v>0</v>
      </c>
      <c r="G128" s="501"/>
    </row>
    <row r="129" spans="1:7" s="641" customFormat="1" ht="28.5" customHeight="1">
      <c r="A129" s="532" t="s">
        <v>431</v>
      </c>
      <c r="B129" s="632" t="s">
        <v>430</v>
      </c>
      <c r="C129" s="630"/>
      <c r="D129" s="629"/>
      <c r="E129" s="628"/>
      <c r="F129" s="627"/>
      <c r="G129" s="501"/>
    </row>
    <row r="130" spans="1:7" s="641" customFormat="1" ht="28.5" customHeight="1">
      <c r="A130" s="577" t="s">
        <v>429</v>
      </c>
      <c r="B130" s="631" t="s">
        <v>428</v>
      </c>
      <c r="C130" s="630">
        <v>19.05</v>
      </c>
      <c r="D130" s="629" t="s">
        <v>15</v>
      </c>
      <c r="E130" s="628"/>
      <c r="F130" s="627">
        <f>C130*E130</f>
        <v>0</v>
      </c>
      <c r="G130" s="501"/>
    </row>
    <row r="131" spans="1:7" s="641" customFormat="1" ht="27.75" customHeight="1">
      <c r="A131" s="577" t="s">
        <v>427</v>
      </c>
      <c r="B131" s="631" t="s">
        <v>426</v>
      </c>
      <c r="C131" s="630">
        <v>3</v>
      </c>
      <c r="D131" s="629" t="s">
        <v>15</v>
      </c>
      <c r="E131" s="628"/>
      <c r="F131" s="627">
        <f>C131*E131</f>
        <v>0</v>
      </c>
      <c r="G131" s="501"/>
    </row>
    <row r="132" spans="1:7" s="641" customFormat="1" ht="25.5" customHeight="1">
      <c r="A132" s="532" t="s">
        <v>425</v>
      </c>
      <c r="B132" s="632" t="s">
        <v>358</v>
      </c>
      <c r="C132" s="630"/>
      <c r="D132" s="629"/>
      <c r="E132" s="628"/>
      <c r="F132" s="627"/>
      <c r="G132" s="501"/>
    </row>
    <row r="133" spans="1:7" s="641" customFormat="1" ht="28.5" customHeight="1">
      <c r="A133" s="577" t="s">
        <v>424</v>
      </c>
      <c r="B133" s="631" t="s">
        <v>423</v>
      </c>
      <c r="C133" s="630">
        <v>56.73</v>
      </c>
      <c r="D133" s="629" t="s">
        <v>15</v>
      </c>
      <c r="E133" s="628"/>
      <c r="F133" s="627">
        <f t="shared" ref="F133:F143" si="6">C133*E133</f>
        <v>0</v>
      </c>
      <c r="G133" s="501"/>
    </row>
    <row r="134" spans="1:7" s="641" customFormat="1" ht="22.5" customHeight="1">
      <c r="A134" s="577" t="s">
        <v>422</v>
      </c>
      <c r="B134" s="631" t="s">
        <v>421</v>
      </c>
      <c r="C134" s="630">
        <v>8.6300000000000008</v>
      </c>
      <c r="D134" s="629" t="s">
        <v>15</v>
      </c>
      <c r="E134" s="628"/>
      <c r="F134" s="627">
        <f t="shared" si="6"/>
        <v>0</v>
      </c>
      <c r="G134" s="501"/>
    </row>
    <row r="135" spans="1:7" s="641" customFormat="1" ht="24.75" customHeight="1">
      <c r="A135" s="577" t="s">
        <v>420</v>
      </c>
      <c r="B135" s="631" t="s">
        <v>419</v>
      </c>
      <c r="C135" s="630">
        <v>53.6</v>
      </c>
      <c r="D135" s="629" t="s">
        <v>5</v>
      </c>
      <c r="E135" s="628"/>
      <c r="F135" s="627">
        <f t="shared" si="6"/>
        <v>0</v>
      </c>
      <c r="G135" s="501"/>
    </row>
    <row r="136" spans="1:7" s="641" customFormat="1" ht="26.25" customHeight="1">
      <c r="A136" s="577" t="s">
        <v>418</v>
      </c>
      <c r="B136" s="631" t="s">
        <v>417</v>
      </c>
      <c r="C136" s="630">
        <v>8.6300000000000008</v>
      </c>
      <c r="D136" s="629" t="s">
        <v>15</v>
      </c>
      <c r="E136" s="628"/>
      <c r="F136" s="627">
        <f t="shared" si="6"/>
        <v>0</v>
      </c>
      <c r="G136" s="501"/>
    </row>
    <row r="137" spans="1:7" s="641" customFormat="1" ht="28.5" customHeight="1">
      <c r="A137" s="577" t="s">
        <v>416</v>
      </c>
      <c r="B137" s="631" t="s">
        <v>415</v>
      </c>
      <c r="C137" s="630">
        <v>8.6999999999999993</v>
      </c>
      <c r="D137" s="629" t="s">
        <v>15</v>
      </c>
      <c r="E137" s="628"/>
      <c r="F137" s="627">
        <f t="shared" si="6"/>
        <v>0</v>
      </c>
      <c r="G137" s="501"/>
    </row>
    <row r="138" spans="1:7" s="641" customFormat="1" ht="26.25" customHeight="1">
      <c r="A138" s="577" t="s">
        <v>414</v>
      </c>
      <c r="B138" s="631" t="s">
        <v>413</v>
      </c>
      <c r="C138" s="630">
        <v>5.04</v>
      </c>
      <c r="D138" s="629" t="s">
        <v>15</v>
      </c>
      <c r="E138" s="628"/>
      <c r="F138" s="627">
        <f t="shared" si="6"/>
        <v>0</v>
      </c>
      <c r="G138" s="501"/>
    </row>
    <row r="139" spans="1:7" s="641" customFormat="1" ht="25.5" customHeight="1">
      <c r="A139" s="577" t="s">
        <v>412</v>
      </c>
      <c r="B139" s="631" t="s">
        <v>411</v>
      </c>
      <c r="C139" s="630">
        <v>10.6</v>
      </c>
      <c r="D139" s="629" t="s">
        <v>15</v>
      </c>
      <c r="E139" s="628"/>
      <c r="F139" s="627">
        <f t="shared" si="6"/>
        <v>0</v>
      </c>
      <c r="G139" s="501"/>
    </row>
    <row r="140" spans="1:7" s="641" customFormat="1" ht="23.25" customHeight="1">
      <c r="A140" s="577" t="s">
        <v>410</v>
      </c>
      <c r="B140" s="631" t="s">
        <v>409</v>
      </c>
      <c r="C140" s="630">
        <v>1</v>
      </c>
      <c r="D140" s="629" t="s">
        <v>14</v>
      </c>
      <c r="E140" s="628"/>
      <c r="F140" s="627">
        <f t="shared" si="6"/>
        <v>0</v>
      </c>
      <c r="G140" s="501"/>
    </row>
    <row r="141" spans="1:7" s="641" customFormat="1" ht="24.75" customHeight="1">
      <c r="A141" s="577" t="s">
        <v>408</v>
      </c>
      <c r="B141" s="631" t="s">
        <v>407</v>
      </c>
      <c r="C141" s="630">
        <v>8.6300000000000008</v>
      </c>
      <c r="D141" s="629" t="s">
        <v>15</v>
      </c>
      <c r="E141" s="628"/>
      <c r="F141" s="627">
        <f t="shared" si="6"/>
        <v>0</v>
      </c>
      <c r="G141" s="501"/>
    </row>
    <row r="142" spans="1:7" s="641" customFormat="1" ht="24.75" customHeight="1">
      <c r="A142" s="577" t="s">
        <v>406</v>
      </c>
      <c r="B142" s="631" t="s">
        <v>405</v>
      </c>
      <c r="C142" s="630">
        <v>5.04</v>
      </c>
      <c r="D142" s="629" t="s">
        <v>15</v>
      </c>
      <c r="E142" s="628"/>
      <c r="F142" s="627">
        <f t="shared" si="6"/>
        <v>0</v>
      </c>
      <c r="G142" s="501"/>
    </row>
    <row r="143" spans="1:7" s="641" customFormat="1" ht="22.5" customHeight="1">
      <c r="A143" s="577" t="s">
        <v>404</v>
      </c>
      <c r="B143" s="631" t="s">
        <v>403</v>
      </c>
      <c r="C143" s="630">
        <v>56.73</v>
      </c>
      <c r="D143" s="629" t="s">
        <v>15</v>
      </c>
      <c r="E143" s="628"/>
      <c r="F143" s="627">
        <f t="shared" si="6"/>
        <v>0</v>
      </c>
      <c r="G143" s="501"/>
    </row>
    <row r="144" spans="1:7" s="641" customFormat="1" ht="25.5" customHeight="1">
      <c r="A144" s="532" t="s">
        <v>402</v>
      </c>
      <c r="B144" s="632" t="s">
        <v>401</v>
      </c>
      <c r="C144" s="630"/>
      <c r="D144" s="629"/>
      <c r="E144" s="628"/>
      <c r="F144" s="627"/>
      <c r="G144" s="501"/>
    </row>
    <row r="145" spans="1:7" s="641" customFormat="1" ht="42" customHeight="1">
      <c r="A145" s="577" t="s">
        <v>400</v>
      </c>
      <c r="B145" s="631" t="s">
        <v>399</v>
      </c>
      <c r="C145" s="630">
        <v>2</v>
      </c>
      <c r="D145" s="629" t="s">
        <v>2</v>
      </c>
      <c r="E145" s="643"/>
      <c r="F145" s="627">
        <f>C145*E145</f>
        <v>0</v>
      </c>
      <c r="G145" s="501"/>
    </row>
    <row r="146" spans="1:7" s="641" customFormat="1" ht="28.5" customHeight="1">
      <c r="A146" s="577" t="s">
        <v>398</v>
      </c>
      <c r="B146" s="631" t="s">
        <v>397</v>
      </c>
      <c r="C146" s="630">
        <v>2</v>
      </c>
      <c r="D146" s="629" t="s">
        <v>2</v>
      </c>
      <c r="E146" s="643"/>
      <c r="F146" s="627">
        <f>C146*E146</f>
        <v>0</v>
      </c>
      <c r="G146" s="501"/>
    </row>
    <row r="147" spans="1:7" s="641" customFormat="1" ht="30.75" customHeight="1">
      <c r="A147" s="577" t="s">
        <v>396</v>
      </c>
      <c r="B147" s="631" t="s">
        <v>395</v>
      </c>
      <c r="C147" s="630">
        <v>2</v>
      </c>
      <c r="D147" s="629" t="s">
        <v>2</v>
      </c>
      <c r="E147" s="643"/>
      <c r="F147" s="627">
        <f>C147*E147</f>
        <v>0</v>
      </c>
      <c r="G147" s="501"/>
    </row>
    <row r="148" spans="1:7" s="641" customFormat="1" ht="29.25" customHeight="1">
      <c r="A148" s="532" t="s">
        <v>394</v>
      </c>
      <c r="B148" s="632" t="s">
        <v>393</v>
      </c>
      <c r="C148" s="630"/>
      <c r="D148" s="629"/>
      <c r="E148" s="628"/>
      <c r="F148" s="627"/>
      <c r="G148" s="501"/>
    </row>
    <row r="149" spans="1:7" s="641" customFormat="1" ht="35.25" customHeight="1">
      <c r="A149" s="577" t="s">
        <v>392</v>
      </c>
      <c r="B149" s="631" t="s">
        <v>391</v>
      </c>
      <c r="C149" s="630">
        <v>2</v>
      </c>
      <c r="D149" s="629" t="s">
        <v>2</v>
      </c>
      <c r="E149" s="628"/>
      <c r="F149" s="627">
        <f>C149*E149</f>
        <v>0</v>
      </c>
      <c r="G149" s="501"/>
    </row>
    <row r="150" spans="1:7" s="641" customFormat="1" ht="27.75" customHeight="1">
      <c r="A150" s="577" t="s">
        <v>390</v>
      </c>
      <c r="B150" s="631" t="s">
        <v>389</v>
      </c>
      <c r="C150" s="630">
        <v>4</v>
      </c>
      <c r="D150" s="629" t="s">
        <v>2</v>
      </c>
      <c r="E150" s="628"/>
      <c r="F150" s="627">
        <f>C150*E150</f>
        <v>0</v>
      </c>
      <c r="G150" s="501"/>
    </row>
    <row r="151" spans="1:7" s="641" customFormat="1" ht="27.75" customHeight="1">
      <c r="A151" s="577" t="s">
        <v>388</v>
      </c>
      <c r="B151" s="631" t="s">
        <v>387</v>
      </c>
      <c r="C151" s="630">
        <v>4</v>
      </c>
      <c r="D151" s="629" t="s">
        <v>2</v>
      </c>
      <c r="E151" s="628"/>
      <c r="F151" s="627">
        <f>C151*E151</f>
        <v>0</v>
      </c>
      <c r="G151" s="501"/>
    </row>
    <row r="152" spans="1:7" s="641" customFormat="1" ht="54.75" customHeight="1" thickBot="1">
      <c r="A152" s="639" t="s">
        <v>386</v>
      </c>
      <c r="B152" s="638" t="s">
        <v>385</v>
      </c>
      <c r="C152" s="637">
        <v>1</v>
      </c>
      <c r="D152" s="636" t="s">
        <v>14</v>
      </c>
      <c r="E152" s="635"/>
      <c r="F152" s="634">
        <f>C152*E152</f>
        <v>0</v>
      </c>
      <c r="G152" s="764">
        <f>SUM(F118:F152)</f>
        <v>0</v>
      </c>
    </row>
    <row r="153" spans="1:7" s="641" customFormat="1" ht="15.75" customHeight="1" thickTop="1">
      <c r="A153" s="532"/>
      <c r="B153" s="632"/>
      <c r="C153" s="630"/>
      <c r="D153" s="629"/>
      <c r="E153" s="628"/>
      <c r="F153" s="627"/>
      <c r="G153" s="501"/>
    </row>
    <row r="154" spans="1:7" s="641" customFormat="1" ht="36" customHeight="1">
      <c r="A154" s="532" t="s">
        <v>87</v>
      </c>
      <c r="B154" s="640" t="s">
        <v>384</v>
      </c>
      <c r="C154" s="630"/>
      <c r="D154" s="629"/>
      <c r="E154" s="628"/>
      <c r="F154" s="627"/>
      <c r="G154" s="501"/>
    </row>
    <row r="155" spans="1:7" s="641" customFormat="1" ht="30" customHeight="1">
      <c r="A155" s="532" t="s">
        <v>221</v>
      </c>
      <c r="B155" s="632" t="s">
        <v>383</v>
      </c>
      <c r="C155" s="630"/>
      <c r="D155" s="629"/>
      <c r="E155" s="628"/>
      <c r="F155" s="627"/>
      <c r="G155" s="501"/>
    </row>
    <row r="156" spans="1:7" s="641" customFormat="1" ht="24" customHeight="1">
      <c r="A156" s="577" t="s">
        <v>382</v>
      </c>
      <c r="B156" s="631" t="s">
        <v>140</v>
      </c>
      <c r="C156" s="630">
        <v>1</v>
      </c>
      <c r="D156" s="629" t="s">
        <v>14</v>
      </c>
      <c r="E156" s="628"/>
      <c r="F156" s="627">
        <f>C156*E156</f>
        <v>0</v>
      </c>
      <c r="G156" s="501"/>
    </row>
    <row r="157" spans="1:7" s="641" customFormat="1" ht="32.25" customHeight="1">
      <c r="A157" s="532" t="s">
        <v>219</v>
      </c>
      <c r="B157" s="632" t="s">
        <v>330</v>
      </c>
      <c r="C157" s="630"/>
      <c r="D157" s="629"/>
      <c r="E157" s="628"/>
      <c r="F157" s="627"/>
      <c r="G157" s="501"/>
    </row>
    <row r="158" spans="1:7" s="641" customFormat="1" ht="29.25" customHeight="1">
      <c r="A158" s="577" t="s">
        <v>381</v>
      </c>
      <c r="B158" s="631" t="s">
        <v>380</v>
      </c>
      <c r="C158" s="630">
        <v>7.2</v>
      </c>
      <c r="D158" s="629" t="s">
        <v>6</v>
      </c>
      <c r="E158" s="628"/>
      <c r="F158" s="627">
        <f>C158*E158</f>
        <v>0</v>
      </c>
      <c r="G158" s="501"/>
    </row>
    <row r="159" spans="1:7" s="641" customFormat="1" ht="27.75" customHeight="1">
      <c r="A159" s="577" t="s">
        <v>379</v>
      </c>
      <c r="B159" s="631" t="s">
        <v>378</v>
      </c>
      <c r="C159" s="630">
        <v>1.4</v>
      </c>
      <c r="D159" s="629" t="str">
        <f>D158</f>
        <v>M3</v>
      </c>
      <c r="E159" s="628"/>
      <c r="F159" s="627">
        <f>C159*E159</f>
        <v>0</v>
      </c>
      <c r="G159" s="425"/>
    </row>
    <row r="160" spans="1:7" s="641" customFormat="1" ht="39.75" customHeight="1">
      <c r="A160" s="577" t="s">
        <v>377</v>
      </c>
      <c r="B160" s="631" t="s">
        <v>376</v>
      </c>
      <c r="C160" s="630">
        <v>2.5</v>
      </c>
      <c r="D160" s="629" t="s">
        <v>6</v>
      </c>
      <c r="E160" s="628"/>
      <c r="F160" s="627">
        <f>C160*E160</f>
        <v>0</v>
      </c>
      <c r="G160" s="501"/>
    </row>
    <row r="161" spans="1:7" s="641" customFormat="1" ht="33" customHeight="1">
      <c r="A161" s="577" t="s">
        <v>375</v>
      </c>
      <c r="B161" s="631" t="s">
        <v>374</v>
      </c>
      <c r="C161" s="630">
        <v>1</v>
      </c>
      <c r="D161" s="629" t="s">
        <v>14</v>
      </c>
      <c r="E161" s="628"/>
      <c r="F161" s="627">
        <f>C161*E161</f>
        <v>0</v>
      </c>
      <c r="G161" s="501"/>
    </row>
    <row r="162" spans="1:7" s="641" customFormat="1" ht="28.5" customHeight="1">
      <c r="A162" s="532" t="s">
        <v>217</v>
      </c>
      <c r="B162" s="632" t="s">
        <v>373</v>
      </c>
      <c r="C162" s="630"/>
      <c r="D162" s="629"/>
      <c r="E162" s="628"/>
      <c r="F162" s="627"/>
      <c r="G162" s="501"/>
    </row>
    <row r="163" spans="1:7" s="641" customFormat="1" ht="24.75" customHeight="1">
      <c r="A163" s="577" t="s">
        <v>372</v>
      </c>
      <c r="B163" s="631" t="s">
        <v>371</v>
      </c>
      <c r="C163" s="630">
        <v>2.72</v>
      </c>
      <c r="D163" s="629" t="s">
        <v>6</v>
      </c>
      <c r="E163" s="628"/>
      <c r="F163" s="627">
        <f t="shared" ref="F163:F169" si="7">C163*E163</f>
        <v>0</v>
      </c>
      <c r="G163" s="501"/>
    </row>
    <row r="164" spans="1:7" s="641" customFormat="1" ht="35.25" customHeight="1">
      <c r="A164" s="577" t="s">
        <v>370</v>
      </c>
      <c r="B164" s="631" t="s">
        <v>369</v>
      </c>
      <c r="C164" s="630">
        <v>0.32</v>
      </c>
      <c r="D164" s="629" t="s">
        <v>6</v>
      </c>
      <c r="E164" s="628"/>
      <c r="F164" s="627">
        <f t="shared" si="7"/>
        <v>0</v>
      </c>
      <c r="G164" s="501"/>
    </row>
    <row r="165" spans="1:7" s="641" customFormat="1" ht="33" customHeight="1">
      <c r="A165" s="577" t="s">
        <v>368</v>
      </c>
      <c r="B165" s="631" t="s">
        <v>367</v>
      </c>
      <c r="C165" s="630">
        <v>0.8</v>
      </c>
      <c r="D165" s="629" t="s">
        <v>6</v>
      </c>
      <c r="E165" s="628"/>
      <c r="F165" s="627">
        <f t="shared" si="7"/>
        <v>0</v>
      </c>
      <c r="G165" s="501"/>
    </row>
    <row r="166" spans="1:7" s="641" customFormat="1" ht="29.25" customHeight="1">
      <c r="A166" s="577" t="s">
        <v>366</v>
      </c>
      <c r="B166" s="631" t="s">
        <v>365</v>
      </c>
      <c r="C166" s="630">
        <v>0.38</v>
      </c>
      <c r="D166" s="629" t="s">
        <v>6</v>
      </c>
      <c r="E166" s="628"/>
      <c r="F166" s="627">
        <f t="shared" si="7"/>
        <v>0</v>
      </c>
      <c r="G166" s="501"/>
    </row>
    <row r="167" spans="1:7" s="641" customFormat="1" ht="33.75" customHeight="1">
      <c r="A167" s="532" t="s">
        <v>215</v>
      </c>
      <c r="B167" s="632" t="s">
        <v>364</v>
      </c>
      <c r="C167" s="630">
        <v>50.5</v>
      </c>
      <c r="D167" s="629" t="s">
        <v>15</v>
      </c>
      <c r="E167" s="628"/>
      <c r="F167" s="627">
        <f t="shared" si="7"/>
        <v>0</v>
      </c>
      <c r="G167" s="501"/>
    </row>
    <row r="168" spans="1:7" s="641" customFormat="1" ht="42.75" customHeight="1">
      <c r="A168" s="532" t="s">
        <v>363</v>
      </c>
      <c r="B168" s="632" t="s">
        <v>362</v>
      </c>
      <c r="C168" s="630">
        <v>20</v>
      </c>
      <c r="D168" s="629" t="s">
        <v>5</v>
      </c>
      <c r="E168" s="628"/>
      <c r="F168" s="627">
        <f t="shared" si="7"/>
        <v>0</v>
      </c>
      <c r="G168" s="501"/>
    </row>
    <row r="169" spans="1:7" s="641" customFormat="1" ht="57" customHeight="1">
      <c r="A169" s="532" t="s">
        <v>361</v>
      </c>
      <c r="B169" s="632" t="s">
        <v>360</v>
      </c>
      <c r="C169" s="630">
        <v>1</v>
      </c>
      <c r="D169" s="629" t="s">
        <v>14</v>
      </c>
      <c r="E169" s="628"/>
      <c r="F169" s="627">
        <f t="shared" si="7"/>
        <v>0</v>
      </c>
      <c r="G169" s="501"/>
    </row>
    <row r="170" spans="1:7" s="641" customFormat="1" ht="26.25" customHeight="1">
      <c r="A170" s="532" t="s">
        <v>359</v>
      </c>
      <c r="B170" s="632" t="s">
        <v>358</v>
      </c>
      <c r="C170" s="630"/>
      <c r="D170" s="629"/>
      <c r="E170" s="628"/>
      <c r="F170" s="627"/>
      <c r="G170" s="501"/>
    </row>
    <row r="171" spans="1:7" s="641" customFormat="1" ht="33.75" customHeight="1">
      <c r="A171" s="577" t="s">
        <v>357</v>
      </c>
      <c r="B171" s="631" t="s">
        <v>356</v>
      </c>
      <c r="C171" s="630">
        <v>17.22</v>
      </c>
      <c r="D171" s="629" t="s">
        <v>15</v>
      </c>
      <c r="E171" s="628"/>
      <c r="F171" s="627">
        <f t="shared" ref="F171:F177" si="8">C171*E171</f>
        <v>0</v>
      </c>
      <c r="G171" s="501"/>
    </row>
    <row r="172" spans="1:7" s="641" customFormat="1" ht="27" customHeight="1">
      <c r="A172" s="577" t="s">
        <v>355</v>
      </c>
      <c r="B172" s="631" t="s">
        <v>354</v>
      </c>
      <c r="C172" s="630">
        <v>78</v>
      </c>
      <c r="D172" s="629" t="s">
        <v>5</v>
      </c>
      <c r="E172" s="628"/>
      <c r="F172" s="627">
        <f t="shared" si="8"/>
        <v>0</v>
      </c>
      <c r="G172" s="501"/>
    </row>
    <row r="173" spans="1:7" s="641" customFormat="1" ht="26.25" customHeight="1">
      <c r="A173" s="577" t="s">
        <v>353</v>
      </c>
      <c r="B173" s="631" t="s">
        <v>352</v>
      </c>
      <c r="C173" s="630">
        <v>17.22</v>
      </c>
      <c r="D173" s="629" t="s">
        <v>15</v>
      </c>
      <c r="E173" s="628"/>
      <c r="F173" s="627">
        <f t="shared" si="8"/>
        <v>0</v>
      </c>
      <c r="G173" s="501"/>
    </row>
    <row r="174" spans="1:7" s="641" customFormat="1" ht="26.25" customHeight="1">
      <c r="A174" s="577" t="s">
        <v>351</v>
      </c>
      <c r="B174" s="631" t="s">
        <v>350</v>
      </c>
      <c r="C174" s="630">
        <v>101</v>
      </c>
      <c r="D174" s="629" t="s">
        <v>15</v>
      </c>
      <c r="E174" s="628"/>
      <c r="F174" s="627">
        <f t="shared" si="8"/>
        <v>0</v>
      </c>
      <c r="G174" s="501"/>
    </row>
    <row r="175" spans="1:7" s="641" customFormat="1" ht="30.75" customHeight="1">
      <c r="A175" s="577" t="s">
        <v>349</v>
      </c>
      <c r="B175" s="631" t="s">
        <v>348</v>
      </c>
      <c r="C175" s="630">
        <v>17.22</v>
      </c>
      <c r="D175" s="629" t="s">
        <v>15</v>
      </c>
      <c r="E175" s="628"/>
      <c r="F175" s="627">
        <f t="shared" si="8"/>
        <v>0</v>
      </c>
      <c r="G175" s="501"/>
    </row>
    <row r="176" spans="1:7" s="641" customFormat="1" ht="32.25" customHeight="1">
      <c r="A176" s="577" t="s">
        <v>347</v>
      </c>
      <c r="B176" s="631" t="s">
        <v>346</v>
      </c>
      <c r="C176" s="630">
        <v>17.5</v>
      </c>
      <c r="D176" s="629" t="s">
        <v>15</v>
      </c>
      <c r="E176" s="628"/>
      <c r="F176" s="627">
        <f t="shared" si="8"/>
        <v>0</v>
      </c>
      <c r="G176" s="501"/>
    </row>
    <row r="177" spans="1:9" s="641" customFormat="1" ht="29.25" customHeight="1" thickBot="1">
      <c r="A177" s="648" t="s">
        <v>345</v>
      </c>
      <c r="B177" s="647" t="s">
        <v>344</v>
      </c>
      <c r="C177" s="637">
        <v>1</v>
      </c>
      <c r="D177" s="636" t="s">
        <v>14</v>
      </c>
      <c r="E177" s="635"/>
      <c r="F177" s="634">
        <f t="shared" si="8"/>
        <v>0</v>
      </c>
      <c r="G177" s="764"/>
    </row>
    <row r="178" spans="1:9" s="641" customFormat="1" ht="15" customHeight="1" thickTop="1">
      <c r="A178" s="577"/>
      <c r="B178" s="631"/>
      <c r="C178" s="630"/>
      <c r="D178" s="629"/>
      <c r="E178" s="628"/>
      <c r="F178" s="627"/>
      <c r="G178" s="501"/>
    </row>
    <row r="179" spans="1:9" s="641" customFormat="1" ht="63" customHeight="1">
      <c r="A179" s="577" t="s">
        <v>343</v>
      </c>
      <c r="B179" s="631" t="s">
        <v>342</v>
      </c>
      <c r="C179" s="630">
        <v>1</v>
      </c>
      <c r="D179" s="629" t="s">
        <v>14</v>
      </c>
      <c r="E179" s="628"/>
      <c r="F179" s="627">
        <f>C179*E179</f>
        <v>0</v>
      </c>
      <c r="G179" s="763"/>
    </row>
    <row r="180" spans="1:9" s="641" customFormat="1" ht="43.5" customHeight="1">
      <c r="A180" s="577" t="s">
        <v>341</v>
      </c>
      <c r="B180" s="631" t="s">
        <v>340</v>
      </c>
      <c r="C180" s="630">
        <v>1</v>
      </c>
      <c r="D180" s="629" t="s">
        <v>14</v>
      </c>
      <c r="E180" s="628"/>
      <c r="F180" s="627">
        <f>C180*E180</f>
        <v>0</v>
      </c>
      <c r="G180" s="501"/>
    </row>
    <row r="181" spans="1:9" s="641" customFormat="1" ht="33" customHeight="1">
      <c r="A181" s="577" t="s">
        <v>339</v>
      </c>
      <c r="B181" s="631" t="s">
        <v>338</v>
      </c>
      <c r="C181" s="630">
        <v>1</v>
      </c>
      <c r="D181" s="629" t="s">
        <v>14</v>
      </c>
      <c r="E181" s="628"/>
      <c r="F181" s="627">
        <f>C181*E181</f>
        <v>0</v>
      </c>
      <c r="G181" s="501"/>
    </row>
    <row r="182" spans="1:9" s="641" customFormat="1" ht="26.25" customHeight="1">
      <c r="A182" s="626" t="s">
        <v>337</v>
      </c>
      <c r="B182" s="625" t="s">
        <v>336</v>
      </c>
      <c r="C182" s="531">
        <v>1</v>
      </c>
      <c r="D182" s="624" t="s">
        <v>14</v>
      </c>
      <c r="E182" s="623"/>
      <c r="F182" s="622"/>
      <c r="G182" s="642">
        <f>SUM(F155:F182)</f>
        <v>0</v>
      </c>
    </row>
    <row r="183" spans="1:9" s="641" customFormat="1" ht="9.75" customHeight="1" thickBot="1">
      <c r="A183" s="626"/>
      <c r="B183" s="625"/>
      <c r="C183" s="531"/>
      <c r="D183" s="624"/>
      <c r="E183" s="623"/>
      <c r="F183" s="622"/>
      <c r="G183" s="642"/>
    </row>
    <row r="184" spans="1:9" s="641" customFormat="1" ht="26.25" customHeight="1" thickTop="1" thickBot="1">
      <c r="A184" s="751"/>
      <c r="B184" s="750" t="s">
        <v>632</v>
      </c>
      <c r="C184" s="749"/>
      <c r="D184" s="748"/>
      <c r="E184" s="747"/>
      <c r="F184" s="746"/>
      <c r="G184" s="745">
        <f>SUM(G15:G182)</f>
        <v>0</v>
      </c>
    </row>
    <row r="185" spans="1:9" s="641" customFormat="1" ht="9.75" customHeight="1" thickTop="1">
      <c r="A185" s="658"/>
      <c r="B185" s="657"/>
      <c r="C185" s="531"/>
      <c r="D185" s="656"/>
      <c r="E185" s="655"/>
      <c r="F185" s="654"/>
      <c r="G185" s="651"/>
    </row>
    <row r="186" spans="1:9" ht="30" customHeight="1">
      <c r="A186" s="743" t="s">
        <v>631</v>
      </c>
      <c r="B186" s="742" t="s">
        <v>630</v>
      </c>
      <c r="C186" s="538"/>
      <c r="D186" s="538"/>
      <c r="E186" s="610"/>
      <c r="F186" s="538"/>
      <c r="G186" s="609"/>
      <c r="I186" s="608"/>
    </row>
    <row r="187" spans="1:9" ht="10.5" customHeight="1">
      <c r="A187" s="612"/>
      <c r="B187" s="742"/>
      <c r="C187" s="538"/>
      <c r="D187" s="538"/>
      <c r="E187" s="610"/>
      <c r="F187" s="538"/>
      <c r="G187" s="609"/>
      <c r="I187" s="608"/>
    </row>
    <row r="188" spans="1:9" ht="42.75" customHeight="1">
      <c r="A188" s="532" t="s">
        <v>143</v>
      </c>
      <c r="B188" s="544" t="s">
        <v>611</v>
      </c>
      <c r="C188" s="538"/>
      <c r="D188" s="538"/>
      <c r="E188" s="610"/>
      <c r="F188" s="538"/>
      <c r="G188" s="609"/>
      <c r="I188" s="608"/>
    </row>
    <row r="189" spans="1:9" ht="23.25" customHeight="1">
      <c r="A189" s="604" t="s">
        <v>141</v>
      </c>
      <c r="B189" s="737" t="s">
        <v>629</v>
      </c>
      <c r="C189" s="531">
        <v>180</v>
      </c>
      <c r="D189" s="520" t="s">
        <v>506</v>
      </c>
      <c r="E189" s="529"/>
      <c r="F189" s="529">
        <f t="shared" ref="F189:F195" si="9">ROUND(C189*E189,2)</f>
        <v>0</v>
      </c>
      <c r="G189" s="741"/>
      <c r="I189" s="608"/>
    </row>
    <row r="190" spans="1:9" ht="24" customHeight="1">
      <c r="A190" s="604" t="s">
        <v>139</v>
      </c>
      <c r="B190" s="737" t="s">
        <v>628</v>
      </c>
      <c r="C190" s="531">
        <v>180</v>
      </c>
      <c r="D190" s="520" t="s">
        <v>506</v>
      </c>
      <c r="E190" s="529"/>
      <c r="F190" s="529">
        <f t="shared" si="9"/>
        <v>0</v>
      </c>
      <c r="G190" s="741"/>
      <c r="I190" s="608"/>
    </row>
    <row r="191" spans="1:9" ht="25.5" customHeight="1">
      <c r="A191" s="604" t="s">
        <v>608</v>
      </c>
      <c r="B191" s="737" t="s">
        <v>627</v>
      </c>
      <c r="C191" s="531">
        <f>180*70%</f>
        <v>126</v>
      </c>
      <c r="D191" s="520" t="s">
        <v>506</v>
      </c>
      <c r="E191" s="529"/>
      <c r="F191" s="529">
        <f t="shared" si="9"/>
        <v>0</v>
      </c>
      <c r="G191" s="741"/>
      <c r="I191" s="608"/>
    </row>
    <row r="192" spans="1:9" ht="26.25" customHeight="1">
      <c r="A192" s="604" t="s">
        <v>606</v>
      </c>
      <c r="B192" s="737" t="s">
        <v>605</v>
      </c>
      <c r="C192" s="531">
        <v>1</v>
      </c>
      <c r="D192" s="520" t="s">
        <v>2</v>
      </c>
      <c r="E192" s="529"/>
      <c r="F192" s="529">
        <f t="shared" si="9"/>
        <v>0</v>
      </c>
      <c r="G192" s="741"/>
      <c r="I192" s="608"/>
    </row>
    <row r="193" spans="1:15" ht="29.25" customHeight="1">
      <c r="A193" s="604" t="s">
        <v>604</v>
      </c>
      <c r="B193" s="737" t="s">
        <v>626</v>
      </c>
      <c r="C193" s="531">
        <v>180</v>
      </c>
      <c r="D193" s="520" t="s">
        <v>506</v>
      </c>
      <c r="E193" s="529"/>
      <c r="F193" s="529">
        <f t="shared" si="9"/>
        <v>0</v>
      </c>
      <c r="G193" s="741"/>
      <c r="I193" s="608"/>
    </row>
    <row r="194" spans="1:15" ht="25.5" customHeight="1">
      <c r="A194" s="604" t="s">
        <v>602</v>
      </c>
      <c r="B194" s="737" t="s">
        <v>601</v>
      </c>
      <c r="C194" s="531">
        <v>1</v>
      </c>
      <c r="D194" s="520" t="s">
        <v>2</v>
      </c>
      <c r="E194" s="529"/>
      <c r="F194" s="529">
        <f t="shared" si="9"/>
        <v>0</v>
      </c>
      <c r="G194" s="741"/>
      <c r="I194" s="608"/>
    </row>
    <row r="195" spans="1:15" ht="26.25" customHeight="1">
      <c r="A195" s="604" t="s">
        <v>600</v>
      </c>
      <c r="B195" s="737" t="s">
        <v>599</v>
      </c>
      <c r="C195" s="531">
        <v>1</v>
      </c>
      <c r="D195" s="520" t="s">
        <v>2</v>
      </c>
      <c r="E195" s="529"/>
      <c r="F195" s="529">
        <f t="shared" si="9"/>
        <v>0</v>
      </c>
      <c r="G195" s="506">
        <f>SUM(F189:F195)</f>
        <v>0</v>
      </c>
      <c r="I195" s="608"/>
    </row>
    <row r="196" spans="1:15" ht="16.5" customHeight="1">
      <c r="A196" s="604"/>
      <c r="B196" s="737"/>
      <c r="C196" s="531"/>
      <c r="D196" s="520"/>
      <c r="E196" s="529"/>
      <c r="F196" s="529"/>
      <c r="G196" s="506"/>
      <c r="I196" s="608"/>
    </row>
    <row r="197" spans="1:15" s="425" customFormat="1" ht="24.75" customHeight="1">
      <c r="A197" s="736" t="s">
        <v>137</v>
      </c>
      <c r="B197" s="707" t="s">
        <v>598</v>
      </c>
      <c r="C197" s="735"/>
      <c r="D197" s="735"/>
      <c r="E197" s="735"/>
      <c r="F197" s="735"/>
      <c r="G197" s="733"/>
    </row>
    <row r="198" spans="1:15" s="431" customFormat="1" ht="18.75" customHeight="1">
      <c r="A198" s="708" t="s">
        <v>136</v>
      </c>
      <c r="B198" s="707" t="s">
        <v>500</v>
      </c>
      <c r="C198" s="614"/>
      <c r="D198" s="615"/>
      <c r="E198" s="734"/>
      <c r="F198" s="627"/>
      <c r="G198" s="706"/>
      <c r="H198" s="705"/>
      <c r="I198" s="439"/>
      <c r="J198" s="439"/>
      <c r="K198" s="439"/>
      <c r="L198" s="438"/>
    </row>
    <row r="199" spans="1:15" s="425" customFormat="1" ht="21" customHeight="1">
      <c r="A199" s="617" t="s">
        <v>134</v>
      </c>
      <c r="B199" s="732" t="s">
        <v>597</v>
      </c>
      <c r="C199" s="531">
        <v>1</v>
      </c>
      <c r="D199" s="615" t="s">
        <v>2</v>
      </c>
      <c r="E199" s="614"/>
      <c r="F199" s="614">
        <f>C199*E199</f>
        <v>0</v>
      </c>
      <c r="G199" s="733"/>
      <c r="H199" s="588"/>
    </row>
    <row r="200" spans="1:15" s="425" customFormat="1" ht="21" customHeight="1">
      <c r="A200" s="617" t="s">
        <v>132</v>
      </c>
      <c r="B200" s="732" t="s">
        <v>625</v>
      </c>
      <c r="C200" s="531">
        <v>350</v>
      </c>
      <c r="D200" s="615" t="s">
        <v>506</v>
      </c>
      <c r="E200" s="614"/>
      <c r="F200" s="614">
        <f>C200*E200</f>
        <v>0</v>
      </c>
      <c r="G200" s="733"/>
      <c r="H200" s="588"/>
    </row>
    <row r="201" spans="1:15" s="425" customFormat="1" ht="41.25" customHeight="1">
      <c r="A201" s="617" t="s">
        <v>595</v>
      </c>
      <c r="B201" s="732" t="s">
        <v>596</v>
      </c>
      <c r="C201" s="531">
        <v>1</v>
      </c>
      <c r="D201" s="615" t="s">
        <v>2</v>
      </c>
      <c r="E201" s="614"/>
      <c r="F201" s="614">
        <f>+C201*E201</f>
        <v>0</v>
      </c>
      <c r="G201" s="706"/>
      <c r="H201" s="588"/>
      <c r="I201" s="439"/>
      <c r="J201" s="439"/>
      <c r="K201" s="439"/>
      <c r="L201" s="438"/>
    </row>
    <row r="202" spans="1:15" s="431" customFormat="1" ht="23.25" customHeight="1">
      <c r="A202" s="617" t="s">
        <v>593</v>
      </c>
      <c r="B202" s="710" t="s">
        <v>594</v>
      </c>
      <c r="C202" s="531">
        <v>1</v>
      </c>
      <c r="D202" s="615" t="s">
        <v>2</v>
      </c>
      <c r="E202" s="614"/>
      <c r="F202" s="614">
        <f t="shared" ref="F202:F208" si="10">C202*E202</f>
        <v>0</v>
      </c>
      <c r="G202" s="698"/>
      <c r="H202" s="697"/>
      <c r="I202" s="439"/>
      <c r="J202" s="695"/>
      <c r="K202" s="695"/>
      <c r="L202" s="695"/>
      <c r="M202" s="696"/>
      <c r="N202" s="695"/>
      <c r="O202" s="695"/>
    </row>
    <row r="203" spans="1:15" s="431" customFormat="1" ht="23.25" customHeight="1">
      <c r="A203" s="617" t="s">
        <v>591</v>
      </c>
      <c r="B203" s="710" t="s">
        <v>592</v>
      </c>
      <c r="C203" s="531">
        <v>2</v>
      </c>
      <c r="D203" s="615" t="s">
        <v>2</v>
      </c>
      <c r="E203" s="614"/>
      <c r="F203" s="614">
        <f t="shared" si="10"/>
        <v>0</v>
      </c>
      <c r="G203" s="698"/>
      <c r="H203" s="697"/>
      <c r="I203" s="439"/>
      <c r="J203" s="695"/>
      <c r="K203" s="695"/>
      <c r="L203" s="695"/>
      <c r="M203" s="696"/>
      <c r="N203" s="695"/>
      <c r="O203" s="695"/>
    </row>
    <row r="204" spans="1:15" s="431" customFormat="1" ht="23.25" customHeight="1">
      <c r="A204" s="617" t="s">
        <v>589</v>
      </c>
      <c r="B204" s="710" t="s">
        <v>590</v>
      </c>
      <c r="C204" s="531">
        <v>1</v>
      </c>
      <c r="D204" s="615" t="s">
        <v>2</v>
      </c>
      <c r="E204" s="614"/>
      <c r="F204" s="614">
        <f t="shared" si="10"/>
        <v>0</v>
      </c>
      <c r="G204" s="698"/>
      <c r="H204" s="697"/>
      <c r="I204" s="439"/>
      <c r="J204" s="695"/>
      <c r="K204" s="695"/>
      <c r="L204" s="695"/>
      <c r="M204" s="696"/>
      <c r="N204" s="695"/>
      <c r="O204" s="695"/>
    </row>
    <row r="205" spans="1:15" s="431" customFormat="1" ht="23.25" customHeight="1">
      <c r="A205" s="617" t="s">
        <v>587</v>
      </c>
      <c r="B205" s="710" t="s">
        <v>588</v>
      </c>
      <c r="C205" s="531">
        <v>1</v>
      </c>
      <c r="D205" s="615" t="s">
        <v>2</v>
      </c>
      <c r="E205" s="614"/>
      <c r="F205" s="614">
        <f t="shared" si="10"/>
        <v>0</v>
      </c>
      <c r="G205" s="698"/>
      <c r="H205" s="697"/>
      <c r="I205" s="439"/>
      <c r="J205" s="695"/>
      <c r="K205" s="695"/>
      <c r="L205" s="695"/>
      <c r="M205" s="696"/>
      <c r="N205" s="695"/>
      <c r="O205" s="695"/>
    </row>
    <row r="206" spans="1:15" s="431" customFormat="1" ht="23.25" customHeight="1">
      <c r="A206" s="617" t="s">
        <v>585</v>
      </c>
      <c r="B206" s="710" t="s">
        <v>586</v>
      </c>
      <c r="C206" s="531">
        <v>1</v>
      </c>
      <c r="D206" s="615" t="s">
        <v>2</v>
      </c>
      <c r="E206" s="614"/>
      <c r="F206" s="614">
        <f t="shared" si="10"/>
        <v>0</v>
      </c>
      <c r="G206" s="698"/>
      <c r="H206" s="697"/>
      <c r="I206" s="439"/>
      <c r="J206" s="695"/>
      <c r="K206" s="695"/>
      <c r="L206" s="695"/>
      <c r="M206" s="696"/>
      <c r="N206" s="695"/>
      <c r="O206" s="695"/>
    </row>
    <row r="207" spans="1:15" s="431" customFormat="1" ht="23.25" customHeight="1">
      <c r="A207" s="617" t="s">
        <v>583</v>
      </c>
      <c r="B207" s="710" t="s">
        <v>584</v>
      </c>
      <c r="C207" s="531">
        <v>1</v>
      </c>
      <c r="D207" s="615" t="s">
        <v>2</v>
      </c>
      <c r="E207" s="614"/>
      <c r="F207" s="614">
        <f t="shared" si="10"/>
        <v>0</v>
      </c>
      <c r="G207" s="698"/>
      <c r="H207" s="697"/>
      <c r="I207" s="439"/>
      <c r="J207" s="695"/>
      <c r="K207" s="695"/>
      <c r="L207" s="695"/>
      <c r="M207" s="696"/>
      <c r="N207" s="695"/>
      <c r="O207" s="695"/>
    </row>
    <row r="208" spans="1:15" s="431" customFormat="1" ht="23.25" customHeight="1" thickBot="1">
      <c r="A208" s="713" t="s">
        <v>581</v>
      </c>
      <c r="B208" s="712" t="s">
        <v>624</v>
      </c>
      <c r="C208" s="571">
        <v>1</v>
      </c>
      <c r="D208" s="691" t="s">
        <v>2</v>
      </c>
      <c r="E208" s="690"/>
      <c r="F208" s="690">
        <f t="shared" si="10"/>
        <v>0</v>
      </c>
      <c r="G208" s="711"/>
      <c r="H208" s="697"/>
      <c r="I208" s="439"/>
      <c r="J208" s="695"/>
      <c r="K208" s="695"/>
      <c r="L208" s="695"/>
      <c r="M208" s="696"/>
      <c r="N208" s="695"/>
      <c r="O208" s="695"/>
    </row>
    <row r="209" spans="1:15" s="431" customFormat="1" ht="16.5" customHeight="1" thickTop="1">
      <c r="A209" s="617"/>
      <c r="B209" s="710"/>
      <c r="C209" s="531"/>
      <c r="D209" s="615"/>
      <c r="E209" s="614"/>
      <c r="F209" s="614"/>
      <c r="G209" s="698"/>
      <c r="H209" s="697"/>
      <c r="I209" s="439"/>
      <c r="J209" s="695"/>
      <c r="K209" s="695"/>
      <c r="L209" s="695"/>
      <c r="M209" s="696"/>
      <c r="N209" s="695"/>
      <c r="O209" s="695"/>
    </row>
    <row r="210" spans="1:15" s="727" customFormat="1" ht="20.25" customHeight="1">
      <c r="A210" s="617" t="s">
        <v>579</v>
      </c>
      <c r="B210" s="710" t="s">
        <v>582</v>
      </c>
      <c r="C210" s="531">
        <v>1</v>
      </c>
      <c r="D210" s="615" t="s">
        <v>14</v>
      </c>
      <c r="E210" s="614"/>
      <c r="F210" s="614">
        <f>C210*E210</f>
        <v>0</v>
      </c>
      <c r="G210" s="698"/>
      <c r="H210" s="731"/>
      <c r="I210" s="730"/>
      <c r="J210" s="728"/>
      <c r="K210" s="728"/>
      <c r="L210" s="728"/>
      <c r="M210" s="729"/>
      <c r="N210" s="728"/>
      <c r="O210" s="728"/>
    </row>
    <row r="211" spans="1:15" s="727" customFormat="1" ht="23.25" customHeight="1">
      <c r="A211" s="617" t="s">
        <v>577</v>
      </c>
      <c r="B211" s="710" t="s">
        <v>580</v>
      </c>
      <c r="C211" s="531">
        <v>1</v>
      </c>
      <c r="D211" s="615" t="s">
        <v>14</v>
      </c>
      <c r="E211" s="614"/>
      <c r="F211" s="614">
        <f>C211*E211</f>
        <v>0</v>
      </c>
      <c r="G211" s="698"/>
      <c r="H211" s="731"/>
      <c r="I211" s="730"/>
      <c r="J211" s="728"/>
      <c r="K211" s="728"/>
      <c r="L211" s="728"/>
      <c r="M211" s="729"/>
      <c r="N211" s="728"/>
      <c r="O211" s="728"/>
    </row>
    <row r="212" spans="1:15" s="721" customFormat="1" ht="54.75" customHeight="1">
      <c r="A212" s="726" t="s">
        <v>623</v>
      </c>
      <c r="B212" s="704" t="s">
        <v>578</v>
      </c>
      <c r="C212" s="531">
        <v>1</v>
      </c>
      <c r="D212" s="615" t="s">
        <v>2</v>
      </c>
      <c r="E212" s="614"/>
      <c r="F212" s="614">
        <f>C212*E212</f>
        <v>0</v>
      </c>
      <c r="G212" s="703"/>
      <c r="H212" s="725"/>
      <c r="I212" s="724"/>
    </row>
    <row r="213" spans="1:15" s="431" customFormat="1" ht="21" customHeight="1">
      <c r="A213" s="723" t="s">
        <v>622</v>
      </c>
      <c r="B213" s="710" t="s">
        <v>621</v>
      </c>
      <c r="C213" s="531">
        <v>3</v>
      </c>
      <c r="D213" s="615" t="s">
        <v>2</v>
      </c>
      <c r="E213" s="614"/>
      <c r="F213" s="614">
        <f>C213*E213</f>
        <v>0</v>
      </c>
      <c r="G213" s="698"/>
      <c r="H213" s="697"/>
      <c r="I213" s="439"/>
      <c r="J213" s="695"/>
      <c r="K213" s="695"/>
      <c r="L213" s="695"/>
      <c r="M213" s="696"/>
      <c r="N213" s="695"/>
      <c r="O213" s="695"/>
    </row>
    <row r="214" spans="1:15" s="721" customFormat="1" ht="18" customHeight="1">
      <c r="A214" s="685" t="s">
        <v>205</v>
      </c>
      <c r="B214" s="684" t="s">
        <v>505</v>
      </c>
      <c r="C214" s="531">
        <v>1</v>
      </c>
      <c r="D214" s="615" t="s">
        <v>14</v>
      </c>
      <c r="E214" s="614"/>
      <c r="F214" s="614">
        <f>C214*E214</f>
        <v>0</v>
      </c>
      <c r="G214" s="618">
        <f>SUM(F199:F214)</f>
        <v>0</v>
      </c>
      <c r="H214" s="722"/>
    </row>
    <row r="215" spans="1:15" s="721" customFormat="1" ht="18" customHeight="1">
      <c r="A215" s="685"/>
      <c r="B215" s="684"/>
      <c r="C215" s="531"/>
      <c r="D215" s="615"/>
      <c r="E215" s="614"/>
      <c r="F215" s="614"/>
      <c r="G215" s="618"/>
      <c r="H215" s="722"/>
    </row>
    <row r="216" spans="1:15" s="431" customFormat="1" ht="26.25" customHeight="1">
      <c r="A216" s="708" t="s">
        <v>322</v>
      </c>
      <c r="B216" s="707" t="s">
        <v>575</v>
      </c>
      <c r="C216" s="585"/>
      <c r="D216" s="615"/>
      <c r="E216" s="614"/>
      <c r="F216" s="614"/>
      <c r="G216" s="698"/>
      <c r="H216" s="705"/>
      <c r="I216" s="439"/>
      <c r="J216" s="439"/>
      <c r="K216" s="439"/>
      <c r="L216" s="438"/>
    </row>
    <row r="217" spans="1:15" s="431" customFormat="1" ht="21.75" customHeight="1">
      <c r="A217" s="708" t="s">
        <v>118</v>
      </c>
      <c r="B217" s="707" t="s">
        <v>500</v>
      </c>
      <c r="C217" s="585"/>
      <c r="D217" s="615"/>
      <c r="E217" s="614"/>
      <c r="F217" s="614"/>
      <c r="G217" s="706"/>
      <c r="H217" s="705"/>
      <c r="I217" s="439"/>
      <c r="J217" s="439"/>
      <c r="K217" s="439"/>
      <c r="L217" s="438"/>
    </row>
    <row r="218" spans="1:15" s="425" customFormat="1" ht="42" customHeight="1">
      <c r="A218" s="617" t="s">
        <v>320</v>
      </c>
      <c r="B218" s="699" t="s">
        <v>574</v>
      </c>
      <c r="C218" s="531">
        <v>1</v>
      </c>
      <c r="D218" s="615" t="s">
        <v>2</v>
      </c>
      <c r="E218" s="614"/>
      <c r="F218" s="614">
        <f>+C218*E218</f>
        <v>0</v>
      </c>
      <c r="G218" s="706"/>
      <c r="H218" s="720"/>
    </row>
    <row r="219" spans="1:15" s="425" customFormat="1" ht="23.25" customHeight="1">
      <c r="A219" s="617" t="s">
        <v>319</v>
      </c>
      <c r="B219" s="699" t="s">
        <v>573</v>
      </c>
      <c r="C219" s="531">
        <v>1</v>
      </c>
      <c r="D219" s="615" t="s">
        <v>2</v>
      </c>
      <c r="E219" s="614"/>
      <c r="F219" s="614">
        <f t="shared" ref="F219:F236" si="11">C219*E219</f>
        <v>0</v>
      </c>
      <c r="G219" s="706"/>
      <c r="H219" s="720"/>
    </row>
    <row r="220" spans="1:15" s="425" customFormat="1" ht="39" customHeight="1">
      <c r="A220" s="617" t="s">
        <v>318</v>
      </c>
      <c r="B220" s="719" t="s">
        <v>572</v>
      </c>
      <c r="C220" s="531">
        <v>1</v>
      </c>
      <c r="D220" s="615" t="s">
        <v>2</v>
      </c>
      <c r="E220" s="614"/>
      <c r="F220" s="614">
        <f t="shared" si="11"/>
        <v>0</v>
      </c>
      <c r="G220" s="706"/>
      <c r="H220" s="717"/>
    </row>
    <row r="221" spans="1:15" s="425" customFormat="1" ht="21" customHeight="1">
      <c r="A221" s="617" t="s">
        <v>571</v>
      </c>
      <c r="B221" s="699" t="s">
        <v>570</v>
      </c>
      <c r="C221" s="531">
        <v>1</v>
      </c>
      <c r="D221" s="615" t="s">
        <v>2</v>
      </c>
      <c r="E221" s="614"/>
      <c r="F221" s="614">
        <f t="shared" si="11"/>
        <v>0</v>
      </c>
      <c r="G221" s="706"/>
      <c r="H221" s="717"/>
      <c r="I221" s="717"/>
      <c r="J221" s="716"/>
      <c r="K221" s="439"/>
    </row>
    <row r="222" spans="1:15" s="425" customFormat="1" ht="22.5" customHeight="1">
      <c r="A222" s="617" t="s">
        <v>569</v>
      </c>
      <c r="B222" s="704" t="s">
        <v>568</v>
      </c>
      <c r="C222" s="531">
        <v>230</v>
      </c>
      <c r="D222" s="615" t="s">
        <v>506</v>
      </c>
      <c r="E222" s="614"/>
      <c r="F222" s="614">
        <f t="shared" si="11"/>
        <v>0</v>
      </c>
      <c r="G222" s="706"/>
      <c r="H222" s="717"/>
      <c r="I222" s="717"/>
      <c r="J222" s="716"/>
      <c r="K222" s="439"/>
    </row>
    <row r="223" spans="1:15" s="425" customFormat="1" ht="22.5" customHeight="1">
      <c r="A223" s="617" t="s">
        <v>567</v>
      </c>
      <c r="B223" s="699" t="s">
        <v>566</v>
      </c>
      <c r="C223" s="531">
        <v>230</v>
      </c>
      <c r="D223" s="615" t="s">
        <v>506</v>
      </c>
      <c r="E223" s="614"/>
      <c r="F223" s="614">
        <f t="shared" si="11"/>
        <v>0</v>
      </c>
      <c r="G223" s="706"/>
      <c r="H223" s="718"/>
      <c r="I223" s="717"/>
      <c r="J223" s="716"/>
      <c r="K223" s="439"/>
    </row>
    <row r="224" spans="1:15" s="425" customFormat="1" ht="19.5" customHeight="1">
      <c r="A224" s="617" t="s">
        <v>565</v>
      </c>
      <c r="B224" s="715" t="s">
        <v>564</v>
      </c>
      <c r="C224" s="531">
        <v>300</v>
      </c>
      <c r="D224" s="615" t="s">
        <v>506</v>
      </c>
      <c r="E224" s="614"/>
      <c r="F224" s="614">
        <f t="shared" si="11"/>
        <v>0</v>
      </c>
      <c r="G224" s="618"/>
      <c r="H224" s="702"/>
    </row>
    <row r="225" spans="1:15" s="425" customFormat="1" ht="21.75" customHeight="1">
      <c r="A225" s="617" t="s">
        <v>563</v>
      </c>
      <c r="B225" s="715" t="s">
        <v>562</v>
      </c>
      <c r="C225" s="531">
        <v>150</v>
      </c>
      <c r="D225" s="615" t="s">
        <v>506</v>
      </c>
      <c r="E225" s="614"/>
      <c r="F225" s="614">
        <f t="shared" si="11"/>
        <v>0</v>
      </c>
      <c r="G225" s="714"/>
      <c r="H225" s="702"/>
      <c r="I225" s="702"/>
    </row>
    <row r="226" spans="1:15" s="425" customFormat="1" ht="20.25" customHeight="1">
      <c r="A226" s="617" t="s">
        <v>561</v>
      </c>
      <c r="B226" s="715" t="s">
        <v>560</v>
      </c>
      <c r="C226" s="531">
        <v>150</v>
      </c>
      <c r="D226" s="615" t="s">
        <v>506</v>
      </c>
      <c r="E226" s="614"/>
      <c r="F226" s="614">
        <f t="shared" si="11"/>
        <v>0</v>
      </c>
      <c r="G226" s="714"/>
      <c r="H226" s="702"/>
      <c r="I226" s="702"/>
    </row>
    <row r="227" spans="1:15" s="425" customFormat="1" ht="20.25" customHeight="1">
      <c r="A227" s="617" t="s">
        <v>559</v>
      </c>
      <c r="B227" s="715" t="s">
        <v>558</v>
      </c>
      <c r="C227" s="531">
        <v>1</v>
      </c>
      <c r="D227" s="615" t="s">
        <v>2</v>
      </c>
      <c r="E227" s="614"/>
      <c r="F227" s="614">
        <f t="shared" si="11"/>
        <v>0</v>
      </c>
      <c r="G227" s="714"/>
      <c r="H227" s="702"/>
      <c r="I227" s="702"/>
    </row>
    <row r="228" spans="1:15" s="431" customFormat="1" ht="23.25" customHeight="1">
      <c r="A228" s="617" t="s">
        <v>557</v>
      </c>
      <c r="B228" s="710" t="s">
        <v>620</v>
      </c>
      <c r="C228" s="531">
        <v>1</v>
      </c>
      <c r="D228" s="615" t="s">
        <v>2</v>
      </c>
      <c r="E228" s="614"/>
      <c r="F228" s="614">
        <f t="shared" si="11"/>
        <v>0</v>
      </c>
      <c r="G228" s="698"/>
      <c r="H228" s="697"/>
      <c r="I228" s="439"/>
      <c r="J228" s="695"/>
      <c r="K228" s="695"/>
      <c r="L228" s="695"/>
      <c r="M228" s="696"/>
      <c r="N228" s="695"/>
      <c r="O228" s="695"/>
    </row>
    <row r="229" spans="1:15" s="431" customFormat="1" ht="23.25" customHeight="1">
      <c r="A229" s="617" t="s">
        <v>555</v>
      </c>
      <c r="B229" s="710" t="s">
        <v>554</v>
      </c>
      <c r="C229" s="531">
        <v>15</v>
      </c>
      <c r="D229" s="615" t="s">
        <v>506</v>
      </c>
      <c r="E229" s="614"/>
      <c r="F229" s="614">
        <f t="shared" si="11"/>
        <v>0</v>
      </c>
      <c r="G229" s="698"/>
      <c r="H229" s="697"/>
      <c r="I229" s="439"/>
      <c r="J229" s="695"/>
      <c r="K229" s="695"/>
      <c r="L229" s="695"/>
      <c r="M229" s="696"/>
      <c r="N229" s="695"/>
      <c r="O229" s="695"/>
    </row>
    <row r="230" spans="1:15" s="431" customFormat="1" ht="23.25" customHeight="1">
      <c r="A230" s="617" t="s">
        <v>553</v>
      </c>
      <c r="B230" s="710" t="s">
        <v>552</v>
      </c>
      <c r="C230" s="531">
        <v>5</v>
      </c>
      <c r="D230" s="615" t="s">
        <v>2</v>
      </c>
      <c r="E230" s="614"/>
      <c r="F230" s="614">
        <f t="shared" si="11"/>
        <v>0</v>
      </c>
      <c r="G230" s="698"/>
      <c r="H230" s="697"/>
      <c r="I230" s="439"/>
      <c r="J230" s="695"/>
      <c r="K230" s="695"/>
      <c r="L230" s="695"/>
      <c r="M230" s="696"/>
      <c r="N230" s="695"/>
      <c r="O230" s="695"/>
    </row>
    <row r="231" spans="1:15" s="431" customFormat="1" ht="23.25" customHeight="1">
      <c r="A231" s="617" t="s">
        <v>551</v>
      </c>
      <c r="B231" s="710" t="s">
        <v>550</v>
      </c>
      <c r="C231" s="531">
        <v>3</v>
      </c>
      <c r="D231" s="615" t="s">
        <v>2</v>
      </c>
      <c r="E231" s="614"/>
      <c r="F231" s="614">
        <f t="shared" si="11"/>
        <v>0</v>
      </c>
      <c r="G231" s="698"/>
      <c r="H231" s="697"/>
      <c r="I231" s="439"/>
      <c r="J231" s="695"/>
      <c r="K231" s="695"/>
      <c r="L231" s="695"/>
      <c r="M231" s="696"/>
      <c r="N231" s="695"/>
      <c r="O231" s="695"/>
    </row>
    <row r="232" spans="1:15" s="431" customFormat="1" ht="23.25" customHeight="1">
      <c r="A232" s="617" t="s">
        <v>549</v>
      </c>
      <c r="B232" s="710" t="s">
        <v>548</v>
      </c>
      <c r="C232" s="531">
        <v>3</v>
      </c>
      <c r="D232" s="615" t="s">
        <v>2</v>
      </c>
      <c r="E232" s="614"/>
      <c r="F232" s="614">
        <f t="shared" si="11"/>
        <v>0</v>
      </c>
      <c r="G232" s="698"/>
      <c r="H232" s="697"/>
      <c r="I232" s="439"/>
      <c r="J232" s="695"/>
      <c r="K232" s="695"/>
      <c r="L232" s="695"/>
      <c r="M232" s="696"/>
      <c r="N232" s="695"/>
      <c r="O232" s="695"/>
    </row>
    <row r="233" spans="1:15" s="431" customFormat="1" ht="23.25" customHeight="1">
      <c r="A233" s="617" t="s">
        <v>547</v>
      </c>
      <c r="B233" s="710" t="s">
        <v>546</v>
      </c>
      <c r="C233" s="531">
        <v>1</v>
      </c>
      <c r="D233" s="615" t="s">
        <v>14</v>
      </c>
      <c r="E233" s="614"/>
      <c r="F233" s="614">
        <f t="shared" si="11"/>
        <v>0</v>
      </c>
      <c r="G233" s="698"/>
      <c r="H233" s="697"/>
      <c r="I233" s="439"/>
      <c r="J233" s="695"/>
      <c r="K233" s="695"/>
      <c r="L233" s="695"/>
      <c r="M233" s="696"/>
      <c r="N233" s="695"/>
      <c r="O233" s="695"/>
    </row>
    <row r="234" spans="1:15" s="431" customFormat="1" ht="23.25" customHeight="1">
      <c r="A234" s="617" t="s">
        <v>545</v>
      </c>
      <c r="B234" s="710" t="s">
        <v>544</v>
      </c>
      <c r="C234" s="531">
        <v>1</v>
      </c>
      <c r="D234" s="615" t="s">
        <v>2</v>
      </c>
      <c r="E234" s="614"/>
      <c r="F234" s="614">
        <f t="shared" si="11"/>
        <v>0</v>
      </c>
      <c r="G234" s="698"/>
      <c r="H234" s="697"/>
      <c r="I234" s="439"/>
      <c r="J234" s="695"/>
      <c r="K234" s="695"/>
      <c r="L234" s="695"/>
      <c r="M234" s="696"/>
      <c r="N234" s="695"/>
      <c r="O234" s="695"/>
    </row>
    <row r="235" spans="1:15" s="431" customFormat="1" ht="23.25" customHeight="1">
      <c r="A235" s="617" t="s">
        <v>543</v>
      </c>
      <c r="B235" s="710" t="s">
        <v>542</v>
      </c>
      <c r="C235" s="531">
        <v>8</v>
      </c>
      <c r="D235" s="615" t="s">
        <v>2</v>
      </c>
      <c r="E235" s="614"/>
      <c r="F235" s="614">
        <f t="shared" si="11"/>
        <v>0</v>
      </c>
      <c r="G235" s="698"/>
      <c r="H235" s="697"/>
      <c r="I235" s="439"/>
      <c r="J235" s="695"/>
      <c r="K235" s="695"/>
      <c r="L235" s="695"/>
      <c r="M235" s="696"/>
      <c r="N235" s="695"/>
      <c r="O235" s="695"/>
    </row>
    <row r="236" spans="1:15" s="425" customFormat="1" ht="23.25" customHeight="1">
      <c r="A236" s="708" t="s">
        <v>117</v>
      </c>
      <c r="B236" s="684" t="s">
        <v>505</v>
      </c>
      <c r="C236" s="531">
        <v>1</v>
      </c>
      <c r="D236" s="615" t="s">
        <v>14</v>
      </c>
      <c r="E236" s="614"/>
      <c r="F236" s="614">
        <f t="shared" si="11"/>
        <v>0</v>
      </c>
      <c r="G236" s="618">
        <f>SUM(F218:F236)</f>
        <v>0</v>
      </c>
      <c r="H236" s="588"/>
    </row>
    <row r="237" spans="1:15" s="425" customFormat="1" ht="15" customHeight="1" thickBot="1">
      <c r="A237" s="762"/>
      <c r="B237" s="761"/>
      <c r="C237" s="571"/>
      <c r="D237" s="691"/>
      <c r="E237" s="690"/>
      <c r="F237" s="690"/>
      <c r="G237" s="633"/>
      <c r="H237" s="588"/>
    </row>
    <row r="238" spans="1:15" s="425" customFormat="1" ht="16.5" customHeight="1" thickTop="1">
      <c r="A238" s="708"/>
      <c r="B238" s="684"/>
      <c r="C238" s="531"/>
      <c r="D238" s="615"/>
      <c r="E238" s="614"/>
      <c r="F238" s="614"/>
      <c r="G238" s="618"/>
      <c r="H238" s="588"/>
    </row>
    <row r="239" spans="1:15" s="431" customFormat="1" ht="39" customHeight="1">
      <c r="A239" s="708" t="s">
        <v>108</v>
      </c>
      <c r="B239" s="707" t="s">
        <v>541</v>
      </c>
      <c r="C239" s="585"/>
      <c r="D239" s="615"/>
      <c r="E239" s="614"/>
      <c r="F239" s="614"/>
      <c r="G239" s="698"/>
      <c r="H239" s="705"/>
      <c r="I239" s="439"/>
      <c r="J239" s="439"/>
      <c r="K239" s="439"/>
      <c r="L239" s="438"/>
    </row>
    <row r="240" spans="1:15" s="431" customFormat="1" ht="21.75" customHeight="1">
      <c r="A240" s="708" t="s">
        <v>106</v>
      </c>
      <c r="B240" s="707" t="s">
        <v>500</v>
      </c>
      <c r="C240" s="585"/>
      <c r="D240" s="615"/>
      <c r="E240" s="614"/>
      <c r="F240" s="614"/>
      <c r="G240" s="706"/>
      <c r="H240" s="705"/>
      <c r="I240" s="439"/>
      <c r="J240" s="439"/>
      <c r="K240" s="439"/>
      <c r="L240" s="438"/>
    </row>
    <row r="241" spans="1:15" s="425" customFormat="1" ht="57" customHeight="1">
      <c r="A241" s="617" t="s">
        <v>298</v>
      </c>
      <c r="B241" s="704" t="s">
        <v>619</v>
      </c>
      <c r="C241" s="531">
        <v>1</v>
      </c>
      <c r="D241" s="615" t="s">
        <v>539</v>
      </c>
      <c r="E241" s="614"/>
      <c r="F241" s="614">
        <f t="shared" ref="F241:F261" si="12">C241*E241</f>
        <v>0</v>
      </c>
      <c r="G241" s="703"/>
      <c r="H241" s="702"/>
      <c r="I241" s="701"/>
      <c r="J241" s="700"/>
    </row>
    <row r="242" spans="1:15" s="431" customFormat="1" ht="36" customHeight="1">
      <c r="A242" s="617" t="s">
        <v>297</v>
      </c>
      <c r="B242" s="699" t="s">
        <v>538</v>
      </c>
      <c r="C242" s="531">
        <v>32</v>
      </c>
      <c r="D242" s="615" t="s">
        <v>2</v>
      </c>
      <c r="E242" s="614"/>
      <c r="F242" s="614">
        <f t="shared" si="12"/>
        <v>0</v>
      </c>
      <c r="G242" s="698"/>
      <c r="H242" s="697"/>
      <c r="I242" s="439"/>
      <c r="J242" s="695"/>
      <c r="K242" s="695"/>
      <c r="L242" s="695"/>
      <c r="M242" s="696"/>
      <c r="N242" s="695"/>
      <c r="O242" s="695"/>
    </row>
    <row r="243" spans="1:15" s="425" customFormat="1" ht="39.75" customHeight="1">
      <c r="A243" s="617" t="s">
        <v>296</v>
      </c>
      <c r="B243" s="687" t="s">
        <v>537</v>
      </c>
      <c r="C243" s="531">
        <v>20</v>
      </c>
      <c r="D243" s="615" t="s">
        <v>2</v>
      </c>
      <c r="E243" s="614"/>
      <c r="F243" s="614">
        <f t="shared" si="12"/>
        <v>0</v>
      </c>
      <c r="G243" s="686"/>
      <c r="H243" s="694"/>
    </row>
    <row r="244" spans="1:15" s="425" customFormat="1" ht="42.75" customHeight="1">
      <c r="A244" s="617" t="s">
        <v>536</v>
      </c>
      <c r="B244" s="687" t="s">
        <v>535</v>
      </c>
      <c r="C244" s="531">
        <v>1</v>
      </c>
      <c r="D244" s="615" t="s">
        <v>2</v>
      </c>
      <c r="E244" s="614"/>
      <c r="F244" s="614">
        <f t="shared" si="12"/>
        <v>0</v>
      </c>
      <c r="G244" s="686"/>
      <c r="H244" s="588"/>
    </row>
    <row r="245" spans="1:15" s="425" customFormat="1" ht="24.75" customHeight="1">
      <c r="A245" s="617" t="s">
        <v>534</v>
      </c>
      <c r="B245" s="687" t="s">
        <v>533</v>
      </c>
      <c r="C245" s="531">
        <v>1</v>
      </c>
      <c r="D245" s="615" t="s">
        <v>2</v>
      </c>
      <c r="E245" s="614"/>
      <c r="F245" s="614">
        <f t="shared" si="12"/>
        <v>0</v>
      </c>
      <c r="G245" s="686"/>
      <c r="H245" s="588"/>
    </row>
    <row r="246" spans="1:15" s="425" customFormat="1" ht="19">
      <c r="A246" s="617" t="s">
        <v>532</v>
      </c>
      <c r="B246" s="687" t="s">
        <v>531</v>
      </c>
      <c r="C246" s="531">
        <v>1</v>
      </c>
      <c r="D246" s="615" t="s">
        <v>2</v>
      </c>
      <c r="E246" s="614"/>
      <c r="F246" s="614">
        <f t="shared" si="12"/>
        <v>0</v>
      </c>
      <c r="G246" s="686"/>
      <c r="H246" s="588"/>
    </row>
    <row r="247" spans="1:15" s="425" customFormat="1" ht="23.25" customHeight="1">
      <c r="A247" s="617" t="s">
        <v>530</v>
      </c>
      <c r="B247" s="687" t="s">
        <v>529</v>
      </c>
      <c r="C247" s="531">
        <v>1</v>
      </c>
      <c r="D247" s="615" t="s">
        <v>2</v>
      </c>
      <c r="E247" s="614"/>
      <c r="F247" s="614">
        <f t="shared" si="12"/>
        <v>0</v>
      </c>
      <c r="G247" s="686"/>
      <c r="H247" s="588"/>
    </row>
    <row r="248" spans="1:15" s="425" customFormat="1" ht="38">
      <c r="A248" s="617" t="s">
        <v>528</v>
      </c>
      <c r="B248" s="687" t="s">
        <v>527</v>
      </c>
      <c r="C248" s="531">
        <v>1</v>
      </c>
      <c r="D248" s="615" t="s">
        <v>2</v>
      </c>
      <c r="E248" s="614"/>
      <c r="F248" s="614">
        <f t="shared" si="12"/>
        <v>0</v>
      </c>
      <c r="G248" s="686"/>
      <c r="H248" s="588"/>
    </row>
    <row r="249" spans="1:15" s="425" customFormat="1" ht="19">
      <c r="A249" s="617" t="s">
        <v>526</v>
      </c>
      <c r="B249" s="687" t="s">
        <v>525</v>
      </c>
      <c r="C249" s="531">
        <v>2</v>
      </c>
      <c r="D249" s="615" t="s">
        <v>2</v>
      </c>
      <c r="E249" s="614"/>
      <c r="F249" s="614">
        <f t="shared" si="12"/>
        <v>0</v>
      </c>
      <c r="G249" s="686"/>
      <c r="H249" s="588"/>
    </row>
    <row r="250" spans="1:15" s="425" customFormat="1" ht="19">
      <c r="A250" s="617" t="s">
        <v>524</v>
      </c>
      <c r="B250" s="687" t="s">
        <v>523</v>
      </c>
      <c r="C250" s="531">
        <v>1</v>
      </c>
      <c r="D250" s="615" t="s">
        <v>2</v>
      </c>
      <c r="E250" s="614"/>
      <c r="F250" s="614">
        <f t="shared" si="12"/>
        <v>0</v>
      </c>
      <c r="G250" s="686"/>
      <c r="H250" s="588"/>
    </row>
    <row r="251" spans="1:15" s="425" customFormat="1" ht="19">
      <c r="A251" s="617" t="s">
        <v>522</v>
      </c>
      <c r="B251" s="687" t="s">
        <v>521</v>
      </c>
      <c r="C251" s="531">
        <v>1</v>
      </c>
      <c r="D251" s="615" t="s">
        <v>2</v>
      </c>
      <c r="E251" s="614"/>
      <c r="F251" s="614">
        <f t="shared" si="12"/>
        <v>0</v>
      </c>
      <c r="G251" s="686"/>
      <c r="H251" s="588"/>
    </row>
    <row r="252" spans="1:15" s="425" customFormat="1" ht="38">
      <c r="A252" s="617" t="s">
        <v>520</v>
      </c>
      <c r="B252" s="687" t="s">
        <v>519</v>
      </c>
      <c r="C252" s="531">
        <v>1</v>
      </c>
      <c r="D252" s="615" t="s">
        <v>2</v>
      </c>
      <c r="E252" s="614"/>
      <c r="F252" s="614">
        <f t="shared" si="12"/>
        <v>0</v>
      </c>
      <c r="G252" s="686"/>
      <c r="H252" s="588"/>
    </row>
    <row r="253" spans="1:15" s="425" customFormat="1" ht="19">
      <c r="A253" s="617" t="s">
        <v>518</v>
      </c>
      <c r="B253" s="687" t="s">
        <v>517</v>
      </c>
      <c r="C253" s="531">
        <v>1</v>
      </c>
      <c r="D253" s="615" t="s">
        <v>2</v>
      </c>
      <c r="E253" s="614"/>
      <c r="F253" s="614">
        <f t="shared" si="12"/>
        <v>0</v>
      </c>
      <c r="G253" s="686"/>
    </row>
    <row r="254" spans="1:15" s="425" customFormat="1" ht="38">
      <c r="A254" s="617" t="s">
        <v>516</v>
      </c>
      <c r="B254" s="687" t="s">
        <v>515</v>
      </c>
      <c r="C254" s="531">
        <v>1</v>
      </c>
      <c r="D254" s="615" t="s">
        <v>2</v>
      </c>
      <c r="E254" s="614"/>
      <c r="F254" s="614">
        <f t="shared" si="12"/>
        <v>0</v>
      </c>
      <c r="G254" s="686"/>
    </row>
    <row r="255" spans="1:15" s="425" customFormat="1" ht="23.25" customHeight="1">
      <c r="A255" s="617" t="s">
        <v>514</v>
      </c>
      <c r="B255" s="687" t="s">
        <v>513</v>
      </c>
      <c r="C255" s="531">
        <v>44</v>
      </c>
      <c r="D255" s="615" t="s">
        <v>2</v>
      </c>
      <c r="E255" s="614"/>
      <c r="F255" s="614">
        <f t="shared" si="12"/>
        <v>0</v>
      </c>
      <c r="G255" s="686"/>
      <c r="H255" s="588"/>
    </row>
    <row r="256" spans="1:15" s="425" customFormat="1" ht="19">
      <c r="A256" s="688" t="s">
        <v>512</v>
      </c>
      <c r="B256" s="687" t="s">
        <v>511</v>
      </c>
      <c r="C256" s="531">
        <v>2</v>
      </c>
      <c r="D256" s="615" t="s">
        <v>2</v>
      </c>
      <c r="E256" s="614"/>
      <c r="F256" s="614">
        <f t="shared" si="12"/>
        <v>0</v>
      </c>
      <c r="G256" s="686"/>
    </row>
    <row r="257" spans="1:9" s="425" customFormat="1" ht="19">
      <c r="A257" s="688" t="s">
        <v>510</v>
      </c>
      <c r="B257" s="687" t="s">
        <v>509</v>
      </c>
      <c r="C257" s="531">
        <v>8</v>
      </c>
      <c r="D257" s="615" t="s">
        <v>2</v>
      </c>
      <c r="E257" s="614"/>
      <c r="F257" s="614">
        <f t="shared" si="12"/>
        <v>0</v>
      </c>
      <c r="G257" s="686"/>
    </row>
    <row r="258" spans="1:9" s="425" customFormat="1" ht="19">
      <c r="A258" s="688" t="s">
        <v>508</v>
      </c>
      <c r="B258" s="687" t="s">
        <v>507</v>
      </c>
      <c r="C258" s="531">
        <v>240</v>
      </c>
      <c r="D258" s="615" t="s">
        <v>506</v>
      </c>
      <c r="E258" s="614"/>
      <c r="F258" s="614">
        <f t="shared" si="12"/>
        <v>0</v>
      </c>
      <c r="G258" s="686"/>
    </row>
    <row r="259" spans="1:9" s="425" customFormat="1" ht="20">
      <c r="A259" s="685" t="s">
        <v>104</v>
      </c>
      <c r="B259" s="684" t="s">
        <v>505</v>
      </c>
      <c r="C259" s="531">
        <v>1</v>
      </c>
      <c r="D259" s="615" t="s">
        <v>14</v>
      </c>
      <c r="E259" s="614"/>
      <c r="F259" s="614">
        <f t="shared" si="12"/>
        <v>0</v>
      </c>
      <c r="G259" s="618"/>
      <c r="H259" s="683"/>
      <c r="I259" s="683"/>
    </row>
    <row r="260" spans="1:9" s="425" customFormat="1" ht="24" customHeight="1">
      <c r="A260" s="621" t="s">
        <v>102</v>
      </c>
      <c r="B260" s="682" t="s">
        <v>504</v>
      </c>
      <c r="C260" s="531">
        <v>1</v>
      </c>
      <c r="D260" s="615" t="s">
        <v>14</v>
      </c>
      <c r="E260" s="614"/>
      <c r="F260" s="614">
        <f t="shared" si="12"/>
        <v>0</v>
      </c>
      <c r="G260" s="618"/>
      <c r="H260" s="588"/>
    </row>
    <row r="261" spans="1:9" s="425" customFormat="1" ht="22.5" customHeight="1">
      <c r="A261" s="621" t="s">
        <v>100</v>
      </c>
      <c r="B261" s="682" t="s">
        <v>503</v>
      </c>
      <c r="C261" s="531">
        <v>1</v>
      </c>
      <c r="D261" s="615" t="s">
        <v>14</v>
      </c>
      <c r="E261" s="614"/>
      <c r="F261" s="614">
        <f t="shared" si="12"/>
        <v>0</v>
      </c>
      <c r="G261" s="618">
        <f>SUM(F241:F261)</f>
        <v>0</v>
      </c>
      <c r="H261" s="588"/>
    </row>
    <row r="262" spans="1:9" s="425" customFormat="1" ht="11.25" customHeight="1" thickBot="1">
      <c r="A262" s="760"/>
      <c r="B262" s="759"/>
      <c r="C262" s="571"/>
      <c r="D262" s="691"/>
      <c r="E262" s="690"/>
      <c r="F262" s="690"/>
      <c r="G262" s="633"/>
      <c r="H262" s="588"/>
    </row>
    <row r="263" spans="1:9" s="425" customFormat="1" ht="14.25" customHeight="1" thickTop="1">
      <c r="A263" s="621"/>
      <c r="B263" s="682"/>
      <c r="C263" s="531"/>
      <c r="D263" s="615"/>
      <c r="E263" s="614"/>
      <c r="F263" s="614"/>
      <c r="G263" s="618"/>
      <c r="H263" s="588"/>
    </row>
    <row r="264" spans="1:9" s="425" customFormat="1" ht="86.25" customHeight="1">
      <c r="A264" s="621" t="s">
        <v>92</v>
      </c>
      <c r="B264" s="681" t="s">
        <v>502</v>
      </c>
      <c r="C264" s="585"/>
      <c r="D264" s="615"/>
      <c r="E264" s="614"/>
      <c r="F264" s="614"/>
      <c r="G264" s="618"/>
      <c r="H264" s="588"/>
    </row>
    <row r="265" spans="1:9" s="641" customFormat="1" ht="22.5" customHeight="1">
      <c r="A265" s="658" t="s">
        <v>501</v>
      </c>
      <c r="B265" s="681" t="s">
        <v>500</v>
      </c>
      <c r="C265" s="680"/>
      <c r="D265" s="680"/>
      <c r="E265" s="680"/>
      <c r="F265" s="680"/>
      <c r="G265" s="679"/>
    </row>
    <row r="266" spans="1:9" s="641" customFormat="1" ht="58.5" customHeight="1">
      <c r="A266" s="678" t="s">
        <v>499</v>
      </c>
      <c r="B266" s="660" t="s">
        <v>498</v>
      </c>
      <c r="C266" s="531">
        <v>1</v>
      </c>
      <c r="D266" s="629" t="s">
        <v>2</v>
      </c>
      <c r="E266" s="655"/>
      <c r="F266" s="654">
        <f t="shared" ref="F266:F288" si="13">+C266*E266</f>
        <v>0</v>
      </c>
      <c r="G266" s="659"/>
    </row>
    <row r="267" spans="1:9" s="641" customFormat="1" ht="44.25" customHeight="1">
      <c r="A267" s="678" t="s">
        <v>497</v>
      </c>
      <c r="B267" s="660" t="s">
        <v>496</v>
      </c>
      <c r="C267" s="531">
        <v>1</v>
      </c>
      <c r="D267" s="629" t="s">
        <v>2</v>
      </c>
      <c r="E267" s="655"/>
      <c r="F267" s="654">
        <f t="shared" si="13"/>
        <v>0</v>
      </c>
      <c r="G267" s="659"/>
    </row>
    <row r="268" spans="1:9" s="641" customFormat="1" ht="44.25" customHeight="1">
      <c r="A268" s="678" t="s">
        <v>495</v>
      </c>
      <c r="B268" s="660" t="s">
        <v>494</v>
      </c>
      <c r="C268" s="531">
        <v>1</v>
      </c>
      <c r="D268" s="629" t="s">
        <v>2</v>
      </c>
      <c r="E268" s="655"/>
      <c r="F268" s="654">
        <f t="shared" si="13"/>
        <v>0</v>
      </c>
      <c r="G268" s="659"/>
    </row>
    <row r="269" spans="1:9" s="641" customFormat="1" ht="22.5" customHeight="1">
      <c r="A269" s="678" t="s">
        <v>493</v>
      </c>
      <c r="B269" s="660" t="s">
        <v>492</v>
      </c>
      <c r="C269" s="531">
        <v>1</v>
      </c>
      <c r="D269" s="629" t="s">
        <v>2</v>
      </c>
      <c r="E269" s="655"/>
      <c r="F269" s="654">
        <f t="shared" si="13"/>
        <v>0</v>
      </c>
      <c r="G269" s="659"/>
    </row>
    <row r="270" spans="1:9" s="641" customFormat="1" ht="25.5" customHeight="1">
      <c r="A270" s="678" t="s">
        <v>491</v>
      </c>
      <c r="B270" s="660" t="s">
        <v>618</v>
      </c>
      <c r="C270" s="531">
        <v>8</v>
      </c>
      <c r="D270" s="629" t="s">
        <v>2</v>
      </c>
      <c r="E270" s="655"/>
      <c r="F270" s="654">
        <f t="shared" si="13"/>
        <v>0</v>
      </c>
      <c r="G270" s="659"/>
    </row>
    <row r="271" spans="1:9" s="641" customFormat="1" ht="24.75" customHeight="1">
      <c r="A271" s="678" t="s">
        <v>489</v>
      </c>
      <c r="B271" s="660" t="s">
        <v>488</v>
      </c>
      <c r="C271" s="531">
        <v>1</v>
      </c>
      <c r="D271" s="629" t="s">
        <v>2</v>
      </c>
      <c r="E271" s="655"/>
      <c r="F271" s="654">
        <f t="shared" si="13"/>
        <v>0</v>
      </c>
      <c r="G271" s="659"/>
    </row>
    <row r="272" spans="1:9" s="641" customFormat="1" ht="64.5" customHeight="1">
      <c r="A272" s="678" t="s">
        <v>487</v>
      </c>
      <c r="B272" s="660" t="s">
        <v>486</v>
      </c>
      <c r="C272" s="531">
        <v>1</v>
      </c>
      <c r="D272" s="656" t="s">
        <v>14</v>
      </c>
      <c r="E272" s="655"/>
      <c r="F272" s="654">
        <f t="shared" si="13"/>
        <v>0</v>
      </c>
      <c r="G272" s="659"/>
    </row>
    <row r="273" spans="1:7" s="641" customFormat="1" ht="23.25" customHeight="1">
      <c r="A273" s="678" t="s">
        <v>485</v>
      </c>
      <c r="B273" s="660" t="s">
        <v>484</v>
      </c>
      <c r="C273" s="531">
        <v>3</v>
      </c>
      <c r="D273" s="629" t="s">
        <v>2</v>
      </c>
      <c r="E273" s="655"/>
      <c r="F273" s="654">
        <f t="shared" si="13"/>
        <v>0</v>
      </c>
      <c r="G273" s="659"/>
    </row>
    <row r="274" spans="1:7" s="641" customFormat="1" ht="36" customHeight="1">
      <c r="A274" s="678" t="s">
        <v>483</v>
      </c>
      <c r="B274" s="660" t="s">
        <v>482</v>
      </c>
      <c r="C274" s="531">
        <v>2</v>
      </c>
      <c r="D274" s="629" t="s">
        <v>2</v>
      </c>
      <c r="E274" s="655"/>
      <c r="F274" s="654">
        <f t="shared" si="13"/>
        <v>0</v>
      </c>
      <c r="G274" s="659"/>
    </row>
    <row r="275" spans="1:7" s="641" customFormat="1" ht="21" customHeight="1">
      <c r="A275" s="678" t="s">
        <v>481</v>
      </c>
      <c r="B275" s="671" t="s">
        <v>480</v>
      </c>
      <c r="C275" s="531">
        <v>1</v>
      </c>
      <c r="D275" s="629" t="s">
        <v>2</v>
      </c>
      <c r="E275" s="668"/>
      <c r="F275" s="654">
        <f t="shared" si="13"/>
        <v>0</v>
      </c>
      <c r="G275" s="667"/>
    </row>
    <row r="276" spans="1:7" s="641" customFormat="1" ht="24.75" customHeight="1">
      <c r="A276" s="661" t="s">
        <v>479</v>
      </c>
      <c r="B276" s="677" t="s">
        <v>478</v>
      </c>
      <c r="C276" s="670">
        <v>1</v>
      </c>
      <c r="D276" s="629" t="s">
        <v>2</v>
      </c>
      <c r="E276" s="676"/>
      <c r="F276" s="654">
        <f t="shared" si="13"/>
        <v>0</v>
      </c>
      <c r="G276" s="667"/>
    </row>
    <row r="277" spans="1:7" s="641" customFormat="1" ht="18.75" customHeight="1">
      <c r="A277" s="661" t="s">
        <v>477</v>
      </c>
      <c r="B277" s="675" t="s">
        <v>476</v>
      </c>
      <c r="C277" s="670">
        <v>1</v>
      </c>
      <c r="D277" s="629" t="s">
        <v>2</v>
      </c>
      <c r="E277" s="668"/>
      <c r="F277" s="654">
        <f t="shared" si="13"/>
        <v>0</v>
      </c>
      <c r="G277" s="667"/>
    </row>
    <row r="278" spans="1:7" s="641" customFormat="1" ht="18.75" customHeight="1">
      <c r="A278" s="661" t="s">
        <v>475</v>
      </c>
      <c r="B278" s="675" t="s">
        <v>474</v>
      </c>
      <c r="C278" s="670">
        <v>1</v>
      </c>
      <c r="D278" s="629" t="s">
        <v>2</v>
      </c>
      <c r="E278" s="668"/>
      <c r="F278" s="654">
        <f t="shared" si="13"/>
        <v>0</v>
      </c>
      <c r="G278" s="667"/>
    </row>
    <row r="279" spans="1:7" s="641" customFormat="1" ht="30.75" customHeight="1">
      <c r="A279" s="661" t="s">
        <v>473</v>
      </c>
      <c r="B279" s="674" t="s">
        <v>472</v>
      </c>
      <c r="C279" s="670">
        <v>1</v>
      </c>
      <c r="D279" s="673" t="s">
        <v>14</v>
      </c>
      <c r="E279" s="672"/>
      <c r="F279" s="654">
        <f t="shared" si="13"/>
        <v>0</v>
      </c>
      <c r="G279" s="667"/>
    </row>
    <row r="280" spans="1:7" s="641" customFormat="1" ht="20.25" customHeight="1">
      <c r="A280" s="661" t="s">
        <v>471</v>
      </c>
      <c r="B280" s="671" t="s">
        <v>470</v>
      </c>
      <c r="C280" s="670">
        <v>1</v>
      </c>
      <c r="D280" s="669" t="s">
        <v>14</v>
      </c>
      <c r="E280" s="668"/>
      <c r="F280" s="654">
        <f t="shared" si="13"/>
        <v>0</v>
      </c>
      <c r="G280" s="667"/>
    </row>
    <row r="281" spans="1:7" s="641" customFormat="1" ht="23.25" customHeight="1">
      <c r="A281" s="661" t="s">
        <v>469</v>
      </c>
      <c r="B281" s="660" t="s">
        <v>468</v>
      </c>
      <c r="C281" s="531">
        <v>2</v>
      </c>
      <c r="D281" s="629" t="s">
        <v>2</v>
      </c>
      <c r="E281" s="655"/>
      <c r="F281" s="654">
        <f t="shared" si="13"/>
        <v>0</v>
      </c>
      <c r="G281" s="659"/>
    </row>
    <row r="282" spans="1:7" s="641" customFormat="1" ht="21" customHeight="1">
      <c r="A282" s="661" t="s">
        <v>467</v>
      </c>
      <c r="B282" s="660" t="s">
        <v>466</v>
      </c>
      <c r="C282" s="531">
        <v>1</v>
      </c>
      <c r="D282" s="629" t="s">
        <v>2</v>
      </c>
      <c r="E282" s="655"/>
      <c r="F282" s="654">
        <f t="shared" si="13"/>
        <v>0</v>
      </c>
      <c r="G282" s="659"/>
    </row>
    <row r="283" spans="1:7" s="641" customFormat="1" ht="24.75" customHeight="1">
      <c r="A283" s="661" t="s">
        <v>465</v>
      </c>
      <c r="B283" s="660" t="s">
        <v>617</v>
      </c>
      <c r="C283" s="531">
        <v>8</v>
      </c>
      <c r="D283" s="629" t="s">
        <v>2</v>
      </c>
      <c r="E283" s="655"/>
      <c r="F283" s="654">
        <f t="shared" si="13"/>
        <v>0</v>
      </c>
      <c r="G283" s="659"/>
    </row>
    <row r="284" spans="1:7" s="641" customFormat="1" ht="24" customHeight="1">
      <c r="A284" s="661" t="s">
        <v>463</v>
      </c>
      <c r="B284" s="660" t="s">
        <v>616</v>
      </c>
      <c r="C284" s="531">
        <v>2</v>
      </c>
      <c r="D284" s="629" t="s">
        <v>2</v>
      </c>
      <c r="E284" s="655"/>
      <c r="F284" s="654">
        <f t="shared" si="13"/>
        <v>0</v>
      </c>
      <c r="G284" s="659"/>
    </row>
    <row r="285" spans="1:7" s="641" customFormat="1" ht="26.25" customHeight="1">
      <c r="A285" s="661" t="s">
        <v>461</v>
      </c>
      <c r="B285" s="660" t="s">
        <v>460</v>
      </c>
      <c r="C285" s="531">
        <v>2</v>
      </c>
      <c r="D285" s="629" t="s">
        <v>2</v>
      </c>
      <c r="E285" s="655"/>
      <c r="F285" s="654">
        <f t="shared" si="13"/>
        <v>0</v>
      </c>
      <c r="G285" s="659"/>
    </row>
    <row r="286" spans="1:7" s="641" customFormat="1" ht="19.5" customHeight="1">
      <c r="A286" s="661" t="s">
        <v>459</v>
      </c>
      <c r="B286" s="660" t="s">
        <v>458</v>
      </c>
      <c r="C286" s="531">
        <v>12</v>
      </c>
      <c r="D286" s="629" t="s">
        <v>2</v>
      </c>
      <c r="E286" s="655"/>
      <c r="F286" s="654">
        <f t="shared" si="13"/>
        <v>0</v>
      </c>
      <c r="G286" s="659"/>
    </row>
    <row r="287" spans="1:7" s="641" customFormat="1" ht="25.5" customHeight="1">
      <c r="A287" s="661" t="s">
        <v>457</v>
      </c>
      <c r="B287" s="660" t="s">
        <v>456</v>
      </c>
      <c r="C287" s="531">
        <v>10</v>
      </c>
      <c r="D287" s="629" t="s">
        <v>2</v>
      </c>
      <c r="E287" s="655"/>
      <c r="F287" s="654">
        <f t="shared" si="13"/>
        <v>0</v>
      </c>
      <c r="G287" s="659"/>
    </row>
    <row r="288" spans="1:7" s="641" customFormat="1" ht="26.25" customHeight="1" thickBot="1">
      <c r="A288" s="666" t="s">
        <v>455</v>
      </c>
      <c r="B288" s="665" t="s">
        <v>454</v>
      </c>
      <c r="C288" s="571">
        <v>1</v>
      </c>
      <c r="D288" s="636" t="s">
        <v>2</v>
      </c>
      <c r="E288" s="664"/>
      <c r="F288" s="663">
        <f t="shared" si="13"/>
        <v>0</v>
      </c>
      <c r="G288" s="662"/>
    </row>
    <row r="289" spans="1:7" s="641" customFormat="1" ht="17.25" customHeight="1" thickTop="1">
      <c r="A289" s="661"/>
      <c r="B289" s="660"/>
      <c r="C289" s="531"/>
      <c r="D289" s="629"/>
      <c r="E289" s="655"/>
      <c r="F289" s="654"/>
      <c r="G289" s="659"/>
    </row>
    <row r="290" spans="1:7" s="641" customFormat="1" ht="37.5" customHeight="1">
      <c r="A290" s="661" t="s">
        <v>453</v>
      </c>
      <c r="B290" s="660" t="s">
        <v>452</v>
      </c>
      <c r="C290" s="531">
        <v>1</v>
      </c>
      <c r="D290" s="656" t="s">
        <v>14</v>
      </c>
      <c r="E290" s="655"/>
      <c r="F290" s="654">
        <f>+C290*E290</f>
        <v>0</v>
      </c>
      <c r="G290" s="659"/>
    </row>
    <row r="291" spans="1:7" s="641" customFormat="1" ht="24" customHeight="1">
      <c r="A291" s="658" t="s">
        <v>451</v>
      </c>
      <c r="B291" s="657" t="s">
        <v>450</v>
      </c>
      <c r="C291" s="531">
        <v>1</v>
      </c>
      <c r="D291" s="656" t="s">
        <v>14</v>
      </c>
      <c r="E291" s="655"/>
      <c r="F291" s="654">
        <f>C291*E291</f>
        <v>0</v>
      </c>
      <c r="G291" s="651">
        <f>SUM(F266:F291)</f>
        <v>0</v>
      </c>
    </row>
    <row r="292" spans="1:7" s="641" customFormat="1" ht="17.25" customHeight="1">
      <c r="A292" s="658"/>
      <c r="B292" s="657"/>
      <c r="C292" s="531"/>
      <c r="D292" s="656"/>
      <c r="E292" s="655"/>
      <c r="F292" s="654"/>
      <c r="G292" s="651"/>
    </row>
    <row r="293" spans="1:7" s="641" customFormat="1" ht="41.25" customHeight="1">
      <c r="A293" s="532" t="s">
        <v>90</v>
      </c>
      <c r="B293" s="640" t="s">
        <v>615</v>
      </c>
      <c r="C293" s="630"/>
      <c r="D293" s="629"/>
      <c r="E293" s="628"/>
      <c r="F293" s="627"/>
      <c r="G293" s="653"/>
    </row>
    <row r="294" spans="1:7" s="641" customFormat="1" ht="23.25" customHeight="1">
      <c r="A294" s="532" t="s">
        <v>448</v>
      </c>
      <c r="B294" s="632" t="s">
        <v>383</v>
      </c>
      <c r="C294" s="630"/>
      <c r="D294" s="629"/>
      <c r="E294" s="628"/>
      <c r="F294" s="627"/>
      <c r="G294" s="652"/>
    </row>
    <row r="295" spans="1:7" s="641" customFormat="1" ht="22.5" customHeight="1">
      <c r="A295" s="577" t="s">
        <v>447</v>
      </c>
      <c r="B295" s="631" t="s">
        <v>140</v>
      </c>
      <c r="C295" s="630">
        <v>1</v>
      </c>
      <c r="D295" s="629" t="s">
        <v>14</v>
      </c>
      <c r="E295" s="628"/>
      <c r="F295" s="627">
        <f>C295*E295</f>
        <v>0</v>
      </c>
      <c r="G295" s="649"/>
    </row>
    <row r="296" spans="1:7" s="641" customFormat="1" ht="26.25" customHeight="1">
      <c r="A296" s="532" t="s">
        <v>446</v>
      </c>
      <c r="B296" s="632" t="s">
        <v>330</v>
      </c>
      <c r="C296" s="630"/>
      <c r="D296" s="629"/>
      <c r="E296" s="628"/>
      <c r="F296" s="627"/>
      <c r="G296" s="649"/>
    </row>
    <row r="297" spans="1:7" s="641" customFormat="1" ht="24.75" customHeight="1">
      <c r="A297" s="577" t="s">
        <v>445</v>
      </c>
      <c r="B297" s="631" t="s">
        <v>444</v>
      </c>
      <c r="C297" s="630">
        <v>3.78</v>
      </c>
      <c r="D297" s="629" t="s">
        <v>6</v>
      </c>
      <c r="E297" s="628"/>
      <c r="F297" s="627">
        <f>C297*E297</f>
        <v>0</v>
      </c>
      <c r="G297" s="645"/>
    </row>
    <row r="298" spans="1:7" s="641" customFormat="1" ht="25.5" customHeight="1">
      <c r="A298" s="577" t="s">
        <v>443</v>
      </c>
      <c r="B298" s="631" t="s">
        <v>442</v>
      </c>
      <c r="C298" s="630">
        <v>1.89</v>
      </c>
      <c r="D298" s="629" t="s">
        <v>6</v>
      </c>
      <c r="E298" s="628"/>
      <c r="F298" s="627">
        <f>C298*E298</f>
        <v>0</v>
      </c>
      <c r="G298" s="651"/>
    </row>
    <row r="299" spans="1:7" s="641" customFormat="1" ht="22.5" customHeight="1">
      <c r="A299" s="577" t="s">
        <v>441</v>
      </c>
      <c r="B299" s="631" t="s">
        <v>374</v>
      </c>
      <c r="C299" s="630">
        <v>2.27</v>
      </c>
      <c r="D299" s="629" t="s">
        <v>6</v>
      </c>
      <c r="E299" s="628"/>
      <c r="F299" s="627">
        <f>C299*E299</f>
        <v>0</v>
      </c>
      <c r="G299" s="649"/>
    </row>
    <row r="300" spans="1:7" s="641" customFormat="1" ht="28.5" customHeight="1">
      <c r="A300" s="532" t="s">
        <v>440</v>
      </c>
      <c r="B300" s="632" t="s">
        <v>439</v>
      </c>
      <c r="C300" s="630"/>
      <c r="D300" s="629"/>
      <c r="E300" s="628"/>
      <c r="F300" s="627"/>
      <c r="G300" s="649"/>
    </row>
    <row r="301" spans="1:7" s="641" customFormat="1" ht="24" customHeight="1">
      <c r="A301" s="577" t="s">
        <v>438</v>
      </c>
      <c r="B301" s="631" t="s">
        <v>371</v>
      </c>
      <c r="C301" s="630">
        <v>1.32</v>
      </c>
      <c r="D301" s="629" t="s">
        <v>6</v>
      </c>
      <c r="E301" s="628"/>
      <c r="F301" s="627">
        <f>C301*E301</f>
        <v>0</v>
      </c>
      <c r="G301" s="649"/>
    </row>
    <row r="302" spans="1:7" s="641" customFormat="1" ht="27.75" customHeight="1">
      <c r="A302" s="577" t="s">
        <v>437</v>
      </c>
      <c r="B302" s="631" t="s">
        <v>436</v>
      </c>
      <c r="C302" s="630">
        <v>0.45</v>
      </c>
      <c r="D302" s="629" t="s">
        <v>6</v>
      </c>
      <c r="E302" s="628"/>
      <c r="F302" s="627">
        <f>C302*E302</f>
        <v>0</v>
      </c>
      <c r="G302" s="649"/>
    </row>
    <row r="303" spans="1:7" s="641" customFormat="1" ht="24.75" customHeight="1">
      <c r="A303" s="577" t="s">
        <v>435</v>
      </c>
      <c r="B303" s="631" t="s">
        <v>434</v>
      </c>
      <c r="C303" s="630">
        <v>0.63</v>
      </c>
      <c r="D303" s="629" t="s">
        <v>6</v>
      </c>
      <c r="E303" s="628"/>
      <c r="F303" s="627">
        <f>C303*E303</f>
        <v>0</v>
      </c>
      <c r="G303" s="649"/>
    </row>
    <row r="304" spans="1:7" s="641" customFormat="1" ht="30" customHeight="1">
      <c r="A304" s="577" t="s">
        <v>433</v>
      </c>
      <c r="B304" s="631" t="s">
        <v>432</v>
      </c>
      <c r="C304" s="630">
        <v>0.86</v>
      </c>
      <c r="D304" s="629" t="s">
        <v>6</v>
      </c>
      <c r="E304" s="628"/>
      <c r="F304" s="627">
        <f>C304*E304</f>
        <v>0</v>
      </c>
      <c r="G304" s="645"/>
    </row>
    <row r="305" spans="1:7" s="641" customFormat="1" ht="21.75" customHeight="1">
      <c r="A305" s="532" t="s">
        <v>431</v>
      </c>
      <c r="B305" s="632" t="s">
        <v>430</v>
      </c>
      <c r="C305" s="630"/>
      <c r="D305" s="629"/>
      <c r="E305" s="628"/>
      <c r="F305" s="627"/>
      <c r="G305" s="649"/>
    </row>
    <row r="306" spans="1:7" s="641" customFormat="1" ht="25.5" customHeight="1">
      <c r="A306" s="577" t="s">
        <v>429</v>
      </c>
      <c r="B306" s="631" t="s">
        <v>428</v>
      </c>
      <c r="C306" s="630">
        <v>19.05</v>
      </c>
      <c r="D306" s="629" t="s">
        <v>15</v>
      </c>
      <c r="E306" s="628"/>
      <c r="F306" s="627">
        <f>C306*E306</f>
        <v>0</v>
      </c>
      <c r="G306" s="649"/>
    </row>
    <row r="307" spans="1:7" s="641" customFormat="1" ht="29.25" customHeight="1">
      <c r="A307" s="577" t="s">
        <v>427</v>
      </c>
      <c r="B307" s="631" t="s">
        <v>426</v>
      </c>
      <c r="C307" s="630">
        <v>3</v>
      </c>
      <c r="D307" s="629" t="s">
        <v>15</v>
      </c>
      <c r="E307" s="628"/>
      <c r="F307" s="627">
        <f>C307*E307</f>
        <v>0</v>
      </c>
      <c r="G307" s="649"/>
    </row>
    <row r="308" spans="1:7" s="641" customFormat="1" ht="29.25" customHeight="1">
      <c r="A308" s="532" t="s">
        <v>425</v>
      </c>
      <c r="B308" s="632" t="s">
        <v>358</v>
      </c>
      <c r="C308" s="630"/>
      <c r="D308" s="629"/>
      <c r="E308" s="628"/>
      <c r="F308" s="627"/>
      <c r="G308" s="650"/>
    </row>
    <row r="309" spans="1:7" s="641" customFormat="1" ht="30.75" customHeight="1">
      <c r="A309" s="577" t="s">
        <v>424</v>
      </c>
      <c r="B309" s="631" t="s">
        <v>423</v>
      </c>
      <c r="C309" s="630">
        <v>56.73</v>
      </c>
      <c r="D309" s="629" t="s">
        <v>15</v>
      </c>
      <c r="E309" s="628"/>
      <c r="F309" s="627">
        <f t="shared" ref="F309:F318" si="14">C309*E309</f>
        <v>0</v>
      </c>
      <c r="G309" s="649"/>
    </row>
    <row r="310" spans="1:7" s="641" customFormat="1" ht="28.5" customHeight="1">
      <c r="A310" s="577" t="s">
        <v>422</v>
      </c>
      <c r="B310" s="631" t="s">
        <v>421</v>
      </c>
      <c r="C310" s="630">
        <v>8.6300000000000008</v>
      </c>
      <c r="D310" s="629" t="s">
        <v>15</v>
      </c>
      <c r="E310" s="628"/>
      <c r="F310" s="627">
        <f t="shared" si="14"/>
        <v>0</v>
      </c>
      <c r="G310" s="649"/>
    </row>
    <row r="311" spans="1:7" s="641" customFormat="1" ht="24" customHeight="1">
      <c r="A311" s="577" t="s">
        <v>420</v>
      </c>
      <c r="B311" s="631" t="s">
        <v>419</v>
      </c>
      <c r="C311" s="630">
        <v>53.6</v>
      </c>
      <c r="D311" s="629" t="s">
        <v>5</v>
      </c>
      <c r="E311" s="628"/>
      <c r="F311" s="627">
        <f t="shared" si="14"/>
        <v>0</v>
      </c>
      <c r="G311" s="649"/>
    </row>
    <row r="312" spans="1:7" s="641" customFormat="1" ht="24.75" customHeight="1">
      <c r="A312" s="577" t="s">
        <v>418</v>
      </c>
      <c r="B312" s="631" t="s">
        <v>417</v>
      </c>
      <c r="C312" s="630">
        <v>8.6300000000000008</v>
      </c>
      <c r="D312" s="629" t="s">
        <v>15</v>
      </c>
      <c r="E312" s="628"/>
      <c r="F312" s="627">
        <f t="shared" si="14"/>
        <v>0</v>
      </c>
      <c r="G312" s="645"/>
    </row>
    <row r="313" spans="1:7" s="641" customFormat="1" ht="24" customHeight="1">
      <c r="A313" s="577" t="s">
        <v>416</v>
      </c>
      <c r="B313" s="631" t="s">
        <v>415</v>
      </c>
      <c r="C313" s="630">
        <v>8.6999999999999993</v>
      </c>
      <c r="D313" s="629" t="s">
        <v>15</v>
      </c>
      <c r="E313" s="628"/>
      <c r="F313" s="627">
        <f t="shared" si="14"/>
        <v>0</v>
      </c>
      <c r="G313" s="645"/>
    </row>
    <row r="314" spans="1:7" s="641" customFormat="1" ht="23.25" customHeight="1">
      <c r="A314" s="577" t="s">
        <v>414</v>
      </c>
      <c r="B314" s="631" t="s">
        <v>413</v>
      </c>
      <c r="C314" s="630">
        <v>5.04</v>
      </c>
      <c r="D314" s="629" t="s">
        <v>15</v>
      </c>
      <c r="E314" s="628"/>
      <c r="F314" s="627">
        <f t="shared" si="14"/>
        <v>0</v>
      </c>
      <c r="G314" s="645"/>
    </row>
    <row r="315" spans="1:7" s="641" customFormat="1" ht="34.5" customHeight="1">
      <c r="A315" s="577" t="s">
        <v>412</v>
      </c>
      <c r="B315" s="631" t="s">
        <v>411</v>
      </c>
      <c r="C315" s="630">
        <v>10.6</v>
      </c>
      <c r="D315" s="629" t="s">
        <v>15</v>
      </c>
      <c r="E315" s="628"/>
      <c r="F315" s="627">
        <f t="shared" si="14"/>
        <v>0</v>
      </c>
      <c r="G315" s="644"/>
    </row>
    <row r="316" spans="1:7" s="641" customFormat="1" ht="30.75" customHeight="1">
      <c r="A316" s="577" t="s">
        <v>410</v>
      </c>
      <c r="B316" s="631" t="s">
        <v>409</v>
      </c>
      <c r="C316" s="630">
        <v>1</v>
      </c>
      <c r="D316" s="629" t="s">
        <v>14</v>
      </c>
      <c r="E316" s="628"/>
      <c r="F316" s="627">
        <f t="shared" si="14"/>
        <v>0</v>
      </c>
      <c r="G316" s="644"/>
    </row>
    <row r="317" spans="1:7" s="641" customFormat="1" ht="37.5" customHeight="1">
      <c r="A317" s="577" t="s">
        <v>408</v>
      </c>
      <c r="B317" s="631" t="s">
        <v>407</v>
      </c>
      <c r="C317" s="630">
        <v>8.6300000000000008</v>
      </c>
      <c r="D317" s="629" t="s">
        <v>15</v>
      </c>
      <c r="E317" s="628"/>
      <c r="F317" s="627">
        <f t="shared" si="14"/>
        <v>0</v>
      </c>
      <c r="G317" s="644"/>
    </row>
    <row r="318" spans="1:7" s="641" customFormat="1" ht="28.5" customHeight="1" thickBot="1">
      <c r="A318" s="648" t="s">
        <v>406</v>
      </c>
      <c r="B318" s="647" t="s">
        <v>405</v>
      </c>
      <c r="C318" s="637">
        <v>5.04</v>
      </c>
      <c r="D318" s="636" t="s">
        <v>15</v>
      </c>
      <c r="E318" s="635"/>
      <c r="F318" s="634">
        <f t="shared" si="14"/>
        <v>0</v>
      </c>
      <c r="G318" s="758"/>
    </row>
    <row r="319" spans="1:7" s="641" customFormat="1" ht="17.25" customHeight="1" thickTop="1">
      <c r="A319" s="577"/>
      <c r="B319" s="631"/>
      <c r="C319" s="630"/>
      <c r="D319" s="629"/>
      <c r="E319" s="628"/>
      <c r="F319" s="627"/>
      <c r="G319" s="644"/>
    </row>
    <row r="320" spans="1:7" s="641" customFormat="1" ht="28.5" customHeight="1">
      <c r="A320" s="577" t="s">
        <v>404</v>
      </c>
      <c r="B320" s="631" t="s">
        <v>403</v>
      </c>
      <c r="C320" s="630">
        <v>56.73</v>
      </c>
      <c r="D320" s="629" t="s">
        <v>15</v>
      </c>
      <c r="E320" s="628"/>
      <c r="F320" s="627">
        <f>C320*E320</f>
        <v>0</v>
      </c>
      <c r="G320" s="644"/>
    </row>
    <row r="321" spans="1:7" s="641" customFormat="1" ht="26.25" customHeight="1">
      <c r="A321" s="532" t="s">
        <v>402</v>
      </c>
      <c r="B321" s="632" t="s">
        <v>401</v>
      </c>
      <c r="C321" s="630"/>
      <c r="D321" s="629"/>
      <c r="E321" s="628"/>
      <c r="F321" s="627"/>
      <c r="G321" s="644"/>
    </row>
    <row r="322" spans="1:7" s="641" customFormat="1" ht="37.5" customHeight="1">
      <c r="A322" s="577" t="s">
        <v>400</v>
      </c>
      <c r="B322" s="631" t="s">
        <v>399</v>
      </c>
      <c r="C322" s="630">
        <v>2</v>
      </c>
      <c r="D322" s="629" t="s">
        <v>2</v>
      </c>
      <c r="E322" s="643"/>
      <c r="F322" s="627">
        <f>C322*E322</f>
        <v>0</v>
      </c>
      <c r="G322" s="642"/>
    </row>
    <row r="323" spans="1:7" s="641" customFormat="1" ht="33.75" customHeight="1">
      <c r="A323" s="577" t="s">
        <v>398</v>
      </c>
      <c r="B323" s="631" t="s">
        <v>397</v>
      </c>
      <c r="C323" s="630">
        <v>2</v>
      </c>
      <c r="D323" s="629" t="s">
        <v>2</v>
      </c>
      <c r="E323" s="643"/>
      <c r="F323" s="627">
        <f>C323*E323</f>
        <v>0</v>
      </c>
      <c r="G323" s="644"/>
    </row>
    <row r="324" spans="1:7" s="641" customFormat="1" ht="30.75" customHeight="1">
      <c r="A324" s="577" t="s">
        <v>396</v>
      </c>
      <c r="B324" s="631" t="s">
        <v>395</v>
      </c>
      <c r="C324" s="630">
        <v>2</v>
      </c>
      <c r="D324" s="629" t="s">
        <v>2</v>
      </c>
      <c r="E324" s="643"/>
      <c r="F324" s="627">
        <f>C324*E324</f>
        <v>0</v>
      </c>
      <c r="G324" s="642"/>
    </row>
    <row r="325" spans="1:7" s="641" customFormat="1" ht="28.5" customHeight="1">
      <c r="A325" s="532" t="s">
        <v>394</v>
      </c>
      <c r="B325" s="632" t="s">
        <v>393</v>
      </c>
      <c r="C325" s="630"/>
      <c r="D325" s="629"/>
      <c r="E325" s="628"/>
      <c r="F325" s="627"/>
      <c r="G325" s="642"/>
    </row>
    <row r="326" spans="1:7" s="641" customFormat="1" ht="48" customHeight="1">
      <c r="A326" s="577" t="s">
        <v>392</v>
      </c>
      <c r="B326" s="631" t="s">
        <v>391</v>
      </c>
      <c r="C326" s="630">
        <v>2</v>
      </c>
      <c r="D326" s="629" t="s">
        <v>2</v>
      </c>
      <c r="E326" s="628"/>
      <c r="F326" s="627">
        <f>C326*E326</f>
        <v>0</v>
      </c>
      <c r="G326" s="642"/>
    </row>
    <row r="327" spans="1:7" s="641" customFormat="1" ht="30.75" customHeight="1">
      <c r="A327" s="577" t="s">
        <v>390</v>
      </c>
      <c r="B327" s="631" t="s">
        <v>389</v>
      </c>
      <c r="C327" s="630">
        <v>4</v>
      </c>
      <c r="D327" s="629" t="s">
        <v>2</v>
      </c>
      <c r="E327" s="628"/>
      <c r="F327" s="627">
        <f>C327*E327</f>
        <v>0</v>
      </c>
      <c r="G327" s="642"/>
    </row>
    <row r="328" spans="1:7" s="641" customFormat="1" ht="30.75" customHeight="1">
      <c r="A328" s="577" t="s">
        <v>388</v>
      </c>
      <c r="B328" s="631" t="s">
        <v>387</v>
      </c>
      <c r="C328" s="630">
        <v>4</v>
      </c>
      <c r="D328" s="629" t="s">
        <v>2</v>
      </c>
      <c r="E328" s="628"/>
      <c r="F328" s="627">
        <f>C328*E328</f>
        <v>0</v>
      </c>
      <c r="G328" s="642"/>
    </row>
    <row r="329" spans="1:7" s="641" customFormat="1" ht="45" customHeight="1">
      <c r="A329" s="532" t="s">
        <v>386</v>
      </c>
      <c r="B329" s="632" t="s">
        <v>385</v>
      </c>
      <c r="C329" s="630">
        <v>1</v>
      </c>
      <c r="D329" s="629" t="s">
        <v>14</v>
      </c>
      <c r="E329" s="628"/>
      <c r="F329" s="627">
        <f>C329*E329</f>
        <v>0</v>
      </c>
      <c r="G329" s="642">
        <f>SUM(F294:F329)</f>
        <v>0</v>
      </c>
    </row>
    <row r="330" spans="1:7" s="641" customFormat="1" ht="16.5" customHeight="1">
      <c r="A330" s="532"/>
      <c r="B330" s="632"/>
      <c r="C330" s="630"/>
      <c r="D330" s="629"/>
      <c r="E330" s="628"/>
      <c r="F330" s="627"/>
      <c r="G330" s="642"/>
    </row>
    <row r="331" spans="1:7" s="641" customFormat="1" ht="45" customHeight="1">
      <c r="A331" s="532" t="s">
        <v>87</v>
      </c>
      <c r="B331" s="640" t="s">
        <v>384</v>
      </c>
      <c r="C331" s="630"/>
      <c r="D331" s="629"/>
      <c r="E331" s="628"/>
      <c r="F331" s="627"/>
      <c r="G331" s="642"/>
    </row>
    <row r="332" spans="1:7" s="641" customFormat="1" ht="30.75" customHeight="1">
      <c r="A332" s="532" t="s">
        <v>221</v>
      </c>
      <c r="B332" s="632" t="s">
        <v>383</v>
      </c>
      <c r="C332" s="630"/>
      <c r="D332" s="629"/>
      <c r="E332" s="628"/>
      <c r="F332" s="627"/>
      <c r="G332" s="642"/>
    </row>
    <row r="333" spans="1:7" s="641" customFormat="1" ht="30.75" customHeight="1">
      <c r="A333" s="577" t="s">
        <v>382</v>
      </c>
      <c r="B333" s="631" t="s">
        <v>140</v>
      </c>
      <c r="C333" s="630">
        <v>1</v>
      </c>
      <c r="D333" s="629" t="s">
        <v>14</v>
      </c>
      <c r="E333" s="628"/>
      <c r="F333" s="627">
        <f>C333*E333</f>
        <v>0</v>
      </c>
      <c r="G333" s="642"/>
    </row>
    <row r="334" spans="1:7" s="641" customFormat="1" ht="30.75" customHeight="1">
      <c r="A334" s="532" t="s">
        <v>219</v>
      </c>
      <c r="B334" s="632" t="s">
        <v>330</v>
      </c>
      <c r="C334" s="630"/>
      <c r="D334" s="629"/>
      <c r="E334" s="628"/>
      <c r="F334" s="627"/>
      <c r="G334" s="642"/>
    </row>
    <row r="335" spans="1:7" s="641" customFormat="1" ht="30.75" customHeight="1">
      <c r="A335" s="577" t="s">
        <v>381</v>
      </c>
      <c r="B335" s="631" t="s">
        <v>380</v>
      </c>
      <c r="C335" s="630">
        <v>7.2</v>
      </c>
      <c r="D335" s="629" t="s">
        <v>6</v>
      </c>
      <c r="E335" s="628"/>
      <c r="F335" s="627">
        <f>C335*E335</f>
        <v>0</v>
      </c>
      <c r="G335" s="642"/>
    </row>
    <row r="336" spans="1:7" s="641" customFormat="1" ht="30.75" customHeight="1">
      <c r="A336" s="577" t="s">
        <v>379</v>
      </c>
      <c r="B336" s="631" t="s">
        <v>378</v>
      </c>
      <c r="C336" s="630">
        <v>1.4</v>
      </c>
      <c r="D336" s="629" t="str">
        <f>D335</f>
        <v>M3</v>
      </c>
      <c r="E336" s="628"/>
      <c r="F336" s="627">
        <f>C336*E336</f>
        <v>0</v>
      </c>
      <c r="G336" s="642"/>
    </row>
    <row r="337" spans="1:7" s="641" customFormat="1" ht="43.5" customHeight="1">
      <c r="A337" s="577" t="s">
        <v>377</v>
      </c>
      <c r="B337" s="631" t="s">
        <v>376</v>
      </c>
      <c r="C337" s="630">
        <v>2.5</v>
      </c>
      <c r="D337" s="629" t="s">
        <v>6</v>
      </c>
      <c r="E337" s="628"/>
      <c r="F337" s="627">
        <f>C337*E337</f>
        <v>0</v>
      </c>
      <c r="G337" s="642"/>
    </row>
    <row r="338" spans="1:7" s="641" customFormat="1" ht="30.75" customHeight="1">
      <c r="A338" s="577" t="s">
        <v>375</v>
      </c>
      <c r="B338" s="631" t="s">
        <v>374</v>
      </c>
      <c r="C338" s="630">
        <v>1</v>
      </c>
      <c r="D338" s="629" t="s">
        <v>14</v>
      </c>
      <c r="E338" s="628"/>
      <c r="F338" s="627">
        <f>C338*E338</f>
        <v>0</v>
      </c>
      <c r="G338" s="642"/>
    </row>
    <row r="339" spans="1:7" s="641" customFormat="1" ht="30.75" customHeight="1">
      <c r="A339" s="532" t="s">
        <v>217</v>
      </c>
      <c r="B339" s="632" t="s">
        <v>373</v>
      </c>
      <c r="C339" s="630"/>
      <c r="D339" s="629"/>
      <c r="E339" s="628"/>
      <c r="F339" s="627"/>
      <c r="G339" s="642"/>
    </row>
    <row r="340" spans="1:7" s="641" customFormat="1" ht="27" customHeight="1">
      <c r="A340" s="577" t="s">
        <v>372</v>
      </c>
      <c r="B340" s="631" t="s">
        <v>371</v>
      </c>
      <c r="C340" s="630">
        <v>2.72</v>
      </c>
      <c r="D340" s="629" t="s">
        <v>6</v>
      </c>
      <c r="E340" s="628"/>
      <c r="F340" s="627">
        <f>C340*E340</f>
        <v>0</v>
      </c>
      <c r="G340" s="642"/>
    </row>
    <row r="341" spans="1:7" s="641" customFormat="1" ht="24.75" customHeight="1">
      <c r="A341" s="577" t="s">
        <v>370</v>
      </c>
      <c r="B341" s="631" t="s">
        <v>369</v>
      </c>
      <c r="C341" s="630">
        <v>0.32</v>
      </c>
      <c r="D341" s="629" t="s">
        <v>6</v>
      </c>
      <c r="E341" s="628"/>
      <c r="F341" s="627">
        <f>C341*E341</f>
        <v>0</v>
      </c>
      <c r="G341" s="642"/>
    </row>
    <row r="342" spans="1:7" s="641" customFormat="1" ht="30.75" customHeight="1">
      <c r="A342" s="577" t="s">
        <v>368</v>
      </c>
      <c r="B342" s="631" t="s">
        <v>367</v>
      </c>
      <c r="C342" s="630">
        <v>0.8</v>
      </c>
      <c r="D342" s="629" t="s">
        <v>6</v>
      </c>
      <c r="E342" s="628"/>
      <c r="F342" s="627">
        <f>C342*E342</f>
        <v>0</v>
      </c>
      <c r="G342" s="642"/>
    </row>
    <row r="343" spans="1:7" s="641" customFormat="1" ht="30.75" customHeight="1">
      <c r="A343" s="577" t="s">
        <v>366</v>
      </c>
      <c r="B343" s="631" t="s">
        <v>365</v>
      </c>
      <c r="C343" s="630">
        <v>0.38</v>
      </c>
      <c r="D343" s="629" t="s">
        <v>6</v>
      </c>
      <c r="E343" s="628"/>
      <c r="F343" s="627">
        <f>C343*E343</f>
        <v>0</v>
      </c>
      <c r="G343" s="642"/>
    </row>
    <row r="344" spans="1:7" s="641" customFormat="1" ht="27" customHeight="1" thickBot="1">
      <c r="A344" s="639" t="s">
        <v>215</v>
      </c>
      <c r="B344" s="638" t="s">
        <v>364</v>
      </c>
      <c r="C344" s="637">
        <v>50.5</v>
      </c>
      <c r="D344" s="636" t="s">
        <v>15</v>
      </c>
      <c r="E344" s="635"/>
      <c r="F344" s="634">
        <f>C344*E344</f>
        <v>0</v>
      </c>
      <c r="G344" s="752"/>
    </row>
    <row r="345" spans="1:7" s="641" customFormat="1" ht="12.75" customHeight="1" thickTop="1">
      <c r="A345" s="532"/>
      <c r="B345" s="632"/>
      <c r="C345" s="630"/>
      <c r="D345" s="629"/>
      <c r="E345" s="628"/>
      <c r="F345" s="627"/>
      <c r="G345" s="642"/>
    </row>
    <row r="346" spans="1:7" s="641" customFormat="1" ht="48.75" customHeight="1">
      <c r="A346" s="532" t="s">
        <v>363</v>
      </c>
      <c r="B346" s="632" t="s">
        <v>362</v>
      </c>
      <c r="C346" s="630">
        <v>20</v>
      </c>
      <c r="D346" s="629" t="s">
        <v>5</v>
      </c>
      <c r="E346" s="628"/>
      <c r="F346" s="627">
        <f>C346*E346</f>
        <v>0</v>
      </c>
      <c r="G346" s="642"/>
    </row>
    <row r="347" spans="1:7" s="641" customFormat="1" ht="48" customHeight="1">
      <c r="A347" s="532" t="s">
        <v>361</v>
      </c>
      <c r="B347" s="632" t="s">
        <v>360</v>
      </c>
      <c r="C347" s="630">
        <v>1</v>
      </c>
      <c r="D347" s="629" t="s">
        <v>14</v>
      </c>
      <c r="E347" s="628"/>
      <c r="F347" s="627">
        <f>C347*E347</f>
        <v>0</v>
      </c>
      <c r="G347" s="642"/>
    </row>
    <row r="348" spans="1:7" s="641" customFormat="1" ht="28.5" customHeight="1">
      <c r="A348" s="532" t="s">
        <v>359</v>
      </c>
      <c r="B348" s="632" t="s">
        <v>358</v>
      </c>
      <c r="C348" s="630"/>
      <c r="D348" s="629"/>
      <c r="E348" s="628"/>
      <c r="F348" s="627"/>
      <c r="G348" s="642"/>
    </row>
    <row r="349" spans="1:7" s="641" customFormat="1" ht="25.5" customHeight="1">
      <c r="A349" s="577" t="s">
        <v>357</v>
      </c>
      <c r="B349" s="631" t="s">
        <v>356</v>
      </c>
      <c r="C349" s="630">
        <v>17.22</v>
      </c>
      <c r="D349" s="629" t="s">
        <v>15</v>
      </c>
      <c r="E349" s="628"/>
      <c r="F349" s="627">
        <f t="shared" ref="F349:F358" si="15">C349*E349</f>
        <v>0</v>
      </c>
      <c r="G349" s="642"/>
    </row>
    <row r="350" spans="1:7" s="641" customFormat="1" ht="25.5" customHeight="1">
      <c r="A350" s="577" t="s">
        <v>355</v>
      </c>
      <c r="B350" s="631" t="s">
        <v>354</v>
      </c>
      <c r="C350" s="630">
        <v>78</v>
      </c>
      <c r="D350" s="629" t="s">
        <v>5</v>
      </c>
      <c r="E350" s="628"/>
      <c r="F350" s="627">
        <f t="shared" si="15"/>
        <v>0</v>
      </c>
      <c r="G350" s="642"/>
    </row>
    <row r="351" spans="1:7" s="641" customFormat="1" ht="30.75" customHeight="1">
      <c r="A351" s="577" t="s">
        <v>353</v>
      </c>
      <c r="B351" s="631" t="s">
        <v>352</v>
      </c>
      <c r="C351" s="630">
        <v>17.22</v>
      </c>
      <c r="D351" s="629" t="s">
        <v>15</v>
      </c>
      <c r="E351" s="628"/>
      <c r="F351" s="627">
        <f t="shared" si="15"/>
        <v>0</v>
      </c>
      <c r="G351" s="642"/>
    </row>
    <row r="352" spans="1:7" s="641" customFormat="1" ht="27" customHeight="1">
      <c r="A352" s="577" t="s">
        <v>351</v>
      </c>
      <c r="B352" s="631" t="s">
        <v>350</v>
      </c>
      <c r="C352" s="630">
        <v>101</v>
      </c>
      <c r="D352" s="629" t="s">
        <v>15</v>
      </c>
      <c r="E352" s="628"/>
      <c r="F352" s="627">
        <f t="shared" si="15"/>
        <v>0</v>
      </c>
      <c r="G352" s="642"/>
    </row>
    <row r="353" spans="1:9" s="641" customFormat="1" ht="30.75" customHeight="1">
      <c r="A353" s="577" t="s">
        <v>349</v>
      </c>
      <c r="B353" s="631" t="s">
        <v>348</v>
      </c>
      <c r="C353" s="630">
        <v>17.22</v>
      </c>
      <c r="D353" s="629" t="s">
        <v>15</v>
      </c>
      <c r="E353" s="628"/>
      <c r="F353" s="627">
        <f t="shared" si="15"/>
        <v>0</v>
      </c>
      <c r="G353" s="642"/>
    </row>
    <row r="354" spans="1:9" s="641" customFormat="1" ht="30.75" customHeight="1">
      <c r="A354" s="577" t="s">
        <v>347</v>
      </c>
      <c r="B354" s="631" t="s">
        <v>346</v>
      </c>
      <c r="C354" s="630">
        <v>17.5</v>
      </c>
      <c r="D354" s="629" t="s">
        <v>15</v>
      </c>
      <c r="E354" s="628"/>
      <c r="F354" s="627">
        <f t="shared" si="15"/>
        <v>0</v>
      </c>
      <c r="G354" s="642"/>
    </row>
    <row r="355" spans="1:9" s="641" customFormat="1" ht="28.5" customHeight="1">
      <c r="A355" s="577" t="s">
        <v>345</v>
      </c>
      <c r="B355" s="631" t="s">
        <v>344</v>
      </c>
      <c r="C355" s="630">
        <v>1</v>
      </c>
      <c r="D355" s="629" t="s">
        <v>14</v>
      </c>
      <c r="E355" s="628"/>
      <c r="F355" s="627">
        <f t="shared" si="15"/>
        <v>0</v>
      </c>
      <c r="G355" s="642"/>
    </row>
    <row r="356" spans="1:9" s="641" customFormat="1" ht="63.75" customHeight="1">
      <c r="A356" s="577" t="s">
        <v>343</v>
      </c>
      <c r="B356" s="631" t="s">
        <v>342</v>
      </c>
      <c r="C356" s="630">
        <v>1</v>
      </c>
      <c r="D356" s="629" t="s">
        <v>14</v>
      </c>
      <c r="E356" s="628"/>
      <c r="F356" s="627">
        <f t="shared" si="15"/>
        <v>0</v>
      </c>
      <c r="G356" s="642"/>
    </row>
    <row r="357" spans="1:9" s="641" customFormat="1" ht="42" customHeight="1">
      <c r="A357" s="577" t="s">
        <v>341</v>
      </c>
      <c r="B357" s="631" t="s">
        <v>340</v>
      </c>
      <c r="C357" s="630">
        <v>1</v>
      </c>
      <c r="D357" s="629" t="s">
        <v>14</v>
      </c>
      <c r="E357" s="628"/>
      <c r="F357" s="627">
        <f t="shared" si="15"/>
        <v>0</v>
      </c>
      <c r="G357" s="642"/>
    </row>
    <row r="358" spans="1:9" s="641" customFormat="1" ht="30.75" customHeight="1">
      <c r="A358" s="577" t="s">
        <v>339</v>
      </c>
      <c r="B358" s="631" t="s">
        <v>338</v>
      </c>
      <c r="C358" s="630">
        <v>1</v>
      </c>
      <c r="D358" s="629" t="s">
        <v>14</v>
      </c>
      <c r="E358" s="628"/>
      <c r="F358" s="627">
        <f t="shared" si="15"/>
        <v>0</v>
      </c>
      <c r="G358" s="642"/>
    </row>
    <row r="359" spans="1:9" s="641" customFormat="1" ht="30.75" customHeight="1">
      <c r="A359" s="626" t="s">
        <v>337</v>
      </c>
      <c r="B359" s="625" t="s">
        <v>336</v>
      </c>
      <c r="C359" s="531">
        <v>1</v>
      </c>
      <c r="D359" s="624" t="s">
        <v>14</v>
      </c>
      <c r="E359" s="623"/>
      <c r="F359" s="622">
        <f>+C359*E359</f>
        <v>0</v>
      </c>
      <c r="G359" s="642">
        <f>SUM(F333:F359)</f>
        <v>0</v>
      </c>
    </row>
    <row r="360" spans="1:9" s="641" customFormat="1" ht="9.75" customHeight="1" thickBot="1">
      <c r="A360" s="757"/>
      <c r="B360" s="756"/>
      <c r="C360" s="571"/>
      <c r="D360" s="755"/>
      <c r="E360" s="754"/>
      <c r="F360" s="753"/>
      <c r="G360" s="752"/>
    </row>
    <row r="361" spans="1:9" s="641" customFormat="1" ht="26.25" customHeight="1" thickTop="1" thickBot="1">
      <c r="A361" s="751"/>
      <c r="B361" s="750" t="s">
        <v>614</v>
      </c>
      <c r="C361" s="749"/>
      <c r="D361" s="748"/>
      <c r="E361" s="747"/>
      <c r="F361" s="746"/>
      <c r="G361" s="745">
        <f>SUM(G189:G359)</f>
        <v>0</v>
      </c>
    </row>
    <row r="362" spans="1:9" s="641" customFormat="1" ht="12" customHeight="1" thickTop="1">
      <c r="A362" s="626"/>
      <c r="B362" s="744"/>
      <c r="C362" s="531"/>
      <c r="D362" s="624"/>
      <c r="E362" s="623"/>
      <c r="F362" s="622"/>
      <c r="G362" s="642"/>
    </row>
    <row r="363" spans="1:9" ht="34.5" customHeight="1">
      <c r="A363" s="743" t="s">
        <v>613</v>
      </c>
      <c r="B363" s="742" t="s">
        <v>612</v>
      </c>
      <c r="C363" s="538"/>
      <c r="D363" s="538"/>
      <c r="E363" s="610"/>
      <c r="F363" s="538"/>
      <c r="G363" s="609"/>
      <c r="I363" s="608"/>
    </row>
    <row r="364" spans="1:9" ht="10.5" customHeight="1">
      <c r="A364" s="743"/>
      <c r="B364" s="742"/>
      <c r="C364" s="538"/>
      <c r="D364" s="538"/>
      <c r="E364" s="610"/>
      <c r="F364" s="538"/>
      <c r="G364" s="609"/>
      <c r="I364" s="608"/>
    </row>
    <row r="365" spans="1:9" ht="39.75" customHeight="1">
      <c r="A365" s="532" t="s">
        <v>143</v>
      </c>
      <c r="B365" s="544" t="s">
        <v>611</v>
      </c>
      <c r="C365" s="538"/>
      <c r="D365" s="538"/>
      <c r="E365" s="610"/>
      <c r="F365" s="538"/>
      <c r="G365" s="609"/>
      <c r="I365" s="608"/>
    </row>
    <row r="366" spans="1:9" ht="22.5" customHeight="1">
      <c r="A366" s="604" t="s">
        <v>141</v>
      </c>
      <c r="B366" s="737" t="s">
        <v>610</v>
      </c>
      <c r="C366" s="531">
        <v>180</v>
      </c>
      <c r="D366" s="520" t="s">
        <v>506</v>
      </c>
      <c r="E366" s="529"/>
      <c r="F366" s="529">
        <f t="shared" ref="F366:F372" si="16">ROUND(C366*E366,2)</f>
        <v>0</v>
      </c>
      <c r="G366" s="741"/>
      <c r="I366" s="608"/>
    </row>
    <row r="367" spans="1:9" ht="21.75" customHeight="1">
      <c r="A367" s="604" t="s">
        <v>139</v>
      </c>
      <c r="B367" s="737" t="s">
        <v>609</v>
      </c>
      <c r="C367" s="531">
        <v>180</v>
      </c>
      <c r="D367" s="520" t="s">
        <v>506</v>
      </c>
      <c r="E367" s="529"/>
      <c r="F367" s="529">
        <f t="shared" si="16"/>
        <v>0</v>
      </c>
      <c r="G367" s="741"/>
      <c r="I367" s="608"/>
    </row>
    <row r="368" spans="1:9" ht="23.25" customHeight="1">
      <c r="A368" s="604" t="s">
        <v>608</v>
      </c>
      <c r="B368" s="737" t="s">
        <v>607</v>
      </c>
      <c r="C368" s="531">
        <f>180*70%</f>
        <v>126</v>
      </c>
      <c r="D368" s="520" t="s">
        <v>506</v>
      </c>
      <c r="E368" s="529"/>
      <c r="F368" s="529">
        <f t="shared" si="16"/>
        <v>0</v>
      </c>
      <c r="G368" s="741"/>
      <c r="I368" s="608"/>
    </row>
    <row r="369" spans="1:15" ht="23.25" customHeight="1">
      <c r="A369" s="604" t="s">
        <v>606</v>
      </c>
      <c r="B369" s="737" t="s">
        <v>605</v>
      </c>
      <c r="C369" s="531">
        <v>1</v>
      </c>
      <c r="D369" s="520" t="s">
        <v>2</v>
      </c>
      <c r="E369" s="529"/>
      <c r="F369" s="529">
        <f t="shared" si="16"/>
        <v>0</v>
      </c>
      <c r="G369" s="741"/>
      <c r="I369" s="608"/>
    </row>
    <row r="370" spans="1:15" ht="26.25" customHeight="1">
      <c r="A370" s="604" t="s">
        <v>604</v>
      </c>
      <c r="B370" s="737" t="s">
        <v>603</v>
      </c>
      <c r="C370" s="531">
        <v>180</v>
      </c>
      <c r="D370" s="520" t="s">
        <v>506</v>
      </c>
      <c r="E370" s="529"/>
      <c r="F370" s="529">
        <f t="shared" si="16"/>
        <v>0</v>
      </c>
      <c r="G370" s="741"/>
      <c r="I370" s="608"/>
    </row>
    <row r="371" spans="1:15" ht="26.25" customHeight="1">
      <c r="A371" s="604" t="s">
        <v>602</v>
      </c>
      <c r="B371" s="737" t="s">
        <v>601</v>
      </c>
      <c r="C371" s="531">
        <v>1</v>
      </c>
      <c r="D371" s="520" t="s">
        <v>2</v>
      </c>
      <c r="E371" s="529"/>
      <c r="F371" s="529">
        <f t="shared" si="16"/>
        <v>0</v>
      </c>
      <c r="G371" s="741"/>
      <c r="I371" s="608"/>
    </row>
    <row r="372" spans="1:15" ht="25.5" customHeight="1" thickBot="1">
      <c r="A372" s="740" t="s">
        <v>600</v>
      </c>
      <c r="B372" s="739" t="s">
        <v>599</v>
      </c>
      <c r="C372" s="571">
        <v>1</v>
      </c>
      <c r="D372" s="738" t="s">
        <v>2</v>
      </c>
      <c r="E372" s="568"/>
      <c r="F372" s="568">
        <f t="shared" si="16"/>
        <v>0</v>
      </c>
      <c r="G372" s="567">
        <f>SUM(F366:F372)</f>
        <v>0</v>
      </c>
      <c r="I372" s="608"/>
    </row>
    <row r="373" spans="1:15" ht="15.75" customHeight="1" thickTop="1">
      <c r="A373" s="604"/>
      <c r="B373" s="737"/>
      <c r="C373" s="531"/>
      <c r="D373" s="520"/>
      <c r="E373" s="529"/>
      <c r="F373" s="529"/>
      <c r="G373" s="506"/>
      <c r="I373" s="608"/>
    </row>
    <row r="374" spans="1:15" s="425" customFormat="1" ht="30" customHeight="1">
      <c r="A374" s="736" t="s">
        <v>137</v>
      </c>
      <c r="B374" s="707" t="s">
        <v>598</v>
      </c>
      <c r="C374" s="735"/>
      <c r="D374" s="735"/>
      <c r="E374" s="735"/>
      <c r="F374" s="735"/>
      <c r="G374" s="733"/>
    </row>
    <row r="375" spans="1:15" s="431" customFormat="1" ht="18.75" customHeight="1">
      <c r="A375" s="708" t="s">
        <v>136</v>
      </c>
      <c r="B375" s="707" t="s">
        <v>500</v>
      </c>
      <c r="C375" s="614"/>
      <c r="D375" s="615"/>
      <c r="E375" s="734"/>
      <c r="F375" s="627"/>
      <c r="G375" s="706"/>
      <c r="H375" s="705"/>
      <c r="I375" s="439"/>
      <c r="J375" s="439"/>
      <c r="K375" s="439"/>
      <c r="L375" s="438"/>
    </row>
    <row r="376" spans="1:15" s="425" customFormat="1" ht="21" customHeight="1">
      <c r="A376" s="617" t="s">
        <v>134</v>
      </c>
      <c r="B376" s="732" t="s">
        <v>597</v>
      </c>
      <c r="C376" s="531">
        <v>1</v>
      </c>
      <c r="D376" s="615" t="s">
        <v>2</v>
      </c>
      <c r="E376" s="614"/>
      <c r="F376" s="614">
        <f>C376*E376</f>
        <v>0</v>
      </c>
      <c r="G376" s="733"/>
      <c r="H376" s="588"/>
    </row>
    <row r="377" spans="1:15" s="425" customFormat="1" ht="41.25" customHeight="1">
      <c r="A377" s="617" t="s">
        <v>132</v>
      </c>
      <c r="B377" s="732" t="s">
        <v>596</v>
      </c>
      <c r="C377" s="531">
        <v>1</v>
      </c>
      <c r="D377" s="615" t="s">
        <v>2</v>
      </c>
      <c r="E377" s="614"/>
      <c r="F377" s="614">
        <f>+C377*E377</f>
        <v>0</v>
      </c>
      <c r="G377" s="706"/>
      <c r="H377" s="588"/>
      <c r="I377" s="439"/>
      <c r="J377" s="439"/>
      <c r="K377" s="439"/>
      <c r="L377" s="438"/>
    </row>
    <row r="378" spans="1:15" s="431" customFormat="1" ht="23.25" customHeight="1">
      <c r="A378" s="617" t="s">
        <v>595</v>
      </c>
      <c r="B378" s="710" t="s">
        <v>594</v>
      </c>
      <c r="C378" s="531">
        <v>2</v>
      </c>
      <c r="D378" s="615" t="s">
        <v>2</v>
      </c>
      <c r="E378" s="614"/>
      <c r="F378" s="614">
        <f t="shared" ref="F378:F388" si="17">C378*E378</f>
        <v>0</v>
      </c>
      <c r="G378" s="698"/>
      <c r="H378" s="697"/>
      <c r="I378" s="439"/>
      <c r="J378" s="695"/>
      <c r="K378" s="695"/>
      <c r="L378" s="695"/>
      <c r="M378" s="696"/>
      <c r="N378" s="695"/>
      <c r="O378" s="695"/>
    </row>
    <row r="379" spans="1:15" s="431" customFormat="1" ht="23.25" customHeight="1">
      <c r="A379" s="617" t="s">
        <v>593</v>
      </c>
      <c r="B379" s="710" t="s">
        <v>592</v>
      </c>
      <c r="C379" s="531">
        <v>2</v>
      </c>
      <c r="D379" s="615" t="s">
        <v>2</v>
      </c>
      <c r="E379" s="614"/>
      <c r="F379" s="614">
        <f t="shared" si="17"/>
        <v>0</v>
      </c>
      <c r="G379" s="698"/>
      <c r="H379" s="697"/>
      <c r="I379" s="439"/>
      <c r="J379" s="695"/>
      <c r="K379" s="695"/>
      <c r="L379" s="695"/>
      <c r="M379" s="696"/>
      <c r="N379" s="695"/>
      <c r="O379" s="695"/>
    </row>
    <row r="380" spans="1:15" s="431" customFormat="1" ht="23.25" customHeight="1">
      <c r="A380" s="617" t="s">
        <v>591</v>
      </c>
      <c r="B380" s="710" t="s">
        <v>590</v>
      </c>
      <c r="C380" s="531">
        <v>1</v>
      </c>
      <c r="D380" s="615" t="s">
        <v>2</v>
      </c>
      <c r="E380" s="614"/>
      <c r="F380" s="614">
        <f t="shared" si="17"/>
        <v>0</v>
      </c>
      <c r="G380" s="698"/>
      <c r="H380" s="697"/>
      <c r="I380" s="439"/>
      <c r="J380" s="695"/>
      <c r="K380" s="695"/>
      <c r="L380" s="695"/>
      <c r="M380" s="696"/>
      <c r="N380" s="695"/>
      <c r="O380" s="695"/>
    </row>
    <row r="381" spans="1:15" s="431" customFormat="1" ht="23.25" customHeight="1">
      <c r="A381" s="617" t="s">
        <v>589</v>
      </c>
      <c r="B381" s="710" t="s">
        <v>588</v>
      </c>
      <c r="C381" s="531">
        <v>1</v>
      </c>
      <c r="D381" s="615" t="s">
        <v>2</v>
      </c>
      <c r="E381" s="614"/>
      <c r="F381" s="614">
        <f t="shared" si="17"/>
        <v>0</v>
      </c>
      <c r="G381" s="698"/>
      <c r="H381" s="697"/>
      <c r="I381" s="439"/>
      <c r="J381" s="695"/>
      <c r="K381" s="695"/>
      <c r="L381" s="695"/>
      <c r="M381" s="696"/>
      <c r="N381" s="695"/>
      <c r="O381" s="695"/>
    </row>
    <row r="382" spans="1:15" s="431" customFormat="1" ht="23.25" customHeight="1">
      <c r="A382" s="617" t="s">
        <v>587</v>
      </c>
      <c r="B382" s="710" t="s">
        <v>586</v>
      </c>
      <c r="C382" s="531">
        <v>1</v>
      </c>
      <c r="D382" s="615" t="s">
        <v>2</v>
      </c>
      <c r="E382" s="614"/>
      <c r="F382" s="614">
        <f t="shared" si="17"/>
        <v>0</v>
      </c>
      <c r="G382" s="698"/>
      <c r="H382" s="697"/>
      <c r="I382" s="439"/>
      <c r="J382" s="695"/>
      <c r="K382" s="695"/>
      <c r="L382" s="695"/>
      <c r="M382" s="696"/>
      <c r="N382" s="695"/>
      <c r="O382" s="695"/>
    </row>
    <row r="383" spans="1:15" s="431" customFormat="1" ht="23.25" customHeight="1">
      <c r="A383" s="617" t="s">
        <v>585</v>
      </c>
      <c r="B383" s="710" t="s">
        <v>584</v>
      </c>
      <c r="C383" s="531">
        <v>1</v>
      </c>
      <c r="D383" s="615" t="s">
        <v>2</v>
      </c>
      <c r="E383" s="614"/>
      <c r="F383" s="614">
        <f t="shared" si="17"/>
        <v>0</v>
      </c>
      <c r="G383" s="698"/>
      <c r="H383" s="697"/>
      <c r="I383" s="439"/>
      <c r="J383" s="695"/>
      <c r="K383" s="695"/>
      <c r="L383" s="695"/>
      <c r="M383" s="696"/>
      <c r="N383" s="695"/>
      <c r="O383" s="695"/>
    </row>
    <row r="384" spans="1:15" s="727" customFormat="1" ht="20.25" customHeight="1">
      <c r="A384" s="617" t="s">
        <v>583</v>
      </c>
      <c r="B384" s="710" t="s">
        <v>582</v>
      </c>
      <c r="C384" s="531">
        <v>1</v>
      </c>
      <c r="D384" s="615" t="s">
        <v>14</v>
      </c>
      <c r="E384" s="614"/>
      <c r="F384" s="614">
        <f t="shared" si="17"/>
        <v>0</v>
      </c>
      <c r="G384" s="698"/>
      <c r="H384" s="731"/>
      <c r="I384" s="730"/>
      <c r="J384" s="728"/>
      <c r="K384" s="728"/>
      <c r="L384" s="728"/>
      <c r="M384" s="729"/>
      <c r="N384" s="728"/>
      <c r="O384" s="728"/>
    </row>
    <row r="385" spans="1:15" s="727" customFormat="1" ht="23.25" customHeight="1">
      <c r="A385" s="617" t="s">
        <v>581</v>
      </c>
      <c r="B385" s="710" t="s">
        <v>580</v>
      </c>
      <c r="C385" s="531">
        <v>1</v>
      </c>
      <c r="D385" s="615" t="s">
        <v>14</v>
      </c>
      <c r="E385" s="614"/>
      <c r="F385" s="614">
        <f t="shared" si="17"/>
        <v>0</v>
      </c>
      <c r="G385" s="698"/>
      <c r="H385" s="731"/>
      <c r="I385" s="730"/>
      <c r="J385" s="728"/>
      <c r="K385" s="728"/>
      <c r="L385" s="728"/>
      <c r="M385" s="729"/>
      <c r="N385" s="728"/>
      <c r="O385" s="728"/>
    </row>
    <row r="386" spans="1:15" s="721" customFormat="1" ht="61.5" customHeight="1">
      <c r="A386" s="726" t="s">
        <v>579</v>
      </c>
      <c r="B386" s="704" t="s">
        <v>578</v>
      </c>
      <c r="C386" s="531">
        <v>1</v>
      </c>
      <c r="D386" s="615" t="s">
        <v>2</v>
      </c>
      <c r="E386" s="614"/>
      <c r="F386" s="614">
        <f t="shared" si="17"/>
        <v>0</v>
      </c>
      <c r="G386" s="703"/>
      <c r="H386" s="725"/>
      <c r="I386" s="724"/>
    </row>
    <row r="387" spans="1:15" s="431" customFormat="1" ht="39" customHeight="1">
      <c r="A387" s="723" t="s">
        <v>577</v>
      </c>
      <c r="B387" s="699" t="s">
        <v>576</v>
      </c>
      <c r="C387" s="531">
        <v>3</v>
      </c>
      <c r="D387" s="615" t="s">
        <v>2</v>
      </c>
      <c r="E387" s="614"/>
      <c r="F387" s="614">
        <f t="shared" si="17"/>
        <v>0</v>
      </c>
      <c r="G387" s="698"/>
      <c r="H387" s="697"/>
      <c r="I387" s="439"/>
      <c r="J387" s="695"/>
      <c r="K387" s="695"/>
      <c r="L387" s="695"/>
      <c r="M387" s="696"/>
      <c r="N387" s="695"/>
      <c r="O387" s="695"/>
    </row>
    <row r="388" spans="1:15" s="721" customFormat="1" ht="18" customHeight="1">
      <c r="A388" s="685" t="s">
        <v>205</v>
      </c>
      <c r="B388" s="684" t="s">
        <v>505</v>
      </c>
      <c r="C388" s="531">
        <v>1</v>
      </c>
      <c r="D388" s="615" t="s">
        <v>14</v>
      </c>
      <c r="E388" s="614"/>
      <c r="F388" s="614">
        <f t="shared" si="17"/>
        <v>0</v>
      </c>
      <c r="G388" s="618">
        <f>SUM(F376:F388)</f>
        <v>0</v>
      </c>
      <c r="H388" s="722"/>
    </row>
    <row r="389" spans="1:15" s="721" customFormat="1" ht="9.75" customHeight="1">
      <c r="A389" s="685"/>
      <c r="B389" s="684"/>
      <c r="C389" s="531"/>
      <c r="D389" s="615"/>
      <c r="E389" s="614"/>
      <c r="F389" s="614"/>
      <c r="G389" s="618"/>
      <c r="H389" s="722"/>
    </row>
    <row r="390" spans="1:15" s="431" customFormat="1" ht="27.75" customHeight="1">
      <c r="A390" s="708" t="s">
        <v>322</v>
      </c>
      <c r="B390" s="707" t="s">
        <v>575</v>
      </c>
      <c r="C390" s="531"/>
      <c r="D390" s="615"/>
      <c r="E390" s="614"/>
      <c r="F390" s="614"/>
      <c r="G390" s="698"/>
      <c r="H390" s="705"/>
      <c r="I390" s="439"/>
      <c r="J390" s="439"/>
      <c r="K390" s="439"/>
      <c r="L390" s="438"/>
    </row>
    <row r="391" spans="1:15" s="431" customFormat="1" ht="21.75" customHeight="1">
      <c r="A391" s="708" t="s">
        <v>118</v>
      </c>
      <c r="B391" s="707" t="s">
        <v>500</v>
      </c>
      <c r="C391" s="531"/>
      <c r="D391" s="615"/>
      <c r="E391" s="614"/>
      <c r="F391" s="614"/>
      <c r="G391" s="706"/>
      <c r="H391" s="705"/>
      <c r="I391" s="439"/>
      <c r="J391" s="439"/>
      <c r="K391" s="439"/>
      <c r="L391" s="438"/>
    </row>
    <row r="392" spans="1:15" s="425" customFormat="1" ht="48" customHeight="1">
      <c r="A392" s="617" t="s">
        <v>320</v>
      </c>
      <c r="B392" s="699" t="s">
        <v>574</v>
      </c>
      <c r="C392" s="531">
        <v>1</v>
      </c>
      <c r="D392" s="615" t="s">
        <v>2</v>
      </c>
      <c r="E392" s="614"/>
      <c r="F392" s="614">
        <f>+C392*E392</f>
        <v>0</v>
      </c>
      <c r="G392" s="706"/>
      <c r="H392" s="720"/>
    </row>
    <row r="393" spans="1:15" s="425" customFormat="1" ht="32.25" customHeight="1">
      <c r="A393" s="617" t="s">
        <v>319</v>
      </c>
      <c r="B393" s="699" t="s">
        <v>573</v>
      </c>
      <c r="C393" s="531">
        <v>1</v>
      </c>
      <c r="D393" s="615" t="s">
        <v>2</v>
      </c>
      <c r="E393" s="614"/>
      <c r="F393" s="614">
        <f t="shared" ref="F393:F403" si="18">C393*E393</f>
        <v>0</v>
      </c>
      <c r="G393" s="706"/>
      <c r="H393" s="720"/>
    </row>
    <row r="394" spans="1:15" s="425" customFormat="1" ht="39" customHeight="1">
      <c r="A394" s="617" t="s">
        <v>318</v>
      </c>
      <c r="B394" s="719" t="s">
        <v>572</v>
      </c>
      <c r="C394" s="531">
        <v>1</v>
      </c>
      <c r="D394" s="615" t="s">
        <v>2</v>
      </c>
      <c r="E394" s="614"/>
      <c r="F394" s="614">
        <f t="shared" si="18"/>
        <v>0</v>
      </c>
      <c r="G394" s="706"/>
      <c r="H394" s="717"/>
    </row>
    <row r="395" spans="1:15" s="425" customFormat="1" ht="21" customHeight="1">
      <c r="A395" s="617" t="s">
        <v>571</v>
      </c>
      <c r="B395" s="699" t="s">
        <v>570</v>
      </c>
      <c r="C395" s="531">
        <v>1</v>
      </c>
      <c r="D395" s="615" t="s">
        <v>2</v>
      </c>
      <c r="E395" s="614"/>
      <c r="F395" s="614">
        <f t="shared" si="18"/>
        <v>0</v>
      </c>
      <c r="G395" s="706"/>
      <c r="H395" s="717"/>
      <c r="I395" s="717"/>
      <c r="J395" s="716"/>
      <c r="K395" s="439"/>
    </row>
    <row r="396" spans="1:15" s="425" customFormat="1" ht="22.5" customHeight="1">
      <c r="A396" s="617" t="s">
        <v>569</v>
      </c>
      <c r="B396" s="704" t="s">
        <v>568</v>
      </c>
      <c r="C396" s="531">
        <v>230</v>
      </c>
      <c r="D396" s="615" t="s">
        <v>506</v>
      </c>
      <c r="E396" s="614"/>
      <c r="F396" s="614">
        <f t="shared" si="18"/>
        <v>0</v>
      </c>
      <c r="G396" s="706"/>
      <c r="H396" s="717"/>
      <c r="I396" s="717"/>
      <c r="J396" s="716"/>
      <c r="K396" s="439"/>
    </row>
    <row r="397" spans="1:15" s="425" customFormat="1" ht="22.5" customHeight="1">
      <c r="A397" s="617" t="s">
        <v>567</v>
      </c>
      <c r="B397" s="699" t="s">
        <v>566</v>
      </c>
      <c r="C397" s="531">
        <v>230</v>
      </c>
      <c r="D397" s="615" t="s">
        <v>506</v>
      </c>
      <c r="E397" s="614"/>
      <c r="F397" s="614">
        <f t="shared" si="18"/>
        <v>0</v>
      </c>
      <c r="G397" s="706"/>
      <c r="H397" s="718"/>
      <c r="I397" s="717"/>
      <c r="J397" s="716"/>
      <c r="K397" s="439"/>
    </row>
    <row r="398" spans="1:15" s="425" customFormat="1" ht="19.5" customHeight="1">
      <c r="A398" s="617" t="s">
        <v>565</v>
      </c>
      <c r="B398" s="715" t="s">
        <v>564</v>
      </c>
      <c r="C398" s="531">
        <v>300</v>
      </c>
      <c r="D398" s="615" t="s">
        <v>506</v>
      </c>
      <c r="E398" s="614"/>
      <c r="F398" s="614">
        <f t="shared" si="18"/>
        <v>0</v>
      </c>
      <c r="G398" s="618"/>
      <c r="H398" s="702"/>
    </row>
    <row r="399" spans="1:15" s="425" customFormat="1" ht="21.75" customHeight="1">
      <c r="A399" s="617" t="s">
        <v>563</v>
      </c>
      <c r="B399" s="715" t="s">
        <v>562</v>
      </c>
      <c r="C399" s="531">
        <v>150</v>
      </c>
      <c r="D399" s="615" t="s">
        <v>506</v>
      </c>
      <c r="E399" s="614"/>
      <c r="F399" s="614">
        <f t="shared" si="18"/>
        <v>0</v>
      </c>
      <c r="G399" s="714"/>
      <c r="H399" s="702"/>
      <c r="I399" s="702"/>
    </row>
    <row r="400" spans="1:15" s="425" customFormat="1" ht="20.25" customHeight="1">
      <c r="A400" s="617" t="s">
        <v>561</v>
      </c>
      <c r="B400" s="715" t="s">
        <v>560</v>
      </c>
      <c r="C400" s="531">
        <v>150</v>
      </c>
      <c r="D400" s="615" t="s">
        <v>506</v>
      </c>
      <c r="E400" s="614"/>
      <c r="F400" s="614">
        <f t="shared" si="18"/>
        <v>0</v>
      </c>
      <c r="G400" s="714"/>
      <c r="H400" s="702"/>
      <c r="I400" s="702"/>
    </row>
    <row r="401" spans="1:15" s="425" customFormat="1" ht="20.25" customHeight="1">
      <c r="A401" s="617" t="s">
        <v>559</v>
      </c>
      <c r="B401" s="715" t="s">
        <v>558</v>
      </c>
      <c r="C401" s="531">
        <v>1</v>
      </c>
      <c r="D401" s="615" t="s">
        <v>2</v>
      </c>
      <c r="E401" s="614"/>
      <c r="F401" s="614">
        <f t="shared" si="18"/>
        <v>0</v>
      </c>
      <c r="G401" s="714"/>
      <c r="H401" s="702"/>
      <c r="I401" s="702"/>
    </row>
    <row r="402" spans="1:15" s="431" customFormat="1" ht="23.25" customHeight="1">
      <c r="A402" s="617" t="s">
        <v>557</v>
      </c>
      <c r="B402" s="710" t="s">
        <v>556</v>
      </c>
      <c r="C402" s="531">
        <v>1</v>
      </c>
      <c r="D402" s="615" t="s">
        <v>2</v>
      </c>
      <c r="E402" s="614"/>
      <c r="F402" s="614">
        <f t="shared" si="18"/>
        <v>0</v>
      </c>
      <c r="G402" s="698"/>
      <c r="H402" s="697"/>
      <c r="I402" s="439"/>
      <c r="J402" s="695"/>
      <c r="K402" s="695"/>
      <c r="L402" s="695"/>
      <c r="M402" s="696"/>
      <c r="N402" s="695"/>
      <c r="O402" s="695"/>
    </row>
    <row r="403" spans="1:15" s="431" customFormat="1" ht="23.25" customHeight="1" thickBot="1">
      <c r="A403" s="713" t="s">
        <v>555</v>
      </c>
      <c r="B403" s="712" t="s">
        <v>554</v>
      </c>
      <c r="C403" s="571">
        <v>15</v>
      </c>
      <c r="D403" s="691" t="s">
        <v>506</v>
      </c>
      <c r="E403" s="690"/>
      <c r="F403" s="690">
        <f t="shared" si="18"/>
        <v>0</v>
      </c>
      <c r="G403" s="711"/>
      <c r="H403" s="697"/>
      <c r="I403" s="439"/>
      <c r="J403" s="695"/>
      <c r="K403" s="695"/>
      <c r="L403" s="695"/>
      <c r="M403" s="696"/>
      <c r="N403" s="695"/>
      <c r="O403" s="695"/>
    </row>
    <row r="404" spans="1:15" s="431" customFormat="1" ht="18" customHeight="1" thickTop="1">
      <c r="A404" s="617"/>
      <c r="B404" s="710"/>
      <c r="C404" s="531"/>
      <c r="D404" s="615"/>
      <c r="E404" s="614"/>
      <c r="F404" s="614"/>
      <c r="G404" s="698"/>
      <c r="H404" s="697"/>
      <c r="I404" s="439"/>
      <c r="J404" s="695"/>
      <c r="K404" s="695"/>
      <c r="L404" s="695"/>
      <c r="M404" s="696"/>
      <c r="N404" s="695"/>
      <c r="O404" s="695"/>
    </row>
    <row r="405" spans="1:15" s="431" customFormat="1" ht="23.25" customHeight="1">
      <c r="A405" s="617" t="s">
        <v>553</v>
      </c>
      <c r="B405" s="710" t="s">
        <v>552</v>
      </c>
      <c r="C405" s="531">
        <v>5</v>
      </c>
      <c r="D405" s="615" t="s">
        <v>2</v>
      </c>
      <c r="E405" s="614"/>
      <c r="F405" s="614">
        <f t="shared" ref="F405:F411" si="19">C405*E405</f>
        <v>0</v>
      </c>
      <c r="G405" s="698"/>
      <c r="H405" s="697"/>
      <c r="I405" s="439"/>
      <c r="J405" s="695"/>
      <c r="K405" s="695"/>
      <c r="L405" s="695"/>
      <c r="M405" s="696"/>
      <c r="N405" s="695"/>
      <c r="O405" s="695"/>
    </row>
    <row r="406" spans="1:15" s="431" customFormat="1" ht="23.25" customHeight="1">
      <c r="A406" s="617" t="s">
        <v>551</v>
      </c>
      <c r="B406" s="710" t="s">
        <v>550</v>
      </c>
      <c r="C406" s="531">
        <v>3</v>
      </c>
      <c r="D406" s="615" t="s">
        <v>2</v>
      </c>
      <c r="E406" s="614"/>
      <c r="F406" s="614">
        <f t="shared" si="19"/>
        <v>0</v>
      </c>
      <c r="G406" s="698"/>
      <c r="H406" s="697"/>
      <c r="I406" s="439"/>
      <c r="J406" s="695"/>
      <c r="K406" s="695"/>
      <c r="L406" s="695"/>
      <c r="M406" s="696"/>
      <c r="N406" s="695"/>
      <c r="O406" s="695"/>
    </row>
    <row r="407" spans="1:15" s="431" customFormat="1" ht="23.25" customHeight="1">
      <c r="A407" s="617" t="s">
        <v>549</v>
      </c>
      <c r="B407" s="710" t="s">
        <v>548</v>
      </c>
      <c r="C407" s="531">
        <v>3</v>
      </c>
      <c r="D407" s="615" t="s">
        <v>2</v>
      </c>
      <c r="E407" s="614"/>
      <c r="F407" s="614">
        <f t="shared" si="19"/>
        <v>0</v>
      </c>
      <c r="G407" s="698"/>
      <c r="H407" s="697"/>
      <c r="I407" s="439"/>
      <c r="J407" s="695"/>
      <c r="K407" s="695"/>
      <c r="L407" s="695"/>
      <c r="M407" s="696"/>
      <c r="N407" s="695"/>
      <c r="O407" s="695"/>
    </row>
    <row r="408" spans="1:15" s="431" customFormat="1" ht="23.25" customHeight="1">
      <c r="A408" s="617" t="s">
        <v>547</v>
      </c>
      <c r="B408" s="710" t="s">
        <v>546</v>
      </c>
      <c r="C408" s="531">
        <v>1</v>
      </c>
      <c r="D408" s="615" t="s">
        <v>14</v>
      </c>
      <c r="E408" s="614"/>
      <c r="F408" s="614">
        <f t="shared" si="19"/>
        <v>0</v>
      </c>
      <c r="G408" s="698"/>
      <c r="H408" s="697"/>
      <c r="I408" s="439"/>
      <c r="J408" s="695"/>
      <c r="K408" s="695"/>
      <c r="L408" s="695"/>
      <c r="M408" s="696"/>
      <c r="N408" s="695"/>
      <c r="O408" s="695"/>
    </row>
    <row r="409" spans="1:15" s="431" customFormat="1" ht="23.25" customHeight="1">
      <c r="A409" s="617" t="s">
        <v>545</v>
      </c>
      <c r="B409" s="710" t="s">
        <v>544</v>
      </c>
      <c r="C409" s="531">
        <v>1</v>
      </c>
      <c r="D409" s="615" t="s">
        <v>2</v>
      </c>
      <c r="E409" s="614"/>
      <c r="F409" s="614">
        <f t="shared" si="19"/>
        <v>0</v>
      </c>
      <c r="G409" s="698"/>
      <c r="H409" s="697"/>
      <c r="I409" s="439"/>
      <c r="J409" s="695"/>
      <c r="K409" s="695"/>
      <c r="L409" s="695"/>
      <c r="M409" s="696"/>
      <c r="N409" s="695"/>
      <c r="O409" s="695"/>
    </row>
    <row r="410" spans="1:15" s="431" customFormat="1" ht="23.25" customHeight="1">
      <c r="A410" s="617" t="s">
        <v>543</v>
      </c>
      <c r="B410" s="710" t="s">
        <v>542</v>
      </c>
      <c r="C410" s="531">
        <v>8</v>
      </c>
      <c r="D410" s="615" t="s">
        <v>2</v>
      </c>
      <c r="E410" s="614"/>
      <c r="F410" s="614">
        <f t="shared" si="19"/>
        <v>0</v>
      </c>
      <c r="G410" s="698"/>
      <c r="H410" s="697"/>
      <c r="I410" s="439"/>
      <c r="J410" s="695"/>
      <c r="K410" s="695"/>
      <c r="L410" s="695"/>
      <c r="M410" s="696"/>
      <c r="N410" s="695"/>
      <c r="O410" s="695"/>
    </row>
    <row r="411" spans="1:15" s="425" customFormat="1" ht="23.25" customHeight="1">
      <c r="A411" s="708" t="s">
        <v>117</v>
      </c>
      <c r="B411" s="684" t="s">
        <v>505</v>
      </c>
      <c r="C411" s="531">
        <v>1</v>
      </c>
      <c r="D411" s="615" t="s">
        <v>14</v>
      </c>
      <c r="E411" s="614"/>
      <c r="F411" s="614">
        <f t="shared" si="19"/>
        <v>0</v>
      </c>
      <c r="G411" s="618">
        <f>SUM(F392:F411)</f>
        <v>0</v>
      </c>
      <c r="H411" s="588"/>
    </row>
    <row r="412" spans="1:15" s="425" customFormat="1" ht="17.25" customHeight="1">
      <c r="A412" s="617"/>
      <c r="B412" s="684"/>
      <c r="C412" s="585"/>
      <c r="D412" s="615"/>
      <c r="E412" s="614"/>
      <c r="F412" s="614"/>
      <c r="G412" s="709"/>
    </row>
    <row r="413" spans="1:15" s="431" customFormat="1" ht="39" customHeight="1">
      <c r="A413" s="708" t="s">
        <v>108</v>
      </c>
      <c r="B413" s="707" t="s">
        <v>541</v>
      </c>
      <c r="C413" s="585"/>
      <c r="D413" s="615"/>
      <c r="E413" s="614"/>
      <c r="F413" s="614"/>
      <c r="G413" s="698"/>
      <c r="H413" s="705"/>
      <c r="I413" s="439"/>
      <c r="J413" s="439"/>
      <c r="K413" s="439"/>
      <c r="L413" s="438"/>
    </row>
    <row r="414" spans="1:15" s="431" customFormat="1" ht="21.75" customHeight="1">
      <c r="A414" s="708" t="s">
        <v>106</v>
      </c>
      <c r="B414" s="707" t="s">
        <v>500</v>
      </c>
      <c r="C414" s="585"/>
      <c r="D414" s="615"/>
      <c r="E414" s="614"/>
      <c r="F414" s="614"/>
      <c r="G414" s="706"/>
      <c r="H414" s="705"/>
      <c r="I414" s="439"/>
      <c r="J414" s="439"/>
      <c r="K414" s="439"/>
      <c r="L414" s="438"/>
    </row>
    <row r="415" spans="1:15" s="425" customFormat="1" ht="60.75" customHeight="1">
      <c r="A415" s="617" t="s">
        <v>298</v>
      </c>
      <c r="B415" s="704" t="s">
        <v>540</v>
      </c>
      <c r="C415" s="531">
        <v>1</v>
      </c>
      <c r="D415" s="615" t="s">
        <v>539</v>
      </c>
      <c r="E415" s="614"/>
      <c r="F415" s="614">
        <f t="shared" ref="F415:F431" si="20">C415*E415</f>
        <v>0</v>
      </c>
      <c r="G415" s="703"/>
      <c r="H415" s="702"/>
      <c r="I415" s="701"/>
      <c r="J415" s="700"/>
    </row>
    <row r="416" spans="1:15" s="431" customFormat="1" ht="36" customHeight="1">
      <c r="A416" s="617" t="s">
        <v>297</v>
      </c>
      <c r="B416" s="699" t="s">
        <v>538</v>
      </c>
      <c r="C416" s="531">
        <v>34</v>
      </c>
      <c r="D416" s="615" t="s">
        <v>2</v>
      </c>
      <c r="E416" s="614"/>
      <c r="F416" s="614">
        <f t="shared" si="20"/>
        <v>0</v>
      </c>
      <c r="G416" s="698"/>
      <c r="H416" s="697"/>
      <c r="I416" s="439"/>
      <c r="J416" s="695"/>
      <c r="K416" s="695"/>
      <c r="L416" s="695"/>
      <c r="M416" s="696"/>
      <c r="N416" s="695"/>
      <c r="O416" s="695"/>
    </row>
    <row r="417" spans="1:8" s="425" customFormat="1" ht="39.75" customHeight="1">
      <c r="A417" s="617" t="s">
        <v>296</v>
      </c>
      <c r="B417" s="687" t="s">
        <v>537</v>
      </c>
      <c r="C417" s="531">
        <v>1</v>
      </c>
      <c r="D417" s="615" t="s">
        <v>2</v>
      </c>
      <c r="E417" s="614"/>
      <c r="F417" s="614">
        <f t="shared" si="20"/>
        <v>0</v>
      </c>
      <c r="G417" s="686"/>
      <c r="H417" s="694"/>
    </row>
    <row r="418" spans="1:8" s="425" customFormat="1" ht="42.75" customHeight="1">
      <c r="A418" s="617" t="s">
        <v>536</v>
      </c>
      <c r="B418" s="687" t="s">
        <v>535</v>
      </c>
      <c r="C418" s="531">
        <v>1</v>
      </c>
      <c r="D418" s="615" t="s">
        <v>2</v>
      </c>
      <c r="E418" s="614"/>
      <c r="F418" s="614">
        <f t="shared" si="20"/>
        <v>0</v>
      </c>
      <c r="G418" s="686"/>
      <c r="H418" s="588"/>
    </row>
    <row r="419" spans="1:8" s="425" customFormat="1" ht="24.75" customHeight="1">
      <c r="A419" s="617" t="s">
        <v>534</v>
      </c>
      <c r="B419" s="687" t="s">
        <v>533</v>
      </c>
      <c r="C419" s="531">
        <v>1</v>
      </c>
      <c r="D419" s="615" t="s">
        <v>2</v>
      </c>
      <c r="E419" s="614"/>
      <c r="F419" s="614">
        <f t="shared" si="20"/>
        <v>0</v>
      </c>
      <c r="G419" s="686"/>
      <c r="H419" s="588"/>
    </row>
    <row r="420" spans="1:8" s="425" customFormat="1" ht="19">
      <c r="A420" s="617" t="s">
        <v>532</v>
      </c>
      <c r="B420" s="687" t="s">
        <v>531</v>
      </c>
      <c r="C420" s="531">
        <v>1</v>
      </c>
      <c r="D420" s="615" t="s">
        <v>2</v>
      </c>
      <c r="E420" s="614"/>
      <c r="F420" s="614">
        <f t="shared" si="20"/>
        <v>0</v>
      </c>
      <c r="G420" s="686"/>
      <c r="H420" s="588"/>
    </row>
    <row r="421" spans="1:8" s="425" customFormat="1" ht="23.25" customHeight="1">
      <c r="A421" s="617" t="s">
        <v>530</v>
      </c>
      <c r="B421" s="687" t="s">
        <v>529</v>
      </c>
      <c r="C421" s="531">
        <v>1</v>
      </c>
      <c r="D421" s="615" t="s">
        <v>2</v>
      </c>
      <c r="E421" s="614"/>
      <c r="F421" s="614">
        <f t="shared" si="20"/>
        <v>0</v>
      </c>
      <c r="G421" s="686"/>
      <c r="H421" s="588"/>
    </row>
    <row r="422" spans="1:8" s="425" customFormat="1" ht="38">
      <c r="A422" s="617" t="s">
        <v>528</v>
      </c>
      <c r="B422" s="687" t="s">
        <v>527</v>
      </c>
      <c r="C422" s="531">
        <v>1</v>
      </c>
      <c r="D422" s="615" t="s">
        <v>2</v>
      </c>
      <c r="E422" s="614"/>
      <c r="F422" s="614">
        <f t="shared" si="20"/>
        <v>0</v>
      </c>
      <c r="G422" s="686"/>
      <c r="H422" s="588"/>
    </row>
    <row r="423" spans="1:8" s="425" customFormat="1" ht="24" customHeight="1">
      <c r="A423" s="617" t="s">
        <v>526</v>
      </c>
      <c r="B423" s="687" t="s">
        <v>525</v>
      </c>
      <c r="C423" s="531">
        <v>2</v>
      </c>
      <c r="D423" s="615" t="s">
        <v>2</v>
      </c>
      <c r="E423" s="614"/>
      <c r="F423" s="614">
        <f t="shared" si="20"/>
        <v>0</v>
      </c>
      <c r="G423" s="686"/>
      <c r="H423" s="588"/>
    </row>
    <row r="424" spans="1:8" s="425" customFormat="1" ht="24.75" customHeight="1">
      <c r="A424" s="617" t="s">
        <v>524</v>
      </c>
      <c r="B424" s="687" t="s">
        <v>523</v>
      </c>
      <c r="C424" s="531">
        <v>1</v>
      </c>
      <c r="D424" s="615" t="s">
        <v>2</v>
      </c>
      <c r="E424" s="614"/>
      <c r="F424" s="614">
        <f t="shared" si="20"/>
        <v>0</v>
      </c>
      <c r="G424" s="686"/>
      <c r="H424" s="588"/>
    </row>
    <row r="425" spans="1:8" s="425" customFormat="1" ht="27" customHeight="1">
      <c r="A425" s="617" t="s">
        <v>522</v>
      </c>
      <c r="B425" s="687" t="s">
        <v>521</v>
      </c>
      <c r="C425" s="531">
        <v>1</v>
      </c>
      <c r="D425" s="615" t="s">
        <v>2</v>
      </c>
      <c r="E425" s="614"/>
      <c r="F425" s="614">
        <f t="shared" si="20"/>
        <v>0</v>
      </c>
      <c r="G425" s="686"/>
      <c r="H425" s="588"/>
    </row>
    <row r="426" spans="1:8" s="425" customFormat="1" ht="38">
      <c r="A426" s="617" t="s">
        <v>520</v>
      </c>
      <c r="B426" s="687" t="s">
        <v>519</v>
      </c>
      <c r="C426" s="531">
        <v>1</v>
      </c>
      <c r="D426" s="615" t="s">
        <v>2</v>
      </c>
      <c r="E426" s="614"/>
      <c r="F426" s="614">
        <f t="shared" si="20"/>
        <v>0</v>
      </c>
      <c r="G426" s="686"/>
      <c r="H426" s="588"/>
    </row>
    <row r="427" spans="1:8" s="425" customFormat="1" ht="19">
      <c r="A427" s="617" t="s">
        <v>518</v>
      </c>
      <c r="B427" s="687" t="s">
        <v>517</v>
      </c>
      <c r="C427" s="531">
        <v>1</v>
      </c>
      <c r="D427" s="615" t="s">
        <v>2</v>
      </c>
      <c r="E427" s="614"/>
      <c r="F427" s="614">
        <f t="shared" si="20"/>
        <v>0</v>
      </c>
      <c r="G427" s="686"/>
    </row>
    <row r="428" spans="1:8" s="425" customFormat="1" ht="43.5" customHeight="1">
      <c r="A428" s="617" t="s">
        <v>516</v>
      </c>
      <c r="B428" s="687" t="s">
        <v>515</v>
      </c>
      <c r="C428" s="531">
        <v>1</v>
      </c>
      <c r="D428" s="615" t="s">
        <v>2</v>
      </c>
      <c r="E428" s="614"/>
      <c r="F428" s="614">
        <f t="shared" si="20"/>
        <v>0</v>
      </c>
      <c r="G428" s="686"/>
    </row>
    <row r="429" spans="1:8" s="425" customFormat="1" ht="29.25" customHeight="1">
      <c r="A429" s="617" t="s">
        <v>514</v>
      </c>
      <c r="B429" s="687" t="s">
        <v>513</v>
      </c>
      <c r="C429" s="531">
        <v>44</v>
      </c>
      <c r="D429" s="615" t="s">
        <v>2</v>
      </c>
      <c r="E429" s="614"/>
      <c r="F429" s="614">
        <f t="shared" si="20"/>
        <v>0</v>
      </c>
      <c r="G429" s="686"/>
      <c r="H429" s="588"/>
    </row>
    <row r="430" spans="1:8" s="425" customFormat="1" ht="24.75" customHeight="1">
      <c r="A430" s="688" t="s">
        <v>512</v>
      </c>
      <c r="B430" s="687" t="s">
        <v>511</v>
      </c>
      <c r="C430" s="531">
        <v>2</v>
      </c>
      <c r="D430" s="615" t="s">
        <v>2</v>
      </c>
      <c r="E430" s="614"/>
      <c r="F430" s="614">
        <f t="shared" si="20"/>
        <v>0</v>
      </c>
      <c r="G430" s="686"/>
    </row>
    <row r="431" spans="1:8" s="425" customFormat="1" ht="22.5" customHeight="1" thickBot="1">
      <c r="A431" s="693" t="s">
        <v>510</v>
      </c>
      <c r="B431" s="692" t="s">
        <v>509</v>
      </c>
      <c r="C431" s="571">
        <v>8</v>
      </c>
      <c r="D431" s="691" t="s">
        <v>2</v>
      </c>
      <c r="E431" s="690"/>
      <c r="F431" s="690">
        <f t="shared" si="20"/>
        <v>0</v>
      </c>
      <c r="G431" s="689"/>
    </row>
    <row r="432" spans="1:8" s="425" customFormat="1" ht="13.5" customHeight="1" thickTop="1">
      <c r="A432" s="688"/>
      <c r="B432" s="687"/>
      <c r="C432" s="531"/>
      <c r="D432" s="615"/>
      <c r="E432" s="614"/>
      <c r="F432" s="614"/>
      <c r="G432" s="686"/>
    </row>
    <row r="433" spans="1:9" s="425" customFormat="1" ht="21.75" customHeight="1">
      <c r="A433" s="688" t="s">
        <v>508</v>
      </c>
      <c r="B433" s="687" t="s">
        <v>507</v>
      </c>
      <c r="C433" s="531">
        <v>240</v>
      </c>
      <c r="D433" s="615" t="s">
        <v>506</v>
      </c>
      <c r="E433" s="614"/>
      <c r="F433" s="614">
        <f>C433*E433</f>
        <v>0</v>
      </c>
      <c r="G433" s="686"/>
    </row>
    <row r="434" spans="1:9" s="425" customFormat="1" ht="20">
      <c r="A434" s="685" t="s">
        <v>104</v>
      </c>
      <c r="B434" s="684" t="s">
        <v>505</v>
      </c>
      <c r="C434" s="585">
        <v>1</v>
      </c>
      <c r="D434" s="615" t="s">
        <v>14</v>
      </c>
      <c r="E434" s="614"/>
      <c r="F434" s="614">
        <f>C434*E434</f>
        <v>0</v>
      </c>
      <c r="G434" s="618"/>
      <c r="H434" s="683"/>
      <c r="I434" s="683"/>
    </row>
    <row r="435" spans="1:9" s="425" customFormat="1" ht="24" customHeight="1">
      <c r="A435" s="621" t="s">
        <v>102</v>
      </c>
      <c r="B435" s="682" t="s">
        <v>504</v>
      </c>
      <c r="C435" s="585">
        <v>1</v>
      </c>
      <c r="D435" s="615" t="s">
        <v>14</v>
      </c>
      <c r="E435" s="614"/>
      <c r="F435" s="614">
        <f>C435*E435</f>
        <v>0</v>
      </c>
      <c r="G435" s="618"/>
      <c r="H435" s="588"/>
    </row>
    <row r="436" spans="1:9" s="425" customFormat="1" ht="22.5" customHeight="1">
      <c r="A436" s="621" t="s">
        <v>100</v>
      </c>
      <c r="B436" s="682" t="s">
        <v>503</v>
      </c>
      <c r="C436" s="585">
        <v>1</v>
      </c>
      <c r="D436" s="615" t="s">
        <v>14</v>
      </c>
      <c r="E436" s="614"/>
      <c r="F436" s="614">
        <f>C436*E436</f>
        <v>0</v>
      </c>
      <c r="G436" s="618">
        <f>SUM(F415:F436)</f>
        <v>0</v>
      </c>
      <c r="H436" s="588"/>
    </row>
    <row r="437" spans="1:9" s="425" customFormat="1" ht="14.25" customHeight="1">
      <c r="A437" s="621"/>
      <c r="B437" s="682"/>
      <c r="C437" s="585"/>
      <c r="D437" s="615"/>
      <c r="E437" s="614"/>
      <c r="F437" s="614"/>
      <c r="G437" s="618"/>
      <c r="H437" s="588"/>
    </row>
    <row r="438" spans="1:9" s="425" customFormat="1" ht="82.5" customHeight="1">
      <c r="A438" s="621" t="s">
        <v>92</v>
      </c>
      <c r="B438" s="681" t="s">
        <v>502</v>
      </c>
      <c r="C438" s="585"/>
      <c r="D438" s="615"/>
      <c r="E438" s="614"/>
      <c r="F438" s="614"/>
      <c r="G438" s="618"/>
      <c r="H438" s="588"/>
    </row>
    <row r="439" spans="1:9" s="641" customFormat="1" ht="22.5" customHeight="1">
      <c r="A439" s="658" t="s">
        <v>501</v>
      </c>
      <c r="B439" s="681" t="s">
        <v>500</v>
      </c>
      <c r="C439" s="680"/>
      <c r="D439" s="680"/>
      <c r="E439" s="680"/>
      <c r="F439" s="680"/>
      <c r="G439" s="679"/>
    </row>
    <row r="440" spans="1:9" s="641" customFormat="1" ht="63" customHeight="1">
      <c r="A440" s="678" t="s">
        <v>499</v>
      </c>
      <c r="B440" s="660" t="s">
        <v>498</v>
      </c>
      <c r="C440" s="531">
        <v>1</v>
      </c>
      <c r="D440" s="629" t="s">
        <v>2</v>
      </c>
      <c r="E440" s="655"/>
      <c r="F440" s="654">
        <f t="shared" ref="F440:F457" si="21">+C440*E440</f>
        <v>0</v>
      </c>
      <c r="G440" s="659"/>
    </row>
    <row r="441" spans="1:9" s="641" customFormat="1" ht="48" customHeight="1">
      <c r="A441" s="678" t="s">
        <v>497</v>
      </c>
      <c r="B441" s="660" t="s">
        <v>496</v>
      </c>
      <c r="C441" s="531">
        <v>1</v>
      </c>
      <c r="D441" s="629" t="s">
        <v>2</v>
      </c>
      <c r="E441" s="655"/>
      <c r="F441" s="654">
        <f t="shared" si="21"/>
        <v>0</v>
      </c>
      <c r="G441" s="659"/>
    </row>
    <row r="442" spans="1:9" s="641" customFormat="1" ht="45.75" customHeight="1">
      <c r="A442" s="678" t="s">
        <v>495</v>
      </c>
      <c r="B442" s="660" t="s">
        <v>494</v>
      </c>
      <c r="C442" s="531">
        <v>1</v>
      </c>
      <c r="D442" s="629" t="s">
        <v>2</v>
      </c>
      <c r="E442" s="655"/>
      <c r="F442" s="654">
        <f t="shared" si="21"/>
        <v>0</v>
      </c>
      <c r="G442" s="659"/>
    </row>
    <row r="443" spans="1:9" s="641" customFormat="1" ht="22.5" customHeight="1">
      <c r="A443" s="678" t="s">
        <v>493</v>
      </c>
      <c r="B443" s="660" t="s">
        <v>492</v>
      </c>
      <c r="C443" s="531">
        <v>1</v>
      </c>
      <c r="D443" s="629" t="s">
        <v>2</v>
      </c>
      <c r="E443" s="655"/>
      <c r="F443" s="654">
        <f t="shared" si="21"/>
        <v>0</v>
      </c>
      <c r="G443" s="659"/>
    </row>
    <row r="444" spans="1:9" s="641" customFormat="1" ht="25.5" customHeight="1">
      <c r="A444" s="678" t="s">
        <v>491</v>
      </c>
      <c r="B444" s="660" t="s">
        <v>490</v>
      </c>
      <c r="C444" s="531">
        <v>8</v>
      </c>
      <c r="D444" s="629" t="s">
        <v>2</v>
      </c>
      <c r="E444" s="655"/>
      <c r="F444" s="654">
        <f t="shared" si="21"/>
        <v>0</v>
      </c>
      <c r="G444" s="659"/>
    </row>
    <row r="445" spans="1:9" s="641" customFormat="1" ht="24.75" customHeight="1">
      <c r="A445" s="678" t="s">
        <v>489</v>
      </c>
      <c r="B445" s="660" t="s">
        <v>488</v>
      </c>
      <c r="C445" s="531">
        <v>1</v>
      </c>
      <c r="D445" s="629" t="s">
        <v>2</v>
      </c>
      <c r="E445" s="655"/>
      <c r="F445" s="654">
        <f t="shared" si="21"/>
        <v>0</v>
      </c>
      <c r="G445" s="659"/>
    </row>
    <row r="446" spans="1:9" s="641" customFormat="1" ht="75.75" customHeight="1">
      <c r="A446" s="678" t="s">
        <v>487</v>
      </c>
      <c r="B446" s="660" t="s">
        <v>486</v>
      </c>
      <c r="C446" s="531">
        <v>1</v>
      </c>
      <c r="D446" s="656" t="s">
        <v>14</v>
      </c>
      <c r="E446" s="655"/>
      <c r="F446" s="654">
        <f t="shared" si="21"/>
        <v>0</v>
      </c>
      <c r="G446" s="659"/>
    </row>
    <row r="447" spans="1:9" s="641" customFormat="1" ht="23.25" customHeight="1">
      <c r="A447" s="678" t="s">
        <v>485</v>
      </c>
      <c r="B447" s="660" t="s">
        <v>484</v>
      </c>
      <c r="C447" s="531">
        <v>3</v>
      </c>
      <c r="D447" s="629" t="s">
        <v>2</v>
      </c>
      <c r="E447" s="655"/>
      <c r="F447" s="654">
        <f t="shared" si="21"/>
        <v>0</v>
      </c>
      <c r="G447" s="659"/>
    </row>
    <row r="448" spans="1:9" s="641" customFormat="1" ht="36" customHeight="1">
      <c r="A448" s="678" t="s">
        <v>483</v>
      </c>
      <c r="B448" s="660" t="s">
        <v>482</v>
      </c>
      <c r="C448" s="531">
        <v>2</v>
      </c>
      <c r="D448" s="629" t="s">
        <v>2</v>
      </c>
      <c r="E448" s="655"/>
      <c r="F448" s="654">
        <f t="shared" si="21"/>
        <v>0</v>
      </c>
      <c r="G448" s="659"/>
    </row>
    <row r="449" spans="1:7" s="641" customFormat="1" ht="21" customHeight="1">
      <c r="A449" s="678" t="s">
        <v>481</v>
      </c>
      <c r="B449" s="671" t="s">
        <v>480</v>
      </c>
      <c r="C449" s="531">
        <v>1</v>
      </c>
      <c r="D449" s="629" t="s">
        <v>2</v>
      </c>
      <c r="E449" s="668"/>
      <c r="F449" s="654">
        <f t="shared" si="21"/>
        <v>0</v>
      </c>
      <c r="G449" s="667"/>
    </row>
    <row r="450" spans="1:7" s="641" customFormat="1" ht="24.75" customHeight="1">
      <c r="A450" s="661" t="s">
        <v>479</v>
      </c>
      <c r="B450" s="677" t="s">
        <v>478</v>
      </c>
      <c r="C450" s="670">
        <v>1</v>
      </c>
      <c r="D450" s="629" t="s">
        <v>2</v>
      </c>
      <c r="E450" s="676"/>
      <c r="F450" s="654">
        <f t="shared" si="21"/>
        <v>0</v>
      </c>
      <c r="G450" s="667"/>
    </row>
    <row r="451" spans="1:7" s="641" customFormat="1" ht="18.75" customHeight="1">
      <c r="A451" s="661" t="s">
        <v>477</v>
      </c>
      <c r="B451" s="675" t="s">
        <v>476</v>
      </c>
      <c r="C451" s="670">
        <v>1</v>
      </c>
      <c r="D451" s="629" t="s">
        <v>2</v>
      </c>
      <c r="E451" s="668"/>
      <c r="F451" s="654">
        <f t="shared" si="21"/>
        <v>0</v>
      </c>
      <c r="G451" s="667"/>
    </row>
    <row r="452" spans="1:7" s="641" customFormat="1" ht="18.75" customHeight="1">
      <c r="A452" s="661" t="s">
        <v>475</v>
      </c>
      <c r="B452" s="675" t="s">
        <v>474</v>
      </c>
      <c r="C452" s="670">
        <v>1</v>
      </c>
      <c r="D452" s="629" t="s">
        <v>2</v>
      </c>
      <c r="E452" s="668"/>
      <c r="F452" s="654">
        <f t="shared" si="21"/>
        <v>0</v>
      </c>
      <c r="G452" s="667"/>
    </row>
    <row r="453" spans="1:7" s="641" customFormat="1" ht="36.75" customHeight="1">
      <c r="A453" s="661" t="s">
        <v>473</v>
      </c>
      <c r="B453" s="674" t="s">
        <v>472</v>
      </c>
      <c r="C453" s="670">
        <v>1</v>
      </c>
      <c r="D453" s="673" t="s">
        <v>14</v>
      </c>
      <c r="E453" s="672"/>
      <c r="F453" s="654">
        <f t="shared" si="21"/>
        <v>0</v>
      </c>
      <c r="G453" s="667"/>
    </row>
    <row r="454" spans="1:7" s="641" customFormat="1" ht="20.25" customHeight="1">
      <c r="A454" s="661" t="s">
        <v>471</v>
      </c>
      <c r="B454" s="671" t="s">
        <v>470</v>
      </c>
      <c r="C454" s="670">
        <v>1</v>
      </c>
      <c r="D454" s="669" t="s">
        <v>14</v>
      </c>
      <c r="E454" s="668"/>
      <c r="F454" s="654">
        <f t="shared" si="21"/>
        <v>0</v>
      </c>
      <c r="G454" s="667"/>
    </row>
    <row r="455" spans="1:7" s="641" customFormat="1" ht="23.25" customHeight="1">
      <c r="A455" s="661" t="s">
        <v>469</v>
      </c>
      <c r="B455" s="660" t="s">
        <v>468</v>
      </c>
      <c r="C455" s="531">
        <v>2</v>
      </c>
      <c r="D455" s="629" t="s">
        <v>2</v>
      </c>
      <c r="E455" s="655"/>
      <c r="F455" s="654">
        <f t="shared" si="21"/>
        <v>0</v>
      </c>
      <c r="G455" s="659"/>
    </row>
    <row r="456" spans="1:7" s="641" customFormat="1" ht="21" customHeight="1">
      <c r="A456" s="661" t="s">
        <v>467</v>
      </c>
      <c r="B456" s="660" t="s">
        <v>466</v>
      </c>
      <c r="C456" s="531">
        <v>1</v>
      </c>
      <c r="D456" s="629" t="s">
        <v>2</v>
      </c>
      <c r="E456" s="655"/>
      <c r="F456" s="654">
        <f t="shared" si="21"/>
        <v>0</v>
      </c>
      <c r="G456" s="659"/>
    </row>
    <row r="457" spans="1:7" s="641" customFormat="1" ht="30.75" customHeight="1" thickBot="1">
      <c r="A457" s="666" t="s">
        <v>465</v>
      </c>
      <c r="B457" s="665" t="s">
        <v>464</v>
      </c>
      <c r="C457" s="571">
        <v>8</v>
      </c>
      <c r="D457" s="636" t="s">
        <v>2</v>
      </c>
      <c r="E457" s="664"/>
      <c r="F457" s="663">
        <f t="shared" si="21"/>
        <v>0</v>
      </c>
      <c r="G457" s="662"/>
    </row>
    <row r="458" spans="1:7" s="641" customFormat="1" ht="12" customHeight="1" thickTop="1">
      <c r="A458" s="661"/>
      <c r="B458" s="660"/>
      <c r="C458" s="531"/>
      <c r="D458" s="629"/>
      <c r="E458" s="655"/>
      <c r="F458" s="654"/>
      <c r="G458" s="659"/>
    </row>
    <row r="459" spans="1:7" s="641" customFormat="1" ht="26.25" customHeight="1">
      <c r="A459" s="661" t="s">
        <v>463</v>
      </c>
      <c r="B459" s="660" t="s">
        <v>462</v>
      </c>
      <c r="C459" s="531">
        <v>2</v>
      </c>
      <c r="D459" s="629" t="s">
        <v>2</v>
      </c>
      <c r="E459" s="655"/>
      <c r="F459" s="654">
        <f t="shared" ref="F459:F464" si="22">+C459*E459</f>
        <v>0</v>
      </c>
      <c r="G459" s="659"/>
    </row>
    <row r="460" spans="1:7" s="641" customFormat="1" ht="18" customHeight="1">
      <c r="A460" s="661" t="s">
        <v>461</v>
      </c>
      <c r="B460" s="660" t="s">
        <v>460</v>
      </c>
      <c r="C460" s="531">
        <v>2</v>
      </c>
      <c r="D460" s="629" t="s">
        <v>2</v>
      </c>
      <c r="E460" s="655"/>
      <c r="F460" s="654">
        <f t="shared" si="22"/>
        <v>0</v>
      </c>
      <c r="G460" s="659"/>
    </row>
    <row r="461" spans="1:7" s="641" customFormat="1" ht="15" customHeight="1">
      <c r="A461" s="661" t="s">
        <v>459</v>
      </c>
      <c r="B461" s="660" t="s">
        <v>458</v>
      </c>
      <c r="C461" s="531">
        <v>12</v>
      </c>
      <c r="D461" s="629" t="s">
        <v>2</v>
      </c>
      <c r="E461" s="655"/>
      <c r="F461" s="654">
        <f t="shared" si="22"/>
        <v>0</v>
      </c>
      <c r="G461" s="659"/>
    </row>
    <row r="462" spans="1:7" s="641" customFormat="1" ht="25.5" customHeight="1">
      <c r="A462" s="661" t="s">
        <v>457</v>
      </c>
      <c r="B462" s="660" t="s">
        <v>456</v>
      </c>
      <c r="C462" s="531">
        <v>10</v>
      </c>
      <c r="D462" s="629" t="s">
        <v>2</v>
      </c>
      <c r="E462" s="655"/>
      <c r="F462" s="654">
        <f t="shared" si="22"/>
        <v>0</v>
      </c>
      <c r="G462" s="659"/>
    </row>
    <row r="463" spans="1:7" s="641" customFormat="1" ht="30" customHeight="1">
      <c r="A463" s="661" t="s">
        <v>455</v>
      </c>
      <c r="B463" s="660" t="s">
        <v>454</v>
      </c>
      <c r="C463" s="531">
        <v>1</v>
      </c>
      <c r="D463" s="629" t="s">
        <v>2</v>
      </c>
      <c r="E463" s="655"/>
      <c r="F463" s="654">
        <f t="shared" si="22"/>
        <v>0</v>
      </c>
      <c r="G463" s="659"/>
    </row>
    <row r="464" spans="1:7" s="641" customFormat="1" ht="37.5" customHeight="1">
      <c r="A464" s="661" t="s">
        <v>453</v>
      </c>
      <c r="B464" s="660" t="s">
        <v>452</v>
      </c>
      <c r="C464" s="531">
        <v>1</v>
      </c>
      <c r="D464" s="656" t="s">
        <v>14</v>
      </c>
      <c r="E464" s="655"/>
      <c r="F464" s="654">
        <f t="shared" si="22"/>
        <v>0</v>
      </c>
      <c r="G464" s="659"/>
    </row>
    <row r="465" spans="1:7" s="641" customFormat="1" ht="32.25" customHeight="1">
      <c r="A465" s="658" t="s">
        <v>451</v>
      </c>
      <c r="B465" s="657" t="s">
        <v>450</v>
      </c>
      <c r="C465" s="531">
        <v>1</v>
      </c>
      <c r="D465" s="656" t="s">
        <v>14</v>
      </c>
      <c r="E465" s="655"/>
      <c r="F465" s="654">
        <f>C465*E465</f>
        <v>0</v>
      </c>
      <c r="G465" s="651">
        <f>SUM(F440:F465)</f>
        <v>0</v>
      </c>
    </row>
    <row r="466" spans="1:7" s="641" customFormat="1" ht="10.5" customHeight="1">
      <c r="A466" s="658"/>
      <c r="B466" s="657"/>
      <c r="C466" s="531"/>
      <c r="D466" s="656"/>
      <c r="E466" s="655"/>
      <c r="F466" s="654"/>
      <c r="G466" s="651"/>
    </row>
    <row r="467" spans="1:7" s="641" customFormat="1" ht="43.5" customHeight="1">
      <c r="A467" s="532" t="s">
        <v>90</v>
      </c>
      <c r="B467" s="640" t="s">
        <v>449</v>
      </c>
      <c r="C467" s="630"/>
      <c r="D467" s="629"/>
      <c r="E467" s="628"/>
      <c r="F467" s="627"/>
      <c r="G467" s="653"/>
    </row>
    <row r="468" spans="1:7" s="641" customFormat="1" ht="24.75" customHeight="1">
      <c r="A468" s="532" t="s">
        <v>448</v>
      </c>
      <c r="B468" s="632" t="s">
        <v>383</v>
      </c>
      <c r="C468" s="630"/>
      <c r="D468" s="629"/>
      <c r="E468" s="628"/>
      <c r="F468" s="627"/>
      <c r="G468" s="652"/>
    </row>
    <row r="469" spans="1:7" s="641" customFormat="1" ht="27.75" customHeight="1">
      <c r="A469" s="577" t="s">
        <v>447</v>
      </c>
      <c r="B469" s="631" t="s">
        <v>140</v>
      </c>
      <c r="C469" s="630">
        <v>1</v>
      </c>
      <c r="D469" s="629" t="s">
        <v>14</v>
      </c>
      <c r="E469" s="628"/>
      <c r="F469" s="627">
        <f>C469*E469</f>
        <v>0</v>
      </c>
      <c r="G469" s="649"/>
    </row>
    <row r="470" spans="1:7" s="641" customFormat="1" ht="29.25" customHeight="1">
      <c r="A470" s="532" t="s">
        <v>446</v>
      </c>
      <c r="B470" s="632" t="s">
        <v>330</v>
      </c>
      <c r="C470" s="630"/>
      <c r="D470" s="629"/>
      <c r="E470" s="628"/>
      <c r="F470" s="627"/>
      <c r="G470" s="649"/>
    </row>
    <row r="471" spans="1:7" s="641" customFormat="1" ht="26.25" customHeight="1">
      <c r="A471" s="577" t="s">
        <v>445</v>
      </c>
      <c r="B471" s="631" t="s">
        <v>444</v>
      </c>
      <c r="C471" s="630">
        <v>3.78</v>
      </c>
      <c r="D471" s="629" t="s">
        <v>6</v>
      </c>
      <c r="E471" s="628"/>
      <c r="F471" s="627">
        <f>C471*E471</f>
        <v>0</v>
      </c>
      <c r="G471" s="645"/>
    </row>
    <row r="472" spans="1:7" s="641" customFormat="1" ht="33.75" customHeight="1">
      <c r="A472" s="577" t="s">
        <v>443</v>
      </c>
      <c r="B472" s="631" t="s">
        <v>442</v>
      </c>
      <c r="C472" s="630">
        <v>1.89</v>
      </c>
      <c r="D472" s="629" t="s">
        <v>6</v>
      </c>
      <c r="E472" s="591"/>
      <c r="F472" s="627">
        <f>C472*E472</f>
        <v>0</v>
      </c>
      <c r="G472" s="651"/>
    </row>
    <row r="473" spans="1:7" s="641" customFormat="1" ht="29.25" customHeight="1">
      <c r="A473" s="577" t="s">
        <v>441</v>
      </c>
      <c r="B473" s="631" t="s">
        <v>374</v>
      </c>
      <c r="C473" s="630">
        <v>2.27</v>
      </c>
      <c r="D473" s="629" t="s">
        <v>6</v>
      </c>
      <c r="E473" s="628"/>
      <c r="F473" s="627">
        <f>C473*E473</f>
        <v>0</v>
      </c>
      <c r="G473" s="649"/>
    </row>
    <row r="474" spans="1:7" s="641" customFormat="1" ht="31.5" customHeight="1">
      <c r="A474" s="532" t="s">
        <v>440</v>
      </c>
      <c r="B474" s="632" t="s">
        <v>439</v>
      </c>
      <c r="C474" s="630"/>
      <c r="D474" s="629"/>
      <c r="E474" s="628"/>
      <c r="F474" s="627"/>
      <c r="G474" s="649"/>
    </row>
    <row r="475" spans="1:7" s="641" customFormat="1" ht="32.25" customHeight="1">
      <c r="A475" s="577" t="s">
        <v>438</v>
      </c>
      <c r="B475" s="631" t="s">
        <v>371</v>
      </c>
      <c r="C475" s="630">
        <v>1.32</v>
      </c>
      <c r="D475" s="629" t="s">
        <v>6</v>
      </c>
      <c r="E475" s="628"/>
      <c r="F475" s="627">
        <f>C475*E475</f>
        <v>0</v>
      </c>
      <c r="G475" s="649"/>
    </row>
    <row r="476" spans="1:7" s="641" customFormat="1" ht="30.75" customHeight="1">
      <c r="A476" s="577" t="s">
        <v>437</v>
      </c>
      <c r="B476" s="631" t="s">
        <v>436</v>
      </c>
      <c r="C476" s="630">
        <v>0.45</v>
      </c>
      <c r="D476" s="629" t="s">
        <v>6</v>
      </c>
      <c r="E476" s="628"/>
      <c r="F476" s="627">
        <f>C476*E476</f>
        <v>0</v>
      </c>
      <c r="G476" s="649"/>
    </row>
    <row r="477" spans="1:7" s="641" customFormat="1" ht="24.75" customHeight="1">
      <c r="A477" s="577" t="s">
        <v>435</v>
      </c>
      <c r="B477" s="631" t="s">
        <v>434</v>
      </c>
      <c r="C477" s="630">
        <v>0.63</v>
      </c>
      <c r="D477" s="629" t="s">
        <v>6</v>
      </c>
      <c r="E477" s="628"/>
      <c r="F477" s="627">
        <f>C477*E477</f>
        <v>0</v>
      </c>
      <c r="G477" s="649"/>
    </row>
    <row r="478" spans="1:7" s="641" customFormat="1" ht="32.25" customHeight="1">
      <c r="A478" s="577" t="s">
        <v>433</v>
      </c>
      <c r="B478" s="631" t="s">
        <v>432</v>
      </c>
      <c r="C478" s="630">
        <v>0.86</v>
      </c>
      <c r="D478" s="629" t="s">
        <v>6</v>
      </c>
      <c r="E478" s="628"/>
      <c r="F478" s="627">
        <f>C478*E478</f>
        <v>0</v>
      </c>
      <c r="G478" s="645"/>
    </row>
    <row r="479" spans="1:7" s="641" customFormat="1" ht="26.25" customHeight="1">
      <c r="A479" s="532" t="s">
        <v>431</v>
      </c>
      <c r="B479" s="632" t="s">
        <v>430</v>
      </c>
      <c r="C479" s="630"/>
      <c r="D479" s="629"/>
      <c r="E479" s="628"/>
      <c r="F479" s="627"/>
      <c r="G479" s="649"/>
    </row>
    <row r="480" spans="1:7" s="641" customFormat="1" ht="27.75" customHeight="1">
      <c r="A480" s="577" t="s">
        <v>429</v>
      </c>
      <c r="B480" s="631" t="s">
        <v>428</v>
      </c>
      <c r="C480" s="630">
        <v>19.05</v>
      </c>
      <c r="D480" s="629" t="s">
        <v>15</v>
      </c>
      <c r="E480" s="628"/>
      <c r="F480" s="627">
        <f>C480*E480</f>
        <v>0</v>
      </c>
      <c r="G480" s="649"/>
    </row>
    <row r="481" spans="1:7" s="641" customFormat="1" ht="29.25" customHeight="1">
      <c r="A481" s="577" t="s">
        <v>427</v>
      </c>
      <c r="B481" s="631" t="s">
        <v>426</v>
      </c>
      <c r="C481" s="630">
        <v>3</v>
      </c>
      <c r="D481" s="629" t="s">
        <v>15</v>
      </c>
      <c r="E481" s="628"/>
      <c r="F481" s="627">
        <f>C481*E481</f>
        <v>0</v>
      </c>
      <c r="G481" s="649"/>
    </row>
    <row r="482" spans="1:7" s="641" customFormat="1" ht="31.5" customHeight="1">
      <c r="A482" s="532" t="s">
        <v>425</v>
      </c>
      <c r="B482" s="632" t="s">
        <v>358</v>
      </c>
      <c r="C482" s="630"/>
      <c r="D482" s="629"/>
      <c r="E482" s="628"/>
      <c r="F482" s="627"/>
      <c r="G482" s="650"/>
    </row>
    <row r="483" spans="1:7" s="641" customFormat="1" ht="25.5" customHeight="1">
      <c r="A483" s="577" t="s">
        <v>424</v>
      </c>
      <c r="B483" s="631" t="s">
        <v>423</v>
      </c>
      <c r="C483" s="630">
        <v>56.73</v>
      </c>
      <c r="D483" s="629" t="s">
        <v>15</v>
      </c>
      <c r="E483" s="628"/>
      <c r="F483" s="627">
        <f>C483*E483</f>
        <v>0</v>
      </c>
      <c r="G483" s="649"/>
    </row>
    <row r="484" spans="1:7" s="641" customFormat="1" ht="29.25" customHeight="1">
      <c r="A484" s="577" t="s">
        <v>422</v>
      </c>
      <c r="B484" s="631" t="s">
        <v>421</v>
      </c>
      <c r="C484" s="630">
        <v>8.6300000000000008</v>
      </c>
      <c r="D484" s="629" t="s">
        <v>15</v>
      </c>
      <c r="E484" s="628"/>
      <c r="F484" s="627">
        <f>C484*E484</f>
        <v>0</v>
      </c>
      <c r="G484" s="649"/>
    </row>
    <row r="485" spans="1:7" s="641" customFormat="1" ht="26.25" customHeight="1">
      <c r="A485" s="577" t="s">
        <v>420</v>
      </c>
      <c r="B485" s="631" t="s">
        <v>419</v>
      </c>
      <c r="C485" s="630">
        <v>53.6</v>
      </c>
      <c r="D485" s="629" t="s">
        <v>5</v>
      </c>
      <c r="E485" s="628"/>
      <c r="F485" s="627">
        <f>C485*E485</f>
        <v>0</v>
      </c>
      <c r="G485" s="649"/>
    </row>
    <row r="486" spans="1:7" s="641" customFormat="1" ht="28.5" customHeight="1" thickBot="1">
      <c r="A486" s="648" t="s">
        <v>418</v>
      </c>
      <c r="B486" s="647" t="s">
        <v>417</v>
      </c>
      <c r="C486" s="637">
        <v>8.6300000000000008</v>
      </c>
      <c r="D486" s="636" t="s">
        <v>15</v>
      </c>
      <c r="E486" s="635"/>
      <c r="F486" s="634">
        <f>C486*E486</f>
        <v>0</v>
      </c>
      <c r="G486" s="646"/>
    </row>
    <row r="487" spans="1:7" s="641" customFormat="1" ht="18" customHeight="1" thickTop="1">
      <c r="A487" s="577"/>
      <c r="B487" s="631"/>
      <c r="C487" s="630"/>
      <c r="D487" s="629"/>
      <c r="E487" s="628"/>
      <c r="F487" s="627"/>
      <c r="G487" s="645"/>
    </row>
    <row r="488" spans="1:7" s="641" customFormat="1" ht="27.75" customHeight="1">
      <c r="A488" s="577" t="s">
        <v>416</v>
      </c>
      <c r="B488" s="631" t="s">
        <v>415</v>
      </c>
      <c r="C488" s="630">
        <v>8.6999999999999993</v>
      </c>
      <c r="D488" s="629" t="s">
        <v>15</v>
      </c>
      <c r="E488" s="628"/>
      <c r="F488" s="627">
        <f t="shared" ref="F488:F494" si="23">C488*E488</f>
        <v>0</v>
      </c>
      <c r="G488" s="645"/>
    </row>
    <row r="489" spans="1:7" s="641" customFormat="1" ht="27.75" customHeight="1">
      <c r="A489" s="577" t="s">
        <v>414</v>
      </c>
      <c r="B489" s="631" t="s">
        <v>413</v>
      </c>
      <c r="C489" s="630">
        <v>5.04</v>
      </c>
      <c r="D489" s="629" t="s">
        <v>15</v>
      </c>
      <c r="E489" s="628"/>
      <c r="F489" s="627">
        <f t="shared" si="23"/>
        <v>0</v>
      </c>
      <c r="G489" s="645"/>
    </row>
    <row r="490" spans="1:7" s="641" customFormat="1" ht="28.5" customHeight="1">
      <c r="A490" s="577" t="s">
        <v>412</v>
      </c>
      <c r="B490" s="631" t="s">
        <v>411</v>
      </c>
      <c r="C490" s="630">
        <v>10.6</v>
      </c>
      <c r="D490" s="629" t="s">
        <v>15</v>
      </c>
      <c r="E490" s="628"/>
      <c r="F490" s="627">
        <f t="shared" si="23"/>
        <v>0</v>
      </c>
      <c r="G490" s="644"/>
    </row>
    <row r="491" spans="1:7" s="641" customFormat="1" ht="26.25" customHeight="1">
      <c r="A491" s="577" t="s">
        <v>410</v>
      </c>
      <c r="B491" s="631" t="s">
        <v>409</v>
      </c>
      <c r="C491" s="630">
        <v>1</v>
      </c>
      <c r="D491" s="629" t="s">
        <v>14</v>
      </c>
      <c r="E491" s="628"/>
      <c r="F491" s="627">
        <f t="shared" si="23"/>
        <v>0</v>
      </c>
      <c r="G491" s="644"/>
    </row>
    <row r="492" spans="1:7" s="641" customFormat="1" ht="37.5" customHeight="1">
      <c r="A492" s="577" t="s">
        <v>408</v>
      </c>
      <c r="B492" s="631" t="s">
        <v>407</v>
      </c>
      <c r="C492" s="630">
        <v>8.6300000000000008</v>
      </c>
      <c r="D492" s="629" t="s">
        <v>15</v>
      </c>
      <c r="E492" s="628"/>
      <c r="F492" s="627">
        <f t="shared" si="23"/>
        <v>0</v>
      </c>
      <c r="G492" s="644"/>
    </row>
    <row r="493" spans="1:7" s="641" customFormat="1" ht="26.25" customHeight="1">
      <c r="A493" s="577" t="s">
        <v>406</v>
      </c>
      <c r="B493" s="631" t="s">
        <v>405</v>
      </c>
      <c r="C493" s="630">
        <v>5.04</v>
      </c>
      <c r="D493" s="629" t="s">
        <v>15</v>
      </c>
      <c r="E493" s="628"/>
      <c r="F493" s="627">
        <f t="shared" si="23"/>
        <v>0</v>
      </c>
      <c r="G493" s="644"/>
    </row>
    <row r="494" spans="1:7" s="641" customFormat="1" ht="25.5" customHeight="1">
      <c r="A494" s="577" t="s">
        <v>404</v>
      </c>
      <c r="B494" s="631" t="s">
        <v>403</v>
      </c>
      <c r="C494" s="630">
        <v>56.73</v>
      </c>
      <c r="D494" s="629" t="s">
        <v>15</v>
      </c>
      <c r="E494" s="628"/>
      <c r="F494" s="627">
        <f t="shared" si="23"/>
        <v>0</v>
      </c>
      <c r="G494" s="644"/>
    </row>
    <row r="495" spans="1:7" s="641" customFormat="1" ht="27.75" customHeight="1">
      <c r="A495" s="532" t="s">
        <v>402</v>
      </c>
      <c r="B495" s="632" t="s">
        <v>401</v>
      </c>
      <c r="C495" s="630"/>
      <c r="D495" s="629"/>
      <c r="E495" s="628"/>
      <c r="F495" s="627"/>
      <c r="G495" s="644"/>
    </row>
    <row r="496" spans="1:7" s="641" customFormat="1" ht="37.5" customHeight="1">
      <c r="A496" s="577" t="s">
        <v>400</v>
      </c>
      <c r="B496" s="631" t="s">
        <v>399</v>
      </c>
      <c r="C496" s="630">
        <v>2</v>
      </c>
      <c r="D496" s="629" t="s">
        <v>2</v>
      </c>
      <c r="E496" s="643"/>
      <c r="F496" s="627">
        <f>C496*E496</f>
        <v>0</v>
      </c>
      <c r="G496" s="642"/>
    </row>
    <row r="497" spans="1:8" s="641" customFormat="1" ht="37.5" customHeight="1">
      <c r="A497" s="577" t="s">
        <v>398</v>
      </c>
      <c r="B497" s="631" t="s">
        <v>397</v>
      </c>
      <c r="C497" s="630">
        <v>2</v>
      </c>
      <c r="D497" s="629" t="s">
        <v>2</v>
      </c>
      <c r="E497" s="643"/>
      <c r="F497" s="627">
        <f>C497*E497</f>
        <v>0</v>
      </c>
      <c r="G497" s="644"/>
    </row>
    <row r="498" spans="1:8" s="641" customFormat="1" ht="27.75" customHeight="1">
      <c r="A498" s="577" t="s">
        <v>396</v>
      </c>
      <c r="B498" s="631" t="s">
        <v>395</v>
      </c>
      <c r="C498" s="630">
        <v>2</v>
      </c>
      <c r="D498" s="629" t="s">
        <v>2</v>
      </c>
      <c r="E498" s="643"/>
      <c r="F498" s="627">
        <f>C498*E498</f>
        <v>0</v>
      </c>
      <c r="G498" s="642"/>
    </row>
    <row r="499" spans="1:8" s="425" customFormat="1" ht="24.75" customHeight="1">
      <c r="A499" s="532" t="s">
        <v>394</v>
      </c>
      <c r="B499" s="632" t="s">
        <v>393</v>
      </c>
      <c r="C499" s="630"/>
      <c r="D499" s="629"/>
      <c r="E499" s="628"/>
      <c r="F499" s="627"/>
      <c r="G499" s="618"/>
      <c r="H499" s="588"/>
    </row>
    <row r="500" spans="1:8" s="425" customFormat="1" ht="20" customHeight="1">
      <c r="A500" s="577" t="s">
        <v>392</v>
      </c>
      <c r="B500" s="631" t="s">
        <v>391</v>
      </c>
      <c r="C500" s="630">
        <v>2</v>
      </c>
      <c r="D500" s="629" t="s">
        <v>2</v>
      </c>
      <c r="E500" s="628"/>
      <c r="F500" s="627">
        <f>C500*E500</f>
        <v>0</v>
      </c>
      <c r="G500" s="618"/>
      <c r="H500" s="588"/>
    </row>
    <row r="501" spans="1:8" s="425" customFormat="1" ht="20" customHeight="1">
      <c r="A501" s="577" t="s">
        <v>390</v>
      </c>
      <c r="B501" s="631" t="s">
        <v>389</v>
      </c>
      <c r="C501" s="630">
        <v>4</v>
      </c>
      <c r="D501" s="629" t="s">
        <v>2</v>
      </c>
      <c r="E501" s="628"/>
      <c r="F501" s="627">
        <f>C501*E501</f>
        <v>0</v>
      </c>
      <c r="G501" s="618"/>
      <c r="H501" s="588"/>
    </row>
    <row r="502" spans="1:8" s="425" customFormat="1" ht="20" customHeight="1">
      <c r="A502" s="577" t="s">
        <v>388</v>
      </c>
      <c r="B502" s="631" t="s">
        <v>387</v>
      </c>
      <c r="C502" s="630">
        <v>4</v>
      </c>
      <c r="D502" s="629" t="s">
        <v>2</v>
      </c>
      <c r="E502" s="628"/>
      <c r="F502" s="627">
        <f>C502*E502</f>
        <v>0</v>
      </c>
      <c r="G502" s="618"/>
      <c r="H502" s="588"/>
    </row>
    <row r="503" spans="1:8" s="425" customFormat="1" ht="20" customHeight="1">
      <c r="A503" s="532" t="s">
        <v>386</v>
      </c>
      <c r="B503" s="632" t="s">
        <v>385</v>
      </c>
      <c r="C503" s="630">
        <v>1</v>
      </c>
      <c r="D503" s="629" t="s">
        <v>14</v>
      </c>
      <c r="E503" s="628"/>
      <c r="F503" s="627">
        <f>C503*E503</f>
        <v>0</v>
      </c>
      <c r="G503" s="618">
        <f>SUM(F468:F503)</f>
        <v>0</v>
      </c>
      <c r="H503" s="588"/>
    </row>
    <row r="504" spans="1:8" s="425" customFormat="1" ht="15.75" customHeight="1">
      <c r="A504" s="532"/>
      <c r="B504" s="632"/>
      <c r="C504" s="630"/>
      <c r="D504" s="629"/>
      <c r="E504" s="628"/>
      <c r="F504" s="627"/>
      <c r="G504" s="618"/>
      <c r="H504" s="588"/>
    </row>
    <row r="505" spans="1:8" s="425" customFormat="1" ht="45.75" customHeight="1">
      <c r="A505" s="532" t="s">
        <v>87</v>
      </c>
      <c r="B505" s="640" t="s">
        <v>384</v>
      </c>
      <c r="C505" s="630"/>
      <c r="D505" s="629"/>
      <c r="E505" s="628"/>
      <c r="F505" s="627"/>
      <c r="G505" s="618"/>
      <c r="H505" s="588"/>
    </row>
    <row r="506" spans="1:8" s="425" customFormat="1" ht="20" customHeight="1">
      <c r="A506" s="532" t="s">
        <v>221</v>
      </c>
      <c r="B506" s="632" t="s">
        <v>383</v>
      </c>
      <c r="C506" s="630"/>
      <c r="D506" s="629"/>
      <c r="E506" s="628"/>
      <c r="F506" s="627"/>
      <c r="G506" s="618"/>
      <c r="H506" s="588"/>
    </row>
    <row r="507" spans="1:8" s="425" customFormat="1" ht="20" customHeight="1">
      <c r="A507" s="577" t="s">
        <v>382</v>
      </c>
      <c r="B507" s="631" t="s">
        <v>140</v>
      </c>
      <c r="C507" s="630">
        <v>1</v>
      </c>
      <c r="D507" s="629" t="s">
        <v>14</v>
      </c>
      <c r="E507" s="628"/>
      <c r="F507" s="627">
        <f>C507*E507</f>
        <v>0</v>
      </c>
      <c r="G507" s="618"/>
      <c r="H507" s="588"/>
    </row>
    <row r="508" spans="1:8" s="425" customFormat="1" ht="20" customHeight="1">
      <c r="A508" s="532" t="s">
        <v>219</v>
      </c>
      <c r="B508" s="632" t="s">
        <v>330</v>
      </c>
      <c r="C508" s="630"/>
      <c r="D508" s="629"/>
      <c r="E508" s="628"/>
      <c r="F508" s="627"/>
      <c r="G508" s="618"/>
      <c r="H508" s="588"/>
    </row>
    <row r="509" spans="1:8" s="425" customFormat="1" ht="20" customHeight="1">
      <c r="A509" s="577" t="s">
        <v>381</v>
      </c>
      <c r="B509" s="631" t="s">
        <v>380</v>
      </c>
      <c r="C509" s="630">
        <v>7.2</v>
      </c>
      <c r="D509" s="629" t="s">
        <v>6</v>
      </c>
      <c r="E509" s="628"/>
      <c r="F509" s="627">
        <f>C509*E509</f>
        <v>0</v>
      </c>
      <c r="G509" s="618"/>
      <c r="H509" s="588"/>
    </row>
    <row r="510" spans="1:8" s="425" customFormat="1" ht="20" customHeight="1">
      <c r="A510" s="577" t="s">
        <v>379</v>
      </c>
      <c r="B510" s="631" t="s">
        <v>378</v>
      </c>
      <c r="C510" s="630">
        <v>1.4</v>
      </c>
      <c r="D510" s="629" t="str">
        <f>D509</f>
        <v>M3</v>
      </c>
      <c r="E510" s="628"/>
      <c r="F510" s="627">
        <f>C510*E510</f>
        <v>0</v>
      </c>
      <c r="G510" s="618"/>
      <c r="H510" s="588"/>
    </row>
    <row r="511" spans="1:8" s="425" customFormat="1" ht="39" customHeight="1">
      <c r="A511" s="577" t="s">
        <v>377</v>
      </c>
      <c r="B511" s="631" t="s">
        <v>376</v>
      </c>
      <c r="C511" s="630">
        <v>2.5</v>
      </c>
      <c r="D511" s="629" t="s">
        <v>6</v>
      </c>
      <c r="E511" s="628"/>
      <c r="F511" s="627">
        <f>C511*E511</f>
        <v>0</v>
      </c>
      <c r="G511" s="618"/>
      <c r="H511" s="588"/>
    </row>
    <row r="512" spans="1:8" s="425" customFormat="1" ht="20" customHeight="1">
      <c r="A512" s="577" t="s">
        <v>375</v>
      </c>
      <c r="B512" s="631" t="s">
        <v>374</v>
      </c>
      <c r="C512" s="630">
        <v>1</v>
      </c>
      <c r="D512" s="629" t="s">
        <v>14</v>
      </c>
      <c r="E512" s="628"/>
      <c r="F512" s="627">
        <f>C512*E512</f>
        <v>0</v>
      </c>
      <c r="G512" s="618"/>
      <c r="H512" s="588"/>
    </row>
    <row r="513" spans="1:8" s="425" customFormat="1" ht="20" customHeight="1">
      <c r="A513" s="532" t="s">
        <v>217</v>
      </c>
      <c r="B513" s="632" t="s">
        <v>373</v>
      </c>
      <c r="C513" s="630"/>
      <c r="D513" s="629"/>
      <c r="E513" s="628"/>
      <c r="F513" s="627"/>
      <c r="G513" s="618"/>
      <c r="H513" s="588"/>
    </row>
    <row r="514" spans="1:8" s="425" customFormat="1" ht="20" customHeight="1">
      <c r="A514" s="577" t="s">
        <v>372</v>
      </c>
      <c r="B514" s="631" t="s">
        <v>371</v>
      </c>
      <c r="C514" s="630">
        <v>2.72</v>
      </c>
      <c r="D514" s="629" t="s">
        <v>6</v>
      </c>
      <c r="E514" s="628"/>
      <c r="F514" s="627">
        <f>C514*E514</f>
        <v>0</v>
      </c>
      <c r="G514" s="618"/>
      <c r="H514" s="588"/>
    </row>
    <row r="515" spans="1:8" s="425" customFormat="1" ht="20" customHeight="1">
      <c r="A515" s="577" t="s">
        <v>370</v>
      </c>
      <c r="B515" s="631" t="s">
        <v>369</v>
      </c>
      <c r="C515" s="630">
        <v>0.32</v>
      </c>
      <c r="D515" s="629" t="s">
        <v>6</v>
      </c>
      <c r="E515" s="628"/>
      <c r="F515" s="627">
        <f>C515*E515</f>
        <v>0</v>
      </c>
      <c r="G515" s="618"/>
      <c r="H515" s="588"/>
    </row>
    <row r="516" spans="1:8" s="425" customFormat="1" ht="20" customHeight="1">
      <c r="A516" s="577" t="s">
        <v>368</v>
      </c>
      <c r="B516" s="631" t="s">
        <v>367</v>
      </c>
      <c r="C516" s="630">
        <v>0.8</v>
      </c>
      <c r="D516" s="629" t="s">
        <v>6</v>
      </c>
      <c r="E516" s="628"/>
      <c r="F516" s="627">
        <f>C516*E516</f>
        <v>0</v>
      </c>
      <c r="G516" s="618"/>
      <c r="H516" s="588"/>
    </row>
    <row r="517" spans="1:8" s="425" customFormat="1" ht="20" customHeight="1">
      <c r="A517" s="577" t="s">
        <v>366</v>
      </c>
      <c r="B517" s="631" t="s">
        <v>365</v>
      </c>
      <c r="C517" s="630">
        <v>0.38</v>
      </c>
      <c r="D517" s="629" t="s">
        <v>6</v>
      </c>
      <c r="E517" s="628"/>
      <c r="F517" s="627">
        <f>C517*E517</f>
        <v>0</v>
      </c>
      <c r="G517" s="618"/>
      <c r="H517" s="588"/>
    </row>
    <row r="518" spans="1:8" s="425" customFormat="1" ht="20" customHeight="1">
      <c r="A518" s="532" t="s">
        <v>215</v>
      </c>
      <c r="B518" s="632" t="s">
        <v>364</v>
      </c>
      <c r="C518" s="630">
        <v>50.5</v>
      </c>
      <c r="D518" s="629" t="s">
        <v>15</v>
      </c>
      <c r="E518" s="628"/>
      <c r="F518" s="627">
        <f>C518*E518</f>
        <v>0</v>
      </c>
      <c r="G518" s="618"/>
      <c r="H518" s="588"/>
    </row>
    <row r="519" spans="1:8" s="425" customFormat="1" ht="20" customHeight="1" thickBot="1">
      <c r="A519" s="639"/>
      <c r="B519" s="638"/>
      <c r="C519" s="637"/>
      <c r="D519" s="636"/>
      <c r="E519" s="635"/>
      <c r="F519" s="634"/>
      <c r="G519" s="633"/>
      <c r="H519" s="588"/>
    </row>
    <row r="520" spans="1:8" s="425" customFormat="1" ht="17.25" customHeight="1" thickTop="1">
      <c r="A520" s="532"/>
      <c r="B520" s="632"/>
      <c r="C520" s="630"/>
      <c r="D520" s="629"/>
      <c r="E520" s="628"/>
      <c r="F520" s="627"/>
      <c r="G520" s="618"/>
      <c r="H520" s="588"/>
    </row>
    <row r="521" spans="1:8" s="425" customFormat="1" ht="43.5" customHeight="1">
      <c r="A521" s="532" t="s">
        <v>363</v>
      </c>
      <c r="B521" s="632" t="s">
        <v>362</v>
      </c>
      <c r="C521" s="630">
        <v>20</v>
      </c>
      <c r="D521" s="629" t="s">
        <v>5</v>
      </c>
      <c r="E521" s="628"/>
      <c r="F521" s="627">
        <f>C521*E521</f>
        <v>0</v>
      </c>
      <c r="G521" s="618"/>
      <c r="H521" s="588"/>
    </row>
    <row r="522" spans="1:8" s="425" customFormat="1" ht="46.5" customHeight="1">
      <c r="A522" s="532" t="s">
        <v>361</v>
      </c>
      <c r="B522" s="632" t="s">
        <v>360</v>
      </c>
      <c r="C522" s="630">
        <v>1</v>
      </c>
      <c r="D522" s="629" t="s">
        <v>14</v>
      </c>
      <c r="E522" s="628"/>
      <c r="F522" s="627">
        <f>C522*E522</f>
        <v>0</v>
      </c>
      <c r="G522" s="618"/>
      <c r="H522" s="588"/>
    </row>
    <row r="523" spans="1:8" s="425" customFormat="1" ht="26.25" customHeight="1">
      <c r="A523" s="532" t="s">
        <v>359</v>
      </c>
      <c r="B523" s="632" t="s">
        <v>358</v>
      </c>
      <c r="C523" s="630"/>
      <c r="D523" s="629"/>
      <c r="E523" s="628"/>
      <c r="F523" s="627"/>
      <c r="G523" s="618"/>
      <c r="H523" s="588"/>
    </row>
    <row r="524" spans="1:8" s="425" customFormat="1" ht="31.5" customHeight="1">
      <c r="A524" s="577" t="s">
        <v>357</v>
      </c>
      <c r="B524" s="631" t="s">
        <v>356</v>
      </c>
      <c r="C524" s="630">
        <v>17.22</v>
      </c>
      <c r="D524" s="629" t="s">
        <v>15</v>
      </c>
      <c r="E524" s="628"/>
      <c r="F524" s="627">
        <f t="shared" ref="F524:F533" si="24">C524*E524</f>
        <v>0</v>
      </c>
      <c r="G524" s="618"/>
      <c r="H524" s="588"/>
    </row>
    <row r="525" spans="1:8" s="425" customFormat="1" ht="26.25" customHeight="1">
      <c r="A525" s="577" t="s">
        <v>355</v>
      </c>
      <c r="B525" s="631" t="s">
        <v>354</v>
      </c>
      <c r="C525" s="630">
        <v>78</v>
      </c>
      <c r="D525" s="629" t="s">
        <v>5</v>
      </c>
      <c r="E525" s="628"/>
      <c r="F525" s="627">
        <f t="shared" si="24"/>
        <v>0</v>
      </c>
      <c r="G525" s="618"/>
      <c r="H525" s="588"/>
    </row>
    <row r="526" spans="1:8" s="425" customFormat="1" ht="28.5" customHeight="1">
      <c r="A526" s="577" t="s">
        <v>353</v>
      </c>
      <c r="B526" s="631" t="s">
        <v>352</v>
      </c>
      <c r="C526" s="630">
        <v>17.22</v>
      </c>
      <c r="D526" s="629" t="s">
        <v>15</v>
      </c>
      <c r="E526" s="628"/>
      <c r="F526" s="627">
        <f t="shared" si="24"/>
        <v>0</v>
      </c>
      <c r="G526" s="618"/>
      <c r="H526" s="588"/>
    </row>
    <row r="527" spans="1:8" s="425" customFormat="1" ht="27.75" customHeight="1">
      <c r="A527" s="577" t="s">
        <v>351</v>
      </c>
      <c r="B527" s="631" t="s">
        <v>350</v>
      </c>
      <c r="C527" s="630">
        <v>101</v>
      </c>
      <c r="D527" s="629" t="s">
        <v>15</v>
      </c>
      <c r="E527" s="628"/>
      <c r="F527" s="627">
        <f t="shared" si="24"/>
        <v>0</v>
      </c>
      <c r="G527" s="618"/>
      <c r="H527" s="588"/>
    </row>
    <row r="528" spans="1:8" s="425" customFormat="1" ht="34.5" customHeight="1">
      <c r="A528" s="577" t="s">
        <v>349</v>
      </c>
      <c r="B528" s="631" t="s">
        <v>348</v>
      </c>
      <c r="C528" s="630">
        <v>17.22</v>
      </c>
      <c r="D528" s="629" t="s">
        <v>15</v>
      </c>
      <c r="E528" s="628"/>
      <c r="F528" s="627">
        <f t="shared" si="24"/>
        <v>0</v>
      </c>
      <c r="G528" s="618"/>
      <c r="H528" s="588"/>
    </row>
    <row r="529" spans="1:12" s="425" customFormat="1" ht="33.75" customHeight="1">
      <c r="A529" s="577" t="s">
        <v>347</v>
      </c>
      <c r="B529" s="631" t="s">
        <v>346</v>
      </c>
      <c r="C529" s="630">
        <v>17.5</v>
      </c>
      <c r="D529" s="629" t="s">
        <v>15</v>
      </c>
      <c r="E529" s="628"/>
      <c r="F529" s="627">
        <f t="shared" si="24"/>
        <v>0</v>
      </c>
      <c r="G529" s="618"/>
      <c r="H529" s="588"/>
    </row>
    <row r="530" spans="1:12" s="425" customFormat="1" ht="32.25" customHeight="1">
      <c r="A530" s="577" t="s">
        <v>345</v>
      </c>
      <c r="B530" s="631" t="s">
        <v>344</v>
      </c>
      <c r="C530" s="630">
        <v>1</v>
      </c>
      <c r="D530" s="629" t="s">
        <v>14</v>
      </c>
      <c r="E530" s="628"/>
      <c r="F530" s="627">
        <f t="shared" si="24"/>
        <v>0</v>
      </c>
      <c r="G530" s="618"/>
      <c r="H530" s="588"/>
    </row>
    <row r="531" spans="1:12" s="425" customFormat="1" ht="67.5" customHeight="1">
      <c r="A531" s="577" t="s">
        <v>343</v>
      </c>
      <c r="B531" s="631" t="s">
        <v>342</v>
      </c>
      <c r="C531" s="630">
        <v>1</v>
      </c>
      <c r="D531" s="629" t="s">
        <v>14</v>
      </c>
      <c r="E531" s="628"/>
      <c r="F531" s="627">
        <f t="shared" si="24"/>
        <v>0</v>
      </c>
      <c r="G531" s="618"/>
      <c r="H531" s="588"/>
    </row>
    <row r="532" spans="1:12" s="425" customFormat="1" ht="40.5" customHeight="1">
      <c r="A532" s="577" t="s">
        <v>341</v>
      </c>
      <c r="B532" s="631" t="s">
        <v>340</v>
      </c>
      <c r="C532" s="630">
        <v>1</v>
      </c>
      <c r="D532" s="629" t="s">
        <v>14</v>
      </c>
      <c r="E532" s="628"/>
      <c r="F532" s="627">
        <f t="shared" si="24"/>
        <v>0</v>
      </c>
      <c r="G532" s="618"/>
      <c r="H532" s="588"/>
    </row>
    <row r="533" spans="1:12" s="425" customFormat="1" ht="27.75" customHeight="1">
      <c r="A533" s="577" t="s">
        <v>339</v>
      </c>
      <c r="B533" s="631" t="s">
        <v>338</v>
      </c>
      <c r="C533" s="630">
        <v>1</v>
      </c>
      <c r="D533" s="629" t="s">
        <v>14</v>
      </c>
      <c r="E533" s="628"/>
      <c r="F533" s="627">
        <f t="shared" si="24"/>
        <v>0</v>
      </c>
      <c r="G533" s="618"/>
      <c r="H533" s="588"/>
    </row>
    <row r="534" spans="1:12" s="425" customFormat="1" ht="26.25" customHeight="1">
      <c r="A534" s="626" t="s">
        <v>337</v>
      </c>
      <c r="B534" s="625" t="s">
        <v>336</v>
      </c>
      <c r="C534" s="531">
        <v>1</v>
      </c>
      <c r="D534" s="624" t="s">
        <v>14</v>
      </c>
      <c r="E534" s="623"/>
      <c r="F534" s="622"/>
      <c r="G534" s="618">
        <f>SUM(F507:F534)</f>
        <v>0</v>
      </c>
      <c r="H534" s="588"/>
    </row>
    <row r="535" spans="1:12" s="425" customFormat="1" ht="10.5" customHeight="1" thickBot="1">
      <c r="A535" s="621"/>
      <c r="B535" s="620"/>
      <c r="C535" s="619"/>
      <c r="D535" s="615"/>
      <c r="E535" s="614"/>
      <c r="F535" s="614"/>
      <c r="G535" s="618"/>
      <c r="H535" s="588"/>
    </row>
    <row r="536" spans="1:12" ht="31.5" customHeight="1" thickTop="1" thickBot="1">
      <c r="A536" s="516"/>
      <c r="B536" s="1577" t="s">
        <v>335</v>
      </c>
      <c r="C536" s="1578"/>
      <c r="D536" s="517"/>
      <c r="E536" s="515"/>
      <c r="F536" s="514"/>
      <c r="G536" s="513">
        <f>SUM(G366:G534)</f>
        <v>0</v>
      </c>
      <c r="I536" s="608"/>
    </row>
    <row r="537" spans="1:12" ht="31.5" customHeight="1" thickTop="1" thickBot="1">
      <c r="A537" s="516"/>
      <c r="B537" s="1577" t="s">
        <v>334</v>
      </c>
      <c r="C537" s="1578"/>
      <c r="D537" s="517"/>
      <c r="E537" s="515"/>
      <c r="F537" s="514"/>
      <c r="G537" s="513">
        <f>+G184+G361+G536</f>
        <v>0</v>
      </c>
      <c r="I537" s="608"/>
    </row>
    <row r="538" spans="1:12" s="425" customFormat="1" ht="16.5" customHeight="1" thickTop="1">
      <c r="A538" s="617"/>
      <c r="B538" s="616"/>
      <c r="C538" s="585"/>
      <c r="D538" s="615"/>
      <c r="E538" s="614"/>
      <c r="F538" s="614"/>
      <c r="G538" s="613"/>
      <c r="H538" s="588"/>
    </row>
    <row r="539" spans="1:12" ht="54" customHeight="1">
      <c r="A539" s="612" t="s">
        <v>211</v>
      </c>
      <c r="B539" s="611" t="s">
        <v>333</v>
      </c>
      <c r="C539" s="538"/>
      <c r="D539" s="538"/>
      <c r="E539" s="610"/>
      <c r="F539" s="538"/>
      <c r="G539" s="609"/>
      <c r="I539" s="608"/>
    </row>
    <row r="540" spans="1:12" ht="21" customHeight="1">
      <c r="A540" s="523" t="s">
        <v>143</v>
      </c>
      <c r="B540" s="522" t="s">
        <v>332</v>
      </c>
      <c r="C540" s="541"/>
      <c r="D540" s="541"/>
      <c r="E540" s="606"/>
      <c r="F540" s="541"/>
      <c r="G540" s="605"/>
      <c r="H540" s="607"/>
    </row>
    <row r="541" spans="1:12" ht="19.5" customHeight="1">
      <c r="A541" s="604" t="s">
        <v>141</v>
      </c>
      <c r="B541" s="541" t="s">
        <v>140</v>
      </c>
      <c r="C541" s="585">
        <v>10006.530000000001</v>
      </c>
      <c r="D541" s="520" t="s">
        <v>5</v>
      </c>
      <c r="E541" s="606"/>
      <c r="F541" s="529">
        <f>ROUND(C541*E541,2)</f>
        <v>0</v>
      </c>
      <c r="G541" s="605"/>
    </row>
    <row r="542" spans="1:12" ht="19.5" customHeight="1">
      <c r="A542" s="604" t="s">
        <v>139</v>
      </c>
      <c r="B542" s="541" t="s">
        <v>331</v>
      </c>
      <c r="C542" s="531">
        <v>1</v>
      </c>
      <c r="D542" s="520" t="s">
        <v>14</v>
      </c>
      <c r="E542" s="530"/>
      <c r="F542" s="529">
        <f>ROUND(C542*E542,2)</f>
        <v>0</v>
      </c>
      <c r="G542" s="506"/>
    </row>
    <row r="543" spans="1:12" ht="19.5" customHeight="1">
      <c r="A543" s="604"/>
      <c r="B543" s="541"/>
      <c r="C543" s="531"/>
      <c r="D543" s="520"/>
      <c r="E543" s="530"/>
      <c r="F543" s="529"/>
      <c r="G543" s="506"/>
    </row>
    <row r="544" spans="1:12" s="425" customFormat="1" ht="20">
      <c r="A544" s="532" t="s">
        <v>137</v>
      </c>
      <c r="B544" s="538" t="s">
        <v>330</v>
      </c>
      <c r="C544" s="531"/>
      <c r="D544" s="537"/>
      <c r="E544" s="530"/>
      <c r="F544" s="529"/>
      <c r="G544" s="597"/>
      <c r="H544" s="603"/>
      <c r="I544" s="603"/>
      <c r="J544" s="439"/>
      <c r="K544" s="439"/>
      <c r="L544" s="438"/>
    </row>
    <row r="545" spans="1:12" s="425" customFormat="1" ht="20">
      <c r="A545" s="602" t="s">
        <v>136</v>
      </c>
      <c r="B545" s="601" t="s">
        <v>329</v>
      </c>
      <c r="C545" s="531"/>
      <c r="D545" s="600"/>
      <c r="E545" s="530"/>
      <c r="F545" s="529"/>
      <c r="G545" s="597"/>
      <c r="H545" s="599"/>
      <c r="I545" s="599"/>
      <c r="J545" s="439"/>
      <c r="K545" s="439"/>
      <c r="L545" s="438"/>
    </row>
    <row r="546" spans="1:12" s="594" customFormat="1" ht="19.5" customHeight="1">
      <c r="A546" s="577" t="s">
        <v>328</v>
      </c>
      <c r="B546" s="598" t="s">
        <v>327</v>
      </c>
      <c r="C546" s="531">
        <v>5159.17</v>
      </c>
      <c r="D546" s="509" t="s">
        <v>6</v>
      </c>
      <c r="E546" s="591"/>
      <c r="F546" s="529">
        <f>+C546*E546</f>
        <v>0</v>
      </c>
      <c r="G546" s="597"/>
      <c r="I546" s="596"/>
      <c r="J546" s="596"/>
      <c r="K546" s="596"/>
      <c r="L546" s="595"/>
    </row>
    <row r="547" spans="1:12" s="425" customFormat="1" ht="19.5" customHeight="1">
      <c r="A547" s="577" t="s">
        <v>326</v>
      </c>
      <c r="B547" s="541" t="s">
        <v>325</v>
      </c>
      <c r="C547" s="531">
        <v>1289.79</v>
      </c>
      <c r="D547" s="509" t="s">
        <v>6</v>
      </c>
      <c r="E547" s="591"/>
      <c r="F547" s="529">
        <f>+C547*E547</f>
        <v>0</v>
      </c>
      <c r="G547" s="593"/>
      <c r="H547" s="592"/>
      <c r="I547" s="439"/>
      <c r="J547" s="439"/>
      <c r="K547" s="507"/>
      <c r="L547" s="438"/>
    </row>
    <row r="548" spans="1:12" s="425" customFormat="1" ht="19.5" customHeight="1">
      <c r="A548" s="583" t="s">
        <v>205</v>
      </c>
      <c r="B548" s="590" t="s">
        <v>129</v>
      </c>
      <c r="C548" s="531">
        <v>604.13</v>
      </c>
      <c r="D548" s="537" t="s">
        <v>6</v>
      </c>
      <c r="E548" s="591"/>
      <c r="F548" s="529">
        <f>ROUND(C548*E548,2)</f>
        <v>0</v>
      </c>
      <c r="G548" s="589"/>
      <c r="H548" s="588"/>
      <c r="I548" s="439"/>
      <c r="J548" s="439"/>
      <c r="K548" s="439"/>
      <c r="L548" s="438"/>
    </row>
    <row r="549" spans="1:12" s="425" customFormat="1" ht="19.5" customHeight="1">
      <c r="A549" s="583" t="s">
        <v>130</v>
      </c>
      <c r="B549" s="590" t="s">
        <v>324</v>
      </c>
      <c r="C549" s="531">
        <v>5784.25</v>
      </c>
      <c r="D549" s="537" t="s">
        <v>6</v>
      </c>
      <c r="E549" s="591"/>
      <c r="F549" s="529">
        <f>ROUND(C549*E549,2)</f>
        <v>0</v>
      </c>
      <c r="G549" s="589"/>
      <c r="H549" s="588"/>
      <c r="I549" s="439"/>
      <c r="J549" s="587"/>
      <c r="K549" s="587"/>
      <c r="L549" s="586"/>
    </row>
    <row r="550" spans="1:12" s="425" customFormat="1" ht="19.5" customHeight="1">
      <c r="A550" s="583" t="s">
        <v>128</v>
      </c>
      <c r="B550" s="590" t="s">
        <v>123</v>
      </c>
      <c r="C550" s="531">
        <v>2566.16</v>
      </c>
      <c r="D550" s="537" t="s">
        <v>6</v>
      </c>
      <c r="E550" s="584"/>
      <c r="F550" s="529">
        <f>ROUND(C550*E550,2)</f>
        <v>0</v>
      </c>
      <c r="G550" s="589"/>
      <c r="H550" s="588"/>
      <c r="I550" s="439"/>
      <c r="J550" s="587"/>
      <c r="K550" s="587"/>
      <c r="L550" s="586"/>
    </row>
    <row r="551" spans="1:12" s="425" customFormat="1" ht="19.5" customHeight="1">
      <c r="A551" s="583" t="s">
        <v>126</v>
      </c>
      <c r="B551" s="582" t="s">
        <v>323</v>
      </c>
      <c r="C551" s="585">
        <f>C541*2</f>
        <v>20013.060000000001</v>
      </c>
      <c r="D551" s="520" t="s">
        <v>5</v>
      </c>
      <c r="E551" s="584"/>
      <c r="F551" s="529">
        <f>+C551*E551</f>
        <v>0</v>
      </c>
      <c r="G551" s="506"/>
      <c r="I551" s="439"/>
      <c r="J551" s="439"/>
      <c r="K551" s="439"/>
      <c r="L551" s="438"/>
    </row>
    <row r="552" spans="1:12" s="425" customFormat="1" ht="19.5" customHeight="1">
      <c r="A552" s="583"/>
      <c r="B552" s="582"/>
      <c r="C552" s="531"/>
      <c r="D552" s="520"/>
      <c r="E552" s="530"/>
      <c r="F552" s="529"/>
      <c r="G552" s="506"/>
      <c r="I552" s="439"/>
      <c r="J552" s="439"/>
      <c r="K552" s="439"/>
      <c r="L552" s="438"/>
    </row>
    <row r="553" spans="1:12" s="512" customFormat="1" ht="22.5" customHeight="1">
      <c r="A553" s="542" t="s">
        <v>322</v>
      </c>
      <c r="B553" s="578" t="s">
        <v>321</v>
      </c>
      <c r="C553" s="531"/>
      <c r="D553" s="581"/>
      <c r="E553" s="529"/>
      <c r="F553" s="529"/>
      <c r="G553" s="580"/>
      <c r="H553" s="546"/>
      <c r="I553" s="545"/>
      <c r="J553" s="545"/>
      <c r="K553" s="526"/>
      <c r="L553" s="525"/>
    </row>
    <row r="554" spans="1:12" s="512" customFormat="1" ht="19.5" customHeight="1">
      <c r="A554" s="542" t="s">
        <v>118</v>
      </c>
      <c r="B554" s="551" t="s">
        <v>189</v>
      </c>
      <c r="C554" s="531"/>
      <c r="D554" s="509"/>
      <c r="E554" s="529"/>
      <c r="F554" s="529"/>
      <c r="G554" s="506"/>
      <c r="H554" s="546"/>
      <c r="I554" s="546"/>
      <c r="J554" s="545"/>
      <c r="K554" s="526"/>
      <c r="L554" s="525"/>
    </row>
    <row r="555" spans="1:12" s="512" customFormat="1" ht="19.5" customHeight="1">
      <c r="A555" s="511" t="s">
        <v>320</v>
      </c>
      <c r="B555" s="510" t="s">
        <v>247</v>
      </c>
      <c r="C555" s="531">
        <v>668.04</v>
      </c>
      <c r="D555" s="509" t="s">
        <v>5</v>
      </c>
      <c r="E555" s="579"/>
      <c r="F555" s="529">
        <f>+C555*E555</f>
        <v>0</v>
      </c>
      <c r="G555" s="506"/>
      <c r="H555" s="546"/>
      <c r="I555" s="546"/>
      <c r="J555" s="545"/>
      <c r="K555" s="526"/>
      <c r="L555" s="525"/>
    </row>
    <row r="556" spans="1:12" s="512" customFormat="1" ht="19.5" customHeight="1">
      <c r="A556" s="511" t="s">
        <v>319</v>
      </c>
      <c r="B556" s="510" t="s">
        <v>245</v>
      </c>
      <c r="C556" s="531">
        <v>1410.67</v>
      </c>
      <c r="D556" s="509" t="s">
        <v>5</v>
      </c>
      <c r="E556" s="579"/>
      <c r="F556" s="529">
        <f>+C556*E556</f>
        <v>0</v>
      </c>
      <c r="G556" s="506"/>
      <c r="H556" s="546"/>
      <c r="I556" s="546"/>
      <c r="J556" s="545"/>
      <c r="K556" s="526"/>
      <c r="L556" s="525"/>
    </row>
    <row r="557" spans="1:12" s="512" customFormat="1" ht="19.5" customHeight="1">
      <c r="A557" s="511" t="s">
        <v>318</v>
      </c>
      <c r="B557" s="510" t="s">
        <v>243</v>
      </c>
      <c r="C557" s="531">
        <v>8077.41</v>
      </c>
      <c r="D557" s="509" t="s">
        <v>5</v>
      </c>
      <c r="E557" s="579"/>
      <c r="F557" s="529">
        <f>+C557*E557</f>
        <v>0</v>
      </c>
      <c r="G557" s="506"/>
      <c r="I557" s="546"/>
      <c r="J557" s="545"/>
      <c r="K557" s="526"/>
      <c r="L557" s="525"/>
    </row>
    <row r="558" spans="1:12" s="431" customFormat="1" ht="19.5" customHeight="1">
      <c r="A558" s="542" t="s">
        <v>117</v>
      </c>
      <c r="B558" s="551" t="s">
        <v>185</v>
      </c>
      <c r="C558" s="531"/>
      <c r="D558" s="509"/>
      <c r="E558" s="530"/>
      <c r="F558" s="529"/>
      <c r="G558" s="506"/>
    </row>
    <row r="559" spans="1:12" s="431" customFormat="1" ht="19.5" customHeight="1">
      <c r="A559" s="577" t="s">
        <v>317</v>
      </c>
      <c r="B559" s="566" t="s">
        <v>294</v>
      </c>
      <c r="C559" s="531">
        <v>2</v>
      </c>
      <c r="D559" s="509" t="s">
        <v>2</v>
      </c>
      <c r="E559" s="530"/>
      <c r="F559" s="529">
        <f>ROUND(C559*E559,2)</f>
        <v>0</v>
      </c>
      <c r="G559" s="501"/>
    </row>
    <row r="560" spans="1:12" s="431" customFormat="1" ht="19.5" customHeight="1">
      <c r="A560" s="577" t="s">
        <v>316</v>
      </c>
      <c r="B560" s="566" t="s">
        <v>269</v>
      </c>
      <c r="C560" s="531">
        <v>15</v>
      </c>
      <c r="D560" s="509" t="s">
        <v>2</v>
      </c>
      <c r="E560" s="530"/>
      <c r="F560" s="529">
        <f>ROUND(C560*E560,2)</f>
        <v>0</v>
      </c>
      <c r="G560" s="501"/>
    </row>
    <row r="561" spans="1:12" s="512" customFormat="1" ht="19.5" customHeight="1">
      <c r="A561" s="577" t="s">
        <v>315</v>
      </c>
      <c r="B561" s="566" t="s">
        <v>267</v>
      </c>
      <c r="C561" s="531">
        <v>31</v>
      </c>
      <c r="D561" s="509" t="s">
        <v>2</v>
      </c>
      <c r="E561" s="530"/>
      <c r="F561" s="529">
        <f>ROUND(C561*E561,2)</f>
        <v>0</v>
      </c>
      <c r="G561" s="501"/>
      <c r="H561" s="546"/>
      <c r="I561" s="545"/>
      <c r="J561" s="545"/>
      <c r="K561" s="526"/>
      <c r="L561" s="525"/>
    </row>
    <row r="562" spans="1:12" s="512" customFormat="1" ht="19.5" customHeight="1">
      <c r="A562" s="542" t="s">
        <v>116</v>
      </c>
      <c r="B562" s="551" t="s">
        <v>203</v>
      </c>
      <c r="C562" s="531"/>
      <c r="D562" s="509"/>
      <c r="E562" s="530"/>
      <c r="F562" s="529"/>
      <c r="G562" s="506"/>
      <c r="H562" s="546"/>
      <c r="I562" s="545"/>
      <c r="J562" s="545"/>
      <c r="K562" s="526"/>
      <c r="L562" s="525"/>
    </row>
    <row r="563" spans="1:12" s="512" customFormat="1" ht="19.5" customHeight="1">
      <c r="A563" s="511" t="s">
        <v>314</v>
      </c>
      <c r="B563" s="566" t="s">
        <v>290</v>
      </c>
      <c r="C563" s="531">
        <v>2</v>
      </c>
      <c r="D563" s="565" t="s">
        <v>2</v>
      </c>
      <c r="E563" s="530"/>
      <c r="F563" s="529">
        <f t="shared" ref="F563:F571" si="25">+C563*E563</f>
        <v>0</v>
      </c>
      <c r="G563" s="506"/>
      <c r="H563" s="546"/>
      <c r="I563" s="545"/>
      <c r="J563" s="545"/>
      <c r="K563" s="526"/>
      <c r="L563" s="525"/>
    </row>
    <row r="564" spans="1:12" s="431" customFormat="1" ht="19.5" customHeight="1">
      <c r="A564" s="511" t="s">
        <v>201</v>
      </c>
      <c r="B564" s="566" t="s">
        <v>288</v>
      </c>
      <c r="C564" s="531">
        <v>1</v>
      </c>
      <c r="D564" s="565" t="s">
        <v>2</v>
      </c>
      <c r="E564" s="530"/>
      <c r="F564" s="529">
        <f t="shared" si="25"/>
        <v>0</v>
      </c>
      <c r="G564" s="506"/>
    </row>
    <row r="565" spans="1:12" s="431" customFormat="1" ht="19.5" customHeight="1">
      <c r="A565" s="511" t="s">
        <v>200</v>
      </c>
      <c r="B565" s="566" t="s">
        <v>287</v>
      </c>
      <c r="C565" s="531">
        <v>3</v>
      </c>
      <c r="D565" s="565" t="s">
        <v>2</v>
      </c>
      <c r="E565" s="530"/>
      <c r="F565" s="529">
        <f t="shared" si="25"/>
        <v>0</v>
      </c>
      <c r="G565" s="501"/>
    </row>
    <row r="566" spans="1:12" s="512" customFormat="1" ht="19.5" customHeight="1">
      <c r="A566" s="511" t="s">
        <v>313</v>
      </c>
      <c r="B566" s="566" t="s">
        <v>285</v>
      </c>
      <c r="C566" s="531">
        <v>1</v>
      </c>
      <c r="D566" s="565" t="s">
        <v>2</v>
      </c>
      <c r="E566" s="530"/>
      <c r="F566" s="529">
        <f t="shared" si="25"/>
        <v>0</v>
      </c>
      <c r="G566" s="501"/>
      <c r="H566" s="546"/>
      <c r="I566" s="545"/>
      <c r="J566" s="545"/>
      <c r="K566" s="526"/>
      <c r="L566" s="525"/>
    </row>
    <row r="567" spans="1:12" s="512" customFormat="1" ht="19.5" customHeight="1">
      <c r="A567" s="511" t="s">
        <v>312</v>
      </c>
      <c r="B567" s="566" t="s">
        <v>283</v>
      </c>
      <c r="C567" s="531">
        <v>1</v>
      </c>
      <c r="D567" s="509" t="s">
        <v>2</v>
      </c>
      <c r="E567" s="530"/>
      <c r="F567" s="529">
        <f t="shared" si="25"/>
        <v>0</v>
      </c>
      <c r="G567" s="506"/>
      <c r="H567" s="546"/>
      <c r="I567" s="545"/>
      <c r="J567" s="545"/>
      <c r="K567" s="525"/>
    </row>
    <row r="568" spans="1:12" s="512" customFormat="1" ht="19.5" customHeight="1">
      <c r="A568" s="511" t="s">
        <v>311</v>
      </c>
      <c r="B568" s="566" t="s">
        <v>281</v>
      </c>
      <c r="C568" s="531">
        <v>6</v>
      </c>
      <c r="D568" s="509" t="s">
        <v>2</v>
      </c>
      <c r="E568" s="530"/>
      <c r="F568" s="529">
        <f t="shared" si="25"/>
        <v>0</v>
      </c>
      <c r="G568" s="506"/>
      <c r="H568" s="546"/>
      <c r="I568" s="545"/>
      <c r="J568" s="545"/>
      <c r="K568" s="526"/>
      <c r="L568" s="525"/>
    </row>
    <row r="569" spans="1:12" s="512" customFormat="1" ht="19.5" customHeight="1">
      <c r="A569" s="511" t="s">
        <v>310</v>
      </c>
      <c r="B569" s="566" t="s">
        <v>279</v>
      </c>
      <c r="C569" s="531">
        <v>2</v>
      </c>
      <c r="D569" s="509" t="s">
        <v>2</v>
      </c>
      <c r="E569" s="530"/>
      <c r="F569" s="529">
        <f t="shared" si="25"/>
        <v>0</v>
      </c>
      <c r="G569" s="506"/>
      <c r="H569" s="546"/>
      <c r="I569" s="545"/>
      <c r="J569" s="545"/>
      <c r="K569" s="526"/>
      <c r="L569" s="525"/>
    </row>
    <row r="570" spans="1:12" s="512" customFormat="1" ht="19.5" customHeight="1">
      <c r="A570" s="511" t="s">
        <v>309</v>
      </c>
      <c r="B570" s="566" t="s">
        <v>277</v>
      </c>
      <c r="C570" s="531">
        <v>14</v>
      </c>
      <c r="D570" s="509" t="s">
        <v>2</v>
      </c>
      <c r="E570" s="530"/>
      <c r="F570" s="529">
        <f t="shared" si="25"/>
        <v>0</v>
      </c>
      <c r="G570" s="506"/>
      <c r="H570" s="546"/>
      <c r="I570" s="545"/>
      <c r="J570" s="545"/>
      <c r="K570" s="526"/>
      <c r="L570" s="525"/>
    </row>
    <row r="571" spans="1:12" s="512" customFormat="1" ht="19.5" customHeight="1">
      <c r="A571" s="511" t="s">
        <v>308</v>
      </c>
      <c r="B571" s="566" t="s">
        <v>275</v>
      </c>
      <c r="C571" s="531">
        <v>12</v>
      </c>
      <c r="D571" s="509" t="s">
        <v>2</v>
      </c>
      <c r="E571" s="530"/>
      <c r="F571" s="529">
        <f t="shared" si="25"/>
        <v>0</v>
      </c>
      <c r="G571" s="506"/>
      <c r="H571" s="543"/>
      <c r="I571" s="527"/>
      <c r="J571" s="527"/>
      <c r="K571" s="527"/>
      <c r="L571" s="525"/>
    </row>
    <row r="572" spans="1:12" s="512" customFormat="1" ht="19.5" customHeight="1">
      <c r="A572" s="542" t="s">
        <v>114</v>
      </c>
      <c r="B572" s="574" t="s">
        <v>178</v>
      </c>
      <c r="C572" s="531"/>
      <c r="D572" s="565"/>
      <c r="E572" s="530"/>
      <c r="F572" s="529"/>
      <c r="G572" s="552"/>
      <c r="H572" s="543"/>
      <c r="I572" s="527"/>
      <c r="J572" s="527"/>
      <c r="K572" s="527"/>
      <c r="L572" s="525"/>
    </row>
    <row r="573" spans="1:12" s="512" customFormat="1" ht="19.5" customHeight="1">
      <c r="A573" s="511" t="s">
        <v>199</v>
      </c>
      <c r="B573" s="566" t="s">
        <v>274</v>
      </c>
      <c r="C573" s="531">
        <v>12</v>
      </c>
      <c r="D573" s="565" t="s">
        <v>2</v>
      </c>
      <c r="E573" s="530"/>
      <c r="F573" s="529">
        <f>+C573*E573</f>
        <v>0</v>
      </c>
      <c r="G573" s="506"/>
      <c r="H573" s="543"/>
      <c r="I573" s="527"/>
      <c r="J573" s="527"/>
      <c r="K573" s="527"/>
      <c r="L573" s="525"/>
    </row>
    <row r="574" spans="1:12" s="512" customFormat="1" ht="19.5" customHeight="1">
      <c r="A574" s="542" t="s">
        <v>113</v>
      </c>
      <c r="B574" s="574" t="s">
        <v>273</v>
      </c>
      <c r="C574" s="531"/>
      <c r="D574" s="565"/>
      <c r="E574" s="530"/>
      <c r="F574" s="529"/>
      <c r="G574" s="506"/>
      <c r="H574" s="543"/>
      <c r="I574" s="527"/>
      <c r="J574" s="527"/>
      <c r="K574" s="527"/>
      <c r="L574" s="525"/>
    </row>
    <row r="575" spans="1:12" s="512" customFormat="1" ht="19.5" customHeight="1">
      <c r="A575" s="511" t="s">
        <v>112</v>
      </c>
      <c r="B575" s="566" t="s">
        <v>271</v>
      </c>
      <c r="C575" s="531">
        <v>1</v>
      </c>
      <c r="D575" s="565" t="s">
        <v>2</v>
      </c>
      <c r="E575" s="530"/>
      <c r="F575" s="529">
        <f>+C575*E575</f>
        <v>0</v>
      </c>
      <c r="G575" s="506"/>
      <c r="H575" s="543"/>
      <c r="I575" s="527"/>
      <c r="J575" s="527"/>
      <c r="K575" s="527"/>
      <c r="L575" s="525"/>
    </row>
    <row r="576" spans="1:12" s="512" customFormat="1" ht="19.5" customHeight="1">
      <c r="A576" s="511" t="s">
        <v>111</v>
      </c>
      <c r="B576" s="566" t="s">
        <v>269</v>
      </c>
      <c r="C576" s="531">
        <v>1</v>
      </c>
      <c r="D576" s="565" t="s">
        <v>2</v>
      </c>
      <c r="E576" s="530"/>
      <c r="F576" s="529">
        <f>+C576*E576</f>
        <v>0</v>
      </c>
      <c r="G576" s="506"/>
      <c r="H576" s="543"/>
      <c r="I576" s="527"/>
      <c r="J576" s="527"/>
      <c r="K576" s="527"/>
      <c r="L576" s="525"/>
    </row>
    <row r="577" spans="1:12" s="512" customFormat="1" ht="19.5" customHeight="1">
      <c r="A577" s="511" t="s">
        <v>110</v>
      </c>
      <c r="B577" s="566" t="s">
        <v>267</v>
      </c>
      <c r="C577" s="531">
        <v>2</v>
      </c>
      <c r="D577" s="565" t="s">
        <v>2</v>
      </c>
      <c r="E577" s="530"/>
      <c r="F577" s="529">
        <f>+C577*E577</f>
        <v>0</v>
      </c>
      <c r="G577" s="506"/>
      <c r="H577" s="543"/>
      <c r="I577" s="527"/>
      <c r="J577" s="527"/>
      <c r="K577" s="527"/>
      <c r="L577" s="525"/>
    </row>
    <row r="578" spans="1:12" s="512" customFormat="1" ht="10.5" customHeight="1" thickBot="1">
      <c r="A578" s="573"/>
      <c r="B578" s="572"/>
      <c r="C578" s="571"/>
      <c r="D578" s="570"/>
      <c r="E578" s="569"/>
      <c r="F578" s="568"/>
      <c r="G578" s="567"/>
      <c r="H578" s="543"/>
      <c r="I578" s="527"/>
      <c r="J578" s="527"/>
      <c r="K578" s="527"/>
      <c r="L578" s="525"/>
    </row>
    <row r="579" spans="1:12" s="512" customFormat="1" ht="12.75" customHeight="1" thickTop="1">
      <c r="A579" s="511"/>
      <c r="B579" s="566"/>
      <c r="C579" s="531"/>
      <c r="D579" s="565"/>
      <c r="E579" s="530"/>
      <c r="F579" s="529"/>
      <c r="G579" s="506"/>
      <c r="H579" s="543"/>
      <c r="I579" s="527"/>
      <c r="J579" s="527"/>
      <c r="K579" s="527"/>
      <c r="L579" s="525"/>
    </row>
    <row r="580" spans="1:12" s="512" customFormat="1" ht="19.5" customHeight="1">
      <c r="A580" s="542" t="s">
        <v>197</v>
      </c>
      <c r="B580" s="574" t="s">
        <v>266</v>
      </c>
      <c r="C580" s="531"/>
      <c r="D580" s="565"/>
      <c r="E580" s="529"/>
      <c r="F580" s="529"/>
      <c r="G580" s="506"/>
      <c r="H580" s="543"/>
      <c r="I580" s="527"/>
      <c r="J580" s="527"/>
      <c r="K580" s="527"/>
      <c r="L580" s="525"/>
    </row>
    <row r="581" spans="1:12" s="512" customFormat="1" ht="19.5" customHeight="1">
      <c r="A581" s="511" t="s">
        <v>195</v>
      </c>
      <c r="B581" s="566" t="s">
        <v>307</v>
      </c>
      <c r="C581" s="531">
        <v>1</v>
      </c>
      <c r="D581" s="565" t="s">
        <v>2</v>
      </c>
      <c r="E581" s="530"/>
      <c r="F581" s="529">
        <f>+C581*E581</f>
        <v>0</v>
      </c>
      <c r="G581" s="506"/>
      <c r="H581" s="543"/>
      <c r="I581" s="527"/>
      <c r="J581" s="527"/>
      <c r="K581" s="527"/>
      <c r="L581" s="525"/>
    </row>
    <row r="582" spans="1:12" s="512" customFormat="1" ht="19.5" customHeight="1">
      <c r="A582" s="511" t="s">
        <v>194</v>
      </c>
      <c r="B582" s="566" t="s">
        <v>263</v>
      </c>
      <c r="C582" s="531">
        <v>5</v>
      </c>
      <c r="D582" s="565" t="s">
        <v>2</v>
      </c>
      <c r="E582" s="530"/>
      <c r="F582" s="529">
        <f>+C582*E582</f>
        <v>0</v>
      </c>
      <c r="G582" s="506"/>
      <c r="H582" s="543"/>
      <c r="I582" s="527"/>
      <c r="J582" s="527"/>
      <c r="K582" s="527"/>
      <c r="L582" s="525"/>
    </row>
    <row r="583" spans="1:12" s="512" customFormat="1" ht="19.5" customHeight="1">
      <c r="A583" s="542" t="s">
        <v>192</v>
      </c>
      <c r="B583" s="574" t="s">
        <v>306</v>
      </c>
      <c r="C583" s="531"/>
      <c r="D583" s="565"/>
      <c r="E583" s="530"/>
      <c r="F583" s="529"/>
      <c r="G583" s="506"/>
      <c r="H583" s="543"/>
      <c r="I583" s="527"/>
      <c r="J583" s="527"/>
      <c r="K583" s="527"/>
      <c r="L583" s="525"/>
    </row>
    <row r="584" spans="1:12" s="512" customFormat="1" ht="19.5" customHeight="1">
      <c r="A584" s="511" t="s">
        <v>191</v>
      </c>
      <c r="B584" s="566" t="s">
        <v>305</v>
      </c>
      <c r="C584" s="531">
        <v>3</v>
      </c>
      <c r="D584" s="565" t="s">
        <v>2</v>
      </c>
      <c r="E584" s="530"/>
      <c r="F584" s="529">
        <f>+C584*E584</f>
        <v>0</v>
      </c>
      <c r="G584" s="506"/>
      <c r="H584" s="543"/>
      <c r="I584" s="527"/>
      <c r="J584" s="527"/>
      <c r="K584" s="527"/>
      <c r="L584" s="525"/>
    </row>
    <row r="585" spans="1:12" s="512" customFormat="1" ht="19.5" customHeight="1">
      <c r="A585" s="511" t="s">
        <v>190</v>
      </c>
      <c r="B585" s="566" t="s">
        <v>304</v>
      </c>
      <c r="C585" s="531">
        <v>3</v>
      </c>
      <c r="D585" s="565" t="s">
        <v>2</v>
      </c>
      <c r="E585" s="530"/>
      <c r="F585" s="529">
        <f>+C585*E585</f>
        <v>0</v>
      </c>
      <c r="G585" s="506"/>
      <c r="H585" s="556"/>
      <c r="I585" s="527"/>
      <c r="J585" s="527"/>
      <c r="K585" s="526"/>
      <c r="L585" s="525"/>
    </row>
    <row r="586" spans="1:12" s="512" customFormat="1" ht="19.5" customHeight="1">
      <c r="A586" s="542" t="s">
        <v>303</v>
      </c>
      <c r="B586" s="551" t="s">
        <v>261</v>
      </c>
      <c r="C586" s="531"/>
      <c r="D586" s="509"/>
      <c r="E586" s="530"/>
      <c r="F586" s="529"/>
      <c r="G586" s="506"/>
      <c r="H586" s="556"/>
      <c r="I586" s="527"/>
      <c r="J586" s="527"/>
      <c r="K586" s="526"/>
      <c r="L586" s="525"/>
    </row>
    <row r="587" spans="1:12" s="512" customFormat="1" ht="45" customHeight="1">
      <c r="A587" s="511" t="s">
        <v>302</v>
      </c>
      <c r="B587" s="564" t="s">
        <v>97</v>
      </c>
      <c r="C587" s="531">
        <v>1</v>
      </c>
      <c r="D587" s="557" t="s">
        <v>2</v>
      </c>
      <c r="E587" s="530"/>
      <c r="F587" s="529">
        <f>+C587*E587</f>
        <v>0</v>
      </c>
      <c r="G587" s="506"/>
      <c r="H587" s="556"/>
      <c r="I587" s="527"/>
      <c r="J587" s="527"/>
      <c r="K587" s="526"/>
      <c r="L587" s="525"/>
    </row>
    <row r="588" spans="1:12" s="512" customFormat="1" ht="45" customHeight="1">
      <c r="A588" s="511" t="s">
        <v>301</v>
      </c>
      <c r="B588" s="564" t="s">
        <v>95</v>
      </c>
      <c r="C588" s="531">
        <v>2</v>
      </c>
      <c r="D588" s="557" t="s">
        <v>2</v>
      </c>
      <c r="E588" s="530"/>
      <c r="F588" s="529">
        <f>+C588*E588</f>
        <v>0</v>
      </c>
      <c r="G588" s="506"/>
      <c r="H588" s="556"/>
      <c r="I588" s="527"/>
      <c r="J588" s="527"/>
      <c r="K588" s="526"/>
      <c r="L588" s="525"/>
    </row>
    <row r="589" spans="1:12" s="512" customFormat="1" ht="26.25" customHeight="1">
      <c r="A589" s="511" t="s">
        <v>300</v>
      </c>
      <c r="B589" s="563" t="s">
        <v>93</v>
      </c>
      <c r="C589" s="531">
        <f>SUM(C587:C588)</f>
        <v>3</v>
      </c>
      <c r="D589" s="557" t="s">
        <v>2</v>
      </c>
      <c r="E589" s="530"/>
      <c r="F589" s="529">
        <f>+C589*E589</f>
        <v>0</v>
      </c>
      <c r="G589" s="506"/>
      <c r="H589" s="556"/>
      <c r="I589" s="527"/>
      <c r="J589" s="527"/>
      <c r="K589" s="526"/>
      <c r="L589" s="525"/>
    </row>
    <row r="590" spans="1:12" s="512" customFormat="1" ht="19.5" customHeight="1">
      <c r="A590" s="542" t="s">
        <v>108</v>
      </c>
      <c r="B590" s="578" t="s">
        <v>299</v>
      </c>
      <c r="C590" s="531"/>
      <c r="D590" s="509"/>
      <c r="E590" s="530"/>
      <c r="F590" s="529"/>
      <c r="G590" s="506"/>
      <c r="H590" s="546"/>
      <c r="I590" s="545"/>
      <c r="J590" s="545"/>
      <c r="K590" s="526"/>
      <c r="L590" s="525"/>
    </row>
    <row r="591" spans="1:12" s="512" customFormat="1" ht="19.5" customHeight="1">
      <c r="A591" s="542" t="s">
        <v>106</v>
      </c>
      <c r="B591" s="551" t="s">
        <v>189</v>
      </c>
      <c r="C591" s="531"/>
      <c r="D591" s="509"/>
      <c r="E591" s="530"/>
      <c r="F591" s="529"/>
      <c r="G591" s="506"/>
      <c r="H591" s="546"/>
      <c r="I591" s="545"/>
      <c r="J591" s="545"/>
      <c r="K591" s="526"/>
      <c r="L591" s="525"/>
    </row>
    <row r="592" spans="1:12" s="512" customFormat="1" ht="19.5" customHeight="1">
      <c r="A592" s="511" t="s">
        <v>298</v>
      </c>
      <c r="B592" s="510" t="s">
        <v>247</v>
      </c>
      <c r="C592" s="531">
        <v>668.04</v>
      </c>
      <c r="D592" s="509" t="s">
        <v>5</v>
      </c>
      <c r="E592" s="530"/>
      <c r="F592" s="529">
        <f>ROUND(C592*E592,2)</f>
        <v>0</v>
      </c>
      <c r="G592" s="506"/>
      <c r="H592" s="546"/>
      <c r="I592" s="545"/>
      <c r="J592" s="545"/>
      <c r="K592" s="526"/>
      <c r="L592" s="525"/>
    </row>
    <row r="593" spans="1:12" s="512" customFormat="1" ht="19.5" customHeight="1">
      <c r="A593" s="511" t="s">
        <v>297</v>
      </c>
      <c r="B593" s="510" t="s">
        <v>245</v>
      </c>
      <c r="C593" s="531">
        <v>1410.67</v>
      </c>
      <c r="D593" s="509" t="s">
        <v>5</v>
      </c>
      <c r="E593" s="530"/>
      <c r="F593" s="529">
        <f>ROUND(C593*E593,2)</f>
        <v>0</v>
      </c>
      <c r="G593" s="506"/>
      <c r="H593" s="546"/>
      <c r="I593" s="545"/>
      <c r="J593" s="545"/>
      <c r="K593" s="526"/>
      <c r="L593" s="525"/>
    </row>
    <row r="594" spans="1:12" s="431" customFormat="1" ht="19.5" customHeight="1">
      <c r="A594" s="511" t="s">
        <v>296</v>
      </c>
      <c r="B594" s="510" t="s">
        <v>243</v>
      </c>
      <c r="C594" s="531">
        <v>8077.41</v>
      </c>
      <c r="D594" s="509" t="s">
        <v>5</v>
      </c>
      <c r="E594" s="530"/>
      <c r="F594" s="529">
        <f>ROUND(C594*E594,2)</f>
        <v>0</v>
      </c>
      <c r="G594" s="506"/>
    </row>
    <row r="595" spans="1:12" s="431" customFormat="1" ht="19.5" customHeight="1">
      <c r="A595" s="542" t="s">
        <v>104</v>
      </c>
      <c r="B595" s="574" t="s">
        <v>185</v>
      </c>
      <c r="C595" s="531"/>
      <c r="D595" s="537"/>
      <c r="E595" s="530"/>
      <c r="F595" s="529"/>
      <c r="G595" s="501"/>
    </row>
    <row r="596" spans="1:12" s="431" customFormat="1" ht="19.5" customHeight="1">
      <c r="A596" s="577" t="s">
        <v>295</v>
      </c>
      <c r="B596" s="566" t="s">
        <v>294</v>
      </c>
      <c r="C596" s="531">
        <v>1</v>
      </c>
      <c r="D596" s="509" t="s">
        <v>2</v>
      </c>
      <c r="E596" s="530"/>
      <c r="F596" s="529">
        <f>ROUND(C596*E596,2)</f>
        <v>0</v>
      </c>
      <c r="G596" s="501"/>
    </row>
    <row r="597" spans="1:12" s="431" customFormat="1" ht="19.5" customHeight="1">
      <c r="A597" s="577" t="s">
        <v>293</v>
      </c>
      <c r="B597" s="566" t="s">
        <v>269</v>
      </c>
      <c r="C597" s="531">
        <v>15</v>
      </c>
      <c r="D597" s="509" t="s">
        <v>2</v>
      </c>
      <c r="E597" s="530"/>
      <c r="F597" s="529">
        <f>ROUND(C597*E597,2)</f>
        <v>0</v>
      </c>
      <c r="G597" s="501"/>
    </row>
    <row r="598" spans="1:12" s="512" customFormat="1" ht="19.5" customHeight="1">
      <c r="A598" s="577" t="s">
        <v>292</v>
      </c>
      <c r="B598" s="566" t="s">
        <v>267</v>
      </c>
      <c r="C598" s="531">
        <v>31</v>
      </c>
      <c r="D598" s="509" t="s">
        <v>2</v>
      </c>
      <c r="E598" s="530"/>
      <c r="F598" s="529">
        <f>ROUND(C598*E598,2)</f>
        <v>0</v>
      </c>
      <c r="G598" s="501"/>
      <c r="H598" s="546"/>
      <c r="I598" s="545"/>
      <c r="J598" s="545"/>
      <c r="K598" s="526"/>
      <c r="L598" s="525"/>
    </row>
    <row r="599" spans="1:12" s="512" customFormat="1" ht="19.5" customHeight="1">
      <c r="A599" s="542" t="s">
        <v>102</v>
      </c>
      <c r="B599" s="551" t="s">
        <v>203</v>
      </c>
      <c r="C599" s="550"/>
      <c r="D599" s="509"/>
      <c r="E599" s="529"/>
      <c r="F599" s="529"/>
      <c r="G599" s="506"/>
      <c r="H599" s="575"/>
      <c r="I599" s="545"/>
      <c r="J599" s="545"/>
      <c r="K599" s="526"/>
      <c r="L599" s="525"/>
    </row>
    <row r="600" spans="1:12" s="512" customFormat="1" ht="19.5" customHeight="1">
      <c r="A600" s="511" t="s">
        <v>291</v>
      </c>
      <c r="B600" s="566" t="s">
        <v>290</v>
      </c>
      <c r="C600" s="531">
        <v>2</v>
      </c>
      <c r="D600" s="565" t="s">
        <v>2</v>
      </c>
      <c r="E600" s="530"/>
      <c r="F600" s="529">
        <f>+C600*E600</f>
        <v>0</v>
      </c>
      <c r="G600" s="506"/>
      <c r="H600" s="575"/>
      <c r="I600" s="545"/>
      <c r="J600" s="545"/>
      <c r="K600" s="526"/>
      <c r="L600" s="525"/>
    </row>
    <row r="601" spans="1:12" s="512" customFormat="1" ht="19.5" customHeight="1">
      <c r="A601" s="511" t="s">
        <v>289</v>
      </c>
      <c r="B601" s="566" t="s">
        <v>288</v>
      </c>
      <c r="C601" s="531">
        <v>1</v>
      </c>
      <c r="D601" s="565" t="s">
        <v>2</v>
      </c>
      <c r="E601" s="530"/>
      <c r="F601" s="529">
        <f>+C601*E601</f>
        <v>0</v>
      </c>
      <c r="G601" s="506"/>
      <c r="H601" s="575"/>
      <c r="I601" s="545"/>
      <c r="J601" s="545"/>
      <c r="K601" s="526"/>
      <c r="L601" s="525"/>
    </row>
    <row r="602" spans="1:12" s="512" customFormat="1" ht="19.5" customHeight="1">
      <c r="A602" s="511" t="s">
        <v>180</v>
      </c>
      <c r="B602" s="566" t="s">
        <v>287</v>
      </c>
      <c r="C602" s="531">
        <v>3</v>
      </c>
      <c r="D602" s="565" t="s">
        <v>2</v>
      </c>
      <c r="E602" s="530"/>
      <c r="F602" s="529">
        <f>+C602*E602</f>
        <v>0</v>
      </c>
      <c r="G602" s="506"/>
      <c r="H602" s="575"/>
      <c r="I602" s="545"/>
      <c r="J602" s="545"/>
      <c r="K602" s="526"/>
      <c r="L602" s="525"/>
    </row>
    <row r="603" spans="1:12" s="512" customFormat="1" ht="19.5" customHeight="1">
      <c r="A603" s="511" t="s">
        <v>286</v>
      </c>
      <c r="B603" s="566" t="s">
        <v>285</v>
      </c>
      <c r="C603" s="531">
        <v>1</v>
      </c>
      <c r="D603" s="565" t="s">
        <v>2</v>
      </c>
      <c r="E603" s="530"/>
      <c r="F603" s="529">
        <f>+C603*E603</f>
        <v>0</v>
      </c>
      <c r="G603" s="506"/>
      <c r="H603" s="575"/>
      <c r="I603" s="545"/>
      <c r="J603" s="545"/>
      <c r="K603" s="526"/>
      <c r="L603" s="525"/>
    </row>
    <row r="604" spans="1:12" s="512" customFormat="1" ht="19.5" customHeight="1">
      <c r="A604" s="511" t="s">
        <v>284</v>
      </c>
      <c r="B604" s="566" t="s">
        <v>283</v>
      </c>
      <c r="C604" s="531">
        <v>1</v>
      </c>
      <c r="D604" s="565" t="s">
        <v>2</v>
      </c>
      <c r="E604" s="530"/>
      <c r="F604" s="529">
        <f>ROUND(C604*E604,2)</f>
        <v>0</v>
      </c>
      <c r="G604" s="506"/>
      <c r="H604" s="575"/>
      <c r="I604" s="545"/>
      <c r="J604" s="545"/>
      <c r="K604" s="526"/>
      <c r="L604" s="525"/>
    </row>
    <row r="605" spans="1:12" s="512" customFormat="1" ht="19.5" customHeight="1">
      <c r="A605" s="511" t="s">
        <v>282</v>
      </c>
      <c r="B605" s="566" t="s">
        <v>281</v>
      </c>
      <c r="C605" s="531">
        <v>6</v>
      </c>
      <c r="D605" s="509" t="s">
        <v>2</v>
      </c>
      <c r="E605" s="530"/>
      <c r="F605" s="529">
        <f>ROUND(C605*E605,2)</f>
        <v>0</v>
      </c>
      <c r="G605" s="506"/>
      <c r="H605" s="575"/>
      <c r="I605" s="545"/>
      <c r="J605" s="545"/>
      <c r="K605" s="526"/>
      <c r="L605" s="525"/>
    </row>
    <row r="606" spans="1:12" s="512" customFormat="1" ht="19.5" customHeight="1">
      <c r="A606" s="511" t="s">
        <v>280</v>
      </c>
      <c r="B606" s="566" t="s">
        <v>279</v>
      </c>
      <c r="C606" s="531">
        <v>2</v>
      </c>
      <c r="D606" s="509" t="s">
        <v>2</v>
      </c>
      <c r="E606" s="530"/>
      <c r="F606" s="529">
        <f>+C606*E606</f>
        <v>0</v>
      </c>
      <c r="G606" s="506"/>
      <c r="H606" s="575"/>
      <c r="I606" s="545"/>
      <c r="J606" s="545"/>
      <c r="K606" s="526"/>
      <c r="L606" s="525"/>
    </row>
    <row r="607" spans="1:12" s="512" customFormat="1" ht="19.5" customHeight="1">
      <c r="A607" s="511" t="s">
        <v>278</v>
      </c>
      <c r="B607" s="566" t="s">
        <v>277</v>
      </c>
      <c r="C607" s="531">
        <v>14</v>
      </c>
      <c r="D607" s="509" t="s">
        <v>2</v>
      </c>
      <c r="E607" s="530"/>
      <c r="F607" s="529">
        <f>ROUND(C607*E607,2)</f>
        <v>0</v>
      </c>
      <c r="G607" s="506"/>
      <c r="H607" s="576"/>
      <c r="I607" s="545"/>
      <c r="J607" s="545"/>
      <c r="K607" s="526"/>
      <c r="L607" s="525"/>
    </row>
    <row r="608" spans="1:12" s="512" customFormat="1" ht="19.5" customHeight="1">
      <c r="A608" s="511" t="s">
        <v>276</v>
      </c>
      <c r="B608" s="566" t="s">
        <v>275</v>
      </c>
      <c r="C608" s="531">
        <v>12</v>
      </c>
      <c r="D608" s="509" t="s">
        <v>2</v>
      </c>
      <c r="E608" s="530"/>
      <c r="F608" s="529">
        <f>ROUND(C608*E608,2)</f>
        <v>0</v>
      </c>
      <c r="G608" s="506"/>
      <c r="H608" s="575"/>
      <c r="I608" s="545"/>
      <c r="J608" s="545"/>
      <c r="K608" s="526"/>
      <c r="L608" s="525"/>
    </row>
    <row r="609" spans="1:12" s="512" customFormat="1" ht="19.5" customHeight="1">
      <c r="A609" s="542" t="s">
        <v>100</v>
      </c>
      <c r="B609" s="574" t="s">
        <v>178</v>
      </c>
      <c r="C609" s="531"/>
      <c r="D609" s="565"/>
      <c r="E609" s="530"/>
      <c r="F609" s="529"/>
      <c r="G609" s="552"/>
      <c r="H609" s="543"/>
      <c r="I609" s="527"/>
      <c r="J609" s="527"/>
      <c r="K609" s="527"/>
      <c r="L609" s="525"/>
    </row>
    <row r="610" spans="1:12" s="512" customFormat="1" ht="19.5" customHeight="1">
      <c r="A610" s="511" t="s">
        <v>98</v>
      </c>
      <c r="B610" s="566" t="s">
        <v>274</v>
      </c>
      <c r="C610" s="531">
        <v>12</v>
      </c>
      <c r="D610" s="565" t="s">
        <v>2</v>
      </c>
      <c r="E610" s="530"/>
      <c r="F610" s="529">
        <f>+C610*E610</f>
        <v>0</v>
      </c>
      <c r="G610" s="506"/>
      <c r="H610" s="543"/>
      <c r="I610" s="527"/>
      <c r="J610" s="527"/>
      <c r="K610" s="527"/>
      <c r="L610" s="525"/>
    </row>
    <row r="611" spans="1:12" s="512" customFormat="1" ht="19.5" customHeight="1">
      <c r="A611" s="542" t="s">
        <v>175</v>
      </c>
      <c r="B611" s="574" t="s">
        <v>273</v>
      </c>
      <c r="C611" s="531"/>
      <c r="D611" s="565"/>
      <c r="E611" s="530"/>
      <c r="F611" s="529"/>
      <c r="G611" s="506"/>
      <c r="H611" s="543"/>
      <c r="I611" s="527"/>
      <c r="J611" s="527"/>
      <c r="K611" s="527"/>
      <c r="L611" s="525"/>
    </row>
    <row r="612" spans="1:12" s="512" customFormat="1" ht="19.5" customHeight="1">
      <c r="A612" s="511" t="s">
        <v>272</v>
      </c>
      <c r="B612" s="566" t="s">
        <v>271</v>
      </c>
      <c r="C612" s="531">
        <v>1</v>
      </c>
      <c r="D612" s="565" t="s">
        <v>2</v>
      </c>
      <c r="E612" s="530"/>
      <c r="F612" s="529">
        <f>+C612*E612</f>
        <v>0</v>
      </c>
      <c r="G612" s="506"/>
      <c r="H612" s="543"/>
      <c r="I612" s="527"/>
      <c r="J612" s="527"/>
      <c r="K612" s="527"/>
      <c r="L612" s="525"/>
    </row>
    <row r="613" spans="1:12" s="512" customFormat="1" ht="19.5" customHeight="1">
      <c r="A613" s="511" t="s">
        <v>270</v>
      </c>
      <c r="B613" s="566" t="s">
        <v>269</v>
      </c>
      <c r="C613" s="531">
        <v>1</v>
      </c>
      <c r="D613" s="565" t="s">
        <v>2</v>
      </c>
      <c r="E613" s="530"/>
      <c r="F613" s="529">
        <f>+C613*E613</f>
        <v>0</v>
      </c>
      <c r="G613" s="506"/>
      <c r="H613" s="543"/>
      <c r="I613" s="527"/>
      <c r="J613" s="527"/>
      <c r="K613" s="527"/>
      <c r="L613" s="525"/>
    </row>
    <row r="614" spans="1:12" s="512" customFormat="1" ht="19.5" customHeight="1">
      <c r="A614" s="511" t="s">
        <v>268</v>
      </c>
      <c r="B614" s="566" t="s">
        <v>267</v>
      </c>
      <c r="C614" s="531">
        <v>2</v>
      </c>
      <c r="D614" s="565" t="s">
        <v>2</v>
      </c>
      <c r="E614" s="530"/>
      <c r="F614" s="529">
        <f>+C614*E614</f>
        <v>0</v>
      </c>
      <c r="G614" s="506"/>
      <c r="H614" s="543"/>
      <c r="I614" s="527"/>
      <c r="J614" s="527"/>
      <c r="K614" s="527"/>
      <c r="L614" s="525"/>
    </row>
    <row r="615" spans="1:12" s="512" customFormat="1" ht="19.5" customHeight="1">
      <c r="A615" s="542" t="s">
        <v>173</v>
      </c>
      <c r="B615" s="574" t="s">
        <v>266</v>
      </c>
      <c r="C615" s="531"/>
      <c r="D615" s="565"/>
      <c r="E615" s="530"/>
      <c r="F615" s="529"/>
      <c r="G615" s="506"/>
      <c r="H615" s="543"/>
      <c r="I615" s="527"/>
      <c r="J615" s="527"/>
      <c r="K615" s="527"/>
      <c r="L615" s="525"/>
    </row>
    <row r="616" spans="1:12" s="512" customFormat="1" ht="19.5" customHeight="1">
      <c r="A616" s="511" t="s">
        <v>171</v>
      </c>
      <c r="B616" s="566" t="s">
        <v>265</v>
      </c>
      <c r="C616" s="531">
        <v>1</v>
      </c>
      <c r="D616" s="565" t="s">
        <v>2</v>
      </c>
      <c r="E616" s="530"/>
      <c r="F616" s="529">
        <f>+C616*E616</f>
        <v>0</v>
      </c>
      <c r="G616" s="506"/>
      <c r="H616" s="543"/>
      <c r="I616" s="527"/>
      <c r="J616" s="527"/>
      <c r="K616" s="527"/>
      <c r="L616" s="525"/>
    </row>
    <row r="617" spans="1:12" s="512" customFormat="1" ht="19.5" customHeight="1" thickBot="1">
      <c r="A617" s="573" t="s">
        <v>264</v>
      </c>
      <c r="B617" s="572" t="s">
        <v>263</v>
      </c>
      <c r="C617" s="571">
        <v>5</v>
      </c>
      <c r="D617" s="570" t="s">
        <v>2</v>
      </c>
      <c r="E617" s="569"/>
      <c r="F617" s="568">
        <f>+C617*E617</f>
        <v>0</v>
      </c>
      <c r="G617" s="567"/>
      <c r="H617" s="556"/>
      <c r="I617" s="527"/>
      <c r="J617" s="527"/>
      <c r="K617" s="526"/>
      <c r="L617" s="525"/>
    </row>
    <row r="618" spans="1:12" s="512" customFormat="1" ht="19.5" customHeight="1" thickTop="1">
      <c r="A618" s="511"/>
      <c r="B618" s="566"/>
      <c r="C618" s="531"/>
      <c r="D618" s="565"/>
      <c r="E618" s="530"/>
      <c r="F618" s="529"/>
      <c r="G618" s="506"/>
      <c r="H618" s="556"/>
      <c r="I618" s="527"/>
      <c r="J618" s="527"/>
      <c r="K618" s="526"/>
      <c r="L618" s="525"/>
    </row>
    <row r="619" spans="1:12" s="512" customFormat="1" ht="19.5" customHeight="1">
      <c r="A619" s="542" t="s">
        <v>262</v>
      </c>
      <c r="B619" s="551" t="s">
        <v>261</v>
      </c>
      <c r="C619" s="531"/>
      <c r="D619" s="509"/>
      <c r="E619" s="530"/>
      <c r="F619" s="529"/>
      <c r="G619" s="506"/>
      <c r="H619" s="556"/>
      <c r="I619" s="527"/>
      <c r="J619" s="527"/>
      <c r="K619" s="526"/>
      <c r="L619" s="525"/>
    </row>
    <row r="620" spans="1:12" s="512" customFormat="1" ht="45.75" customHeight="1">
      <c r="A620" s="511" t="s">
        <v>260</v>
      </c>
      <c r="B620" s="564" t="s">
        <v>97</v>
      </c>
      <c r="C620" s="531">
        <v>1</v>
      </c>
      <c r="D620" s="557" t="s">
        <v>2</v>
      </c>
      <c r="E620" s="530"/>
      <c r="F620" s="529">
        <f>+C620*E620</f>
        <v>0</v>
      </c>
      <c r="G620" s="506"/>
      <c r="H620" s="556"/>
      <c r="I620" s="527"/>
      <c r="J620" s="527"/>
      <c r="K620" s="526"/>
      <c r="L620" s="525"/>
    </row>
    <row r="621" spans="1:12" s="512" customFormat="1" ht="46.5" customHeight="1">
      <c r="A621" s="511" t="s">
        <v>259</v>
      </c>
      <c r="B621" s="564" t="s">
        <v>95</v>
      </c>
      <c r="C621" s="531">
        <v>2</v>
      </c>
      <c r="D621" s="557" t="s">
        <v>2</v>
      </c>
      <c r="E621" s="530"/>
      <c r="F621" s="529">
        <f>+C621*E621</f>
        <v>0</v>
      </c>
      <c r="G621" s="506"/>
      <c r="H621" s="556"/>
      <c r="I621" s="527"/>
      <c r="J621" s="527"/>
      <c r="K621" s="526"/>
      <c r="L621" s="525"/>
    </row>
    <row r="622" spans="1:12" s="558" customFormat="1" ht="27" customHeight="1">
      <c r="A622" s="511" t="s">
        <v>258</v>
      </c>
      <c r="B622" s="563" t="s">
        <v>93</v>
      </c>
      <c r="C622" s="531">
        <f>SUM(C620:C621)</f>
        <v>3</v>
      </c>
      <c r="D622" s="557" t="s">
        <v>2</v>
      </c>
      <c r="E622" s="530"/>
      <c r="F622" s="529">
        <f>+C622*E622</f>
        <v>0</v>
      </c>
      <c r="G622" s="518"/>
      <c r="H622" s="562"/>
      <c r="I622" s="561"/>
      <c r="J622" s="561"/>
      <c r="K622" s="560"/>
      <c r="L622" s="559"/>
    </row>
    <row r="623" spans="1:12" s="512" customFormat="1" ht="27.75" customHeight="1">
      <c r="A623" s="523" t="s">
        <v>92</v>
      </c>
      <c r="B623" s="522" t="s">
        <v>257</v>
      </c>
      <c r="C623" s="531">
        <v>2</v>
      </c>
      <c r="D623" s="557" t="s">
        <v>256</v>
      </c>
      <c r="E623" s="530"/>
      <c r="F623" s="529">
        <f>ROUND(C623*E623,2)</f>
        <v>0</v>
      </c>
      <c r="G623" s="518"/>
      <c r="H623" s="556"/>
      <c r="I623" s="527"/>
      <c r="J623" s="527"/>
      <c r="K623" s="526"/>
      <c r="L623" s="525"/>
    </row>
    <row r="624" spans="1:12" s="512" customFormat="1" ht="25.5" customHeight="1">
      <c r="A624" s="523" t="s">
        <v>90</v>
      </c>
      <c r="B624" s="522" t="s">
        <v>255</v>
      </c>
      <c r="C624" s="531">
        <v>2.61</v>
      </c>
      <c r="D624" s="557" t="s">
        <v>6</v>
      </c>
      <c r="E624" s="530"/>
      <c r="F624" s="529">
        <f>C624*E624</f>
        <v>0</v>
      </c>
      <c r="G624" s="518"/>
      <c r="H624" s="556"/>
      <c r="I624" s="527"/>
      <c r="J624" s="527"/>
      <c r="K624" s="526"/>
      <c r="L624" s="525"/>
    </row>
    <row r="625" spans="1:14" s="512" customFormat="1" ht="65.25" customHeight="1">
      <c r="A625" s="555" t="s">
        <v>87</v>
      </c>
      <c r="B625" s="554" t="s">
        <v>254</v>
      </c>
      <c r="C625" s="531">
        <v>1</v>
      </c>
      <c r="D625" s="553" t="s">
        <v>14</v>
      </c>
      <c r="E625" s="530"/>
      <c r="F625" s="529">
        <f>IF(ISBLANK(C625),"",ROUND(C625*E625,2))</f>
        <v>0</v>
      </c>
      <c r="G625" s="547"/>
      <c r="I625" s="527"/>
      <c r="J625" s="527"/>
      <c r="K625" s="526"/>
      <c r="L625" s="525"/>
    </row>
    <row r="626" spans="1:14" s="512" customFormat="1" ht="26.25" customHeight="1">
      <c r="A626" s="542" t="s">
        <v>85</v>
      </c>
      <c r="B626" s="551" t="s">
        <v>253</v>
      </c>
      <c r="C626" s="531"/>
      <c r="D626" s="509"/>
      <c r="E626" s="529"/>
      <c r="F626" s="529"/>
      <c r="G626" s="552"/>
      <c r="H626" s="546"/>
      <c r="I626" s="545"/>
      <c r="J626" s="545"/>
      <c r="K626" s="526"/>
      <c r="L626" s="525"/>
    </row>
    <row r="627" spans="1:14" s="512" customFormat="1" ht="25.5" customHeight="1">
      <c r="A627" s="511" t="s">
        <v>252</v>
      </c>
      <c r="B627" s="510" t="s">
        <v>247</v>
      </c>
      <c r="C627" s="531">
        <v>668.04</v>
      </c>
      <c r="D627" s="509" t="s">
        <v>5</v>
      </c>
      <c r="E627" s="530"/>
      <c r="F627" s="529">
        <f>+C627*E627</f>
        <v>0</v>
      </c>
      <c r="G627" s="506"/>
      <c r="H627" s="546"/>
      <c r="I627" s="545"/>
      <c r="J627" s="545"/>
      <c r="K627" s="526"/>
      <c r="L627" s="525"/>
    </row>
    <row r="628" spans="1:14" s="512" customFormat="1" ht="24.75" customHeight="1">
      <c r="A628" s="511" t="s">
        <v>251</v>
      </c>
      <c r="B628" s="510" t="s">
        <v>245</v>
      </c>
      <c r="C628" s="531">
        <v>1410.67</v>
      </c>
      <c r="D628" s="509" t="s">
        <v>5</v>
      </c>
      <c r="E628" s="530"/>
      <c r="F628" s="529">
        <f>+C628*E628</f>
        <v>0</v>
      </c>
      <c r="G628" s="548"/>
      <c r="H628" s="546"/>
      <c r="I628" s="545"/>
      <c r="J628" s="545"/>
      <c r="K628" s="526"/>
      <c r="L628" s="525"/>
    </row>
    <row r="629" spans="1:14" s="512" customFormat="1" ht="26.25" customHeight="1">
      <c r="A629" s="511" t="s">
        <v>250</v>
      </c>
      <c r="B629" s="510" t="s">
        <v>243</v>
      </c>
      <c r="C629" s="531">
        <v>8077.41</v>
      </c>
      <c r="D629" s="509" t="s">
        <v>5</v>
      </c>
      <c r="E629" s="530"/>
      <c r="F629" s="529">
        <f>+C629*E629</f>
        <v>0</v>
      </c>
      <c r="G629" s="547"/>
      <c r="H629" s="546"/>
      <c r="I629" s="545"/>
      <c r="J629" s="545"/>
      <c r="K629" s="526"/>
      <c r="L629" s="525"/>
    </row>
    <row r="630" spans="1:14" s="512" customFormat="1" ht="25.5" customHeight="1">
      <c r="A630" s="542" t="s">
        <v>83</v>
      </c>
      <c r="B630" s="551" t="s">
        <v>249</v>
      </c>
      <c r="C630" s="550"/>
      <c r="D630" s="549"/>
      <c r="E630" s="529"/>
      <c r="F630" s="529"/>
      <c r="G630" s="548"/>
      <c r="H630" s="546"/>
      <c r="I630" s="545"/>
      <c r="J630" s="545"/>
      <c r="K630" s="526"/>
      <c r="L630" s="525"/>
    </row>
    <row r="631" spans="1:14" s="512" customFormat="1" ht="22.5" customHeight="1">
      <c r="A631" s="511" t="s">
        <v>248</v>
      </c>
      <c r="B631" s="510" t="s">
        <v>247</v>
      </c>
      <c r="C631" s="531">
        <v>651.34</v>
      </c>
      <c r="D631" s="509" t="s">
        <v>5</v>
      </c>
      <c r="E631" s="530"/>
      <c r="F631" s="529">
        <f>+C631*E631</f>
        <v>0</v>
      </c>
      <c r="G631" s="506"/>
      <c r="H631" s="546"/>
      <c r="I631" s="545"/>
      <c r="J631" s="545"/>
      <c r="K631" s="526"/>
      <c r="L631" s="525"/>
    </row>
    <row r="632" spans="1:14" s="512" customFormat="1" ht="25.5" customHeight="1">
      <c r="A632" s="511" t="s">
        <v>246</v>
      </c>
      <c r="B632" s="510" t="s">
        <v>245</v>
      </c>
      <c r="C632" s="531">
        <v>1387.16</v>
      </c>
      <c r="D632" s="509" t="s">
        <v>5</v>
      </c>
      <c r="E632" s="530"/>
      <c r="F632" s="529">
        <f>+C632*E632</f>
        <v>0</v>
      </c>
      <c r="G632" s="547"/>
      <c r="H632" s="546"/>
      <c r="I632" s="545"/>
      <c r="J632" s="545"/>
      <c r="K632" s="526"/>
      <c r="L632" s="525"/>
    </row>
    <row r="633" spans="1:14" s="512" customFormat="1" ht="22.5" customHeight="1">
      <c r="A633" s="511" t="s">
        <v>244</v>
      </c>
      <c r="B633" s="510" t="s">
        <v>243</v>
      </c>
      <c r="C633" s="531">
        <v>7968.03</v>
      </c>
      <c r="D633" s="509" t="s">
        <v>5</v>
      </c>
      <c r="E633" s="530"/>
      <c r="F633" s="529">
        <f>+C633*E633</f>
        <v>0</v>
      </c>
      <c r="G633" s="547"/>
      <c r="H633" s="546"/>
      <c r="I633" s="545"/>
      <c r="J633" s="545"/>
      <c r="K633" s="526"/>
      <c r="L633" s="525"/>
    </row>
    <row r="634" spans="1:14" s="512" customFormat="1" ht="48.75" customHeight="1">
      <c r="A634" s="523" t="s">
        <v>81</v>
      </c>
      <c r="B634" s="544" t="s">
        <v>242</v>
      </c>
      <c r="C634" s="531">
        <v>776</v>
      </c>
      <c r="D634" s="520" t="s">
        <v>2</v>
      </c>
      <c r="E634" s="530"/>
      <c r="F634" s="529">
        <f>+C634*E634</f>
        <v>0</v>
      </c>
      <c r="G634" s="518"/>
      <c r="H634" s="543"/>
      <c r="I634" s="527"/>
      <c r="J634" s="527"/>
      <c r="K634" s="526"/>
      <c r="L634" s="525"/>
    </row>
    <row r="635" spans="1:14" s="533" customFormat="1" ht="26.25" customHeight="1">
      <c r="A635" s="542" t="s">
        <v>79</v>
      </c>
      <c r="B635" s="522" t="s">
        <v>241</v>
      </c>
      <c r="C635" s="531"/>
      <c r="D635" s="537"/>
      <c r="E635" s="530"/>
      <c r="F635" s="529"/>
      <c r="G635" s="540"/>
      <c r="H635" s="539"/>
      <c r="I635" s="534"/>
      <c r="J635" s="534"/>
      <c r="K635" s="534"/>
      <c r="L635" s="534"/>
    </row>
    <row r="636" spans="1:14" s="533" customFormat="1" ht="24.75" customHeight="1">
      <c r="A636" s="511" t="s">
        <v>240</v>
      </c>
      <c r="B636" s="541" t="s">
        <v>239</v>
      </c>
      <c r="C636" s="531">
        <v>1</v>
      </c>
      <c r="D636" s="537" t="s">
        <v>2</v>
      </c>
      <c r="E636" s="530"/>
      <c r="F636" s="529">
        <f>SUM(C636*E636)</f>
        <v>0</v>
      </c>
      <c r="G636" s="540"/>
      <c r="H636" s="539"/>
      <c r="I636" s="534"/>
      <c r="J636" s="534"/>
      <c r="K636" s="534"/>
      <c r="L636" s="534"/>
    </row>
    <row r="637" spans="1:14" s="533" customFormat="1" ht="24.75" customHeight="1">
      <c r="A637" s="511" t="s">
        <v>238</v>
      </c>
      <c r="B637" s="541" t="s">
        <v>237</v>
      </c>
      <c r="C637" s="531">
        <v>1</v>
      </c>
      <c r="D637" s="537" t="s">
        <v>2</v>
      </c>
      <c r="E637" s="530"/>
      <c r="F637" s="529">
        <f>SUM(C637*E637)</f>
        <v>0</v>
      </c>
      <c r="G637" s="540"/>
      <c r="H637" s="539"/>
      <c r="I637" s="534"/>
      <c r="J637" s="534"/>
      <c r="K637" s="534"/>
      <c r="L637" s="534"/>
    </row>
    <row r="638" spans="1:14" s="533" customFormat="1" ht="30.75" customHeight="1">
      <c r="A638" s="532" t="s">
        <v>77</v>
      </c>
      <c r="B638" s="538" t="s">
        <v>236</v>
      </c>
      <c r="C638" s="531">
        <f>SUM(C631:C633)*0.8</f>
        <v>8005.22</v>
      </c>
      <c r="D638" s="537" t="s">
        <v>15</v>
      </c>
      <c r="E638" s="530"/>
      <c r="F638" s="529">
        <f>ROUND(C638*E638,2)</f>
        <v>0</v>
      </c>
      <c r="G638" s="536"/>
      <c r="H638" s="535"/>
      <c r="I638" s="534"/>
      <c r="J638" s="534"/>
      <c r="K638" s="534"/>
      <c r="L638" s="534"/>
    </row>
    <row r="639" spans="1:14" s="524" customFormat="1" ht="82.5" customHeight="1">
      <c r="A639" s="532" t="s">
        <v>75</v>
      </c>
      <c r="B639" s="522" t="s">
        <v>235</v>
      </c>
      <c r="C639" s="531">
        <v>1</v>
      </c>
      <c r="D639" s="520" t="s">
        <v>14</v>
      </c>
      <c r="E639" s="530"/>
      <c r="F639" s="529">
        <f>ROUND(C639*E639,2)</f>
        <v>0</v>
      </c>
      <c r="G639" s="518">
        <f>SUM(F541:F639)</f>
        <v>0</v>
      </c>
      <c r="H639" s="528"/>
      <c r="I639" s="527"/>
      <c r="J639" s="527"/>
      <c r="K639" s="526"/>
      <c r="L639" s="525"/>
      <c r="N639" s="507"/>
    </row>
    <row r="640" spans="1:14" s="512" customFormat="1" ht="19.5" customHeight="1" thickBot="1">
      <c r="A640" s="523"/>
      <c r="B640" s="522"/>
      <c r="C640" s="521"/>
      <c r="D640" s="520"/>
      <c r="E640" s="519"/>
      <c r="F640" s="507"/>
      <c r="G640" s="518"/>
      <c r="H640" s="431"/>
      <c r="I640" s="431"/>
      <c r="J640" s="431"/>
      <c r="K640" s="439"/>
      <c r="L640" s="453"/>
    </row>
    <row r="641" spans="1:12" s="512" customFormat="1" ht="27" customHeight="1" thickTop="1" thickBot="1">
      <c r="A641" s="516"/>
      <c r="B641" s="1577" t="s">
        <v>234</v>
      </c>
      <c r="C641" s="1578"/>
      <c r="D641" s="517"/>
      <c r="E641" s="515"/>
      <c r="F641" s="514"/>
      <c r="G641" s="513">
        <f>SUM(G542:G639)</f>
        <v>0</v>
      </c>
      <c r="H641" s="431"/>
      <c r="I641" s="439"/>
      <c r="J641" s="439"/>
      <c r="K641" s="439"/>
      <c r="L641" s="453"/>
    </row>
    <row r="642" spans="1:12" s="512" customFormat="1" ht="32.25" customHeight="1" thickTop="1" thickBot="1">
      <c r="A642" s="516"/>
      <c r="B642" s="1577" t="s">
        <v>233</v>
      </c>
      <c r="C642" s="1579"/>
      <c r="D642" s="1578"/>
      <c r="E642" s="515"/>
      <c r="F642" s="514"/>
      <c r="G642" s="513">
        <f>+G537+G641</f>
        <v>0</v>
      </c>
      <c r="H642" s="431"/>
      <c r="I642" s="439"/>
      <c r="J642" s="439"/>
      <c r="K642" s="439"/>
      <c r="L642" s="453"/>
    </row>
    <row r="643" spans="1:12" s="512" customFormat="1" ht="32.25" customHeight="1" thickTop="1" thickBot="1">
      <c r="A643" s="516"/>
      <c r="B643" s="1577" t="s">
        <v>233</v>
      </c>
      <c r="C643" s="1579"/>
      <c r="D643" s="1578"/>
      <c r="E643" s="515"/>
      <c r="F643" s="514"/>
      <c r="G643" s="513">
        <f>+G642</f>
        <v>0</v>
      </c>
      <c r="H643" s="431"/>
      <c r="I643" s="439"/>
      <c r="J643" s="439"/>
      <c r="K643" s="439"/>
      <c r="L643" s="453"/>
    </row>
    <row r="644" spans="1:12" s="431" customFormat="1" ht="12.75" customHeight="1" thickTop="1">
      <c r="A644" s="511"/>
      <c r="B644" s="510"/>
      <c r="C644" s="507"/>
      <c r="D644" s="509"/>
      <c r="E644" s="508"/>
      <c r="F644" s="507"/>
      <c r="G644" s="506"/>
      <c r="H644" s="496"/>
      <c r="I644" s="439"/>
      <c r="J644" s="439"/>
      <c r="K644" s="439"/>
      <c r="L644" s="453"/>
    </row>
    <row r="645" spans="1:12" s="431" customFormat="1" ht="27.75" customHeight="1">
      <c r="A645" s="505"/>
      <c r="B645" s="456" t="s">
        <v>72</v>
      </c>
      <c r="C645" s="504"/>
      <c r="D645" s="503">
        <v>0.1</v>
      </c>
      <c r="E645" s="502"/>
      <c r="F645" s="497">
        <f t="shared" ref="F645:F650" si="26">+D645*$G$642</f>
        <v>0</v>
      </c>
      <c r="G645" s="501"/>
      <c r="I645" s="439"/>
      <c r="J645" s="439"/>
      <c r="K645" s="439"/>
      <c r="L645" s="453"/>
    </row>
    <row r="646" spans="1:12" s="431" customFormat="1" ht="27.75" customHeight="1">
      <c r="A646" s="500"/>
      <c r="B646" s="456" t="s">
        <v>8</v>
      </c>
      <c r="C646" s="458"/>
      <c r="D646" s="499">
        <v>2.5000000000000001E-2</v>
      </c>
      <c r="E646" s="456"/>
      <c r="F646" s="497">
        <f t="shared" si="26"/>
        <v>0</v>
      </c>
      <c r="G646" s="454"/>
      <c r="I646" s="439"/>
      <c r="J646" s="439"/>
      <c r="K646" s="439"/>
      <c r="L646" s="453"/>
    </row>
    <row r="647" spans="1:12" s="431" customFormat="1" ht="28.5" customHeight="1">
      <c r="A647" s="500"/>
      <c r="B647" s="456" t="s">
        <v>10</v>
      </c>
      <c r="C647" s="458"/>
      <c r="D647" s="499">
        <v>0.02</v>
      </c>
      <c r="E647" s="456"/>
      <c r="F647" s="497">
        <f t="shared" si="26"/>
        <v>0</v>
      </c>
      <c r="G647" s="454"/>
      <c r="I647" s="439"/>
      <c r="J647" s="439"/>
      <c r="K647" s="439"/>
      <c r="L647" s="453"/>
    </row>
    <row r="648" spans="1:12" s="431" customFormat="1" ht="26.25" customHeight="1">
      <c r="A648" s="495"/>
      <c r="B648" s="456" t="s">
        <v>71</v>
      </c>
      <c r="C648" s="458"/>
      <c r="D648" s="498">
        <v>5.3499999999999999E-2</v>
      </c>
      <c r="E648" s="456"/>
      <c r="F648" s="497">
        <f t="shared" si="26"/>
        <v>0</v>
      </c>
      <c r="G648" s="454"/>
      <c r="I648" s="439"/>
      <c r="J648" s="439"/>
      <c r="K648" s="439"/>
      <c r="L648" s="453"/>
    </row>
    <row r="649" spans="1:12" s="431" customFormat="1" ht="28.5" customHeight="1">
      <c r="A649" s="495"/>
      <c r="B649" s="456" t="s">
        <v>11</v>
      </c>
      <c r="C649" s="458"/>
      <c r="D649" s="457">
        <v>0.01</v>
      </c>
      <c r="E649" s="456"/>
      <c r="F649" s="497">
        <f t="shared" si="26"/>
        <v>0</v>
      </c>
      <c r="G649" s="454"/>
      <c r="I649" s="439"/>
      <c r="J649" s="439"/>
      <c r="K649" s="439"/>
      <c r="L649" s="453"/>
    </row>
    <row r="650" spans="1:12" s="431" customFormat="1" ht="26.25" customHeight="1">
      <c r="A650" s="495"/>
      <c r="B650" s="456" t="s">
        <v>158</v>
      </c>
      <c r="C650" s="458"/>
      <c r="D650" s="457">
        <v>0.05</v>
      </c>
      <c r="E650" s="456"/>
      <c r="F650" s="497">
        <f t="shared" si="26"/>
        <v>0</v>
      </c>
      <c r="G650" s="454" t="s">
        <v>69</v>
      </c>
      <c r="I650" s="439"/>
      <c r="J650" s="439"/>
      <c r="K650" s="439"/>
      <c r="L650" s="453"/>
    </row>
    <row r="651" spans="1:12" s="431" customFormat="1" ht="13.5" customHeight="1" thickBot="1">
      <c r="A651" s="495"/>
      <c r="B651" s="456"/>
      <c r="C651" s="458"/>
      <c r="D651" s="457"/>
      <c r="E651" s="456"/>
      <c r="F651" s="455"/>
      <c r="G651" s="454"/>
      <c r="I651" s="439"/>
      <c r="J651" s="439"/>
      <c r="K651" s="439"/>
      <c r="L651" s="453"/>
    </row>
    <row r="652" spans="1:12" s="431" customFormat="1" ht="28.5" customHeight="1" thickTop="1" thickBot="1">
      <c r="A652" s="451"/>
      <c r="B652" s="450" t="s">
        <v>17</v>
      </c>
      <c r="C652" s="449"/>
      <c r="D652" s="447"/>
      <c r="E652" s="447"/>
      <c r="F652" s="447"/>
      <c r="G652" s="446">
        <f>SUM(F645:F650)</f>
        <v>0</v>
      </c>
      <c r="I652" s="439"/>
      <c r="J652" s="439"/>
      <c r="K652" s="439"/>
      <c r="L652" s="453"/>
    </row>
    <row r="653" spans="1:12" s="431" customFormat="1" ht="28.5" customHeight="1" thickTop="1" thickBot="1">
      <c r="A653" s="451"/>
      <c r="B653" s="450" t="s">
        <v>68</v>
      </c>
      <c r="C653" s="449"/>
      <c r="D653" s="447"/>
      <c r="E653" s="447"/>
      <c r="F653" s="447"/>
      <c r="G653" s="446">
        <f>SUM(G642+G652)</f>
        <v>0</v>
      </c>
      <c r="H653" s="496"/>
      <c r="I653" s="439"/>
      <c r="J653" s="439"/>
      <c r="K653" s="439"/>
      <c r="L653" s="453"/>
    </row>
    <row r="654" spans="1:12" s="431" customFormat="1" ht="28.5" customHeight="1" thickTop="1" thickBot="1">
      <c r="A654" s="451"/>
      <c r="B654" s="450" t="s">
        <v>68</v>
      </c>
      <c r="C654" s="449"/>
      <c r="D654" s="447"/>
      <c r="E654" s="447"/>
      <c r="F654" s="447"/>
      <c r="G654" s="446">
        <f>SUM(G644+G653)</f>
        <v>0</v>
      </c>
      <c r="H654" s="496"/>
      <c r="I654" s="439"/>
      <c r="J654" s="439"/>
      <c r="K654" s="439"/>
      <c r="L654" s="453"/>
    </row>
    <row r="655" spans="1:12" s="431" customFormat="1" ht="18" customHeight="1" thickTop="1">
      <c r="A655" s="495"/>
      <c r="B655" s="494"/>
      <c r="C655" s="458"/>
      <c r="D655" s="493"/>
      <c r="E655" s="492"/>
      <c r="F655" s="456"/>
      <c r="G655" s="454"/>
      <c r="I655" s="439"/>
      <c r="J655" s="439"/>
    </row>
    <row r="656" spans="1:12" s="431" customFormat="1" ht="51" customHeight="1">
      <c r="A656" s="488"/>
      <c r="B656" s="491" t="s">
        <v>157</v>
      </c>
      <c r="C656" s="490"/>
      <c r="D656" s="457">
        <v>0.03</v>
      </c>
      <c r="E656" s="456"/>
      <c r="F656" s="489"/>
      <c r="G656" s="482">
        <f>+D656*G652</f>
        <v>0</v>
      </c>
      <c r="I656" s="439"/>
      <c r="J656" s="439"/>
      <c r="K656" s="453"/>
    </row>
    <row r="657" spans="1:42" s="431" customFormat="1" ht="32.25" customHeight="1">
      <c r="A657" s="488"/>
      <c r="B657" s="489" t="s">
        <v>26</v>
      </c>
      <c r="C657" s="486"/>
      <c r="D657" s="485">
        <v>0.06</v>
      </c>
      <c r="E657" s="489"/>
      <c r="F657" s="489"/>
      <c r="G657" s="482">
        <f>+D657*G642</f>
        <v>0</v>
      </c>
      <c r="I657" s="439"/>
      <c r="J657" s="439"/>
      <c r="K657" s="453"/>
    </row>
    <row r="658" spans="1:42" s="477" customFormat="1" ht="26.25" customHeight="1">
      <c r="A658" s="488"/>
      <c r="B658" s="487" t="s">
        <v>13</v>
      </c>
      <c r="C658" s="486"/>
      <c r="D658" s="485">
        <v>0.05</v>
      </c>
      <c r="E658" s="489"/>
      <c r="F658" s="489"/>
      <c r="G658" s="482">
        <f>D658*G653</f>
        <v>0</v>
      </c>
      <c r="H658" s="479"/>
      <c r="I658" s="481"/>
      <c r="J658" s="480"/>
      <c r="K658" s="479"/>
      <c r="L658" s="478"/>
      <c r="M658" s="478"/>
      <c r="N658" s="478"/>
      <c r="O658" s="478"/>
      <c r="P658" s="478"/>
      <c r="Q658" s="478"/>
      <c r="R658" s="478"/>
      <c r="S658" s="478"/>
      <c r="T658" s="478"/>
      <c r="U658" s="478"/>
      <c r="V658" s="478"/>
      <c r="W658" s="478"/>
      <c r="X658" s="478"/>
      <c r="Y658" s="478"/>
      <c r="Z658" s="478"/>
      <c r="AA658" s="478"/>
      <c r="AB658" s="478"/>
      <c r="AC658" s="478"/>
      <c r="AD658" s="478"/>
      <c r="AE658" s="478"/>
      <c r="AF658" s="478"/>
      <c r="AG658" s="478"/>
      <c r="AH658" s="478"/>
      <c r="AI658" s="478"/>
      <c r="AJ658" s="478"/>
      <c r="AK658" s="478"/>
      <c r="AL658" s="478"/>
      <c r="AM658" s="478"/>
      <c r="AN658" s="478"/>
      <c r="AO658" s="478"/>
      <c r="AP658" s="478"/>
    </row>
    <row r="659" spans="1:42" s="477" customFormat="1" ht="31.5" customHeight="1">
      <c r="A659" s="488"/>
      <c r="B659" s="487" t="s">
        <v>66</v>
      </c>
      <c r="C659" s="486"/>
      <c r="D659" s="485">
        <v>0.18</v>
      </c>
      <c r="E659" s="484"/>
      <c r="F659" s="483"/>
      <c r="G659" s="482">
        <f>+D659*F645</f>
        <v>0</v>
      </c>
      <c r="H659" s="479"/>
      <c r="I659" s="481"/>
      <c r="J659" s="480"/>
      <c r="K659" s="479"/>
      <c r="L659" s="478"/>
      <c r="M659" s="478"/>
      <c r="N659" s="478"/>
      <c r="O659" s="478"/>
      <c r="P659" s="478"/>
      <c r="Q659" s="478"/>
      <c r="R659" s="478"/>
      <c r="S659" s="478"/>
      <c r="T659" s="478"/>
      <c r="U659" s="478"/>
      <c r="V659" s="478"/>
      <c r="W659" s="478"/>
      <c r="X659" s="478"/>
      <c r="Y659" s="478"/>
      <c r="Z659" s="478"/>
      <c r="AA659" s="478"/>
      <c r="AB659" s="478"/>
      <c r="AC659" s="478"/>
      <c r="AD659" s="478"/>
      <c r="AE659" s="478"/>
      <c r="AF659" s="478"/>
      <c r="AG659" s="478"/>
      <c r="AH659" s="478"/>
      <c r="AI659" s="478"/>
      <c r="AJ659" s="478"/>
      <c r="AK659" s="478"/>
      <c r="AL659" s="478"/>
      <c r="AM659" s="478"/>
      <c r="AN659" s="478"/>
      <c r="AO659" s="478"/>
      <c r="AP659" s="478"/>
    </row>
    <row r="660" spans="1:42" s="425" customFormat="1" ht="20">
      <c r="A660" s="476"/>
      <c r="B660" s="475" t="s">
        <v>63</v>
      </c>
      <c r="C660" s="474"/>
      <c r="D660" s="473">
        <v>1E-3</v>
      </c>
      <c r="E660" s="472"/>
      <c r="F660" s="471"/>
      <c r="G660" s="470">
        <f>+G643*D660</f>
        <v>0</v>
      </c>
    </row>
    <row r="661" spans="1:42" s="431" customFormat="1" ht="48" customHeight="1">
      <c r="A661" s="467"/>
      <c r="B661" s="466" t="s">
        <v>232</v>
      </c>
      <c r="C661" s="465"/>
      <c r="D661" s="464">
        <v>1</v>
      </c>
      <c r="E661" s="463" t="s">
        <v>14</v>
      </c>
      <c r="F661" s="462"/>
      <c r="G661" s="461">
        <f>SUM(D661*F661)</f>
        <v>0</v>
      </c>
      <c r="I661" s="439"/>
      <c r="J661" s="439"/>
      <c r="K661" s="469"/>
      <c r="L661" s="468"/>
    </row>
    <row r="662" spans="1:42" s="452" customFormat="1" ht="48" customHeight="1">
      <c r="A662" s="467"/>
      <c r="B662" s="466" t="s">
        <v>231</v>
      </c>
      <c r="C662" s="465"/>
      <c r="D662" s="464">
        <v>1</v>
      </c>
      <c r="E662" s="463" t="s">
        <v>14</v>
      </c>
      <c r="F662" s="462"/>
      <c r="G662" s="461">
        <f>SUM(D662*F662)</f>
        <v>0</v>
      </c>
      <c r="H662" s="431"/>
      <c r="I662" s="439"/>
      <c r="J662" s="439"/>
      <c r="K662" s="439"/>
      <c r="L662" s="453"/>
    </row>
    <row r="663" spans="1:42" s="452" customFormat="1" ht="21.75" customHeight="1" thickBot="1">
      <c r="A663" s="460"/>
      <c r="B663" s="459"/>
      <c r="C663" s="458"/>
      <c r="D663" s="457"/>
      <c r="E663" s="456"/>
      <c r="F663" s="455"/>
      <c r="G663" s="454"/>
      <c r="H663" s="431"/>
      <c r="I663" s="439"/>
      <c r="J663" s="439"/>
      <c r="K663" s="439"/>
      <c r="L663" s="453"/>
    </row>
    <row r="664" spans="1:42" s="425" customFormat="1" ht="23.25" customHeight="1" thickTop="1" thickBot="1">
      <c r="A664" s="451"/>
      <c r="B664" s="450" t="s">
        <v>19</v>
      </c>
      <c r="C664" s="449"/>
      <c r="D664" s="448"/>
      <c r="E664" s="447"/>
      <c r="F664" s="447"/>
      <c r="G664" s="446">
        <f>SUM(G654:G662)</f>
        <v>0</v>
      </c>
      <c r="I664" s="439"/>
      <c r="J664" s="439"/>
      <c r="K664" s="439"/>
      <c r="L664" s="438"/>
    </row>
    <row r="665" spans="1:42" s="425" customFormat="1" ht="21" thickTop="1">
      <c r="A665" s="442"/>
      <c r="B665" s="445"/>
      <c r="C665" s="444"/>
      <c r="D665" s="443"/>
      <c r="E665" s="442"/>
      <c r="F665" s="442"/>
      <c r="G665" s="441"/>
      <c r="H665" s="423"/>
      <c r="I665" s="423"/>
      <c r="J665" s="423"/>
      <c r="K665" s="439"/>
      <c r="L665" s="438"/>
    </row>
    <row r="666" spans="1:42" s="425" customFormat="1" ht="23.25" customHeight="1">
      <c r="A666" s="442"/>
      <c r="B666" s="445"/>
      <c r="C666" s="444"/>
      <c r="D666" s="443"/>
      <c r="E666" s="442"/>
      <c r="F666" s="442"/>
      <c r="G666" s="441"/>
      <c r="I666" s="439"/>
      <c r="J666" s="439"/>
      <c r="K666" s="439"/>
      <c r="L666" s="438"/>
    </row>
    <row r="667" spans="1:42" s="425" customFormat="1" ht="19.5" customHeight="1">
      <c r="A667" s="440"/>
      <c r="B667" s="433"/>
      <c r="C667" s="432"/>
      <c r="D667" s="432"/>
      <c r="E667" s="95"/>
      <c r="F667" s="96"/>
      <c r="G667" s="432"/>
      <c r="I667" s="439"/>
      <c r="J667" s="439"/>
      <c r="K667" s="439"/>
      <c r="L667" s="438"/>
    </row>
    <row r="668" spans="1:42" s="425" customFormat="1" ht="19.5" customHeight="1">
      <c r="A668" s="440"/>
      <c r="B668" s="433"/>
      <c r="C668" s="432"/>
      <c r="D668" s="432"/>
      <c r="E668" s="95"/>
      <c r="F668" s="96"/>
      <c r="G668" s="432"/>
      <c r="I668" s="439"/>
      <c r="J668" s="439"/>
      <c r="K668" s="439"/>
      <c r="L668" s="438"/>
    </row>
    <row r="669" spans="1:42" s="425" customFormat="1" ht="19.5" customHeight="1">
      <c r="A669" s="440"/>
      <c r="B669" s="433"/>
      <c r="C669" s="432"/>
      <c r="D669" s="432"/>
      <c r="E669" s="95"/>
      <c r="F669" s="96"/>
      <c r="G669" s="432"/>
      <c r="I669" s="439"/>
      <c r="J669" s="439"/>
      <c r="K669" s="439"/>
      <c r="L669" s="438"/>
    </row>
    <row r="670" spans="1:42" s="425" customFormat="1" ht="19.5" customHeight="1">
      <c r="A670" s="440"/>
      <c r="B670" s="433"/>
      <c r="C670" s="432"/>
      <c r="D670" s="432"/>
      <c r="E670" s="95"/>
      <c r="F670" s="96"/>
      <c r="G670" s="432"/>
      <c r="H670" s="423"/>
      <c r="I670" s="439"/>
      <c r="J670" s="439"/>
      <c r="K670" s="439"/>
      <c r="L670" s="438"/>
    </row>
    <row r="671" spans="1:42" s="425" customFormat="1" ht="31.5" customHeight="1">
      <c r="A671" s="440"/>
      <c r="B671" s="436"/>
      <c r="C671" s="435"/>
      <c r="D671" s="432"/>
      <c r="E671" s="99"/>
      <c r="F671" s="96"/>
      <c r="G671" s="432"/>
      <c r="H671" s="423"/>
      <c r="I671" s="439"/>
      <c r="J671" s="439"/>
      <c r="K671" s="439"/>
      <c r="L671" s="438"/>
    </row>
    <row r="672" spans="1:42" ht="19.5" customHeight="1">
      <c r="A672" s="440"/>
      <c r="B672" s="433"/>
      <c r="C672" s="432"/>
      <c r="D672" s="432"/>
      <c r="E672" s="95"/>
      <c r="F672" s="96"/>
      <c r="G672" s="432"/>
      <c r="I672" s="439"/>
      <c r="J672" s="439"/>
      <c r="K672" s="439"/>
      <c r="L672" s="438"/>
    </row>
    <row r="673" spans="1:12" ht="19.5" customHeight="1">
      <c r="A673" s="440"/>
      <c r="B673" s="433"/>
      <c r="C673" s="432"/>
      <c r="D673" s="435"/>
      <c r="E673" s="95"/>
      <c r="F673" s="96"/>
      <c r="G673" s="432"/>
      <c r="I673" s="439"/>
      <c r="J673" s="439"/>
      <c r="K673" s="439"/>
      <c r="L673" s="438"/>
    </row>
    <row r="674" spans="1:12" ht="19.5" customHeight="1">
      <c r="A674" s="434"/>
      <c r="B674" s="433"/>
      <c r="C674" s="432"/>
      <c r="D674" s="432"/>
      <c r="E674" s="95"/>
      <c r="F674" s="96"/>
      <c r="G674" s="432"/>
      <c r="H674" s="425"/>
      <c r="I674" s="431"/>
      <c r="J674" s="431"/>
      <c r="K674" s="431"/>
      <c r="L674" s="431"/>
    </row>
    <row r="675" spans="1:12" ht="19.5" customHeight="1">
      <c r="A675" s="434"/>
      <c r="B675" s="433"/>
      <c r="C675" s="432"/>
      <c r="D675" s="432"/>
      <c r="E675" s="95"/>
      <c r="F675" s="96"/>
      <c r="G675" s="432"/>
      <c r="H675" s="425"/>
      <c r="I675" s="431"/>
      <c r="J675" s="431"/>
      <c r="K675" s="431"/>
      <c r="L675" s="431"/>
    </row>
    <row r="676" spans="1:12" s="431" customFormat="1" ht="19.5" customHeight="1">
      <c r="A676" s="434"/>
      <c r="B676" s="433"/>
      <c r="C676" s="432"/>
      <c r="D676" s="432"/>
      <c r="E676" s="95"/>
      <c r="F676" s="96"/>
      <c r="G676" s="432"/>
      <c r="H676" s="425"/>
    </row>
    <row r="677" spans="1:12" s="431" customFormat="1" ht="19.5" customHeight="1">
      <c r="A677" s="434"/>
      <c r="B677" s="433"/>
      <c r="C677" s="432"/>
      <c r="D677" s="432"/>
      <c r="E677" s="95"/>
      <c r="F677" s="96"/>
      <c r="G677" s="432"/>
      <c r="H677" s="425"/>
    </row>
    <row r="678" spans="1:12" s="431" customFormat="1" ht="19.5" customHeight="1">
      <c r="A678" s="437"/>
      <c r="B678" s="436"/>
      <c r="C678" s="435"/>
      <c r="D678" s="435"/>
      <c r="E678" s="99"/>
      <c r="F678" s="96"/>
      <c r="G678" s="435"/>
      <c r="H678" s="425"/>
      <c r="I678" s="425"/>
      <c r="J678" s="425"/>
      <c r="K678" s="425"/>
      <c r="L678" s="425"/>
    </row>
    <row r="679" spans="1:12" s="431" customFormat="1" ht="19.5" customHeight="1">
      <c r="A679" s="434"/>
      <c r="B679" s="433"/>
      <c r="C679" s="432"/>
      <c r="D679" s="432"/>
      <c r="E679" s="95"/>
      <c r="F679" s="96"/>
      <c r="G679" s="432"/>
      <c r="H679" s="425"/>
      <c r="I679" s="425"/>
      <c r="J679" s="425"/>
      <c r="K679" s="425"/>
      <c r="L679" s="425"/>
    </row>
    <row r="680" spans="1:12" s="425" customFormat="1" ht="19.5" customHeight="1">
      <c r="A680" s="1573"/>
      <c r="B680" s="1573"/>
      <c r="C680" s="1573"/>
      <c r="D680" s="1573"/>
      <c r="E680" s="1573"/>
      <c r="F680" s="1573"/>
      <c r="G680" s="1573"/>
    </row>
    <row r="681" spans="1:12" s="425" customFormat="1" ht="19.5" customHeight="1">
      <c r="A681" s="1574"/>
      <c r="B681" s="1574"/>
      <c r="C681" s="1574"/>
      <c r="D681" s="1574"/>
      <c r="E681" s="1574"/>
      <c r="F681" s="1574"/>
      <c r="G681" s="1574"/>
    </row>
    <row r="682" spans="1:12" s="425" customFormat="1">
      <c r="A682" s="423"/>
      <c r="B682" s="423"/>
      <c r="C682" s="423"/>
      <c r="D682" s="423"/>
      <c r="E682" s="424"/>
      <c r="F682" s="423"/>
      <c r="G682" s="423"/>
    </row>
    <row r="683" spans="1:12" s="425" customFormat="1">
      <c r="A683" s="423"/>
      <c r="B683" s="423"/>
      <c r="C683" s="423"/>
      <c r="D683" s="423"/>
      <c r="E683" s="424"/>
      <c r="F683" s="423"/>
      <c r="G683" s="423"/>
      <c r="I683" s="430"/>
      <c r="J683" s="429"/>
    </row>
    <row r="684" spans="1:12" s="425" customFormat="1">
      <c r="A684" s="423"/>
      <c r="B684" s="423"/>
      <c r="C684" s="423"/>
      <c r="D684" s="423"/>
      <c r="E684" s="424"/>
      <c r="F684" s="423"/>
      <c r="G684" s="423"/>
    </row>
    <row r="685" spans="1:12" s="425" customFormat="1" ht="23.25" customHeight="1">
      <c r="A685" s="423"/>
      <c r="B685" s="423"/>
      <c r="C685" s="423"/>
      <c r="D685" s="423"/>
      <c r="E685" s="424"/>
      <c r="F685" s="423"/>
      <c r="G685" s="423"/>
    </row>
    <row r="686" spans="1:12" s="425" customFormat="1">
      <c r="A686" s="423"/>
      <c r="B686" s="423"/>
      <c r="C686" s="423"/>
      <c r="D686" s="423"/>
      <c r="E686" s="424"/>
      <c r="F686" s="423"/>
      <c r="G686" s="423"/>
    </row>
    <row r="687" spans="1:12" s="425" customFormat="1" ht="23">
      <c r="A687" s="423"/>
      <c r="B687" s="423"/>
      <c r="C687" s="423"/>
      <c r="D687" s="423"/>
      <c r="E687" s="424"/>
      <c r="F687" s="423"/>
      <c r="G687" s="423"/>
      <c r="I687" s="428"/>
    </row>
    <row r="688" spans="1:12" s="425" customFormat="1" ht="17" thickBot="1">
      <c r="A688" s="423"/>
      <c r="B688" s="423"/>
      <c r="C688" s="423"/>
      <c r="D688" s="423"/>
      <c r="E688" s="424"/>
      <c r="F688" s="423"/>
      <c r="G688" s="423"/>
      <c r="J688" s="427"/>
    </row>
    <row r="689" spans="1:49" s="426" customFormat="1" ht="18" thickTop="1" thickBot="1">
      <c r="A689" s="423"/>
      <c r="B689" s="423"/>
      <c r="C689" s="423"/>
      <c r="D689" s="423"/>
      <c r="E689" s="424"/>
      <c r="F689" s="423"/>
      <c r="G689" s="423"/>
      <c r="H689" s="425"/>
      <c r="I689" s="425"/>
      <c r="J689" s="425"/>
      <c r="K689" s="425"/>
      <c r="L689" s="425"/>
      <c r="M689" s="425"/>
      <c r="N689" s="425"/>
      <c r="O689" s="425"/>
      <c r="P689" s="425"/>
      <c r="Q689" s="425"/>
      <c r="R689" s="425"/>
      <c r="S689" s="425"/>
      <c r="T689" s="425"/>
      <c r="U689" s="425"/>
      <c r="V689" s="425"/>
      <c r="W689" s="425"/>
      <c r="X689" s="425"/>
      <c r="Y689" s="425"/>
      <c r="Z689" s="425"/>
      <c r="AA689" s="425"/>
      <c r="AB689" s="425"/>
      <c r="AC689" s="425"/>
      <c r="AD689" s="425"/>
      <c r="AE689" s="425"/>
      <c r="AF689" s="425"/>
      <c r="AG689" s="425"/>
      <c r="AH689" s="425"/>
      <c r="AI689" s="425"/>
      <c r="AJ689" s="425"/>
      <c r="AK689" s="425"/>
      <c r="AL689" s="425"/>
      <c r="AM689" s="425"/>
      <c r="AN689" s="425"/>
      <c r="AO689" s="425"/>
      <c r="AP689" s="425"/>
      <c r="AQ689" s="425"/>
      <c r="AR689" s="425"/>
      <c r="AS689" s="425"/>
      <c r="AT689" s="425"/>
      <c r="AU689" s="425"/>
      <c r="AV689" s="425"/>
      <c r="AW689" s="425"/>
    </row>
    <row r="690" spans="1:49" s="425" customFormat="1" ht="17" thickTop="1">
      <c r="A690" s="423"/>
      <c r="B690" s="423"/>
      <c r="C690" s="423"/>
      <c r="D690" s="423"/>
      <c r="E690" s="424"/>
      <c r="F690" s="423"/>
      <c r="G690" s="423"/>
    </row>
    <row r="691" spans="1:49" s="425" customFormat="1">
      <c r="A691" s="423"/>
      <c r="B691" s="423"/>
      <c r="C691" s="423"/>
      <c r="D691" s="423"/>
      <c r="E691" s="424"/>
      <c r="F691" s="423"/>
      <c r="G691" s="423"/>
    </row>
    <row r="692" spans="1:49" s="425" customFormat="1">
      <c r="A692" s="423"/>
      <c r="B692" s="423"/>
      <c r="C692" s="423"/>
      <c r="D692" s="423"/>
      <c r="E692" s="424"/>
      <c r="F692" s="423"/>
      <c r="G692" s="423"/>
    </row>
    <row r="693" spans="1:49" s="425" customFormat="1">
      <c r="A693" s="423"/>
      <c r="B693" s="423"/>
      <c r="C693" s="423"/>
      <c r="D693" s="423"/>
      <c r="E693" s="424"/>
      <c r="F693" s="423"/>
      <c r="G693" s="423"/>
    </row>
    <row r="694" spans="1:49" s="425" customFormat="1">
      <c r="A694" s="423"/>
      <c r="B694" s="423"/>
      <c r="C694" s="423"/>
      <c r="D694" s="423"/>
      <c r="E694" s="424"/>
      <c r="F694" s="423"/>
      <c r="G694" s="423"/>
    </row>
    <row r="695" spans="1:49" s="425" customFormat="1">
      <c r="A695" s="423"/>
      <c r="B695" s="423"/>
      <c r="C695" s="423"/>
      <c r="D695" s="423"/>
      <c r="E695" s="424"/>
      <c r="F695" s="423"/>
      <c r="G695" s="423"/>
    </row>
    <row r="696" spans="1:49" s="425" customFormat="1">
      <c r="A696" s="423"/>
      <c r="B696" s="423"/>
      <c r="C696" s="423"/>
      <c r="D696" s="423"/>
      <c r="E696" s="424"/>
      <c r="F696" s="423"/>
      <c r="G696" s="423"/>
    </row>
    <row r="697" spans="1:49" s="425" customFormat="1">
      <c r="A697" s="423"/>
      <c r="B697" s="423"/>
      <c r="C697" s="423"/>
      <c r="D697" s="423"/>
      <c r="E697" s="424"/>
      <c r="F697" s="423"/>
      <c r="G697" s="423"/>
    </row>
    <row r="698" spans="1:49" s="425" customFormat="1">
      <c r="A698" s="423"/>
      <c r="B698" s="423"/>
      <c r="C698" s="423"/>
      <c r="D698" s="423"/>
      <c r="E698" s="424"/>
      <c r="F698" s="423"/>
      <c r="G698" s="423"/>
    </row>
    <row r="699" spans="1:49" s="425" customFormat="1">
      <c r="A699" s="423"/>
      <c r="B699" s="423"/>
      <c r="C699" s="423"/>
      <c r="D699" s="423"/>
      <c r="E699" s="424"/>
      <c r="F699" s="423"/>
      <c r="G699" s="423"/>
    </row>
    <row r="700" spans="1:49" s="425" customFormat="1">
      <c r="A700" s="423"/>
      <c r="B700" s="423"/>
      <c r="C700" s="423"/>
      <c r="D700" s="423"/>
      <c r="E700" s="424"/>
      <c r="F700" s="423"/>
      <c r="G700" s="423"/>
      <c r="H700" s="423"/>
    </row>
    <row r="701" spans="1:49" s="425" customFormat="1">
      <c r="A701" s="423"/>
      <c r="B701" s="423"/>
      <c r="C701" s="423"/>
      <c r="D701" s="423"/>
      <c r="E701" s="424"/>
      <c r="F701" s="423"/>
      <c r="G701" s="423"/>
      <c r="H701" s="423"/>
    </row>
    <row r="702" spans="1:49" s="425" customFormat="1">
      <c r="A702" s="423"/>
      <c r="B702" s="423"/>
      <c r="C702" s="423"/>
      <c r="D702" s="423"/>
      <c r="E702" s="424"/>
      <c r="F702" s="423"/>
      <c r="G702" s="423"/>
      <c r="H702" s="423"/>
    </row>
    <row r="703" spans="1:49" s="425" customFormat="1">
      <c r="A703" s="423"/>
      <c r="B703" s="423"/>
      <c r="C703" s="423"/>
      <c r="D703" s="423"/>
      <c r="E703" s="424"/>
      <c r="F703" s="423"/>
      <c r="G703" s="423"/>
      <c r="H703" s="423"/>
    </row>
    <row r="704" spans="1:49" s="425" customFormat="1">
      <c r="A704" s="423"/>
      <c r="B704" s="423"/>
      <c r="C704" s="423"/>
      <c r="D704" s="423"/>
      <c r="E704" s="424"/>
      <c r="F704" s="423"/>
      <c r="G704" s="423"/>
      <c r="H704" s="423"/>
    </row>
    <row r="705" spans="1:32" s="425" customFormat="1">
      <c r="A705" s="423"/>
      <c r="B705" s="423"/>
      <c r="C705" s="423"/>
      <c r="D705" s="423"/>
      <c r="E705" s="424"/>
      <c r="F705" s="423"/>
      <c r="G705" s="423"/>
      <c r="H705" s="423"/>
    </row>
    <row r="706" spans="1:32" s="425" customFormat="1" ht="17" thickBot="1">
      <c r="A706" s="423"/>
      <c r="B706" s="423"/>
      <c r="C706" s="423"/>
      <c r="D706" s="423"/>
      <c r="E706" s="424"/>
      <c r="F706" s="423"/>
      <c r="G706" s="423"/>
      <c r="H706" s="423"/>
    </row>
    <row r="707" spans="1:32" s="426" customFormat="1" ht="18" thickTop="1" thickBot="1">
      <c r="A707" s="423"/>
      <c r="B707" s="423"/>
      <c r="C707" s="423"/>
      <c r="D707" s="423"/>
      <c r="E707" s="424"/>
      <c r="F707" s="423"/>
      <c r="G707" s="423"/>
      <c r="H707" s="423"/>
      <c r="I707" s="425"/>
      <c r="J707" s="425"/>
      <c r="K707" s="425"/>
      <c r="L707" s="425"/>
      <c r="M707" s="425"/>
      <c r="N707" s="425"/>
      <c r="O707" s="425"/>
      <c r="P707" s="425"/>
      <c r="Q707" s="425"/>
      <c r="R707" s="425"/>
      <c r="S707" s="425"/>
      <c r="T707" s="425"/>
      <c r="U707" s="425"/>
      <c r="V707" s="425"/>
      <c r="W707" s="425"/>
      <c r="X707" s="425"/>
      <c r="Y707" s="425"/>
      <c r="Z707" s="425"/>
      <c r="AA707" s="425"/>
      <c r="AB707" s="425"/>
      <c r="AC707" s="425"/>
      <c r="AD707" s="425"/>
      <c r="AE707" s="425"/>
      <c r="AF707" s="425"/>
    </row>
    <row r="708" spans="1:32" s="425" customFormat="1" ht="17" thickTop="1">
      <c r="A708" s="423"/>
      <c r="B708" s="423"/>
      <c r="C708" s="423"/>
      <c r="D708" s="423"/>
      <c r="E708" s="424"/>
      <c r="F708" s="423"/>
      <c r="G708" s="423"/>
      <c r="H708" s="423"/>
    </row>
    <row r="709" spans="1:32" s="425" customFormat="1">
      <c r="A709" s="423"/>
      <c r="B709" s="423"/>
      <c r="C709" s="423"/>
      <c r="D709" s="423"/>
      <c r="E709" s="424"/>
      <c r="F709" s="423"/>
      <c r="G709" s="423"/>
      <c r="H709" s="423"/>
    </row>
    <row r="710" spans="1:32" s="425" customFormat="1">
      <c r="A710" s="423"/>
      <c r="B710" s="423"/>
      <c r="C710" s="423"/>
      <c r="D710" s="423"/>
      <c r="E710" s="424"/>
      <c r="F710" s="423"/>
      <c r="G710" s="423"/>
      <c r="H710" s="423"/>
    </row>
    <row r="711" spans="1:32" s="425" customFormat="1">
      <c r="A711" s="423"/>
      <c r="B711" s="423"/>
      <c r="C711" s="423"/>
      <c r="D711" s="423"/>
      <c r="E711" s="424"/>
      <c r="F711" s="423"/>
      <c r="G711" s="423"/>
      <c r="H711" s="423"/>
    </row>
    <row r="712" spans="1:32" s="425" customFormat="1">
      <c r="A712" s="423"/>
      <c r="B712" s="423"/>
      <c r="C712" s="423"/>
      <c r="D712" s="423"/>
      <c r="E712" s="424"/>
      <c r="F712" s="423"/>
      <c r="G712" s="423"/>
      <c r="H712" s="423"/>
    </row>
    <row r="713" spans="1:32" s="425" customFormat="1">
      <c r="A713" s="423"/>
      <c r="B713" s="423"/>
      <c r="C713" s="423"/>
      <c r="D713" s="423"/>
      <c r="E713" s="424"/>
      <c r="F713" s="423"/>
      <c r="G713" s="423"/>
      <c r="H713" s="423"/>
    </row>
    <row r="714" spans="1:32" s="425" customFormat="1">
      <c r="A714" s="423"/>
      <c r="B714" s="423"/>
      <c r="C714" s="423"/>
      <c r="D714" s="423"/>
      <c r="E714" s="424"/>
      <c r="F714" s="423"/>
      <c r="G714" s="423"/>
      <c r="H714" s="423"/>
    </row>
    <row r="715" spans="1:32" s="425" customFormat="1">
      <c r="A715" s="423"/>
      <c r="B715" s="423"/>
      <c r="C715" s="423"/>
      <c r="D715" s="423"/>
      <c r="E715" s="424"/>
      <c r="F715" s="423"/>
      <c r="G715" s="423"/>
      <c r="H715" s="423"/>
    </row>
    <row r="716" spans="1:32" s="425" customFormat="1">
      <c r="A716" s="423"/>
      <c r="B716" s="423"/>
      <c r="C716" s="423"/>
      <c r="D716" s="423"/>
      <c r="E716" s="424"/>
      <c r="F716" s="423"/>
      <c r="G716" s="423"/>
      <c r="H716" s="423"/>
    </row>
    <row r="717" spans="1:32" s="425" customFormat="1">
      <c r="A717" s="423"/>
      <c r="B717" s="423"/>
      <c r="C717" s="423"/>
      <c r="D717" s="423"/>
      <c r="E717" s="424"/>
      <c r="F717" s="423"/>
      <c r="G717" s="423"/>
      <c r="H717" s="423"/>
    </row>
    <row r="718" spans="1:32" s="425" customFormat="1">
      <c r="A718" s="423"/>
      <c r="B718" s="423"/>
      <c r="C718" s="423"/>
      <c r="D718" s="423"/>
      <c r="E718" s="424"/>
      <c r="F718" s="423"/>
      <c r="G718" s="423"/>
      <c r="H718" s="423"/>
      <c r="I718" s="423"/>
      <c r="J718" s="423"/>
      <c r="K718" s="423"/>
      <c r="L718" s="423"/>
    </row>
    <row r="719" spans="1:32" s="425" customFormat="1">
      <c r="A719" s="423"/>
      <c r="B719" s="423"/>
      <c r="C719" s="423"/>
      <c r="D719" s="423"/>
      <c r="E719" s="424"/>
      <c r="F719" s="423"/>
      <c r="G719" s="423"/>
      <c r="H719" s="423"/>
      <c r="I719" s="423"/>
      <c r="J719" s="423"/>
      <c r="K719" s="423"/>
      <c r="L719" s="423"/>
    </row>
  </sheetData>
  <mergeCells count="14">
    <mergeCell ref="A680:G680"/>
    <mergeCell ref="A681:G681"/>
    <mergeCell ref="B8:G8"/>
    <mergeCell ref="B536:C536"/>
    <mergeCell ref="B537:C537"/>
    <mergeCell ref="B641:C641"/>
    <mergeCell ref="B642:D642"/>
    <mergeCell ref="B643:D643"/>
    <mergeCell ref="A7:G7"/>
    <mergeCell ref="A1:G1"/>
    <mergeCell ref="A2:G2"/>
    <mergeCell ref="A3:G3"/>
    <mergeCell ref="A4:G4"/>
    <mergeCell ref="F6:G6"/>
  </mergeCells>
  <printOptions horizontalCentered="1"/>
  <pageMargins left="0.11811023622047245" right="0.19685039370078741" top="0.39370078740157483" bottom="1.5354330708661419" header="0.23622047244094491" footer="1.1811023622047245"/>
  <pageSetup scale="55" orientation="portrait" r:id="rId1"/>
  <headerFooter alignWithMargins="0">
    <oddFooter>&amp;RPAGINAS:&amp;P/&amp;N</oddFooter>
  </headerFooter>
  <rowBreaks count="22" manualBreakCount="22">
    <brk id="38" max="6" man="1"/>
    <brk id="68" max="6" man="1"/>
    <brk id="95" max="6" man="1"/>
    <brk id="126" max="6" man="1"/>
    <brk id="152" max="6" man="1"/>
    <brk id="177" max="6" man="1"/>
    <brk id="208" max="6" man="1"/>
    <brk id="237" max="6" man="1"/>
    <brk id="262" max="6" man="1"/>
    <brk id="288" max="6" man="1"/>
    <brk id="318" max="6" man="1"/>
    <brk id="344" max="6" man="1"/>
    <brk id="372" max="6" man="1"/>
    <brk id="403" max="6" man="1"/>
    <brk id="431" max="6" man="1"/>
    <brk id="457" max="6" man="1"/>
    <brk id="486" max="6" man="1"/>
    <brk id="519" max="6" man="1"/>
    <brk id="537" max="6" man="1"/>
    <brk id="578" max="6" man="1"/>
    <brk id="617" max="6" man="1"/>
    <brk id="642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10155-B8A5-43AE-BFE7-6689A21D5663}">
  <dimension ref="A1:AMK163"/>
  <sheetViews>
    <sheetView view="pageBreakPreview" topLeftCell="A144" zoomScale="70" zoomScaleNormal="70" zoomScalePageLayoutView="70" workbookViewId="0">
      <selection activeCell="A148" sqref="A148:G163"/>
    </sheetView>
  </sheetViews>
  <sheetFormatPr baseColWidth="10" defaultColWidth="7.140625" defaultRowHeight="23"/>
  <cols>
    <col min="1" max="1" width="11" style="232" customWidth="1"/>
    <col min="2" max="2" width="41.5703125" style="232" customWidth="1"/>
    <col min="3" max="3" width="9.7109375" style="237" customWidth="1"/>
    <col min="4" max="4" width="9.7109375" style="232" customWidth="1"/>
    <col min="5" max="5" width="13.140625" style="236" customWidth="1"/>
    <col min="6" max="6" width="15.42578125" style="235" customWidth="1"/>
    <col min="7" max="7" width="19.28515625" style="232" customWidth="1"/>
    <col min="8" max="8" width="21.85546875" style="234" customWidth="1"/>
    <col min="9" max="9" width="20.85546875" style="234" customWidth="1"/>
    <col min="10" max="10" width="19.28515625" style="234" customWidth="1"/>
    <col min="11" max="11" width="23" style="233" customWidth="1"/>
    <col min="12" max="12" width="7.140625" style="233" customWidth="1"/>
    <col min="13" max="13" width="8.140625" style="233" customWidth="1"/>
    <col min="14" max="14" width="14" style="233" customWidth="1"/>
    <col min="15" max="18" width="7.140625" style="233"/>
    <col min="19" max="255" width="7.140625" style="232"/>
    <col min="256" max="256" width="11" style="232" customWidth="1"/>
    <col min="257" max="257" width="42.28515625" style="232" customWidth="1"/>
    <col min="258" max="259" width="9.7109375" style="232" customWidth="1"/>
    <col min="260" max="260" width="13.140625" style="232" customWidth="1"/>
    <col min="261" max="261" width="13.7109375" style="232" customWidth="1"/>
    <col min="262" max="262" width="19.28515625" style="232" customWidth="1"/>
    <col min="263" max="263" width="14.42578125" style="232" customWidth="1"/>
    <col min="264" max="264" width="11.42578125" style="232" customWidth="1"/>
    <col min="265" max="265" width="15.28515625" style="232" customWidth="1"/>
    <col min="266" max="266" width="15.140625" style="232" customWidth="1"/>
    <col min="267" max="267" width="13" style="232" customWidth="1"/>
    <col min="268" max="268" width="7.140625" style="232" customWidth="1"/>
    <col min="269" max="269" width="8.140625" style="232" customWidth="1"/>
    <col min="270" max="270" width="14" style="232" customWidth="1"/>
    <col min="271" max="511" width="7.140625" style="232"/>
    <col min="512" max="512" width="11" style="232" customWidth="1"/>
    <col min="513" max="513" width="42.28515625" style="232" customWidth="1"/>
    <col min="514" max="515" width="9.7109375" style="232" customWidth="1"/>
    <col min="516" max="516" width="13.140625" style="232" customWidth="1"/>
    <col min="517" max="517" width="13.7109375" style="232" customWidth="1"/>
    <col min="518" max="518" width="19.28515625" style="232" customWidth="1"/>
    <col min="519" max="519" width="14.42578125" style="232" customWidth="1"/>
    <col min="520" max="520" width="11.42578125" style="232" customWidth="1"/>
    <col min="521" max="521" width="15.28515625" style="232" customWidth="1"/>
    <col min="522" max="522" width="15.140625" style="232" customWidth="1"/>
    <col min="523" max="523" width="13" style="232" customWidth="1"/>
    <col min="524" max="524" width="7.140625" style="232" customWidth="1"/>
    <col min="525" max="525" width="8.140625" style="232" customWidth="1"/>
    <col min="526" max="526" width="14" style="232" customWidth="1"/>
    <col min="527" max="767" width="7.140625" style="232"/>
    <col min="768" max="768" width="11" style="232" customWidth="1"/>
    <col min="769" max="769" width="42.28515625" style="232" customWidth="1"/>
    <col min="770" max="771" width="9.7109375" style="232" customWidth="1"/>
    <col min="772" max="772" width="13.140625" style="232" customWidth="1"/>
    <col min="773" max="773" width="13.7109375" style="232" customWidth="1"/>
    <col min="774" max="774" width="19.28515625" style="232" customWidth="1"/>
    <col min="775" max="775" width="14.42578125" style="232" customWidth="1"/>
    <col min="776" max="776" width="11.42578125" style="232" customWidth="1"/>
    <col min="777" max="777" width="15.28515625" style="232" customWidth="1"/>
    <col min="778" max="778" width="15.140625" style="232" customWidth="1"/>
    <col min="779" max="779" width="13" style="232" customWidth="1"/>
    <col min="780" max="780" width="7.140625" style="232" customWidth="1"/>
    <col min="781" max="781" width="8.140625" style="232" customWidth="1"/>
    <col min="782" max="782" width="14" style="232" customWidth="1"/>
    <col min="783" max="1023" width="7.140625" style="232"/>
    <col min="1024" max="1025" width="11" style="232" customWidth="1"/>
    <col min="1026" max="16384" width="7.140625" style="231"/>
  </cols>
  <sheetData>
    <row r="1" spans="1:1025" s="415" customFormat="1" ht="23.25" customHeight="1">
      <c r="A1" s="1580" t="s">
        <v>20</v>
      </c>
      <c r="B1" s="1580"/>
      <c r="C1" s="1580"/>
      <c r="D1" s="1580"/>
      <c r="E1" s="1580"/>
      <c r="F1" s="1580"/>
      <c r="G1" s="1580"/>
      <c r="H1" s="234"/>
      <c r="I1" s="234"/>
      <c r="J1" s="234"/>
      <c r="K1" s="233"/>
      <c r="L1" s="233"/>
      <c r="M1" s="233"/>
      <c r="N1" s="233"/>
      <c r="O1" s="233"/>
      <c r="P1" s="233"/>
      <c r="Q1" s="233"/>
      <c r="R1" s="233"/>
    </row>
    <row r="2" spans="1:1025" s="415" customFormat="1" ht="23.25" customHeight="1">
      <c r="A2" s="1580" t="s">
        <v>21</v>
      </c>
      <c r="B2" s="1580"/>
      <c r="C2" s="1580"/>
      <c r="D2" s="1580"/>
      <c r="E2" s="1580"/>
      <c r="F2" s="1580"/>
      <c r="G2" s="1580"/>
      <c r="H2" s="234"/>
      <c r="I2" s="234"/>
      <c r="J2" s="234"/>
      <c r="K2" s="233"/>
      <c r="L2" s="233"/>
      <c r="M2" s="233"/>
      <c r="N2" s="233"/>
      <c r="O2" s="233"/>
      <c r="P2" s="233"/>
      <c r="Q2" s="233"/>
      <c r="R2" s="233"/>
    </row>
    <row r="3" spans="1:1025" s="415" customFormat="1" ht="23.25" customHeight="1">
      <c r="A3" s="1581" t="s">
        <v>12</v>
      </c>
      <c r="B3" s="1581"/>
      <c r="C3" s="1581"/>
      <c r="D3" s="1581"/>
      <c r="E3" s="1581"/>
      <c r="F3" s="1581"/>
      <c r="G3" s="1581"/>
      <c r="H3" s="406"/>
      <c r="I3" s="406"/>
      <c r="J3" s="406"/>
      <c r="K3" s="406"/>
      <c r="L3" s="233"/>
      <c r="M3" s="233"/>
      <c r="N3" s="233"/>
      <c r="O3" s="233"/>
      <c r="P3" s="233"/>
      <c r="Q3" s="233"/>
      <c r="R3" s="233"/>
    </row>
    <row r="4" spans="1:1025" s="415" customFormat="1">
      <c r="A4" s="413"/>
      <c r="B4" s="413"/>
      <c r="C4" s="237"/>
      <c r="D4" s="413"/>
      <c r="E4" s="422"/>
      <c r="F4" s="421"/>
      <c r="G4" s="413"/>
      <c r="H4" s="420"/>
      <c r="I4" s="406"/>
      <c r="J4" s="406"/>
      <c r="K4" s="1582"/>
      <c r="L4" s="1582"/>
      <c r="M4" s="1582"/>
      <c r="N4" s="1582"/>
      <c r="O4" s="1582"/>
      <c r="P4" s="1582"/>
      <c r="Q4" s="1582"/>
      <c r="R4" s="1582"/>
      <c r="S4" s="1582"/>
      <c r="T4" s="1582"/>
      <c r="U4" s="1582"/>
      <c r="V4" s="1582"/>
      <c r="W4" s="1582"/>
      <c r="X4" s="1582"/>
      <c r="Y4" s="1582"/>
      <c r="Z4" s="1582"/>
      <c r="AA4" s="1582"/>
      <c r="AB4" s="1582"/>
      <c r="AC4" s="1582"/>
    </row>
    <row r="5" spans="1:1025" s="414" customFormat="1" ht="30" customHeight="1">
      <c r="A5" s="1583" t="s">
        <v>230</v>
      </c>
      <c r="B5" s="1583"/>
      <c r="C5" s="237"/>
      <c r="E5" s="419"/>
      <c r="F5" s="1584"/>
      <c r="G5" s="1585"/>
      <c r="H5" s="418"/>
      <c r="I5" s="417"/>
      <c r="J5" s="416"/>
      <c r="K5" s="1586"/>
      <c r="L5" s="1586"/>
      <c r="M5" s="1586"/>
      <c r="N5" s="1586"/>
      <c r="O5" s="1586"/>
      <c r="P5" s="1586"/>
      <c r="Q5" s="1586"/>
      <c r="R5" s="1586"/>
      <c r="S5" s="1586"/>
      <c r="T5" s="1586"/>
      <c r="U5" s="1586"/>
      <c r="V5" s="1586"/>
      <c r="W5" s="1586"/>
      <c r="X5" s="1586"/>
      <c r="Y5" s="1586"/>
      <c r="Z5" s="1586"/>
      <c r="AA5" s="1586"/>
      <c r="AB5" s="1586"/>
      <c r="AC5" s="1586"/>
      <c r="AF5" s="415"/>
      <c r="AH5" s="415"/>
      <c r="AI5" s="415"/>
    </row>
    <row r="6" spans="1:1025" s="232" customFormat="1" ht="82.5" customHeight="1">
      <c r="A6" s="1589" t="s">
        <v>229</v>
      </c>
      <c r="B6" s="1589"/>
      <c r="C6" s="1589"/>
      <c r="D6" s="1589"/>
      <c r="E6" s="1589"/>
      <c r="F6" s="1589"/>
      <c r="G6" s="1589"/>
      <c r="H6" s="412"/>
      <c r="I6" s="234"/>
      <c r="J6" s="234"/>
      <c r="K6" s="233"/>
      <c r="L6" s="233"/>
      <c r="M6" s="233"/>
      <c r="N6" s="233"/>
      <c r="O6" s="233"/>
      <c r="P6" s="233"/>
      <c r="Q6" s="233"/>
      <c r="R6" s="233"/>
    </row>
    <row r="7" spans="1:1025" s="232" customFormat="1" ht="16.5" customHeight="1" thickBot="1">
      <c r="A7" s="413"/>
      <c r="B7" s="413"/>
      <c r="C7" s="413"/>
      <c r="D7" s="413"/>
      <c r="E7" s="413"/>
      <c r="F7" s="413"/>
      <c r="G7" s="413"/>
      <c r="H7" s="412"/>
      <c r="I7" s="234"/>
      <c r="J7" s="234"/>
      <c r="K7" s="233"/>
      <c r="L7" s="233"/>
      <c r="M7" s="233"/>
      <c r="N7" s="233"/>
      <c r="O7" s="233"/>
      <c r="P7" s="233"/>
      <c r="Q7" s="233"/>
      <c r="R7" s="233"/>
    </row>
    <row r="8" spans="1:1025" s="232" customFormat="1" ht="25" thickTop="1" thickBot="1">
      <c r="A8" s="411" t="s">
        <v>0</v>
      </c>
      <c r="B8" s="410" t="s">
        <v>149</v>
      </c>
      <c r="C8" s="306" t="s">
        <v>148</v>
      </c>
      <c r="D8" s="410" t="s">
        <v>147</v>
      </c>
      <c r="E8" s="409" t="s">
        <v>146</v>
      </c>
      <c r="F8" s="408" t="s">
        <v>145</v>
      </c>
      <c r="G8" s="407" t="s">
        <v>144</v>
      </c>
      <c r="H8" s="406"/>
      <c r="I8" s="234"/>
      <c r="J8" s="234"/>
      <c r="K8" s="233"/>
      <c r="L8" s="233"/>
      <c r="M8" s="233"/>
      <c r="N8" s="233"/>
      <c r="O8" s="233"/>
      <c r="P8" s="233"/>
      <c r="Q8" s="233"/>
      <c r="R8" s="233"/>
    </row>
    <row r="9" spans="1:1025" s="232" customFormat="1" ht="16.5" customHeight="1" thickTop="1">
      <c r="A9" s="307"/>
      <c r="B9" s="405"/>
      <c r="C9" s="404"/>
      <c r="D9" s="403"/>
      <c r="E9" s="304"/>
      <c r="F9" s="303"/>
      <c r="G9" s="402"/>
      <c r="H9" s="234"/>
      <c r="I9" s="234"/>
      <c r="J9" s="234"/>
      <c r="K9" s="233"/>
      <c r="L9" s="233"/>
      <c r="M9" s="233"/>
      <c r="N9" s="233"/>
      <c r="O9" s="233"/>
      <c r="P9" s="233"/>
      <c r="Q9" s="233"/>
      <c r="R9" s="233"/>
    </row>
    <row r="10" spans="1:1025" s="232" customFormat="1" ht="30.75" customHeight="1">
      <c r="A10" s="364" t="s">
        <v>228</v>
      </c>
      <c r="B10" s="363" t="s">
        <v>227</v>
      </c>
      <c r="C10" s="312"/>
      <c r="D10" s="311"/>
      <c r="E10" s="310"/>
      <c r="F10" s="361"/>
      <c r="G10" s="362"/>
      <c r="H10" s="234"/>
      <c r="I10" s="234"/>
      <c r="J10" s="234"/>
      <c r="K10" s="233"/>
      <c r="L10" s="233"/>
      <c r="M10" s="233"/>
      <c r="N10" s="233"/>
      <c r="O10" s="233"/>
      <c r="P10" s="233"/>
      <c r="Q10" s="233"/>
      <c r="R10" s="233"/>
    </row>
    <row r="11" spans="1:1025" s="232" customFormat="1" ht="11.25" customHeight="1">
      <c r="A11" s="323"/>
      <c r="B11" s="351"/>
      <c r="C11" s="312"/>
      <c r="D11" s="311"/>
      <c r="E11" s="310"/>
      <c r="F11" s="361"/>
      <c r="G11" s="362"/>
      <c r="H11" s="234"/>
      <c r="I11" s="234"/>
      <c r="J11" s="234"/>
      <c r="K11" s="233"/>
      <c r="L11" s="233"/>
      <c r="M11" s="233"/>
      <c r="N11" s="233"/>
      <c r="O11" s="233"/>
      <c r="P11" s="233"/>
      <c r="Q11" s="233"/>
      <c r="R11" s="233"/>
    </row>
    <row r="12" spans="1:1025" s="232" customFormat="1">
      <c r="A12" s="330">
        <v>1</v>
      </c>
      <c r="B12" s="392" t="str">
        <f>IF(ISBLANK('[10]PRESUPUESTO EMPALME'!B11),"",'[10]PRESUPUESTO EMPALME'!B11)</f>
        <v>MOVIMIENTO DE TIERRA:</v>
      </c>
      <c r="C12" s="293" t="str">
        <f>IF(ISBLANK('[10]PRESUPUESTO EMPALME'!C11),"",'[10]PRESUPUESTO EMPALME'!C11)</f>
        <v xml:space="preserve"> </v>
      </c>
      <c r="D12" s="371" t="str">
        <f>IF(ISBLANK('[10]PRESUPUESTO EMPALME'!D11),"",'[10]PRESUPUESTO EMPALME'!D11)</f>
        <v/>
      </c>
      <c r="E12" s="401" t="str">
        <f>IF(ISBLANK('[10]PRESUPUESTO EMPALME'!E11),"",'[10]PRESUPUESTO EMPALME'!E11)</f>
        <v/>
      </c>
      <c r="F12" s="369" t="str">
        <f>IF(ISBLANK('[10]PRESUPUESTO EMPALME'!F11),"",'[10]PRESUPUESTO EMPALME'!F11)</f>
        <v/>
      </c>
      <c r="G12" s="400" t="str">
        <f>IF(ISBLANK('[10]PRESUPUESTO EMPALME'!G11),"",'[10]PRESUPUESTO EMPALME'!G11)</f>
        <v/>
      </c>
      <c r="H12" s="234"/>
      <c r="I12" s="234"/>
      <c r="J12" s="234"/>
      <c r="K12" s="233"/>
      <c r="L12" s="233"/>
      <c r="M12" s="233"/>
      <c r="N12" s="233"/>
      <c r="O12" s="233"/>
      <c r="P12" s="233"/>
      <c r="Q12" s="233"/>
      <c r="R12" s="233"/>
    </row>
    <row r="13" spans="1:1025" s="232" customFormat="1">
      <c r="A13" s="397">
        <f t="shared" ref="A13:A18" si="0">A12+0.1</f>
        <v>1.1000000000000001</v>
      </c>
      <c r="B13" s="322" t="str">
        <f>IF(ISBLANK('[10]PRESUPUESTO EMPALME'!B12),"",'[10]PRESUPUESTO EMPALME'!B12)</f>
        <v>Excavación Roca Dura a Compresor</v>
      </c>
      <c r="C13" s="311">
        <f>ROUND(IF(ISBLANK('[10]PRESUPUESTO EMPALME'!C12),"",'[10]PRESUPUESTO EMPALME'!C12),2)</f>
        <v>9.3800000000000008</v>
      </c>
      <c r="D13" s="311" t="str">
        <f>IF(ISBLANK('[10]PRESUPUESTO EMPALME'!D12),"",'[10]PRESUPUESTO EMPALME'!D12)</f>
        <v>M3</v>
      </c>
      <c r="E13" s="317"/>
      <c r="F13" s="309">
        <f t="shared" ref="F13:F33" si="1">IF(C13="","",ROUND(C13*E13,2))</f>
        <v>0</v>
      </c>
      <c r="G13" s="400" t="str">
        <f>IF(ISBLANK('[10]PRESUPUESTO EMPALME'!G12),"",'[10]PRESUPUESTO EMPALME'!G12)</f>
        <v/>
      </c>
      <c r="H13" s="250"/>
      <c r="I13" s="234"/>
      <c r="J13" s="234"/>
      <c r="K13" s="233"/>
      <c r="L13" s="233"/>
      <c r="M13" s="233"/>
      <c r="N13" s="233"/>
      <c r="O13" s="233"/>
      <c r="P13" s="233"/>
      <c r="Q13" s="233"/>
      <c r="R13" s="233"/>
    </row>
    <row r="14" spans="1:1025" s="232" customFormat="1">
      <c r="A14" s="397">
        <f t="shared" si="0"/>
        <v>1.2</v>
      </c>
      <c r="B14" s="370" t="str">
        <f>IF(ISBLANK('[10]PRESUPUESTO EMPALME'!B13),"",'[10]PRESUPUESTO EMPALME'!B13)</f>
        <v>Suministro y Colocación Asiento de Arena</v>
      </c>
      <c r="C14" s="342">
        <v>1</v>
      </c>
      <c r="D14" s="311" t="s">
        <v>14</v>
      </c>
      <c r="E14" s="317"/>
      <c r="F14" s="309">
        <f t="shared" si="1"/>
        <v>0</v>
      </c>
      <c r="G14" s="400" t="str">
        <f>IF(ISBLANK('[10]PRESUPUESTO EMPALME'!G13),"",'[10]PRESUPUESTO EMPALME'!G13)</f>
        <v/>
      </c>
      <c r="H14" s="250"/>
      <c r="I14" s="234"/>
      <c r="J14" s="234"/>
      <c r="K14" s="233"/>
      <c r="L14" s="233"/>
      <c r="M14" s="233"/>
      <c r="N14" s="233"/>
      <c r="O14" s="233"/>
      <c r="P14" s="233"/>
      <c r="Q14" s="233"/>
      <c r="R14" s="233"/>
    </row>
    <row r="15" spans="1:1025" s="232" customFormat="1">
      <c r="A15" s="397">
        <f t="shared" si="0"/>
        <v>1.3</v>
      </c>
      <c r="B15" s="370" t="str">
        <f>IF(ISBLANK('[10]PRESUPUESTO EMPALME'!B14),"",'[10]PRESUPUESTO EMPALME'!B14)</f>
        <v xml:space="preserve">Relleno Compactado C/ Maquito </v>
      </c>
      <c r="C15" s="342">
        <v>1</v>
      </c>
      <c r="D15" s="311" t="s">
        <v>14</v>
      </c>
      <c r="E15" s="317"/>
      <c r="F15" s="309">
        <f t="shared" si="1"/>
        <v>0</v>
      </c>
      <c r="G15" s="400" t="str">
        <f>IF(ISBLANK('[10]PRESUPUESTO EMPALME'!G14),"",'[10]PRESUPUESTO EMPALME'!G14)</f>
        <v/>
      </c>
      <c r="H15" s="250"/>
      <c r="I15" s="234"/>
      <c r="J15" s="234"/>
      <c r="K15" s="233"/>
      <c r="L15" s="233"/>
      <c r="M15" s="233"/>
      <c r="N15" s="233"/>
      <c r="O15" s="233"/>
      <c r="P15" s="233"/>
      <c r="Q15" s="233"/>
      <c r="R15" s="233"/>
    </row>
    <row r="16" spans="1:1025" s="234" customFormat="1">
      <c r="A16" s="397">
        <f t="shared" si="0"/>
        <v>1.4</v>
      </c>
      <c r="B16" s="370" t="str">
        <f>IF(ISBLANK('[10]PRESUPUESTO EMPALME'!B15),"",'[10]PRESUPUESTO EMPALME'!B15)</f>
        <v>Suministro Material P/Relleno</v>
      </c>
      <c r="C16" s="342">
        <v>1</v>
      </c>
      <c r="D16" s="311" t="s">
        <v>14</v>
      </c>
      <c r="E16" s="317"/>
      <c r="F16" s="309">
        <f t="shared" si="1"/>
        <v>0</v>
      </c>
      <c r="G16" s="399" t="str">
        <f>IF(ISBLANK('[10]PRESUPUESTO EMPALME'!G15),"",'[10]PRESUPUESTO EMPALME'!G15)</f>
        <v/>
      </c>
      <c r="H16" s="250"/>
      <c r="K16" s="233"/>
      <c r="L16" s="233"/>
      <c r="M16" s="233"/>
      <c r="N16" s="233"/>
      <c r="O16" s="233"/>
      <c r="P16" s="233"/>
      <c r="Q16" s="233"/>
      <c r="R16" s="233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2"/>
      <c r="EN16" s="232"/>
      <c r="EO16" s="232"/>
      <c r="EP16" s="232"/>
      <c r="EQ16" s="232"/>
      <c r="ER16" s="232"/>
      <c r="ES16" s="232"/>
      <c r="ET16" s="232"/>
      <c r="EU16" s="232"/>
      <c r="EV16" s="232"/>
      <c r="EW16" s="232"/>
      <c r="EX16" s="232"/>
      <c r="EY16" s="232"/>
      <c r="EZ16" s="232"/>
      <c r="FA16" s="232"/>
      <c r="FB16" s="232"/>
      <c r="FC16" s="232"/>
      <c r="FD16" s="232"/>
      <c r="FE16" s="232"/>
      <c r="FF16" s="232"/>
      <c r="FG16" s="232"/>
      <c r="FH16" s="232"/>
      <c r="FI16" s="232"/>
      <c r="FJ16" s="232"/>
      <c r="FK16" s="232"/>
      <c r="FL16" s="232"/>
      <c r="FM16" s="232"/>
      <c r="FN16" s="232"/>
      <c r="FO16" s="232"/>
      <c r="FP16" s="232"/>
      <c r="FQ16" s="232"/>
      <c r="FR16" s="232"/>
      <c r="FS16" s="232"/>
      <c r="FT16" s="232"/>
      <c r="FU16" s="232"/>
      <c r="FV16" s="232"/>
      <c r="FW16" s="232"/>
      <c r="FX16" s="232"/>
      <c r="FY16" s="232"/>
      <c r="FZ16" s="232"/>
      <c r="GA16" s="232"/>
      <c r="GB16" s="232"/>
      <c r="GC16" s="232"/>
      <c r="GD16" s="232"/>
      <c r="GE16" s="232"/>
      <c r="GF16" s="232"/>
      <c r="GG16" s="232"/>
      <c r="GH16" s="232"/>
      <c r="GI16" s="232"/>
      <c r="GJ16" s="232"/>
      <c r="GK16" s="232"/>
      <c r="GL16" s="232"/>
      <c r="GM16" s="232"/>
      <c r="GN16" s="232"/>
      <c r="GO16" s="232"/>
      <c r="GP16" s="232"/>
      <c r="GQ16" s="232"/>
      <c r="GR16" s="232"/>
      <c r="GS16" s="232"/>
      <c r="GT16" s="232"/>
      <c r="GU16" s="232"/>
      <c r="GV16" s="232"/>
      <c r="GW16" s="232"/>
      <c r="GX16" s="232"/>
      <c r="GY16" s="232"/>
      <c r="GZ16" s="232"/>
      <c r="HA16" s="232"/>
      <c r="HB16" s="232"/>
      <c r="HC16" s="232"/>
      <c r="HD16" s="232"/>
      <c r="HE16" s="232"/>
      <c r="HF16" s="232"/>
      <c r="HG16" s="232"/>
      <c r="HH16" s="232"/>
      <c r="HI16" s="232"/>
      <c r="HJ16" s="232"/>
      <c r="HK16" s="232"/>
      <c r="HL16" s="232"/>
      <c r="HM16" s="232"/>
      <c r="HN16" s="232"/>
      <c r="HO16" s="232"/>
      <c r="HP16" s="232"/>
      <c r="HQ16" s="232"/>
      <c r="HR16" s="232"/>
      <c r="HS16" s="232"/>
      <c r="HT16" s="232"/>
      <c r="HU16" s="232"/>
      <c r="HV16" s="232"/>
      <c r="HW16" s="232"/>
      <c r="HX16" s="232"/>
      <c r="HY16" s="232"/>
      <c r="HZ16" s="232"/>
      <c r="IA16" s="232"/>
      <c r="IB16" s="232"/>
      <c r="IC16" s="232"/>
      <c r="ID16" s="232"/>
      <c r="IE16" s="232"/>
      <c r="IF16" s="232"/>
      <c r="IG16" s="232"/>
      <c r="IH16" s="232"/>
      <c r="II16" s="232"/>
      <c r="IJ16" s="232"/>
      <c r="IK16" s="232"/>
      <c r="IL16" s="232"/>
      <c r="IM16" s="232"/>
      <c r="IN16" s="232"/>
      <c r="IO16" s="232"/>
      <c r="IP16" s="232"/>
      <c r="IQ16" s="232"/>
      <c r="IR16" s="232"/>
      <c r="IS16" s="232"/>
      <c r="IT16" s="232"/>
      <c r="IU16" s="232"/>
      <c r="IV16" s="232"/>
      <c r="IW16" s="232"/>
      <c r="IX16" s="232"/>
      <c r="IY16" s="232"/>
      <c r="IZ16" s="232"/>
      <c r="JA16" s="232"/>
      <c r="JB16" s="232"/>
      <c r="JC16" s="232"/>
      <c r="JD16" s="232"/>
      <c r="JE16" s="232"/>
      <c r="JF16" s="232"/>
      <c r="JG16" s="232"/>
      <c r="JH16" s="232"/>
      <c r="JI16" s="232"/>
      <c r="JJ16" s="232"/>
      <c r="JK16" s="232"/>
      <c r="JL16" s="232"/>
      <c r="JM16" s="232"/>
      <c r="JN16" s="232"/>
      <c r="JO16" s="232"/>
      <c r="JP16" s="232"/>
      <c r="JQ16" s="232"/>
      <c r="JR16" s="232"/>
      <c r="JS16" s="232"/>
      <c r="JT16" s="232"/>
      <c r="JU16" s="232"/>
      <c r="JV16" s="232"/>
      <c r="JW16" s="232"/>
      <c r="JX16" s="232"/>
      <c r="JY16" s="232"/>
      <c r="JZ16" s="232"/>
      <c r="KA16" s="232"/>
      <c r="KB16" s="232"/>
      <c r="KC16" s="232"/>
      <c r="KD16" s="232"/>
      <c r="KE16" s="232"/>
      <c r="KF16" s="232"/>
      <c r="KG16" s="232"/>
      <c r="KH16" s="232"/>
      <c r="KI16" s="232"/>
      <c r="KJ16" s="232"/>
      <c r="KK16" s="232"/>
      <c r="KL16" s="232"/>
      <c r="KM16" s="232"/>
      <c r="KN16" s="232"/>
      <c r="KO16" s="232"/>
      <c r="KP16" s="232"/>
      <c r="KQ16" s="232"/>
      <c r="KR16" s="232"/>
      <c r="KS16" s="232"/>
      <c r="KT16" s="232"/>
      <c r="KU16" s="232"/>
      <c r="KV16" s="232"/>
      <c r="KW16" s="232"/>
      <c r="KX16" s="232"/>
      <c r="KY16" s="232"/>
      <c r="KZ16" s="232"/>
      <c r="LA16" s="232"/>
      <c r="LB16" s="232"/>
      <c r="LC16" s="232"/>
      <c r="LD16" s="232"/>
      <c r="LE16" s="232"/>
      <c r="LF16" s="232"/>
      <c r="LG16" s="232"/>
      <c r="LH16" s="232"/>
      <c r="LI16" s="232"/>
      <c r="LJ16" s="232"/>
      <c r="LK16" s="232"/>
      <c r="LL16" s="232"/>
      <c r="LM16" s="232"/>
      <c r="LN16" s="232"/>
      <c r="LO16" s="232"/>
      <c r="LP16" s="232"/>
      <c r="LQ16" s="232"/>
      <c r="LR16" s="232"/>
      <c r="LS16" s="232"/>
      <c r="LT16" s="232"/>
      <c r="LU16" s="232"/>
      <c r="LV16" s="232"/>
      <c r="LW16" s="232"/>
      <c r="LX16" s="232"/>
      <c r="LY16" s="232"/>
      <c r="LZ16" s="232"/>
      <c r="MA16" s="232"/>
      <c r="MB16" s="232"/>
      <c r="MC16" s="232"/>
      <c r="MD16" s="232"/>
      <c r="ME16" s="232"/>
      <c r="MF16" s="232"/>
      <c r="MG16" s="232"/>
      <c r="MH16" s="232"/>
      <c r="MI16" s="232"/>
      <c r="MJ16" s="232"/>
      <c r="MK16" s="232"/>
      <c r="ML16" s="232"/>
      <c r="MM16" s="232"/>
      <c r="MN16" s="232"/>
      <c r="MO16" s="232"/>
      <c r="MP16" s="232"/>
      <c r="MQ16" s="232"/>
      <c r="MR16" s="232"/>
      <c r="MS16" s="232"/>
      <c r="MT16" s="232"/>
      <c r="MU16" s="232"/>
      <c r="MV16" s="232"/>
      <c r="MW16" s="232"/>
      <c r="MX16" s="232"/>
      <c r="MY16" s="232"/>
      <c r="MZ16" s="232"/>
      <c r="NA16" s="232"/>
      <c r="NB16" s="232"/>
      <c r="NC16" s="232"/>
      <c r="ND16" s="232"/>
      <c r="NE16" s="232"/>
      <c r="NF16" s="232"/>
      <c r="NG16" s="232"/>
      <c r="NH16" s="232"/>
      <c r="NI16" s="232"/>
      <c r="NJ16" s="232"/>
      <c r="NK16" s="232"/>
      <c r="NL16" s="232"/>
      <c r="NM16" s="232"/>
      <c r="NN16" s="232"/>
      <c r="NO16" s="232"/>
      <c r="NP16" s="232"/>
      <c r="NQ16" s="232"/>
      <c r="NR16" s="232"/>
      <c r="NS16" s="232"/>
      <c r="NT16" s="232"/>
      <c r="NU16" s="232"/>
      <c r="NV16" s="232"/>
      <c r="NW16" s="232"/>
      <c r="NX16" s="232"/>
      <c r="NY16" s="232"/>
      <c r="NZ16" s="232"/>
      <c r="OA16" s="232"/>
      <c r="OB16" s="232"/>
      <c r="OC16" s="232"/>
      <c r="OD16" s="232"/>
      <c r="OE16" s="232"/>
      <c r="OF16" s="232"/>
      <c r="OG16" s="232"/>
      <c r="OH16" s="232"/>
      <c r="OI16" s="232"/>
      <c r="OJ16" s="232"/>
      <c r="OK16" s="232"/>
      <c r="OL16" s="232"/>
      <c r="OM16" s="232"/>
      <c r="ON16" s="232"/>
      <c r="OO16" s="232"/>
      <c r="OP16" s="232"/>
      <c r="OQ16" s="232"/>
      <c r="OR16" s="232"/>
      <c r="OS16" s="232"/>
      <c r="OT16" s="232"/>
      <c r="OU16" s="232"/>
      <c r="OV16" s="232"/>
      <c r="OW16" s="232"/>
      <c r="OX16" s="232"/>
      <c r="OY16" s="232"/>
      <c r="OZ16" s="232"/>
      <c r="PA16" s="232"/>
      <c r="PB16" s="232"/>
      <c r="PC16" s="232"/>
      <c r="PD16" s="232"/>
      <c r="PE16" s="232"/>
      <c r="PF16" s="232"/>
      <c r="PG16" s="232"/>
      <c r="PH16" s="232"/>
      <c r="PI16" s="232"/>
      <c r="PJ16" s="232"/>
      <c r="PK16" s="232"/>
      <c r="PL16" s="232"/>
      <c r="PM16" s="232"/>
      <c r="PN16" s="232"/>
      <c r="PO16" s="232"/>
      <c r="PP16" s="232"/>
      <c r="PQ16" s="232"/>
      <c r="PR16" s="232"/>
      <c r="PS16" s="232"/>
      <c r="PT16" s="232"/>
      <c r="PU16" s="232"/>
      <c r="PV16" s="232"/>
      <c r="PW16" s="232"/>
      <c r="PX16" s="232"/>
      <c r="PY16" s="232"/>
      <c r="PZ16" s="232"/>
      <c r="QA16" s="232"/>
      <c r="QB16" s="232"/>
      <c r="QC16" s="232"/>
      <c r="QD16" s="232"/>
      <c r="QE16" s="232"/>
      <c r="QF16" s="232"/>
      <c r="QG16" s="232"/>
      <c r="QH16" s="232"/>
      <c r="QI16" s="232"/>
      <c r="QJ16" s="232"/>
      <c r="QK16" s="232"/>
      <c r="QL16" s="232"/>
      <c r="QM16" s="232"/>
      <c r="QN16" s="232"/>
      <c r="QO16" s="232"/>
      <c r="QP16" s="232"/>
      <c r="QQ16" s="232"/>
      <c r="QR16" s="232"/>
      <c r="QS16" s="232"/>
      <c r="QT16" s="232"/>
      <c r="QU16" s="232"/>
      <c r="QV16" s="232"/>
      <c r="QW16" s="232"/>
      <c r="QX16" s="232"/>
      <c r="QY16" s="232"/>
      <c r="QZ16" s="232"/>
      <c r="RA16" s="232"/>
      <c r="RB16" s="232"/>
      <c r="RC16" s="232"/>
      <c r="RD16" s="232"/>
      <c r="RE16" s="232"/>
      <c r="RF16" s="232"/>
      <c r="RG16" s="232"/>
      <c r="RH16" s="232"/>
      <c r="RI16" s="232"/>
      <c r="RJ16" s="232"/>
      <c r="RK16" s="232"/>
      <c r="RL16" s="232"/>
      <c r="RM16" s="232"/>
      <c r="RN16" s="232"/>
      <c r="RO16" s="232"/>
      <c r="RP16" s="232"/>
      <c r="RQ16" s="232"/>
      <c r="RR16" s="232"/>
      <c r="RS16" s="232"/>
      <c r="RT16" s="232"/>
      <c r="RU16" s="232"/>
      <c r="RV16" s="232"/>
      <c r="RW16" s="232"/>
      <c r="RX16" s="232"/>
      <c r="RY16" s="232"/>
      <c r="RZ16" s="232"/>
      <c r="SA16" s="232"/>
      <c r="SB16" s="232"/>
      <c r="SC16" s="232"/>
      <c r="SD16" s="232"/>
      <c r="SE16" s="232"/>
      <c r="SF16" s="232"/>
      <c r="SG16" s="232"/>
      <c r="SH16" s="232"/>
      <c r="SI16" s="232"/>
      <c r="SJ16" s="232"/>
      <c r="SK16" s="232"/>
      <c r="SL16" s="232"/>
      <c r="SM16" s="232"/>
      <c r="SN16" s="232"/>
      <c r="SO16" s="232"/>
      <c r="SP16" s="232"/>
      <c r="SQ16" s="232"/>
      <c r="SR16" s="232"/>
      <c r="SS16" s="232"/>
      <c r="ST16" s="232"/>
      <c r="SU16" s="232"/>
      <c r="SV16" s="232"/>
      <c r="SW16" s="232"/>
      <c r="SX16" s="232"/>
      <c r="SY16" s="232"/>
      <c r="SZ16" s="232"/>
      <c r="TA16" s="232"/>
      <c r="TB16" s="232"/>
      <c r="TC16" s="232"/>
      <c r="TD16" s="232"/>
      <c r="TE16" s="232"/>
      <c r="TF16" s="232"/>
      <c r="TG16" s="232"/>
      <c r="TH16" s="232"/>
      <c r="TI16" s="232"/>
      <c r="TJ16" s="232"/>
      <c r="TK16" s="232"/>
      <c r="TL16" s="232"/>
      <c r="TM16" s="232"/>
      <c r="TN16" s="232"/>
      <c r="TO16" s="232"/>
      <c r="TP16" s="232"/>
      <c r="TQ16" s="232"/>
      <c r="TR16" s="232"/>
      <c r="TS16" s="232"/>
      <c r="TT16" s="232"/>
      <c r="TU16" s="232"/>
      <c r="TV16" s="232"/>
      <c r="TW16" s="232"/>
      <c r="TX16" s="232"/>
      <c r="TY16" s="232"/>
      <c r="TZ16" s="232"/>
      <c r="UA16" s="232"/>
      <c r="UB16" s="232"/>
      <c r="UC16" s="232"/>
      <c r="UD16" s="232"/>
      <c r="UE16" s="232"/>
      <c r="UF16" s="232"/>
      <c r="UG16" s="232"/>
      <c r="UH16" s="232"/>
      <c r="UI16" s="232"/>
      <c r="UJ16" s="232"/>
      <c r="UK16" s="232"/>
      <c r="UL16" s="232"/>
      <c r="UM16" s="232"/>
      <c r="UN16" s="232"/>
      <c r="UO16" s="232"/>
      <c r="UP16" s="232"/>
      <c r="UQ16" s="232"/>
      <c r="UR16" s="232"/>
      <c r="US16" s="232"/>
      <c r="UT16" s="232"/>
      <c r="UU16" s="232"/>
      <c r="UV16" s="232"/>
      <c r="UW16" s="232"/>
      <c r="UX16" s="232"/>
      <c r="UY16" s="232"/>
      <c r="UZ16" s="232"/>
      <c r="VA16" s="232"/>
      <c r="VB16" s="232"/>
      <c r="VC16" s="232"/>
      <c r="VD16" s="232"/>
      <c r="VE16" s="232"/>
      <c r="VF16" s="232"/>
      <c r="VG16" s="232"/>
      <c r="VH16" s="232"/>
      <c r="VI16" s="232"/>
      <c r="VJ16" s="232"/>
      <c r="VK16" s="232"/>
      <c r="VL16" s="232"/>
      <c r="VM16" s="232"/>
      <c r="VN16" s="232"/>
      <c r="VO16" s="232"/>
      <c r="VP16" s="232"/>
      <c r="VQ16" s="232"/>
      <c r="VR16" s="232"/>
      <c r="VS16" s="232"/>
      <c r="VT16" s="232"/>
      <c r="VU16" s="232"/>
      <c r="VV16" s="232"/>
      <c r="VW16" s="232"/>
      <c r="VX16" s="232"/>
      <c r="VY16" s="232"/>
      <c r="VZ16" s="232"/>
      <c r="WA16" s="232"/>
      <c r="WB16" s="232"/>
      <c r="WC16" s="232"/>
      <c r="WD16" s="232"/>
      <c r="WE16" s="232"/>
      <c r="WF16" s="232"/>
      <c r="WG16" s="232"/>
      <c r="WH16" s="232"/>
      <c r="WI16" s="232"/>
      <c r="WJ16" s="232"/>
      <c r="WK16" s="232"/>
      <c r="WL16" s="232"/>
      <c r="WM16" s="232"/>
      <c r="WN16" s="232"/>
      <c r="WO16" s="232"/>
      <c r="WP16" s="232"/>
      <c r="WQ16" s="232"/>
      <c r="WR16" s="232"/>
      <c r="WS16" s="232"/>
      <c r="WT16" s="232"/>
      <c r="WU16" s="232"/>
      <c r="WV16" s="232"/>
      <c r="WW16" s="232"/>
      <c r="WX16" s="232"/>
      <c r="WY16" s="232"/>
      <c r="WZ16" s="232"/>
      <c r="XA16" s="232"/>
      <c r="XB16" s="232"/>
      <c r="XC16" s="232"/>
      <c r="XD16" s="232"/>
      <c r="XE16" s="232"/>
      <c r="XF16" s="232"/>
      <c r="XG16" s="232"/>
      <c r="XH16" s="232"/>
      <c r="XI16" s="232"/>
      <c r="XJ16" s="232"/>
      <c r="XK16" s="232"/>
      <c r="XL16" s="232"/>
      <c r="XM16" s="232"/>
      <c r="XN16" s="232"/>
      <c r="XO16" s="232"/>
      <c r="XP16" s="232"/>
      <c r="XQ16" s="232"/>
      <c r="XR16" s="232"/>
      <c r="XS16" s="232"/>
      <c r="XT16" s="232"/>
      <c r="XU16" s="232"/>
      <c r="XV16" s="232"/>
      <c r="XW16" s="232"/>
      <c r="XX16" s="232"/>
      <c r="XY16" s="232"/>
      <c r="XZ16" s="232"/>
      <c r="YA16" s="232"/>
      <c r="YB16" s="232"/>
      <c r="YC16" s="232"/>
      <c r="YD16" s="232"/>
      <c r="YE16" s="232"/>
      <c r="YF16" s="232"/>
      <c r="YG16" s="232"/>
      <c r="YH16" s="232"/>
      <c r="YI16" s="232"/>
      <c r="YJ16" s="232"/>
      <c r="YK16" s="232"/>
      <c r="YL16" s="232"/>
      <c r="YM16" s="232"/>
      <c r="YN16" s="232"/>
      <c r="YO16" s="232"/>
      <c r="YP16" s="232"/>
      <c r="YQ16" s="232"/>
      <c r="YR16" s="232"/>
      <c r="YS16" s="232"/>
      <c r="YT16" s="232"/>
      <c r="YU16" s="232"/>
      <c r="YV16" s="232"/>
      <c r="YW16" s="232"/>
      <c r="YX16" s="232"/>
      <c r="YY16" s="232"/>
      <c r="YZ16" s="232"/>
      <c r="ZA16" s="232"/>
      <c r="ZB16" s="232"/>
      <c r="ZC16" s="232"/>
      <c r="ZD16" s="232"/>
      <c r="ZE16" s="232"/>
      <c r="ZF16" s="232"/>
      <c r="ZG16" s="232"/>
      <c r="ZH16" s="232"/>
      <c r="ZI16" s="232"/>
      <c r="ZJ16" s="232"/>
      <c r="ZK16" s="232"/>
      <c r="ZL16" s="232"/>
      <c r="ZM16" s="232"/>
      <c r="ZN16" s="232"/>
      <c r="ZO16" s="232"/>
      <c r="ZP16" s="232"/>
      <c r="ZQ16" s="232"/>
      <c r="ZR16" s="232"/>
      <c r="ZS16" s="232"/>
      <c r="ZT16" s="232"/>
      <c r="ZU16" s="232"/>
      <c r="ZV16" s="232"/>
      <c r="ZW16" s="232"/>
      <c r="ZX16" s="232"/>
      <c r="ZY16" s="232"/>
      <c r="ZZ16" s="232"/>
      <c r="AAA16" s="232"/>
      <c r="AAB16" s="232"/>
      <c r="AAC16" s="232"/>
      <c r="AAD16" s="232"/>
      <c r="AAE16" s="232"/>
      <c r="AAF16" s="232"/>
      <c r="AAG16" s="232"/>
      <c r="AAH16" s="232"/>
      <c r="AAI16" s="232"/>
      <c r="AAJ16" s="232"/>
      <c r="AAK16" s="232"/>
      <c r="AAL16" s="232"/>
      <c r="AAM16" s="232"/>
      <c r="AAN16" s="232"/>
      <c r="AAO16" s="232"/>
      <c r="AAP16" s="232"/>
      <c r="AAQ16" s="232"/>
      <c r="AAR16" s="232"/>
      <c r="AAS16" s="232"/>
      <c r="AAT16" s="232"/>
      <c r="AAU16" s="232"/>
      <c r="AAV16" s="232"/>
      <c r="AAW16" s="232"/>
      <c r="AAX16" s="232"/>
      <c r="AAY16" s="232"/>
      <c r="AAZ16" s="232"/>
      <c r="ABA16" s="232"/>
      <c r="ABB16" s="232"/>
      <c r="ABC16" s="232"/>
      <c r="ABD16" s="232"/>
      <c r="ABE16" s="232"/>
      <c r="ABF16" s="232"/>
      <c r="ABG16" s="232"/>
      <c r="ABH16" s="232"/>
      <c r="ABI16" s="232"/>
      <c r="ABJ16" s="232"/>
      <c r="ABK16" s="232"/>
      <c r="ABL16" s="232"/>
      <c r="ABM16" s="232"/>
      <c r="ABN16" s="232"/>
      <c r="ABO16" s="232"/>
      <c r="ABP16" s="232"/>
      <c r="ABQ16" s="232"/>
      <c r="ABR16" s="232"/>
      <c r="ABS16" s="232"/>
      <c r="ABT16" s="232"/>
      <c r="ABU16" s="232"/>
      <c r="ABV16" s="232"/>
      <c r="ABW16" s="232"/>
      <c r="ABX16" s="232"/>
      <c r="ABY16" s="232"/>
      <c r="ABZ16" s="232"/>
      <c r="ACA16" s="232"/>
      <c r="ACB16" s="232"/>
      <c r="ACC16" s="232"/>
      <c r="ACD16" s="232"/>
      <c r="ACE16" s="232"/>
      <c r="ACF16" s="232"/>
      <c r="ACG16" s="232"/>
      <c r="ACH16" s="232"/>
      <c r="ACI16" s="232"/>
      <c r="ACJ16" s="232"/>
      <c r="ACK16" s="232"/>
      <c r="ACL16" s="232"/>
      <c r="ACM16" s="232"/>
      <c r="ACN16" s="232"/>
      <c r="ACO16" s="232"/>
      <c r="ACP16" s="232"/>
      <c r="ACQ16" s="232"/>
      <c r="ACR16" s="232"/>
      <c r="ACS16" s="232"/>
      <c r="ACT16" s="232"/>
      <c r="ACU16" s="232"/>
      <c r="ACV16" s="232"/>
      <c r="ACW16" s="232"/>
      <c r="ACX16" s="232"/>
      <c r="ACY16" s="232"/>
      <c r="ACZ16" s="232"/>
      <c r="ADA16" s="232"/>
      <c r="ADB16" s="232"/>
      <c r="ADC16" s="232"/>
      <c r="ADD16" s="232"/>
      <c r="ADE16" s="232"/>
      <c r="ADF16" s="232"/>
      <c r="ADG16" s="232"/>
      <c r="ADH16" s="232"/>
      <c r="ADI16" s="232"/>
      <c r="ADJ16" s="232"/>
      <c r="ADK16" s="232"/>
      <c r="ADL16" s="232"/>
      <c r="ADM16" s="232"/>
      <c r="ADN16" s="232"/>
      <c r="ADO16" s="232"/>
      <c r="ADP16" s="232"/>
      <c r="ADQ16" s="232"/>
      <c r="ADR16" s="232"/>
      <c r="ADS16" s="232"/>
      <c r="ADT16" s="232"/>
      <c r="ADU16" s="232"/>
      <c r="ADV16" s="232"/>
      <c r="ADW16" s="232"/>
      <c r="ADX16" s="232"/>
      <c r="ADY16" s="232"/>
      <c r="ADZ16" s="232"/>
      <c r="AEA16" s="232"/>
      <c r="AEB16" s="232"/>
      <c r="AEC16" s="232"/>
      <c r="AED16" s="232"/>
      <c r="AEE16" s="232"/>
      <c r="AEF16" s="232"/>
      <c r="AEG16" s="232"/>
      <c r="AEH16" s="232"/>
      <c r="AEI16" s="232"/>
      <c r="AEJ16" s="232"/>
      <c r="AEK16" s="232"/>
      <c r="AEL16" s="232"/>
      <c r="AEM16" s="232"/>
      <c r="AEN16" s="232"/>
      <c r="AEO16" s="232"/>
      <c r="AEP16" s="232"/>
      <c r="AEQ16" s="232"/>
      <c r="AER16" s="232"/>
      <c r="AES16" s="232"/>
      <c r="AET16" s="232"/>
      <c r="AEU16" s="232"/>
      <c r="AEV16" s="232"/>
      <c r="AEW16" s="232"/>
      <c r="AEX16" s="232"/>
      <c r="AEY16" s="232"/>
      <c r="AEZ16" s="232"/>
      <c r="AFA16" s="232"/>
      <c r="AFB16" s="232"/>
      <c r="AFC16" s="232"/>
      <c r="AFD16" s="232"/>
      <c r="AFE16" s="232"/>
      <c r="AFF16" s="232"/>
      <c r="AFG16" s="232"/>
      <c r="AFH16" s="232"/>
      <c r="AFI16" s="232"/>
      <c r="AFJ16" s="232"/>
      <c r="AFK16" s="232"/>
      <c r="AFL16" s="232"/>
      <c r="AFM16" s="232"/>
      <c r="AFN16" s="232"/>
      <c r="AFO16" s="232"/>
      <c r="AFP16" s="232"/>
      <c r="AFQ16" s="232"/>
      <c r="AFR16" s="232"/>
      <c r="AFS16" s="232"/>
      <c r="AFT16" s="232"/>
      <c r="AFU16" s="232"/>
      <c r="AFV16" s="232"/>
      <c r="AFW16" s="232"/>
      <c r="AFX16" s="232"/>
      <c r="AFY16" s="232"/>
      <c r="AFZ16" s="232"/>
      <c r="AGA16" s="232"/>
      <c r="AGB16" s="232"/>
      <c r="AGC16" s="232"/>
      <c r="AGD16" s="232"/>
      <c r="AGE16" s="232"/>
      <c r="AGF16" s="232"/>
      <c r="AGG16" s="232"/>
      <c r="AGH16" s="232"/>
      <c r="AGI16" s="232"/>
      <c r="AGJ16" s="232"/>
      <c r="AGK16" s="232"/>
      <c r="AGL16" s="232"/>
      <c r="AGM16" s="232"/>
      <c r="AGN16" s="232"/>
      <c r="AGO16" s="232"/>
      <c r="AGP16" s="232"/>
      <c r="AGQ16" s="232"/>
      <c r="AGR16" s="232"/>
      <c r="AGS16" s="232"/>
      <c r="AGT16" s="232"/>
      <c r="AGU16" s="232"/>
      <c r="AGV16" s="232"/>
      <c r="AGW16" s="232"/>
      <c r="AGX16" s="232"/>
      <c r="AGY16" s="232"/>
      <c r="AGZ16" s="232"/>
      <c r="AHA16" s="232"/>
      <c r="AHB16" s="232"/>
      <c r="AHC16" s="232"/>
      <c r="AHD16" s="232"/>
      <c r="AHE16" s="232"/>
      <c r="AHF16" s="232"/>
      <c r="AHG16" s="232"/>
      <c r="AHH16" s="232"/>
      <c r="AHI16" s="232"/>
      <c r="AHJ16" s="232"/>
      <c r="AHK16" s="232"/>
      <c r="AHL16" s="232"/>
      <c r="AHM16" s="232"/>
      <c r="AHN16" s="232"/>
      <c r="AHO16" s="232"/>
      <c r="AHP16" s="232"/>
      <c r="AHQ16" s="232"/>
      <c r="AHR16" s="232"/>
      <c r="AHS16" s="232"/>
      <c r="AHT16" s="232"/>
      <c r="AHU16" s="232"/>
      <c r="AHV16" s="232"/>
      <c r="AHW16" s="232"/>
      <c r="AHX16" s="232"/>
      <c r="AHY16" s="232"/>
      <c r="AHZ16" s="232"/>
      <c r="AIA16" s="232"/>
      <c r="AIB16" s="232"/>
      <c r="AIC16" s="232"/>
      <c r="AID16" s="232"/>
      <c r="AIE16" s="232"/>
      <c r="AIF16" s="232"/>
      <c r="AIG16" s="232"/>
      <c r="AIH16" s="232"/>
      <c r="AII16" s="232"/>
      <c r="AIJ16" s="232"/>
      <c r="AIK16" s="232"/>
      <c r="AIL16" s="232"/>
      <c r="AIM16" s="232"/>
      <c r="AIN16" s="232"/>
      <c r="AIO16" s="232"/>
      <c r="AIP16" s="232"/>
      <c r="AIQ16" s="232"/>
      <c r="AIR16" s="232"/>
      <c r="AIS16" s="232"/>
      <c r="AIT16" s="232"/>
      <c r="AIU16" s="232"/>
      <c r="AIV16" s="232"/>
      <c r="AIW16" s="232"/>
      <c r="AIX16" s="232"/>
      <c r="AIY16" s="232"/>
      <c r="AIZ16" s="232"/>
      <c r="AJA16" s="232"/>
      <c r="AJB16" s="232"/>
      <c r="AJC16" s="232"/>
      <c r="AJD16" s="232"/>
      <c r="AJE16" s="232"/>
      <c r="AJF16" s="232"/>
      <c r="AJG16" s="232"/>
      <c r="AJH16" s="232"/>
      <c r="AJI16" s="232"/>
      <c r="AJJ16" s="232"/>
      <c r="AJK16" s="232"/>
      <c r="AJL16" s="232"/>
      <c r="AJM16" s="232"/>
      <c r="AJN16" s="232"/>
      <c r="AJO16" s="232"/>
      <c r="AJP16" s="232"/>
      <c r="AJQ16" s="232"/>
      <c r="AJR16" s="232"/>
      <c r="AJS16" s="232"/>
      <c r="AJT16" s="232"/>
      <c r="AJU16" s="232"/>
      <c r="AJV16" s="232"/>
      <c r="AJW16" s="232"/>
      <c r="AJX16" s="232"/>
      <c r="AJY16" s="232"/>
      <c r="AJZ16" s="232"/>
      <c r="AKA16" s="232"/>
      <c r="AKB16" s="232"/>
      <c r="AKC16" s="232"/>
      <c r="AKD16" s="232"/>
      <c r="AKE16" s="232"/>
      <c r="AKF16" s="232"/>
      <c r="AKG16" s="232"/>
      <c r="AKH16" s="232"/>
      <c r="AKI16" s="232"/>
      <c r="AKJ16" s="232"/>
      <c r="AKK16" s="232"/>
      <c r="AKL16" s="232"/>
      <c r="AKM16" s="232"/>
      <c r="AKN16" s="232"/>
      <c r="AKO16" s="232"/>
      <c r="AKP16" s="232"/>
      <c r="AKQ16" s="232"/>
      <c r="AKR16" s="232"/>
      <c r="AKS16" s="232"/>
      <c r="AKT16" s="232"/>
      <c r="AKU16" s="232"/>
      <c r="AKV16" s="232"/>
      <c r="AKW16" s="232"/>
      <c r="AKX16" s="232"/>
      <c r="AKY16" s="232"/>
      <c r="AKZ16" s="232"/>
      <c r="ALA16" s="232"/>
      <c r="ALB16" s="232"/>
      <c r="ALC16" s="232"/>
      <c r="ALD16" s="232"/>
      <c r="ALE16" s="232"/>
      <c r="ALF16" s="232"/>
      <c r="ALG16" s="232"/>
      <c r="ALH16" s="232"/>
      <c r="ALI16" s="232"/>
      <c r="ALJ16" s="232"/>
      <c r="ALK16" s="232"/>
      <c r="ALL16" s="232"/>
      <c r="ALM16" s="232"/>
      <c r="ALN16" s="232"/>
      <c r="ALO16" s="232"/>
      <c r="ALP16" s="232"/>
      <c r="ALQ16" s="232"/>
      <c r="ALR16" s="232"/>
      <c r="ALS16" s="232"/>
      <c r="ALT16" s="232"/>
      <c r="ALU16" s="232"/>
      <c r="ALV16" s="232"/>
      <c r="ALW16" s="232"/>
      <c r="ALX16" s="232"/>
      <c r="ALY16" s="232"/>
      <c r="ALZ16" s="232"/>
      <c r="AMA16" s="232"/>
      <c r="AMB16" s="232"/>
      <c r="AMC16" s="232"/>
      <c r="AMD16" s="232"/>
      <c r="AME16" s="232"/>
      <c r="AMF16" s="232"/>
      <c r="AMG16" s="232"/>
      <c r="AMH16" s="232"/>
      <c r="AMI16" s="232"/>
      <c r="AMJ16" s="232"/>
      <c r="AMK16" s="232"/>
    </row>
    <row r="17" spans="1:1025" s="234" customFormat="1">
      <c r="A17" s="397">
        <f t="shared" si="0"/>
        <v>1.5</v>
      </c>
      <c r="B17" s="370" t="str">
        <f>IF(ISBLANK('[10]PRESUPUESTO EMPALME'!B16),"",'[10]PRESUPUESTO EMPALME'!B16)</f>
        <v xml:space="preserve">Bote de Material Sobrante </v>
      </c>
      <c r="C17" s="342">
        <v>1</v>
      </c>
      <c r="D17" s="311" t="s">
        <v>14</v>
      </c>
      <c r="E17" s="317"/>
      <c r="F17" s="309">
        <f t="shared" si="1"/>
        <v>0</v>
      </c>
      <c r="G17" s="398" t="str">
        <f>IF(ISBLANK('[10]PRESUPUESTO EMPALME'!G16),"",'[10]PRESUPUESTO EMPALME'!G16)</f>
        <v/>
      </c>
      <c r="H17" s="250"/>
      <c r="K17" s="233"/>
      <c r="L17" s="233"/>
      <c r="M17" s="233"/>
      <c r="N17" s="233"/>
      <c r="O17" s="233"/>
      <c r="P17" s="233"/>
      <c r="Q17" s="233"/>
      <c r="R17" s="233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2"/>
      <c r="CL17" s="232"/>
      <c r="CM17" s="232"/>
      <c r="CN17" s="232"/>
      <c r="CO17" s="232"/>
      <c r="CP17" s="232"/>
      <c r="CQ17" s="232"/>
      <c r="CR17" s="232"/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2"/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2"/>
      <c r="DZ17" s="232"/>
      <c r="EA17" s="232"/>
      <c r="EB17" s="232"/>
      <c r="EC17" s="232"/>
      <c r="ED17" s="232"/>
      <c r="EE17" s="232"/>
      <c r="EF17" s="232"/>
      <c r="EG17" s="232"/>
      <c r="EH17" s="232"/>
      <c r="EI17" s="232"/>
      <c r="EJ17" s="232"/>
      <c r="EK17" s="232"/>
      <c r="EL17" s="232"/>
      <c r="EM17" s="232"/>
      <c r="EN17" s="232"/>
      <c r="EO17" s="232"/>
      <c r="EP17" s="232"/>
      <c r="EQ17" s="232"/>
      <c r="ER17" s="232"/>
      <c r="ES17" s="232"/>
      <c r="ET17" s="232"/>
      <c r="EU17" s="232"/>
      <c r="EV17" s="232"/>
      <c r="EW17" s="232"/>
      <c r="EX17" s="232"/>
      <c r="EY17" s="232"/>
      <c r="EZ17" s="232"/>
      <c r="FA17" s="232"/>
      <c r="FB17" s="232"/>
      <c r="FC17" s="232"/>
      <c r="FD17" s="232"/>
      <c r="FE17" s="232"/>
      <c r="FF17" s="232"/>
      <c r="FG17" s="232"/>
      <c r="FH17" s="232"/>
      <c r="FI17" s="232"/>
      <c r="FJ17" s="232"/>
      <c r="FK17" s="232"/>
      <c r="FL17" s="232"/>
      <c r="FM17" s="232"/>
      <c r="FN17" s="232"/>
      <c r="FO17" s="232"/>
      <c r="FP17" s="232"/>
      <c r="FQ17" s="232"/>
      <c r="FR17" s="232"/>
      <c r="FS17" s="232"/>
      <c r="FT17" s="232"/>
      <c r="FU17" s="232"/>
      <c r="FV17" s="232"/>
      <c r="FW17" s="232"/>
      <c r="FX17" s="232"/>
      <c r="FY17" s="232"/>
      <c r="FZ17" s="232"/>
      <c r="GA17" s="232"/>
      <c r="GB17" s="232"/>
      <c r="GC17" s="232"/>
      <c r="GD17" s="232"/>
      <c r="GE17" s="232"/>
      <c r="GF17" s="232"/>
      <c r="GG17" s="232"/>
      <c r="GH17" s="232"/>
      <c r="GI17" s="232"/>
      <c r="GJ17" s="232"/>
      <c r="GK17" s="232"/>
      <c r="GL17" s="232"/>
      <c r="GM17" s="232"/>
      <c r="GN17" s="232"/>
      <c r="GO17" s="232"/>
      <c r="GP17" s="232"/>
      <c r="GQ17" s="232"/>
      <c r="GR17" s="232"/>
      <c r="GS17" s="232"/>
      <c r="GT17" s="232"/>
      <c r="GU17" s="232"/>
      <c r="GV17" s="232"/>
      <c r="GW17" s="232"/>
      <c r="GX17" s="232"/>
      <c r="GY17" s="232"/>
      <c r="GZ17" s="232"/>
      <c r="HA17" s="232"/>
      <c r="HB17" s="232"/>
      <c r="HC17" s="232"/>
      <c r="HD17" s="232"/>
      <c r="HE17" s="232"/>
      <c r="HF17" s="232"/>
      <c r="HG17" s="232"/>
      <c r="HH17" s="232"/>
      <c r="HI17" s="232"/>
      <c r="HJ17" s="232"/>
      <c r="HK17" s="232"/>
      <c r="HL17" s="232"/>
      <c r="HM17" s="232"/>
      <c r="HN17" s="232"/>
      <c r="HO17" s="232"/>
      <c r="HP17" s="232"/>
      <c r="HQ17" s="232"/>
      <c r="HR17" s="232"/>
      <c r="HS17" s="232"/>
      <c r="HT17" s="232"/>
      <c r="HU17" s="232"/>
      <c r="HV17" s="232"/>
      <c r="HW17" s="232"/>
      <c r="HX17" s="232"/>
      <c r="HY17" s="232"/>
      <c r="HZ17" s="232"/>
      <c r="IA17" s="232"/>
      <c r="IB17" s="232"/>
      <c r="IC17" s="232"/>
      <c r="ID17" s="232"/>
      <c r="IE17" s="232"/>
      <c r="IF17" s="232"/>
      <c r="IG17" s="232"/>
      <c r="IH17" s="232"/>
      <c r="II17" s="232"/>
      <c r="IJ17" s="232"/>
      <c r="IK17" s="232"/>
      <c r="IL17" s="232"/>
      <c r="IM17" s="232"/>
      <c r="IN17" s="232"/>
      <c r="IO17" s="232"/>
      <c r="IP17" s="232"/>
      <c r="IQ17" s="232"/>
      <c r="IR17" s="232"/>
      <c r="IS17" s="232"/>
      <c r="IT17" s="232"/>
      <c r="IU17" s="232"/>
      <c r="IV17" s="232"/>
      <c r="IW17" s="232"/>
      <c r="IX17" s="232"/>
      <c r="IY17" s="232"/>
      <c r="IZ17" s="232"/>
      <c r="JA17" s="232"/>
      <c r="JB17" s="232"/>
      <c r="JC17" s="232"/>
      <c r="JD17" s="232"/>
      <c r="JE17" s="232"/>
      <c r="JF17" s="232"/>
      <c r="JG17" s="232"/>
      <c r="JH17" s="232"/>
      <c r="JI17" s="232"/>
      <c r="JJ17" s="232"/>
      <c r="JK17" s="232"/>
      <c r="JL17" s="232"/>
      <c r="JM17" s="232"/>
      <c r="JN17" s="232"/>
      <c r="JO17" s="232"/>
      <c r="JP17" s="232"/>
      <c r="JQ17" s="232"/>
      <c r="JR17" s="232"/>
      <c r="JS17" s="232"/>
      <c r="JT17" s="232"/>
      <c r="JU17" s="232"/>
      <c r="JV17" s="232"/>
      <c r="JW17" s="232"/>
      <c r="JX17" s="232"/>
      <c r="JY17" s="232"/>
      <c r="JZ17" s="232"/>
      <c r="KA17" s="232"/>
      <c r="KB17" s="232"/>
      <c r="KC17" s="232"/>
      <c r="KD17" s="232"/>
      <c r="KE17" s="232"/>
      <c r="KF17" s="232"/>
      <c r="KG17" s="232"/>
      <c r="KH17" s="232"/>
      <c r="KI17" s="232"/>
      <c r="KJ17" s="232"/>
      <c r="KK17" s="232"/>
      <c r="KL17" s="232"/>
      <c r="KM17" s="232"/>
      <c r="KN17" s="232"/>
      <c r="KO17" s="232"/>
      <c r="KP17" s="232"/>
      <c r="KQ17" s="232"/>
      <c r="KR17" s="232"/>
      <c r="KS17" s="232"/>
      <c r="KT17" s="232"/>
      <c r="KU17" s="232"/>
      <c r="KV17" s="232"/>
      <c r="KW17" s="232"/>
      <c r="KX17" s="232"/>
      <c r="KY17" s="232"/>
      <c r="KZ17" s="232"/>
      <c r="LA17" s="232"/>
      <c r="LB17" s="232"/>
      <c r="LC17" s="232"/>
      <c r="LD17" s="232"/>
      <c r="LE17" s="232"/>
      <c r="LF17" s="232"/>
      <c r="LG17" s="232"/>
      <c r="LH17" s="232"/>
      <c r="LI17" s="232"/>
      <c r="LJ17" s="232"/>
      <c r="LK17" s="232"/>
      <c r="LL17" s="232"/>
      <c r="LM17" s="232"/>
      <c r="LN17" s="232"/>
      <c r="LO17" s="232"/>
      <c r="LP17" s="232"/>
      <c r="LQ17" s="232"/>
      <c r="LR17" s="232"/>
      <c r="LS17" s="232"/>
      <c r="LT17" s="232"/>
      <c r="LU17" s="232"/>
      <c r="LV17" s="232"/>
      <c r="LW17" s="232"/>
      <c r="LX17" s="232"/>
      <c r="LY17" s="232"/>
      <c r="LZ17" s="232"/>
      <c r="MA17" s="232"/>
      <c r="MB17" s="232"/>
      <c r="MC17" s="232"/>
      <c r="MD17" s="232"/>
      <c r="ME17" s="232"/>
      <c r="MF17" s="232"/>
      <c r="MG17" s="232"/>
      <c r="MH17" s="232"/>
      <c r="MI17" s="232"/>
      <c r="MJ17" s="232"/>
      <c r="MK17" s="232"/>
      <c r="ML17" s="232"/>
      <c r="MM17" s="232"/>
      <c r="MN17" s="232"/>
      <c r="MO17" s="232"/>
      <c r="MP17" s="232"/>
      <c r="MQ17" s="232"/>
      <c r="MR17" s="232"/>
      <c r="MS17" s="232"/>
      <c r="MT17" s="232"/>
      <c r="MU17" s="232"/>
      <c r="MV17" s="232"/>
      <c r="MW17" s="232"/>
      <c r="MX17" s="232"/>
      <c r="MY17" s="232"/>
      <c r="MZ17" s="232"/>
      <c r="NA17" s="232"/>
      <c r="NB17" s="232"/>
      <c r="NC17" s="232"/>
      <c r="ND17" s="232"/>
      <c r="NE17" s="232"/>
      <c r="NF17" s="232"/>
      <c r="NG17" s="232"/>
      <c r="NH17" s="232"/>
      <c r="NI17" s="232"/>
      <c r="NJ17" s="232"/>
      <c r="NK17" s="232"/>
      <c r="NL17" s="232"/>
      <c r="NM17" s="232"/>
      <c r="NN17" s="232"/>
      <c r="NO17" s="232"/>
      <c r="NP17" s="232"/>
      <c r="NQ17" s="232"/>
      <c r="NR17" s="232"/>
      <c r="NS17" s="232"/>
      <c r="NT17" s="232"/>
      <c r="NU17" s="232"/>
      <c r="NV17" s="232"/>
      <c r="NW17" s="232"/>
      <c r="NX17" s="232"/>
      <c r="NY17" s="232"/>
      <c r="NZ17" s="232"/>
      <c r="OA17" s="232"/>
      <c r="OB17" s="232"/>
      <c r="OC17" s="232"/>
      <c r="OD17" s="232"/>
      <c r="OE17" s="232"/>
      <c r="OF17" s="232"/>
      <c r="OG17" s="232"/>
      <c r="OH17" s="232"/>
      <c r="OI17" s="232"/>
      <c r="OJ17" s="232"/>
      <c r="OK17" s="232"/>
      <c r="OL17" s="232"/>
      <c r="OM17" s="232"/>
      <c r="ON17" s="232"/>
      <c r="OO17" s="232"/>
      <c r="OP17" s="232"/>
      <c r="OQ17" s="232"/>
      <c r="OR17" s="232"/>
      <c r="OS17" s="232"/>
      <c r="OT17" s="232"/>
      <c r="OU17" s="232"/>
      <c r="OV17" s="232"/>
      <c r="OW17" s="232"/>
      <c r="OX17" s="232"/>
      <c r="OY17" s="232"/>
      <c r="OZ17" s="232"/>
      <c r="PA17" s="232"/>
      <c r="PB17" s="232"/>
      <c r="PC17" s="232"/>
      <c r="PD17" s="232"/>
      <c r="PE17" s="232"/>
      <c r="PF17" s="232"/>
      <c r="PG17" s="232"/>
      <c r="PH17" s="232"/>
      <c r="PI17" s="232"/>
      <c r="PJ17" s="232"/>
      <c r="PK17" s="232"/>
      <c r="PL17" s="232"/>
      <c r="PM17" s="232"/>
      <c r="PN17" s="232"/>
      <c r="PO17" s="232"/>
      <c r="PP17" s="232"/>
      <c r="PQ17" s="232"/>
      <c r="PR17" s="232"/>
      <c r="PS17" s="232"/>
      <c r="PT17" s="232"/>
      <c r="PU17" s="232"/>
      <c r="PV17" s="232"/>
      <c r="PW17" s="232"/>
      <c r="PX17" s="232"/>
      <c r="PY17" s="232"/>
      <c r="PZ17" s="232"/>
      <c r="QA17" s="232"/>
      <c r="QB17" s="232"/>
      <c r="QC17" s="232"/>
      <c r="QD17" s="232"/>
      <c r="QE17" s="232"/>
      <c r="QF17" s="232"/>
      <c r="QG17" s="232"/>
      <c r="QH17" s="232"/>
      <c r="QI17" s="232"/>
      <c r="QJ17" s="232"/>
      <c r="QK17" s="232"/>
      <c r="QL17" s="232"/>
      <c r="QM17" s="232"/>
      <c r="QN17" s="232"/>
      <c r="QO17" s="232"/>
      <c r="QP17" s="232"/>
      <c r="QQ17" s="232"/>
      <c r="QR17" s="232"/>
      <c r="QS17" s="232"/>
      <c r="QT17" s="232"/>
      <c r="QU17" s="232"/>
      <c r="QV17" s="232"/>
      <c r="QW17" s="232"/>
      <c r="QX17" s="232"/>
      <c r="QY17" s="232"/>
      <c r="QZ17" s="232"/>
      <c r="RA17" s="232"/>
      <c r="RB17" s="232"/>
      <c r="RC17" s="232"/>
      <c r="RD17" s="232"/>
      <c r="RE17" s="232"/>
      <c r="RF17" s="232"/>
      <c r="RG17" s="232"/>
      <c r="RH17" s="232"/>
      <c r="RI17" s="232"/>
      <c r="RJ17" s="232"/>
      <c r="RK17" s="232"/>
      <c r="RL17" s="232"/>
      <c r="RM17" s="232"/>
      <c r="RN17" s="232"/>
      <c r="RO17" s="232"/>
      <c r="RP17" s="232"/>
      <c r="RQ17" s="232"/>
      <c r="RR17" s="232"/>
      <c r="RS17" s="232"/>
      <c r="RT17" s="232"/>
      <c r="RU17" s="232"/>
      <c r="RV17" s="232"/>
      <c r="RW17" s="232"/>
      <c r="RX17" s="232"/>
      <c r="RY17" s="232"/>
      <c r="RZ17" s="232"/>
      <c r="SA17" s="232"/>
      <c r="SB17" s="232"/>
      <c r="SC17" s="232"/>
      <c r="SD17" s="232"/>
      <c r="SE17" s="232"/>
      <c r="SF17" s="232"/>
      <c r="SG17" s="232"/>
      <c r="SH17" s="232"/>
      <c r="SI17" s="232"/>
      <c r="SJ17" s="232"/>
      <c r="SK17" s="232"/>
      <c r="SL17" s="232"/>
      <c r="SM17" s="232"/>
      <c r="SN17" s="232"/>
      <c r="SO17" s="232"/>
      <c r="SP17" s="232"/>
      <c r="SQ17" s="232"/>
      <c r="SR17" s="232"/>
      <c r="SS17" s="232"/>
      <c r="ST17" s="232"/>
      <c r="SU17" s="232"/>
      <c r="SV17" s="232"/>
      <c r="SW17" s="232"/>
      <c r="SX17" s="232"/>
      <c r="SY17" s="232"/>
      <c r="SZ17" s="232"/>
      <c r="TA17" s="232"/>
      <c r="TB17" s="232"/>
      <c r="TC17" s="232"/>
      <c r="TD17" s="232"/>
      <c r="TE17" s="232"/>
      <c r="TF17" s="232"/>
      <c r="TG17" s="232"/>
      <c r="TH17" s="232"/>
      <c r="TI17" s="232"/>
      <c r="TJ17" s="232"/>
      <c r="TK17" s="232"/>
      <c r="TL17" s="232"/>
      <c r="TM17" s="232"/>
      <c r="TN17" s="232"/>
      <c r="TO17" s="232"/>
      <c r="TP17" s="232"/>
      <c r="TQ17" s="232"/>
      <c r="TR17" s="232"/>
      <c r="TS17" s="232"/>
      <c r="TT17" s="232"/>
      <c r="TU17" s="232"/>
      <c r="TV17" s="232"/>
      <c r="TW17" s="232"/>
      <c r="TX17" s="232"/>
      <c r="TY17" s="232"/>
      <c r="TZ17" s="232"/>
      <c r="UA17" s="232"/>
      <c r="UB17" s="232"/>
      <c r="UC17" s="232"/>
      <c r="UD17" s="232"/>
      <c r="UE17" s="232"/>
      <c r="UF17" s="232"/>
      <c r="UG17" s="232"/>
      <c r="UH17" s="232"/>
      <c r="UI17" s="232"/>
      <c r="UJ17" s="232"/>
      <c r="UK17" s="232"/>
      <c r="UL17" s="232"/>
      <c r="UM17" s="232"/>
      <c r="UN17" s="232"/>
      <c r="UO17" s="232"/>
      <c r="UP17" s="232"/>
      <c r="UQ17" s="232"/>
      <c r="UR17" s="232"/>
      <c r="US17" s="232"/>
      <c r="UT17" s="232"/>
      <c r="UU17" s="232"/>
      <c r="UV17" s="232"/>
      <c r="UW17" s="232"/>
      <c r="UX17" s="232"/>
      <c r="UY17" s="232"/>
      <c r="UZ17" s="232"/>
      <c r="VA17" s="232"/>
      <c r="VB17" s="232"/>
      <c r="VC17" s="232"/>
      <c r="VD17" s="232"/>
      <c r="VE17" s="232"/>
      <c r="VF17" s="232"/>
      <c r="VG17" s="232"/>
      <c r="VH17" s="232"/>
      <c r="VI17" s="232"/>
      <c r="VJ17" s="232"/>
      <c r="VK17" s="232"/>
      <c r="VL17" s="232"/>
      <c r="VM17" s="232"/>
      <c r="VN17" s="232"/>
      <c r="VO17" s="232"/>
      <c r="VP17" s="232"/>
      <c r="VQ17" s="232"/>
      <c r="VR17" s="232"/>
      <c r="VS17" s="232"/>
      <c r="VT17" s="232"/>
      <c r="VU17" s="232"/>
      <c r="VV17" s="232"/>
      <c r="VW17" s="232"/>
      <c r="VX17" s="232"/>
      <c r="VY17" s="232"/>
      <c r="VZ17" s="232"/>
      <c r="WA17" s="232"/>
      <c r="WB17" s="232"/>
      <c r="WC17" s="232"/>
      <c r="WD17" s="232"/>
      <c r="WE17" s="232"/>
      <c r="WF17" s="232"/>
      <c r="WG17" s="232"/>
      <c r="WH17" s="232"/>
      <c r="WI17" s="232"/>
      <c r="WJ17" s="232"/>
      <c r="WK17" s="232"/>
      <c r="WL17" s="232"/>
      <c r="WM17" s="232"/>
      <c r="WN17" s="232"/>
      <c r="WO17" s="232"/>
      <c r="WP17" s="232"/>
      <c r="WQ17" s="232"/>
      <c r="WR17" s="232"/>
      <c r="WS17" s="232"/>
      <c r="WT17" s="232"/>
      <c r="WU17" s="232"/>
      <c r="WV17" s="232"/>
      <c r="WW17" s="232"/>
      <c r="WX17" s="232"/>
      <c r="WY17" s="232"/>
      <c r="WZ17" s="232"/>
      <c r="XA17" s="232"/>
      <c r="XB17" s="232"/>
      <c r="XC17" s="232"/>
      <c r="XD17" s="232"/>
      <c r="XE17" s="232"/>
      <c r="XF17" s="232"/>
      <c r="XG17" s="232"/>
      <c r="XH17" s="232"/>
      <c r="XI17" s="232"/>
      <c r="XJ17" s="232"/>
      <c r="XK17" s="232"/>
      <c r="XL17" s="232"/>
      <c r="XM17" s="232"/>
      <c r="XN17" s="232"/>
      <c r="XO17" s="232"/>
      <c r="XP17" s="232"/>
      <c r="XQ17" s="232"/>
      <c r="XR17" s="232"/>
      <c r="XS17" s="232"/>
      <c r="XT17" s="232"/>
      <c r="XU17" s="232"/>
      <c r="XV17" s="232"/>
      <c r="XW17" s="232"/>
      <c r="XX17" s="232"/>
      <c r="XY17" s="232"/>
      <c r="XZ17" s="232"/>
      <c r="YA17" s="232"/>
      <c r="YB17" s="232"/>
      <c r="YC17" s="232"/>
      <c r="YD17" s="232"/>
      <c r="YE17" s="232"/>
      <c r="YF17" s="232"/>
      <c r="YG17" s="232"/>
      <c r="YH17" s="232"/>
      <c r="YI17" s="232"/>
      <c r="YJ17" s="232"/>
      <c r="YK17" s="232"/>
      <c r="YL17" s="232"/>
      <c r="YM17" s="232"/>
      <c r="YN17" s="232"/>
      <c r="YO17" s="232"/>
      <c r="YP17" s="232"/>
      <c r="YQ17" s="232"/>
      <c r="YR17" s="232"/>
      <c r="YS17" s="232"/>
      <c r="YT17" s="232"/>
      <c r="YU17" s="232"/>
      <c r="YV17" s="232"/>
      <c r="YW17" s="232"/>
      <c r="YX17" s="232"/>
      <c r="YY17" s="232"/>
      <c r="YZ17" s="232"/>
      <c r="ZA17" s="232"/>
      <c r="ZB17" s="232"/>
      <c r="ZC17" s="232"/>
      <c r="ZD17" s="232"/>
      <c r="ZE17" s="232"/>
      <c r="ZF17" s="232"/>
      <c r="ZG17" s="232"/>
      <c r="ZH17" s="232"/>
      <c r="ZI17" s="232"/>
      <c r="ZJ17" s="232"/>
      <c r="ZK17" s="232"/>
      <c r="ZL17" s="232"/>
      <c r="ZM17" s="232"/>
      <c r="ZN17" s="232"/>
      <c r="ZO17" s="232"/>
      <c r="ZP17" s="232"/>
      <c r="ZQ17" s="232"/>
      <c r="ZR17" s="232"/>
      <c r="ZS17" s="232"/>
      <c r="ZT17" s="232"/>
      <c r="ZU17" s="232"/>
      <c r="ZV17" s="232"/>
      <c r="ZW17" s="232"/>
      <c r="ZX17" s="232"/>
      <c r="ZY17" s="232"/>
      <c r="ZZ17" s="232"/>
      <c r="AAA17" s="232"/>
      <c r="AAB17" s="232"/>
      <c r="AAC17" s="232"/>
      <c r="AAD17" s="232"/>
      <c r="AAE17" s="232"/>
      <c r="AAF17" s="232"/>
      <c r="AAG17" s="232"/>
      <c r="AAH17" s="232"/>
      <c r="AAI17" s="232"/>
      <c r="AAJ17" s="232"/>
      <c r="AAK17" s="232"/>
      <c r="AAL17" s="232"/>
      <c r="AAM17" s="232"/>
      <c r="AAN17" s="232"/>
      <c r="AAO17" s="232"/>
      <c r="AAP17" s="232"/>
      <c r="AAQ17" s="232"/>
      <c r="AAR17" s="232"/>
      <c r="AAS17" s="232"/>
      <c r="AAT17" s="232"/>
      <c r="AAU17" s="232"/>
      <c r="AAV17" s="232"/>
      <c r="AAW17" s="232"/>
      <c r="AAX17" s="232"/>
      <c r="AAY17" s="232"/>
      <c r="AAZ17" s="232"/>
      <c r="ABA17" s="232"/>
      <c r="ABB17" s="232"/>
      <c r="ABC17" s="232"/>
      <c r="ABD17" s="232"/>
      <c r="ABE17" s="232"/>
      <c r="ABF17" s="232"/>
      <c r="ABG17" s="232"/>
      <c r="ABH17" s="232"/>
      <c r="ABI17" s="232"/>
      <c r="ABJ17" s="232"/>
      <c r="ABK17" s="232"/>
      <c r="ABL17" s="232"/>
      <c r="ABM17" s="232"/>
      <c r="ABN17" s="232"/>
      <c r="ABO17" s="232"/>
      <c r="ABP17" s="232"/>
      <c r="ABQ17" s="232"/>
      <c r="ABR17" s="232"/>
      <c r="ABS17" s="232"/>
      <c r="ABT17" s="232"/>
      <c r="ABU17" s="232"/>
      <c r="ABV17" s="232"/>
      <c r="ABW17" s="232"/>
      <c r="ABX17" s="232"/>
      <c r="ABY17" s="232"/>
      <c r="ABZ17" s="232"/>
      <c r="ACA17" s="232"/>
      <c r="ACB17" s="232"/>
      <c r="ACC17" s="232"/>
      <c r="ACD17" s="232"/>
      <c r="ACE17" s="232"/>
      <c r="ACF17" s="232"/>
      <c r="ACG17" s="232"/>
      <c r="ACH17" s="232"/>
      <c r="ACI17" s="232"/>
      <c r="ACJ17" s="232"/>
      <c r="ACK17" s="232"/>
      <c r="ACL17" s="232"/>
      <c r="ACM17" s="232"/>
      <c r="ACN17" s="232"/>
      <c r="ACO17" s="232"/>
      <c r="ACP17" s="232"/>
      <c r="ACQ17" s="232"/>
      <c r="ACR17" s="232"/>
      <c r="ACS17" s="232"/>
      <c r="ACT17" s="232"/>
      <c r="ACU17" s="232"/>
      <c r="ACV17" s="232"/>
      <c r="ACW17" s="232"/>
      <c r="ACX17" s="232"/>
      <c r="ACY17" s="232"/>
      <c r="ACZ17" s="232"/>
      <c r="ADA17" s="232"/>
      <c r="ADB17" s="232"/>
      <c r="ADC17" s="232"/>
      <c r="ADD17" s="232"/>
      <c r="ADE17" s="232"/>
      <c r="ADF17" s="232"/>
      <c r="ADG17" s="232"/>
      <c r="ADH17" s="232"/>
      <c r="ADI17" s="232"/>
      <c r="ADJ17" s="232"/>
      <c r="ADK17" s="232"/>
      <c r="ADL17" s="232"/>
      <c r="ADM17" s="232"/>
      <c r="ADN17" s="232"/>
      <c r="ADO17" s="232"/>
      <c r="ADP17" s="232"/>
      <c r="ADQ17" s="232"/>
      <c r="ADR17" s="232"/>
      <c r="ADS17" s="232"/>
      <c r="ADT17" s="232"/>
      <c r="ADU17" s="232"/>
      <c r="ADV17" s="232"/>
      <c r="ADW17" s="232"/>
      <c r="ADX17" s="232"/>
      <c r="ADY17" s="232"/>
      <c r="ADZ17" s="232"/>
      <c r="AEA17" s="232"/>
      <c r="AEB17" s="232"/>
      <c r="AEC17" s="232"/>
      <c r="AED17" s="232"/>
      <c r="AEE17" s="232"/>
      <c r="AEF17" s="232"/>
      <c r="AEG17" s="232"/>
      <c r="AEH17" s="232"/>
      <c r="AEI17" s="232"/>
      <c r="AEJ17" s="232"/>
      <c r="AEK17" s="232"/>
      <c r="AEL17" s="232"/>
      <c r="AEM17" s="232"/>
      <c r="AEN17" s="232"/>
      <c r="AEO17" s="232"/>
      <c r="AEP17" s="232"/>
      <c r="AEQ17" s="232"/>
      <c r="AER17" s="232"/>
      <c r="AES17" s="232"/>
      <c r="AET17" s="232"/>
      <c r="AEU17" s="232"/>
      <c r="AEV17" s="232"/>
      <c r="AEW17" s="232"/>
      <c r="AEX17" s="232"/>
      <c r="AEY17" s="232"/>
      <c r="AEZ17" s="232"/>
      <c r="AFA17" s="232"/>
      <c r="AFB17" s="232"/>
      <c r="AFC17" s="232"/>
      <c r="AFD17" s="232"/>
      <c r="AFE17" s="232"/>
      <c r="AFF17" s="232"/>
      <c r="AFG17" s="232"/>
      <c r="AFH17" s="232"/>
      <c r="AFI17" s="232"/>
      <c r="AFJ17" s="232"/>
      <c r="AFK17" s="232"/>
      <c r="AFL17" s="232"/>
      <c r="AFM17" s="232"/>
      <c r="AFN17" s="232"/>
      <c r="AFO17" s="232"/>
      <c r="AFP17" s="232"/>
      <c r="AFQ17" s="232"/>
      <c r="AFR17" s="232"/>
      <c r="AFS17" s="232"/>
      <c r="AFT17" s="232"/>
      <c r="AFU17" s="232"/>
      <c r="AFV17" s="232"/>
      <c r="AFW17" s="232"/>
      <c r="AFX17" s="232"/>
      <c r="AFY17" s="232"/>
      <c r="AFZ17" s="232"/>
      <c r="AGA17" s="232"/>
      <c r="AGB17" s="232"/>
      <c r="AGC17" s="232"/>
      <c r="AGD17" s="232"/>
      <c r="AGE17" s="232"/>
      <c r="AGF17" s="232"/>
      <c r="AGG17" s="232"/>
      <c r="AGH17" s="232"/>
      <c r="AGI17" s="232"/>
      <c r="AGJ17" s="232"/>
      <c r="AGK17" s="232"/>
      <c r="AGL17" s="232"/>
      <c r="AGM17" s="232"/>
      <c r="AGN17" s="232"/>
      <c r="AGO17" s="232"/>
      <c r="AGP17" s="232"/>
      <c r="AGQ17" s="232"/>
      <c r="AGR17" s="232"/>
      <c r="AGS17" s="232"/>
      <c r="AGT17" s="232"/>
      <c r="AGU17" s="232"/>
      <c r="AGV17" s="232"/>
      <c r="AGW17" s="232"/>
      <c r="AGX17" s="232"/>
      <c r="AGY17" s="232"/>
      <c r="AGZ17" s="232"/>
      <c r="AHA17" s="232"/>
      <c r="AHB17" s="232"/>
      <c r="AHC17" s="232"/>
      <c r="AHD17" s="232"/>
      <c r="AHE17" s="232"/>
      <c r="AHF17" s="232"/>
      <c r="AHG17" s="232"/>
      <c r="AHH17" s="232"/>
      <c r="AHI17" s="232"/>
      <c r="AHJ17" s="232"/>
      <c r="AHK17" s="232"/>
      <c r="AHL17" s="232"/>
      <c r="AHM17" s="232"/>
      <c r="AHN17" s="232"/>
      <c r="AHO17" s="232"/>
      <c r="AHP17" s="232"/>
      <c r="AHQ17" s="232"/>
      <c r="AHR17" s="232"/>
      <c r="AHS17" s="232"/>
      <c r="AHT17" s="232"/>
      <c r="AHU17" s="232"/>
      <c r="AHV17" s="232"/>
      <c r="AHW17" s="232"/>
      <c r="AHX17" s="232"/>
      <c r="AHY17" s="232"/>
      <c r="AHZ17" s="232"/>
      <c r="AIA17" s="232"/>
      <c r="AIB17" s="232"/>
      <c r="AIC17" s="232"/>
      <c r="AID17" s="232"/>
      <c r="AIE17" s="232"/>
      <c r="AIF17" s="232"/>
      <c r="AIG17" s="232"/>
      <c r="AIH17" s="232"/>
      <c r="AII17" s="232"/>
      <c r="AIJ17" s="232"/>
      <c r="AIK17" s="232"/>
      <c r="AIL17" s="232"/>
      <c r="AIM17" s="232"/>
      <c r="AIN17" s="232"/>
      <c r="AIO17" s="232"/>
      <c r="AIP17" s="232"/>
      <c r="AIQ17" s="232"/>
      <c r="AIR17" s="232"/>
      <c r="AIS17" s="232"/>
      <c r="AIT17" s="232"/>
      <c r="AIU17" s="232"/>
      <c r="AIV17" s="232"/>
      <c r="AIW17" s="232"/>
      <c r="AIX17" s="232"/>
      <c r="AIY17" s="232"/>
      <c r="AIZ17" s="232"/>
      <c r="AJA17" s="232"/>
      <c r="AJB17" s="232"/>
      <c r="AJC17" s="232"/>
      <c r="AJD17" s="232"/>
      <c r="AJE17" s="232"/>
      <c r="AJF17" s="232"/>
      <c r="AJG17" s="232"/>
      <c r="AJH17" s="232"/>
      <c r="AJI17" s="232"/>
      <c r="AJJ17" s="232"/>
      <c r="AJK17" s="232"/>
      <c r="AJL17" s="232"/>
      <c r="AJM17" s="232"/>
      <c r="AJN17" s="232"/>
      <c r="AJO17" s="232"/>
      <c r="AJP17" s="232"/>
      <c r="AJQ17" s="232"/>
      <c r="AJR17" s="232"/>
      <c r="AJS17" s="232"/>
      <c r="AJT17" s="232"/>
      <c r="AJU17" s="232"/>
      <c r="AJV17" s="232"/>
      <c r="AJW17" s="232"/>
      <c r="AJX17" s="232"/>
      <c r="AJY17" s="232"/>
      <c r="AJZ17" s="232"/>
      <c r="AKA17" s="232"/>
      <c r="AKB17" s="232"/>
      <c r="AKC17" s="232"/>
      <c r="AKD17" s="232"/>
      <c r="AKE17" s="232"/>
      <c r="AKF17" s="232"/>
      <c r="AKG17" s="232"/>
      <c r="AKH17" s="232"/>
      <c r="AKI17" s="232"/>
      <c r="AKJ17" s="232"/>
      <c r="AKK17" s="232"/>
      <c r="AKL17" s="232"/>
      <c r="AKM17" s="232"/>
      <c r="AKN17" s="232"/>
      <c r="AKO17" s="232"/>
      <c r="AKP17" s="232"/>
      <c r="AKQ17" s="232"/>
      <c r="AKR17" s="232"/>
      <c r="AKS17" s="232"/>
      <c r="AKT17" s="232"/>
      <c r="AKU17" s="232"/>
      <c r="AKV17" s="232"/>
      <c r="AKW17" s="232"/>
      <c r="AKX17" s="232"/>
      <c r="AKY17" s="232"/>
      <c r="AKZ17" s="232"/>
      <c r="ALA17" s="232"/>
      <c r="ALB17" s="232"/>
      <c r="ALC17" s="232"/>
      <c r="ALD17" s="232"/>
      <c r="ALE17" s="232"/>
      <c r="ALF17" s="232"/>
      <c r="ALG17" s="232"/>
      <c r="ALH17" s="232"/>
      <c r="ALI17" s="232"/>
      <c r="ALJ17" s="232"/>
      <c r="ALK17" s="232"/>
      <c r="ALL17" s="232"/>
      <c r="ALM17" s="232"/>
      <c r="ALN17" s="232"/>
      <c r="ALO17" s="232"/>
      <c r="ALP17" s="232"/>
      <c r="ALQ17" s="232"/>
      <c r="ALR17" s="232"/>
      <c r="ALS17" s="232"/>
      <c r="ALT17" s="232"/>
      <c r="ALU17" s="232"/>
      <c r="ALV17" s="232"/>
      <c r="ALW17" s="232"/>
      <c r="ALX17" s="232"/>
      <c r="ALY17" s="232"/>
      <c r="ALZ17" s="232"/>
      <c r="AMA17" s="232"/>
      <c r="AMB17" s="232"/>
      <c r="AMC17" s="232"/>
      <c r="AMD17" s="232"/>
      <c r="AME17" s="232"/>
      <c r="AMF17" s="232"/>
      <c r="AMG17" s="232"/>
      <c r="AMH17" s="232"/>
      <c r="AMI17" s="232"/>
      <c r="AMJ17" s="232"/>
      <c r="AMK17" s="232"/>
    </row>
    <row r="18" spans="1:1025" s="234" customFormat="1">
      <c r="A18" s="397">
        <f t="shared" si="0"/>
        <v>1.6</v>
      </c>
      <c r="B18" s="343" t="str">
        <f>IF(ISBLANK('[10]PRESUPUESTO EMPALME'!B17),"",'[10]PRESUPUESTO EMPALME'!B17)</f>
        <v>Corte de Asfalto C/Maquina</v>
      </c>
      <c r="C18" s="342">
        <v>1</v>
      </c>
      <c r="D18" s="311" t="s">
        <v>14</v>
      </c>
      <c r="E18" s="317"/>
      <c r="F18" s="309">
        <f t="shared" si="1"/>
        <v>0</v>
      </c>
      <c r="G18" s="288">
        <f>SUM(F13:F18)</f>
        <v>0</v>
      </c>
      <c r="H18" s="250"/>
      <c r="K18" s="233"/>
      <c r="L18" s="233"/>
      <c r="M18" s="233"/>
      <c r="N18" s="233"/>
      <c r="O18" s="233"/>
      <c r="P18" s="233"/>
      <c r="Q18" s="233"/>
      <c r="R18" s="233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2"/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232"/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232"/>
      <c r="EE18" s="232"/>
      <c r="EF18" s="232"/>
      <c r="EG18" s="232"/>
      <c r="EH18" s="232"/>
      <c r="EI18" s="232"/>
      <c r="EJ18" s="232"/>
      <c r="EK18" s="232"/>
      <c r="EL18" s="232"/>
      <c r="EM18" s="232"/>
      <c r="EN18" s="232"/>
      <c r="EO18" s="232"/>
      <c r="EP18" s="232"/>
      <c r="EQ18" s="232"/>
      <c r="ER18" s="232"/>
      <c r="ES18" s="232"/>
      <c r="ET18" s="232"/>
      <c r="EU18" s="232"/>
      <c r="EV18" s="232"/>
      <c r="EW18" s="232"/>
      <c r="EX18" s="232"/>
      <c r="EY18" s="232"/>
      <c r="EZ18" s="232"/>
      <c r="FA18" s="232"/>
      <c r="FB18" s="232"/>
      <c r="FC18" s="232"/>
      <c r="FD18" s="232"/>
      <c r="FE18" s="232"/>
      <c r="FF18" s="232"/>
      <c r="FG18" s="232"/>
      <c r="FH18" s="232"/>
      <c r="FI18" s="232"/>
      <c r="FJ18" s="232"/>
      <c r="FK18" s="232"/>
      <c r="FL18" s="232"/>
      <c r="FM18" s="232"/>
      <c r="FN18" s="232"/>
      <c r="FO18" s="232"/>
      <c r="FP18" s="232"/>
      <c r="FQ18" s="232"/>
      <c r="FR18" s="232"/>
      <c r="FS18" s="232"/>
      <c r="FT18" s="232"/>
      <c r="FU18" s="232"/>
      <c r="FV18" s="232"/>
      <c r="FW18" s="232"/>
      <c r="FX18" s="232"/>
      <c r="FY18" s="232"/>
      <c r="FZ18" s="232"/>
      <c r="GA18" s="232"/>
      <c r="GB18" s="232"/>
      <c r="GC18" s="232"/>
      <c r="GD18" s="232"/>
      <c r="GE18" s="232"/>
      <c r="GF18" s="232"/>
      <c r="GG18" s="232"/>
      <c r="GH18" s="232"/>
      <c r="GI18" s="232"/>
      <c r="GJ18" s="232"/>
      <c r="GK18" s="232"/>
      <c r="GL18" s="232"/>
      <c r="GM18" s="232"/>
      <c r="GN18" s="232"/>
      <c r="GO18" s="232"/>
      <c r="GP18" s="232"/>
      <c r="GQ18" s="232"/>
      <c r="GR18" s="232"/>
      <c r="GS18" s="232"/>
      <c r="GT18" s="232"/>
      <c r="GU18" s="232"/>
      <c r="GV18" s="232"/>
      <c r="GW18" s="232"/>
      <c r="GX18" s="232"/>
      <c r="GY18" s="232"/>
      <c r="GZ18" s="232"/>
      <c r="HA18" s="232"/>
      <c r="HB18" s="232"/>
      <c r="HC18" s="232"/>
      <c r="HD18" s="232"/>
      <c r="HE18" s="232"/>
      <c r="HF18" s="232"/>
      <c r="HG18" s="232"/>
      <c r="HH18" s="232"/>
      <c r="HI18" s="232"/>
      <c r="HJ18" s="232"/>
      <c r="HK18" s="232"/>
      <c r="HL18" s="232"/>
      <c r="HM18" s="232"/>
      <c r="HN18" s="232"/>
      <c r="HO18" s="232"/>
      <c r="HP18" s="232"/>
      <c r="HQ18" s="232"/>
      <c r="HR18" s="232"/>
      <c r="HS18" s="232"/>
      <c r="HT18" s="232"/>
      <c r="HU18" s="232"/>
      <c r="HV18" s="232"/>
      <c r="HW18" s="232"/>
      <c r="HX18" s="232"/>
      <c r="HY18" s="232"/>
      <c r="HZ18" s="232"/>
      <c r="IA18" s="232"/>
      <c r="IB18" s="232"/>
      <c r="IC18" s="232"/>
      <c r="ID18" s="232"/>
      <c r="IE18" s="232"/>
      <c r="IF18" s="232"/>
      <c r="IG18" s="232"/>
      <c r="IH18" s="232"/>
      <c r="II18" s="232"/>
      <c r="IJ18" s="232"/>
      <c r="IK18" s="232"/>
      <c r="IL18" s="232"/>
      <c r="IM18" s="232"/>
      <c r="IN18" s="232"/>
      <c r="IO18" s="232"/>
      <c r="IP18" s="232"/>
      <c r="IQ18" s="232"/>
      <c r="IR18" s="232"/>
      <c r="IS18" s="232"/>
      <c r="IT18" s="232"/>
      <c r="IU18" s="232"/>
      <c r="IV18" s="232"/>
      <c r="IW18" s="232"/>
      <c r="IX18" s="232"/>
      <c r="IY18" s="232"/>
      <c r="IZ18" s="232"/>
      <c r="JA18" s="232"/>
      <c r="JB18" s="232"/>
      <c r="JC18" s="232"/>
      <c r="JD18" s="232"/>
      <c r="JE18" s="232"/>
      <c r="JF18" s="232"/>
      <c r="JG18" s="232"/>
      <c r="JH18" s="232"/>
      <c r="JI18" s="232"/>
      <c r="JJ18" s="232"/>
      <c r="JK18" s="232"/>
      <c r="JL18" s="232"/>
      <c r="JM18" s="232"/>
      <c r="JN18" s="232"/>
      <c r="JO18" s="232"/>
      <c r="JP18" s="232"/>
      <c r="JQ18" s="232"/>
      <c r="JR18" s="232"/>
      <c r="JS18" s="232"/>
      <c r="JT18" s="232"/>
      <c r="JU18" s="232"/>
      <c r="JV18" s="232"/>
      <c r="JW18" s="232"/>
      <c r="JX18" s="232"/>
      <c r="JY18" s="232"/>
      <c r="JZ18" s="232"/>
      <c r="KA18" s="232"/>
      <c r="KB18" s="232"/>
      <c r="KC18" s="232"/>
      <c r="KD18" s="232"/>
      <c r="KE18" s="232"/>
      <c r="KF18" s="232"/>
      <c r="KG18" s="232"/>
      <c r="KH18" s="232"/>
      <c r="KI18" s="232"/>
      <c r="KJ18" s="232"/>
      <c r="KK18" s="232"/>
      <c r="KL18" s="232"/>
      <c r="KM18" s="232"/>
      <c r="KN18" s="232"/>
      <c r="KO18" s="232"/>
      <c r="KP18" s="232"/>
      <c r="KQ18" s="232"/>
      <c r="KR18" s="232"/>
      <c r="KS18" s="232"/>
      <c r="KT18" s="232"/>
      <c r="KU18" s="232"/>
      <c r="KV18" s="232"/>
      <c r="KW18" s="232"/>
      <c r="KX18" s="232"/>
      <c r="KY18" s="232"/>
      <c r="KZ18" s="232"/>
      <c r="LA18" s="232"/>
      <c r="LB18" s="232"/>
      <c r="LC18" s="232"/>
      <c r="LD18" s="232"/>
      <c r="LE18" s="232"/>
      <c r="LF18" s="232"/>
      <c r="LG18" s="232"/>
      <c r="LH18" s="232"/>
      <c r="LI18" s="232"/>
      <c r="LJ18" s="232"/>
      <c r="LK18" s="232"/>
      <c r="LL18" s="232"/>
      <c r="LM18" s="232"/>
      <c r="LN18" s="232"/>
      <c r="LO18" s="232"/>
      <c r="LP18" s="232"/>
      <c r="LQ18" s="232"/>
      <c r="LR18" s="232"/>
      <c r="LS18" s="232"/>
      <c r="LT18" s="232"/>
      <c r="LU18" s="232"/>
      <c r="LV18" s="232"/>
      <c r="LW18" s="232"/>
      <c r="LX18" s="232"/>
      <c r="LY18" s="232"/>
      <c r="LZ18" s="232"/>
      <c r="MA18" s="232"/>
      <c r="MB18" s="232"/>
      <c r="MC18" s="232"/>
      <c r="MD18" s="232"/>
      <c r="ME18" s="232"/>
      <c r="MF18" s="232"/>
      <c r="MG18" s="232"/>
      <c r="MH18" s="232"/>
      <c r="MI18" s="232"/>
      <c r="MJ18" s="232"/>
      <c r="MK18" s="232"/>
      <c r="ML18" s="232"/>
      <c r="MM18" s="232"/>
      <c r="MN18" s="232"/>
      <c r="MO18" s="232"/>
      <c r="MP18" s="232"/>
      <c r="MQ18" s="232"/>
      <c r="MR18" s="232"/>
      <c r="MS18" s="232"/>
      <c r="MT18" s="232"/>
      <c r="MU18" s="232"/>
      <c r="MV18" s="232"/>
      <c r="MW18" s="232"/>
      <c r="MX18" s="232"/>
      <c r="MY18" s="232"/>
      <c r="MZ18" s="232"/>
      <c r="NA18" s="232"/>
      <c r="NB18" s="232"/>
      <c r="NC18" s="232"/>
      <c r="ND18" s="232"/>
      <c r="NE18" s="232"/>
      <c r="NF18" s="232"/>
      <c r="NG18" s="232"/>
      <c r="NH18" s="232"/>
      <c r="NI18" s="232"/>
      <c r="NJ18" s="232"/>
      <c r="NK18" s="232"/>
      <c r="NL18" s="232"/>
      <c r="NM18" s="232"/>
      <c r="NN18" s="232"/>
      <c r="NO18" s="232"/>
      <c r="NP18" s="232"/>
      <c r="NQ18" s="232"/>
      <c r="NR18" s="232"/>
      <c r="NS18" s="232"/>
      <c r="NT18" s="232"/>
      <c r="NU18" s="232"/>
      <c r="NV18" s="232"/>
      <c r="NW18" s="232"/>
      <c r="NX18" s="232"/>
      <c r="NY18" s="232"/>
      <c r="NZ18" s="232"/>
      <c r="OA18" s="232"/>
      <c r="OB18" s="232"/>
      <c r="OC18" s="232"/>
      <c r="OD18" s="232"/>
      <c r="OE18" s="232"/>
      <c r="OF18" s="232"/>
      <c r="OG18" s="232"/>
      <c r="OH18" s="232"/>
      <c r="OI18" s="232"/>
      <c r="OJ18" s="232"/>
      <c r="OK18" s="232"/>
      <c r="OL18" s="232"/>
      <c r="OM18" s="232"/>
      <c r="ON18" s="232"/>
      <c r="OO18" s="232"/>
      <c r="OP18" s="232"/>
      <c r="OQ18" s="232"/>
      <c r="OR18" s="232"/>
      <c r="OS18" s="232"/>
      <c r="OT18" s="232"/>
      <c r="OU18" s="232"/>
      <c r="OV18" s="232"/>
      <c r="OW18" s="232"/>
      <c r="OX18" s="232"/>
      <c r="OY18" s="232"/>
      <c r="OZ18" s="232"/>
      <c r="PA18" s="232"/>
      <c r="PB18" s="232"/>
      <c r="PC18" s="232"/>
      <c r="PD18" s="232"/>
      <c r="PE18" s="232"/>
      <c r="PF18" s="232"/>
      <c r="PG18" s="232"/>
      <c r="PH18" s="232"/>
      <c r="PI18" s="232"/>
      <c r="PJ18" s="232"/>
      <c r="PK18" s="232"/>
      <c r="PL18" s="232"/>
      <c r="PM18" s="232"/>
      <c r="PN18" s="232"/>
      <c r="PO18" s="232"/>
      <c r="PP18" s="232"/>
      <c r="PQ18" s="232"/>
      <c r="PR18" s="232"/>
      <c r="PS18" s="232"/>
      <c r="PT18" s="232"/>
      <c r="PU18" s="232"/>
      <c r="PV18" s="232"/>
      <c r="PW18" s="232"/>
      <c r="PX18" s="232"/>
      <c r="PY18" s="232"/>
      <c r="PZ18" s="232"/>
      <c r="QA18" s="232"/>
      <c r="QB18" s="232"/>
      <c r="QC18" s="232"/>
      <c r="QD18" s="232"/>
      <c r="QE18" s="232"/>
      <c r="QF18" s="232"/>
      <c r="QG18" s="232"/>
      <c r="QH18" s="232"/>
      <c r="QI18" s="232"/>
      <c r="QJ18" s="232"/>
      <c r="QK18" s="232"/>
      <c r="QL18" s="232"/>
      <c r="QM18" s="232"/>
      <c r="QN18" s="232"/>
      <c r="QO18" s="232"/>
      <c r="QP18" s="232"/>
      <c r="QQ18" s="232"/>
      <c r="QR18" s="232"/>
      <c r="QS18" s="232"/>
      <c r="QT18" s="232"/>
      <c r="QU18" s="232"/>
      <c r="QV18" s="232"/>
      <c r="QW18" s="232"/>
      <c r="QX18" s="232"/>
      <c r="QY18" s="232"/>
      <c r="QZ18" s="232"/>
      <c r="RA18" s="232"/>
      <c r="RB18" s="232"/>
      <c r="RC18" s="232"/>
      <c r="RD18" s="232"/>
      <c r="RE18" s="232"/>
      <c r="RF18" s="232"/>
      <c r="RG18" s="232"/>
      <c r="RH18" s="232"/>
      <c r="RI18" s="232"/>
      <c r="RJ18" s="232"/>
      <c r="RK18" s="232"/>
      <c r="RL18" s="232"/>
      <c r="RM18" s="232"/>
      <c r="RN18" s="232"/>
      <c r="RO18" s="232"/>
      <c r="RP18" s="232"/>
      <c r="RQ18" s="232"/>
      <c r="RR18" s="232"/>
      <c r="RS18" s="232"/>
      <c r="RT18" s="232"/>
      <c r="RU18" s="232"/>
      <c r="RV18" s="232"/>
      <c r="RW18" s="232"/>
      <c r="RX18" s="232"/>
      <c r="RY18" s="232"/>
      <c r="RZ18" s="232"/>
      <c r="SA18" s="232"/>
      <c r="SB18" s="232"/>
      <c r="SC18" s="232"/>
      <c r="SD18" s="232"/>
      <c r="SE18" s="232"/>
      <c r="SF18" s="232"/>
      <c r="SG18" s="232"/>
      <c r="SH18" s="232"/>
      <c r="SI18" s="232"/>
      <c r="SJ18" s="232"/>
      <c r="SK18" s="232"/>
      <c r="SL18" s="232"/>
      <c r="SM18" s="232"/>
      <c r="SN18" s="232"/>
      <c r="SO18" s="232"/>
      <c r="SP18" s="232"/>
      <c r="SQ18" s="232"/>
      <c r="SR18" s="232"/>
      <c r="SS18" s="232"/>
      <c r="ST18" s="232"/>
      <c r="SU18" s="232"/>
      <c r="SV18" s="232"/>
      <c r="SW18" s="232"/>
      <c r="SX18" s="232"/>
      <c r="SY18" s="232"/>
      <c r="SZ18" s="232"/>
      <c r="TA18" s="232"/>
      <c r="TB18" s="232"/>
      <c r="TC18" s="232"/>
      <c r="TD18" s="232"/>
      <c r="TE18" s="232"/>
      <c r="TF18" s="232"/>
      <c r="TG18" s="232"/>
      <c r="TH18" s="232"/>
      <c r="TI18" s="232"/>
      <c r="TJ18" s="232"/>
      <c r="TK18" s="232"/>
      <c r="TL18" s="232"/>
      <c r="TM18" s="232"/>
      <c r="TN18" s="232"/>
      <c r="TO18" s="232"/>
      <c r="TP18" s="232"/>
      <c r="TQ18" s="232"/>
      <c r="TR18" s="232"/>
      <c r="TS18" s="232"/>
      <c r="TT18" s="232"/>
      <c r="TU18" s="232"/>
      <c r="TV18" s="232"/>
      <c r="TW18" s="232"/>
      <c r="TX18" s="232"/>
      <c r="TY18" s="232"/>
      <c r="TZ18" s="232"/>
      <c r="UA18" s="232"/>
      <c r="UB18" s="232"/>
      <c r="UC18" s="232"/>
      <c r="UD18" s="232"/>
      <c r="UE18" s="232"/>
      <c r="UF18" s="232"/>
      <c r="UG18" s="232"/>
      <c r="UH18" s="232"/>
      <c r="UI18" s="232"/>
      <c r="UJ18" s="232"/>
      <c r="UK18" s="232"/>
      <c r="UL18" s="232"/>
      <c r="UM18" s="232"/>
      <c r="UN18" s="232"/>
      <c r="UO18" s="232"/>
      <c r="UP18" s="232"/>
      <c r="UQ18" s="232"/>
      <c r="UR18" s="232"/>
      <c r="US18" s="232"/>
      <c r="UT18" s="232"/>
      <c r="UU18" s="232"/>
      <c r="UV18" s="232"/>
      <c r="UW18" s="232"/>
      <c r="UX18" s="232"/>
      <c r="UY18" s="232"/>
      <c r="UZ18" s="232"/>
      <c r="VA18" s="232"/>
      <c r="VB18" s="232"/>
      <c r="VC18" s="232"/>
      <c r="VD18" s="232"/>
      <c r="VE18" s="232"/>
      <c r="VF18" s="232"/>
      <c r="VG18" s="232"/>
      <c r="VH18" s="232"/>
      <c r="VI18" s="232"/>
      <c r="VJ18" s="232"/>
      <c r="VK18" s="232"/>
      <c r="VL18" s="232"/>
      <c r="VM18" s="232"/>
      <c r="VN18" s="232"/>
      <c r="VO18" s="232"/>
      <c r="VP18" s="232"/>
      <c r="VQ18" s="232"/>
      <c r="VR18" s="232"/>
      <c r="VS18" s="232"/>
      <c r="VT18" s="232"/>
      <c r="VU18" s="232"/>
      <c r="VV18" s="232"/>
      <c r="VW18" s="232"/>
      <c r="VX18" s="232"/>
      <c r="VY18" s="232"/>
      <c r="VZ18" s="232"/>
      <c r="WA18" s="232"/>
      <c r="WB18" s="232"/>
      <c r="WC18" s="232"/>
      <c r="WD18" s="232"/>
      <c r="WE18" s="232"/>
      <c r="WF18" s="232"/>
      <c r="WG18" s="232"/>
      <c r="WH18" s="232"/>
      <c r="WI18" s="232"/>
      <c r="WJ18" s="232"/>
      <c r="WK18" s="232"/>
      <c r="WL18" s="232"/>
      <c r="WM18" s="232"/>
      <c r="WN18" s="232"/>
      <c r="WO18" s="232"/>
      <c r="WP18" s="232"/>
      <c r="WQ18" s="232"/>
      <c r="WR18" s="232"/>
      <c r="WS18" s="232"/>
      <c r="WT18" s="232"/>
      <c r="WU18" s="232"/>
      <c r="WV18" s="232"/>
      <c r="WW18" s="232"/>
      <c r="WX18" s="232"/>
      <c r="WY18" s="232"/>
      <c r="WZ18" s="232"/>
      <c r="XA18" s="232"/>
      <c r="XB18" s="232"/>
      <c r="XC18" s="232"/>
      <c r="XD18" s="232"/>
      <c r="XE18" s="232"/>
      <c r="XF18" s="232"/>
      <c r="XG18" s="232"/>
      <c r="XH18" s="232"/>
      <c r="XI18" s="232"/>
      <c r="XJ18" s="232"/>
      <c r="XK18" s="232"/>
      <c r="XL18" s="232"/>
      <c r="XM18" s="232"/>
      <c r="XN18" s="232"/>
      <c r="XO18" s="232"/>
      <c r="XP18" s="232"/>
      <c r="XQ18" s="232"/>
      <c r="XR18" s="232"/>
      <c r="XS18" s="232"/>
      <c r="XT18" s="232"/>
      <c r="XU18" s="232"/>
      <c r="XV18" s="232"/>
      <c r="XW18" s="232"/>
      <c r="XX18" s="232"/>
      <c r="XY18" s="232"/>
      <c r="XZ18" s="232"/>
      <c r="YA18" s="232"/>
      <c r="YB18" s="232"/>
      <c r="YC18" s="232"/>
      <c r="YD18" s="232"/>
      <c r="YE18" s="232"/>
      <c r="YF18" s="232"/>
      <c r="YG18" s="232"/>
      <c r="YH18" s="232"/>
      <c r="YI18" s="232"/>
      <c r="YJ18" s="232"/>
      <c r="YK18" s="232"/>
      <c r="YL18" s="232"/>
      <c r="YM18" s="232"/>
      <c r="YN18" s="232"/>
      <c r="YO18" s="232"/>
      <c r="YP18" s="232"/>
      <c r="YQ18" s="232"/>
      <c r="YR18" s="232"/>
      <c r="YS18" s="232"/>
      <c r="YT18" s="232"/>
      <c r="YU18" s="232"/>
      <c r="YV18" s="232"/>
      <c r="YW18" s="232"/>
      <c r="YX18" s="232"/>
      <c r="YY18" s="232"/>
      <c r="YZ18" s="232"/>
      <c r="ZA18" s="232"/>
      <c r="ZB18" s="232"/>
      <c r="ZC18" s="232"/>
      <c r="ZD18" s="232"/>
      <c r="ZE18" s="232"/>
      <c r="ZF18" s="232"/>
      <c r="ZG18" s="232"/>
      <c r="ZH18" s="232"/>
      <c r="ZI18" s="232"/>
      <c r="ZJ18" s="232"/>
      <c r="ZK18" s="232"/>
      <c r="ZL18" s="232"/>
      <c r="ZM18" s="232"/>
      <c r="ZN18" s="232"/>
      <c r="ZO18" s="232"/>
      <c r="ZP18" s="232"/>
      <c r="ZQ18" s="232"/>
      <c r="ZR18" s="232"/>
      <c r="ZS18" s="232"/>
      <c r="ZT18" s="232"/>
      <c r="ZU18" s="232"/>
      <c r="ZV18" s="232"/>
      <c r="ZW18" s="232"/>
      <c r="ZX18" s="232"/>
      <c r="ZY18" s="232"/>
      <c r="ZZ18" s="232"/>
      <c r="AAA18" s="232"/>
      <c r="AAB18" s="232"/>
      <c r="AAC18" s="232"/>
      <c r="AAD18" s="232"/>
      <c r="AAE18" s="232"/>
      <c r="AAF18" s="232"/>
      <c r="AAG18" s="232"/>
      <c r="AAH18" s="232"/>
      <c r="AAI18" s="232"/>
      <c r="AAJ18" s="232"/>
      <c r="AAK18" s="232"/>
      <c r="AAL18" s="232"/>
      <c r="AAM18" s="232"/>
      <c r="AAN18" s="232"/>
      <c r="AAO18" s="232"/>
      <c r="AAP18" s="232"/>
      <c r="AAQ18" s="232"/>
      <c r="AAR18" s="232"/>
      <c r="AAS18" s="232"/>
      <c r="AAT18" s="232"/>
      <c r="AAU18" s="232"/>
      <c r="AAV18" s="232"/>
      <c r="AAW18" s="232"/>
      <c r="AAX18" s="232"/>
      <c r="AAY18" s="232"/>
      <c r="AAZ18" s="232"/>
      <c r="ABA18" s="232"/>
      <c r="ABB18" s="232"/>
      <c r="ABC18" s="232"/>
      <c r="ABD18" s="232"/>
      <c r="ABE18" s="232"/>
      <c r="ABF18" s="232"/>
      <c r="ABG18" s="232"/>
      <c r="ABH18" s="232"/>
      <c r="ABI18" s="232"/>
      <c r="ABJ18" s="232"/>
      <c r="ABK18" s="232"/>
      <c r="ABL18" s="232"/>
      <c r="ABM18" s="232"/>
      <c r="ABN18" s="232"/>
      <c r="ABO18" s="232"/>
      <c r="ABP18" s="232"/>
      <c r="ABQ18" s="232"/>
      <c r="ABR18" s="232"/>
      <c r="ABS18" s="232"/>
      <c r="ABT18" s="232"/>
      <c r="ABU18" s="232"/>
      <c r="ABV18" s="232"/>
      <c r="ABW18" s="232"/>
      <c r="ABX18" s="232"/>
      <c r="ABY18" s="232"/>
      <c r="ABZ18" s="232"/>
      <c r="ACA18" s="232"/>
      <c r="ACB18" s="232"/>
      <c r="ACC18" s="232"/>
      <c r="ACD18" s="232"/>
      <c r="ACE18" s="232"/>
      <c r="ACF18" s="232"/>
      <c r="ACG18" s="232"/>
      <c r="ACH18" s="232"/>
      <c r="ACI18" s="232"/>
      <c r="ACJ18" s="232"/>
      <c r="ACK18" s="232"/>
      <c r="ACL18" s="232"/>
      <c r="ACM18" s="232"/>
      <c r="ACN18" s="232"/>
      <c r="ACO18" s="232"/>
      <c r="ACP18" s="232"/>
      <c r="ACQ18" s="232"/>
      <c r="ACR18" s="232"/>
      <c r="ACS18" s="232"/>
      <c r="ACT18" s="232"/>
      <c r="ACU18" s="232"/>
      <c r="ACV18" s="232"/>
      <c r="ACW18" s="232"/>
      <c r="ACX18" s="232"/>
      <c r="ACY18" s="232"/>
      <c r="ACZ18" s="232"/>
      <c r="ADA18" s="232"/>
      <c r="ADB18" s="232"/>
      <c r="ADC18" s="232"/>
      <c r="ADD18" s="232"/>
      <c r="ADE18" s="232"/>
      <c r="ADF18" s="232"/>
      <c r="ADG18" s="232"/>
      <c r="ADH18" s="232"/>
      <c r="ADI18" s="232"/>
      <c r="ADJ18" s="232"/>
      <c r="ADK18" s="232"/>
      <c r="ADL18" s="232"/>
      <c r="ADM18" s="232"/>
      <c r="ADN18" s="232"/>
      <c r="ADO18" s="232"/>
      <c r="ADP18" s="232"/>
      <c r="ADQ18" s="232"/>
      <c r="ADR18" s="232"/>
      <c r="ADS18" s="232"/>
      <c r="ADT18" s="232"/>
      <c r="ADU18" s="232"/>
      <c r="ADV18" s="232"/>
      <c r="ADW18" s="232"/>
      <c r="ADX18" s="232"/>
      <c r="ADY18" s="232"/>
      <c r="ADZ18" s="232"/>
      <c r="AEA18" s="232"/>
      <c r="AEB18" s="232"/>
      <c r="AEC18" s="232"/>
      <c r="AED18" s="232"/>
      <c r="AEE18" s="232"/>
      <c r="AEF18" s="232"/>
      <c r="AEG18" s="232"/>
      <c r="AEH18" s="232"/>
      <c r="AEI18" s="232"/>
      <c r="AEJ18" s="232"/>
      <c r="AEK18" s="232"/>
      <c r="AEL18" s="232"/>
      <c r="AEM18" s="232"/>
      <c r="AEN18" s="232"/>
      <c r="AEO18" s="232"/>
      <c r="AEP18" s="232"/>
      <c r="AEQ18" s="232"/>
      <c r="AER18" s="232"/>
      <c r="AES18" s="232"/>
      <c r="AET18" s="232"/>
      <c r="AEU18" s="232"/>
      <c r="AEV18" s="232"/>
      <c r="AEW18" s="232"/>
      <c r="AEX18" s="232"/>
      <c r="AEY18" s="232"/>
      <c r="AEZ18" s="232"/>
      <c r="AFA18" s="232"/>
      <c r="AFB18" s="232"/>
      <c r="AFC18" s="232"/>
      <c r="AFD18" s="232"/>
      <c r="AFE18" s="232"/>
      <c r="AFF18" s="232"/>
      <c r="AFG18" s="232"/>
      <c r="AFH18" s="232"/>
      <c r="AFI18" s="232"/>
      <c r="AFJ18" s="232"/>
      <c r="AFK18" s="232"/>
      <c r="AFL18" s="232"/>
      <c r="AFM18" s="232"/>
      <c r="AFN18" s="232"/>
      <c r="AFO18" s="232"/>
      <c r="AFP18" s="232"/>
      <c r="AFQ18" s="232"/>
      <c r="AFR18" s="232"/>
      <c r="AFS18" s="232"/>
      <c r="AFT18" s="232"/>
      <c r="AFU18" s="232"/>
      <c r="AFV18" s="232"/>
      <c r="AFW18" s="232"/>
      <c r="AFX18" s="232"/>
      <c r="AFY18" s="232"/>
      <c r="AFZ18" s="232"/>
      <c r="AGA18" s="232"/>
      <c r="AGB18" s="232"/>
      <c r="AGC18" s="232"/>
      <c r="AGD18" s="232"/>
      <c r="AGE18" s="232"/>
      <c r="AGF18" s="232"/>
      <c r="AGG18" s="232"/>
      <c r="AGH18" s="232"/>
      <c r="AGI18" s="232"/>
      <c r="AGJ18" s="232"/>
      <c r="AGK18" s="232"/>
      <c r="AGL18" s="232"/>
      <c r="AGM18" s="232"/>
      <c r="AGN18" s="232"/>
      <c r="AGO18" s="232"/>
      <c r="AGP18" s="232"/>
      <c r="AGQ18" s="232"/>
      <c r="AGR18" s="232"/>
      <c r="AGS18" s="232"/>
      <c r="AGT18" s="232"/>
      <c r="AGU18" s="232"/>
      <c r="AGV18" s="232"/>
      <c r="AGW18" s="232"/>
      <c r="AGX18" s="232"/>
      <c r="AGY18" s="232"/>
      <c r="AGZ18" s="232"/>
      <c r="AHA18" s="232"/>
      <c r="AHB18" s="232"/>
      <c r="AHC18" s="232"/>
      <c r="AHD18" s="232"/>
      <c r="AHE18" s="232"/>
      <c r="AHF18" s="232"/>
      <c r="AHG18" s="232"/>
      <c r="AHH18" s="232"/>
      <c r="AHI18" s="232"/>
      <c r="AHJ18" s="232"/>
      <c r="AHK18" s="232"/>
      <c r="AHL18" s="232"/>
      <c r="AHM18" s="232"/>
      <c r="AHN18" s="232"/>
      <c r="AHO18" s="232"/>
      <c r="AHP18" s="232"/>
      <c r="AHQ18" s="232"/>
      <c r="AHR18" s="232"/>
      <c r="AHS18" s="232"/>
      <c r="AHT18" s="232"/>
      <c r="AHU18" s="232"/>
      <c r="AHV18" s="232"/>
      <c r="AHW18" s="232"/>
      <c r="AHX18" s="232"/>
      <c r="AHY18" s="232"/>
      <c r="AHZ18" s="232"/>
      <c r="AIA18" s="232"/>
      <c r="AIB18" s="232"/>
      <c r="AIC18" s="232"/>
      <c r="AID18" s="232"/>
      <c r="AIE18" s="232"/>
      <c r="AIF18" s="232"/>
      <c r="AIG18" s="232"/>
      <c r="AIH18" s="232"/>
      <c r="AII18" s="232"/>
      <c r="AIJ18" s="232"/>
      <c r="AIK18" s="232"/>
      <c r="AIL18" s="232"/>
      <c r="AIM18" s="232"/>
      <c r="AIN18" s="232"/>
      <c r="AIO18" s="232"/>
      <c r="AIP18" s="232"/>
      <c r="AIQ18" s="232"/>
      <c r="AIR18" s="232"/>
      <c r="AIS18" s="232"/>
      <c r="AIT18" s="232"/>
      <c r="AIU18" s="232"/>
      <c r="AIV18" s="232"/>
      <c r="AIW18" s="232"/>
      <c r="AIX18" s="232"/>
      <c r="AIY18" s="232"/>
      <c r="AIZ18" s="232"/>
      <c r="AJA18" s="232"/>
      <c r="AJB18" s="232"/>
      <c r="AJC18" s="232"/>
      <c r="AJD18" s="232"/>
      <c r="AJE18" s="232"/>
      <c r="AJF18" s="232"/>
      <c r="AJG18" s="232"/>
      <c r="AJH18" s="232"/>
      <c r="AJI18" s="232"/>
      <c r="AJJ18" s="232"/>
      <c r="AJK18" s="232"/>
      <c r="AJL18" s="232"/>
      <c r="AJM18" s="232"/>
      <c r="AJN18" s="232"/>
      <c r="AJO18" s="232"/>
      <c r="AJP18" s="232"/>
      <c r="AJQ18" s="232"/>
      <c r="AJR18" s="232"/>
      <c r="AJS18" s="232"/>
      <c r="AJT18" s="232"/>
      <c r="AJU18" s="232"/>
      <c r="AJV18" s="232"/>
      <c r="AJW18" s="232"/>
      <c r="AJX18" s="232"/>
      <c r="AJY18" s="232"/>
      <c r="AJZ18" s="232"/>
      <c r="AKA18" s="232"/>
      <c r="AKB18" s="232"/>
      <c r="AKC18" s="232"/>
      <c r="AKD18" s="232"/>
      <c r="AKE18" s="232"/>
      <c r="AKF18" s="232"/>
      <c r="AKG18" s="232"/>
      <c r="AKH18" s="232"/>
      <c r="AKI18" s="232"/>
      <c r="AKJ18" s="232"/>
      <c r="AKK18" s="232"/>
      <c r="AKL18" s="232"/>
      <c r="AKM18" s="232"/>
      <c r="AKN18" s="232"/>
      <c r="AKO18" s="232"/>
      <c r="AKP18" s="232"/>
      <c r="AKQ18" s="232"/>
      <c r="AKR18" s="232"/>
      <c r="AKS18" s="232"/>
      <c r="AKT18" s="232"/>
      <c r="AKU18" s="232"/>
      <c r="AKV18" s="232"/>
      <c r="AKW18" s="232"/>
      <c r="AKX18" s="232"/>
      <c r="AKY18" s="232"/>
      <c r="AKZ18" s="232"/>
      <c r="ALA18" s="232"/>
      <c r="ALB18" s="232"/>
      <c r="ALC18" s="232"/>
      <c r="ALD18" s="232"/>
      <c r="ALE18" s="232"/>
      <c r="ALF18" s="232"/>
      <c r="ALG18" s="232"/>
      <c r="ALH18" s="232"/>
      <c r="ALI18" s="232"/>
      <c r="ALJ18" s="232"/>
      <c r="ALK18" s="232"/>
      <c r="ALL18" s="232"/>
      <c r="ALM18" s="232"/>
      <c r="ALN18" s="232"/>
      <c r="ALO18" s="232"/>
      <c r="ALP18" s="232"/>
      <c r="ALQ18" s="232"/>
      <c r="ALR18" s="232"/>
      <c r="ALS18" s="232"/>
      <c r="ALT18" s="232"/>
      <c r="ALU18" s="232"/>
      <c r="ALV18" s="232"/>
      <c r="ALW18" s="232"/>
      <c r="ALX18" s="232"/>
      <c r="ALY18" s="232"/>
      <c r="ALZ18" s="232"/>
      <c r="AMA18" s="232"/>
      <c r="AMB18" s="232"/>
      <c r="AMC18" s="232"/>
      <c r="AMD18" s="232"/>
      <c r="AME18" s="232"/>
      <c r="AMF18" s="232"/>
      <c r="AMG18" s="232"/>
      <c r="AMH18" s="232"/>
      <c r="AMI18" s="232"/>
      <c r="AMJ18" s="232"/>
      <c r="AMK18" s="232"/>
    </row>
    <row r="19" spans="1:1025" s="234" customFormat="1" ht="15.75" customHeight="1">
      <c r="A19" s="396" t="str">
        <f>IF(ISBLANK('[10]PRESUPUESTO EMPALME'!A18),"",'[10]PRESUPUESTO EMPALME'!A18)</f>
        <v/>
      </c>
      <c r="B19" s="343" t="str">
        <f>IF(ISBLANK('[10]PRESUPUESTO EMPALME'!B18),"",'[10]PRESUPUESTO EMPALME'!B18)</f>
        <v/>
      </c>
      <c r="C19" s="312" t="str">
        <f>IF(ISBLANK('[10]PRESUPUESTO EMPALME'!C18),"",'[10]PRESUPUESTO EMPALME'!C18)</f>
        <v/>
      </c>
      <c r="D19" s="311" t="str">
        <f>IF(ISBLANK('[10]PRESUPUESTO EMPALME'!D18),"",'[10]PRESUPUESTO EMPALME'!D18)</f>
        <v/>
      </c>
      <c r="E19" s="317"/>
      <c r="F19" s="309" t="str">
        <f t="shared" si="1"/>
        <v/>
      </c>
      <c r="G19" s="288" t="str">
        <f>IF(ISBLANK('[10]PRESUPUESTO EMPALME'!G18),"",'[10]PRESUPUESTO EMPALME'!G18)</f>
        <v/>
      </c>
      <c r="H19" s="250"/>
      <c r="K19" s="233"/>
      <c r="L19" s="233"/>
      <c r="M19" s="233"/>
      <c r="N19" s="233"/>
      <c r="O19" s="233"/>
      <c r="P19" s="233"/>
      <c r="Q19" s="233"/>
      <c r="R19" s="233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  <c r="AT19" s="232"/>
      <c r="AU19" s="232"/>
      <c r="AV19" s="232"/>
      <c r="AW19" s="232"/>
      <c r="AX19" s="232"/>
      <c r="AY19" s="232"/>
      <c r="AZ19" s="232"/>
      <c r="BA19" s="232"/>
      <c r="BB19" s="232"/>
      <c r="BC19" s="232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2"/>
      <c r="CL19" s="232"/>
      <c r="CM19" s="232"/>
      <c r="CN19" s="232"/>
      <c r="CO19" s="232"/>
      <c r="CP19" s="232"/>
      <c r="CQ19" s="232"/>
      <c r="CR19" s="232"/>
      <c r="CS19" s="232"/>
      <c r="CT19" s="232"/>
      <c r="CU19" s="232"/>
      <c r="CV19" s="232"/>
      <c r="CW19" s="232"/>
      <c r="CX19" s="232"/>
      <c r="CY19" s="232"/>
      <c r="CZ19" s="232"/>
      <c r="DA19" s="232"/>
      <c r="DB19" s="232"/>
      <c r="DC19" s="232"/>
      <c r="DD19" s="232"/>
      <c r="DE19" s="232"/>
      <c r="DF19" s="232"/>
      <c r="DG19" s="232"/>
      <c r="DH19" s="232"/>
      <c r="DI19" s="232"/>
      <c r="DJ19" s="232"/>
      <c r="DK19" s="232"/>
      <c r="DL19" s="232"/>
      <c r="DM19" s="232"/>
      <c r="DN19" s="232"/>
      <c r="DO19" s="232"/>
      <c r="DP19" s="232"/>
      <c r="DQ19" s="232"/>
      <c r="DR19" s="232"/>
      <c r="DS19" s="232"/>
      <c r="DT19" s="232"/>
      <c r="DU19" s="232"/>
      <c r="DV19" s="232"/>
      <c r="DW19" s="232"/>
      <c r="DX19" s="232"/>
      <c r="DY19" s="232"/>
      <c r="DZ19" s="232"/>
      <c r="EA19" s="232"/>
      <c r="EB19" s="232"/>
      <c r="EC19" s="232"/>
      <c r="ED19" s="232"/>
      <c r="EE19" s="232"/>
      <c r="EF19" s="232"/>
      <c r="EG19" s="232"/>
      <c r="EH19" s="232"/>
      <c r="EI19" s="232"/>
      <c r="EJ19" s="232"/>
      <c r="EK19" s="232"/>
      <c r="EL19" s="232"/>
      <c r="EM19" s="232"/>
      <c r="EN19" s="232"/>
      <c r="EO19" s="232"/>
      <c r="EP19" s="232"/>
      <c r="EQ19" s="232"/>
      <c r="ER19" s="232"/>
      <c r="ES19" s="232"/>
      <c r="ET19" s="232"/>
      <c r="EU19" s="232"/>
      <c r="EV19" s="232"/>
      <c r="EW19" s="232"/>
      <c r="EX19" s="232"/>
      <c r="EY19" s="232"/>
      <c r="EZ19" s="232"/>
      <c r="FA19" s="232"/>
      <c r="FB19" s="232"/>
      <c r="FC19" s="232"/>
      <c r="FD19" s="232"/>
      <c r="FE19" s="232"/>
      <c r="FF19" s="232"/>
      <c r="FG19" s="232"/>
      <c r="FH19" s="232"/>
      <c r="FI19" s="232"/>
      <c r="FJ19" s="232"/>
      <c r="FK19" s="232"/>
      <c r="FL19" s="232"/>
      <c r="FM19" s="232"/>
      <c r="FN19" s="232"/>
      <c r="FO19" s="232"/>
      <c r="FP19" s="232"/>
      <c r="FQ19" s="232"/>
      <c r="FR19" s="232"/>
      <c r="FS19" s="232"/>
      <c r="FT19" s="232"/>
      <c r="FU19" s="232"/>
      <c r="FV19" s="232"/>
      <c r="FW19" s="232"/>
      <c r="FX19" s="232"/>
      <c r="FY19" s="232"/>
      <c r="FZ19" s="232"/>
      <c r="GA19" s="232"/>
      <c r="GB19" s="232"/>
      <c r="GC19" s="232"/>
      <c r="GD19" s="232"/>
      <c r="GE19" s="232"/>
      <c r="GF19" s="232"/>
      <c r="GG19" s="232"/>
      <c r="GH19" s="232"/>
      <c r="GI19" s="232"/>
      <c r="GJ19" s="232"/>
      <c r="GK19" s="232"/>
      <c r="GL19" s="232"/>
      <c r="GM19" s="232"/>
      <c r="GN19" s="232"/>
      <c r="GO19" s="232"/>
      <c r="GP19" s="232"/>
      <c r="GQ19" s="232"/>
      <c r="GR19" s="232"/>
      <c r="GS19" s="232"/>
      <c r="GT19" s="232"/>
      <c r="GU19" s="232"/>
      <c r="GV19" s="232"/>
      <c r="GW19" s="232"/>
      <c r="GX19" s="232"/>
      <c r="GY19" s="232"/>
      <c r="GZ19" s="232"/>
      <c r="HA19" s="232"/>
      <c r="HB19" s="232"/>
      <c r="HC19" s="232"/>
      <c r="HD19" s="232"/>
      <c r="HE19" s="232"/>
      <c r="HF19" s="232"/>
      <c r="HG19" s="232"/>
      <c r="HH19" s="232"/>
      <c r="HI19" s="232"/>
      <c r="HJ19" s="232"/>
      <c r="HK19" s="232"/>
      <c r="HL19" s="232"/>
      <c r="HM19" s="232"/>
      <c r="HN19" s="232"/>
      <c r="HO19" s="232"/>
      <c r="HP19" s="232"/>
      <c r="HQ19" s="232"/>
      <c r="HR19" s="232"/>
      <c r="HS19" s="232"/>
      <c r="HT19" s="232"/>
      <c r="HU19" s="232"/>
      <c r="HV19" s="232"/>
      <c r="HW19" s="232"/>
      <c r="HX19" s="232"/>
      <c r="HY19" s="232"/>
      <c r="HZ19" s="232"/>
      <c r="IA19" s="232"/>
      <c r="IB19" s="232"/>
      <c r="IC19" s="232"/>
      <c r="ID19" s="232"/>
      <c r="IE19" s="232"/>
      <c r="IF19" s="232"/>
      <c r="IG19" s="232"/>
      <c r="IH19" s="232"/>
      <c r="II19" s="232"/>
      <c r="IJ19" s="232"/>
      <c r="IK19" s="232"/>
      <c r="IL19" s="232"/>
      <c r="IM19" s="232"/>
      <c r="IN19" s="232"/>
      <c r="IO19" s="232"/>
      <c r="IP19" s="232"/>
      <c r="IQ19" s="232"/>
      <c r="IR19" s="232"/>
      <c r="IS19" s="232"/>
      <c r="IT19" s="232"/>
      <c r="IU19" s="232"/>
      <c r="IV19" s="232"/>
      <c r="IW19" s="232"/>
      <c r="IX19" s="232"/>
      <c r="IY19" s="232"/>
      <c r="IZ19" s="232"/>
      <c r="JA19" s="232"/>
      <c r="JB19" s="232"/>
      <c r="JC19" s="232"/>
      <c r="JD19" s="232"/>
      <c r="JE19" s="232"/>
      <c r="JF19" s="232"/>
      <c r="JG19" s="232"/>
      <c r="JH19" s="232"/>
      <c r="JI19" s="232"/>
      <c r="JJ19" s="232"/>
      <c r="JK19" s="232"/>
      <c r="JL19" s="232"/>
      <c r="JM19" s="232"/>
      <c r="JN19" s="232"/>
      <c r="JO19" s="232"/>
      <c r="JP19" s="232"/>
      <c r="JQ19" s="232"/>
      <c r="JR19" s="232"/>
      <c r="JS19" s="232"/>
      <c r="JT19" s="232"/>
      <c r="JU19" s="232"/>
      <c r="JV19" s="232"/>
      <c r="JW19" s="232"/>
      <c r="JX19" s="232"/>
      <c r="JY19" s="232"/>
      <c r="JZ19" s="232"/>
      <c r="KA19" s="232"/>
      <c r="KB19" s="232"/>
      <c r="KC19" s="232"/>
      <c r="KD19" s="232"/>
      <c r="KE19" s="232"/>
      <c r="KF19" s="232"/>
      <c r="KG19" s="232"/>
      <c r="KH19" s="232"/>
      <c r="KI19" s="232"/>
      <c r="KJ19" s="232"/>
      <c r="KK19" s="232"/>
      <c r="KL19" s="232"/>
      <c r="KM19" s="232"/>
      <c r="KN19" s="232"/>
      <c r="KO19" s="232"/>
      <c r="KP19" s="232"/>
      <c r="KQ19" s="232"/>
      <c r="KR19" s="232"/>
      <c r="KS19" s="232"/>
      <c r="KT19" s="232"/>
      <c r="KU19" s="232"/>
      <c r="KV19" s="232"/>
      <c r="KW19" s="232"/>
      <c r="KX19" s="232"/>
      <c r="KY19" s="232"/>
      <c r="KZ19" s="232"/>
      <c r="LA19" s="232"/>
      <c r="LB19" s="232"/>
      <c r="LC19" s="232"/>
      <c r="LD19" s="232"/>
      <c r="LE19" s="232"/>
      <c r="LF19" s="232"/>
      <c r="LG19" s="232"/>
      <c r="LH19" s="232"/>
      <c r="LI19" s="232"/>
      <c r="LJ19" s="232"/>
      <c r="LK19" s="232"/>
      <c r="LL19" s="232"/>
      <c r="LM19" s="232"/>
      <c r="LN19" s="232"/>
      <c r="LO19" s="232"/>
      <c r="LP19" s="232"/>
      <c r="LQ19" s="232"/>
      <c r="LR19" s="232"/>
      <c r="LS19" s="232"/>
      <c r="LT19" s="232"/>
      <c r="LU19" s="232"/>
      <c r="LV19" s="232"/>
      <c r="LW19" s="232"/>
      <c r="LX19" s="232"/>
      <c r="LY19" s="232"/>
      <c r="LZ19" s="232"/>
      <c r="MA19" s="232"/>
      <c r="MB19" s="232"/>
      <c r="MC19" s="232"/>
      <c r="MD19" s="232"/>
      <c r="ME19" s="232"/>
      <c r="MF19" s="232"/>
      <c r="MG19" s="232"/>
      <c r="MH19" s="232"/>
      <c r="MI19" s="232"/>
      <c r="MJ19" s="232"/>
      <c r="MK19" s="232"/>
      <c r="ML19" s="232"/>
      <c r="MM19" s="232"/>
      <c r="MN19" s="232"/>
      <c r="MO19" s="232"/>
      <c r="MP19" s="232"/>
      <c r="MQ19" s="232"/>
      <c r="MR19" s="232"/>
      <c r="MS19" s="232"/>
      <c r="MT19" s="232"/>
      <c r="MU19" s="232"/>
      <c r="MV19" s="232"/>
      <c r="MW19" s="232"/>
      <c r="MX19" s="232"/>
      <c r="MY19" s="232"/>
      <c r="MZ19" s="232"/>
      <c r="NA19" s="232"/>
      <c r="NB19" s="232"/>
      <c r="NC19" s="232"/>
      <c r="ND19" s="232"/>
      <c r="NE19" s="232"/>
      <c r="NF19" s="232"/>
      <c r="NG19" s="232"/>
      <c r="NH19" s="232"/>
      <c r="NI19" s="232"/>
      <c r="NJ19" s="232"/>
      <c r="NK19" s="232"/>
      <c r="NL19" s="232"/>
      <c r="NM19" s="232"/>
      <c r="NN19" s="232"/>
      <c r="NO19" s="232"/>
      <c r="NP19" s="232"/>
      <c r="NQ19" s="232"/>
      <c r="NR19" s="232"/>
      <c r="NS19" s="232"/>
      <c r="NT19" s="232"/>
      <c r="NU19" s="232"/>
      <c r="NV19" s="232"/>
      <c r="NW19" s="232"/>
      <c r="NX19" s="232"/>
      <c r="NY19" s="232"/>
      <c r="NZ19" s="232"/>
      <c r="OA19" s="232"/>
      <c r="OB19" s="232"/>
      <c r="OC19" s="232"/>
      <c r="OD19" s="232"/>
      <c r="OE19" s="232"/>
      <c r="OF19" s="232"/>
      <c r="OG19" s="232"/>
      <c r="OH19" s="232"/>
      <c r="OI19" s="232"/>
      <c r="OJ19" s="232"/>
      <c r="OK19" s="232"/>
      <c r="OL19" s="232"/>
      <c r="OM19" s="232"/>
      <c r="ON19" s="232"/>
      <c r="OO19" s="232"/>
      <c r="OP19" s="232"/>
      <c r="OQ19" s="232"/>
      <c r="OR19" s="232"/>
      <c r="OS19" s="232"/>
      <c r="OT19" s="232"/>
      <c r="OU19" s="232"/>
      <c r="OV19" s="232"/>
      <c r="OW19" s="232"/>
      <c r="OX19" s="232"/>
      <c r="OY19" s="232"/>
      <c r="OZ19" s="232"/>
      <c r="PA19" s="232"/>
      <c r="PB19" s="232"/>
      <c r="PC19" s="232"/>
      <c r="PD19" s="232"/>
      <c r="PE19" s="232"/>
      <c r="PF19" s="232"/>
      <c r="PG19" s="232"/>
      <c r="PH19" s="232"/>
      <c r="PI19" s="232"/>
      <c r="PJ19" s="232"/>
      <c r="PK19" s="232"/>
      <c r="PL19" s="232"/>
      <c r="PM19" s="232"/>
      <c r="PN19" s="232"/>
      <c r="PO19" s="232"/>
      <c r="PP19" s="232"/>
      <c r="PQ19" s="232"/>
      <c r="PR19" s="232"/>
      <c r="PS19" s="232"/>
      <c r="PT19" s="232"/>
      <c r="PU19" s="232"/>
      <c r="PV19" s="232"/>
      <c r="PW19" s="232"/>
      <c r="PX19" s="232"/>
      <c r="PY19" s="232"/>
      <c r="PZ19" s="232"/>
      <c r="QA19" s="232"/>
      <c r="QB19" s="232"/>
      <c r="QC19" s="232"/>
      <c r="QD19" s="232"/>
      <c r="QE19" s="232"/>
      <c r="QF19" s="232"/>
      <c r="QG19" s="232"/>
      <c r="QH19" s="232"/>
      <c r="QI19" s="232"/>
      <c r="QJ19" s="232"/>
      <c r="QK19" s="232"/>
      <c r="QL19" s="232"/>
      <c r="QM19" s="232"/>
      <c r="QN19" s="232"/>
      <c r="QO19" s="232"/>
      <c r="QP19" s="232"/>
      <c r="QQ19" s="232"/>
      <c r="QR19" s="232"/>
      <c r="QS19" s="232"/>
      <c r="QT19" s="232"/>
      <c r="QU19" s="232"/>
      <c r="QV19" s="232"/>
      <c r="QW19" s="232"/>
      <c r="QX19" s="232"/>
      <c r="QY19" s="232"/>
      <c r="QZ19" s="232"/>
      <c r="RA19" s="232"/>
      <c r="RB19" s="232"/>
      <c r="RC19" s="232"/>
      <c r="RD19" s="232"/>
      <c r="RE19" s="232"/>
      <c r="RF19" s="232"/>
      <c r="RG19" s="232"/>
      <c r="RH19" s="232"/>
      <c r="RI19" s="232"/>
      <c r="RJ19" s="232"/>
      <c r="RK19" s="232"/>
      <c r="RL19" s="232"/>
      <c r="RM19" s="232"/>
      <c r="RN19" s="232"/>
      <c r="RO19" s="232"/>
      <c r="RP19" s="232"/>
      <c r="RQ19" s="232"/>
      <c r="RR19" s="232"/>
      <c r="RS19" s="232"/>
      <c r="RT19" s="232"/>
      <c r="RU19" s="232"/>
      <c r="RV19" s="232"/>
      <c r="RW19" s="232"/>
      <c r="RX19" s="232"/>
      <c r="RY19" s="232"/>
      <c r="RZ19" s="232"/>
      <c r="SA19" s="232"/>
      <c r="SB19" s="232"/>
      <c r="SC19" s="232"/>
      <c r="SD19" s="232"/>
      <c r="SE19" s="232"/>
      <c r="SF19" s="232"/>
      <c r="SG19" s="232"/>
      <c r="SH19" s="232"/>
      <c r="SI19" s="232"/>
      <c r="SJ19" s="232"/>
      <c r="SK19" s="232"/>
      <c r="SL19" s="232"/>
      <c r="SM19" s="232"/>
      <c r="SN19" s="232"/>
      <c r="SO19" s="232"/>
      <c r="SP19" s="232"/>
      <c r="SQ19" s="232"/>
      <c r="SR19" s="232"/>
      <c r="SS19" s="232"/>
      <c r="ST19" s="232"/>
      <c r="SU19" s="232"/>
      <c r="SV19" s="232"/>
      <c r="SW19" s="232"/>
      <c r="SX19" s="232"/>
      <c r="SY19" s="232"/>
      <c r="SZ19" s="232"/>
      <c r="TA19" s="232"/>
      <c r="TB19" s="232"/>
      <c r="TC19" s="232"/>
      <c r="TD19" s="232"/>
      <c r="TE19" s="232"/>
      <c r="TF19" s="232"/>
      <c r="TG19" s="232"/>
      <c r="TH19" s="232"/>
      <c r="TI19" s="232"/>
      <c r="TJ19" s="232"/>
      <c r="TK19" s="232"/>
      <c r="TL19" s="232"/>
      <c r="TM19" s="232"/>
      <c r="TN19" s="232"/>
      <c r="TO19" s="232"/>
      <c r="TP19" s="232"/>
      <c r="TQ19" s="232"/>
      <c r="TR19" s="232"/>
      <c r="TS19" s="232"/>
      <c r="TT19" s="232"/>
      <c r="TU19" s="232"/>
      <c r="TV19" s="232"/>
      <c r="TW19" s="232"/>
      <c r="TX19" s="232"/>
      <c r="TY19" s="232"/>
      <c r="TZ19" s="232"/>
      <c r="UA19" s="232"/>
      <c r="UB19" s="232"/>
      <c r="UC19" s="232"/>
      <c r="UD19" s="232"/>
      <c r="UE19" s="232"/>
      <c r="UF19" s="232"/>
      <c r="UG19" s="232"/>
      <c r="UH19" s="232"/>
      <c r="UI19" s="232"/>
      <c r="UJ19" s="232"/>
      <c r="UK19" s="232"/>
      <c r="UL19" s="232"/>
      <c r="UM19" s="232"/>
      <c r="UN19" s="232"/>
      <c r="UO19" s="232"/>
      <c r="UP19" s="232"/>
      <c r="UQ19" s="232"/>
      <c r="UR19" s="232"/>
      <c r="US19" s="232"/>
      <c r="UT19" s="232"/>
      <c r="UU19" s="232"/>
      <c r="UV19" s="232"/>
      <c r="UW19" s="232"/>
      <c r="UX19" s="232"/>
      <c r="UY19" s="232"/>
      <c r="UZ19" s="232"/>
      <c r="VA19" s="232"/>
      <c r="VB19" s="232"/>
      <c r="VC19" s="232"/>
      <c r="VD19" s="232"/>
      <c r="VE19" s="232"/>
      <c r="VF19" s="232"/>
      <c r="VG19" s="232"/>
      <c r="VH19" s="232"/>
      <c r="VI19" s="232"/>
      <c r="VJ19" s="232"/>
      <c r="VK19" s="232"/>
      <c r="VL19" s="232"/>
      <c r="VM19" s="232"/>
      <c r="VN19" s="232"/>
      <c r="VO19" s="232"/>
      <c r="VP19" s="232"/>
      <c r="VQ19" s="232"/>
      <c r="VR19" s="232"/>
      <c r="VS19" s="232"/>
      <c r="VT19" s="232"/>
      <c r="VU19" s="232"/>
      <c r="VV19" s="232"/>
      <c r="VW19" s="232"/>
      <c r="VX19" s="232"/>
      <c r="VY19" s="232"/>
      <c r="VZ19" s="232"/>
      <c r="WA19" s="232"/>
      <c r="WB19" s="232"/>
      <c r="WC19" s="232"/>
      <c r="WD19" s="232"/>
      <c r="WE19" s="232"/>
      <c r="WF19" s="232"/>
      <c r="WG19" s="232"/>
      <c r="WH19" s="232"/>
      <c r="WI19" s="232"/>
      <c r="WJ19" s="232"/>
      <c r="WK19" s="232"/>
      <c r="WL19" s="232"/>
      <c r="WM19" s="232"/>
      <c r="WN19" s="232"/>
      <c r="WO19" s="232"/>
      <c r="WP19" s="232"/>
      <c r="WQ19" s="232"/>
      <c r="WR19" s="232"/>
      <c r="WS19" s="232"/>
      <c r="WT19" s="232"/>
      <c r="WU19" s="232"/>
      <c r="WV19" s="232"/>
      <c r="WW19" s="232"/>
      <c r="WX19" s="232"/>
      <c r="WY19" s="232"/>
      <c r="WZ19" s="232"/>
      <c r="XA19" s="232"/>
      <c r="XB19" s="232"/>
      <c r="XC19" s="232"/>
      <c r="XD19" s="232"/>
      <c r="XE19" s="232"/>
      <c r="XF19" s="232"/>
      <c r="XG19" s="232"/>
      <c r="XH19" s="232"/>
      <c r="XI19" s="232"/>
      <c r="XJ19" s="232"/>
      <c r="XK19" s="232"/>
      <c r="XL19" s="232"/>
      <c r="XM19" s="232"/>
      <c r="XN19" s="232"/>
      <c r="XO19" s="232"/>
      <c r="XP19" s="232"/>
      <c r="XQ19" s="232"/>
      <c r="XR19" s="232"/>
      <c r="XS19" s="232"/>
      <c r="XT19" s="232"/>
      <c r="XU19" s="232"/>
      <c r="XV19" s="232"/>
      <c r="XW19" s="232"/>
      <c r="XX19" s="232"/>
      <c r="XY19" s="232"/>
      <c r="XZ19" s="232"/>
      <c r="YA19" s="232"/>
      <c r="YB19" s="232"/>
      <c r="YC19" s="232"/>
      <c r="YD19" s="232"/>
      <c r="YE19" s="232"/>
      <c r="YF19" s="232"/>
      <c r="YG19" s="232"/>
      <c r="YH19" s="232"/>
      <c r="YI19" s="232"/>
      <c r="YJ19" s="232"/>
      <c r="YK19" s="232"/>
      <c r="YL19" s="232"/>
      <c r="YM19" s="232"/>
      <c r="YN19" s="232"/>
      <c r="YO19" s="232"/>
      <c r="YP19" s="232"/>
      <c r="YQ19" s="232"/>
      <c r="YR19" s="232"/>
      <c r="YS19" s="232"/>
      <c r="YT19" s="232"/>
      <c r="YU19" s="232"/>
      <c r="YV19" s="232"/>
      <c r="YW19" s="232"/>
      <c r="YX19" s="232"/>
      <c r="YY19" s="232"/>
      <c r="YZ19" s="232"/>
      <c r="ZA19" s="232"/>
      <c r="ZB19" s="232"/>
      <c r="ZC19" s="232"/>
      <c r="ZD19" s="232"/>
      <c r="ZE19" s="232"/>
      <c r="ZF19" s="232"/>
      <c r="ZG19" s="232"/>
      <c r="ZH19" s="232"/>
      <c r="ZI19" s="232"/>
      <c r="ZJ19" s="232"/>
      <c r="ZK19" s="232"/>
      <c r="ZL19" s="232"/>
      <c r="ZM19" s="232"/>
      <c r="ZN19" s="232"/>
      <c r="ZO19" s="232"/>
      <c r="ZP19" s="232"/>
      <c r="ZQ19" s="232"/>
      <c r="ZR19" s="232"/>
      <c r="ZS19" s="232"/>
      <c r="ZT19" s="232"/>
      <c r="ZU19" s="232"/>
      <c r="ZV19" s="232"/>
      <c r="ZW19" s="232"/>
      <c r="ZX19" s="232"/>
      <c r="ZY19" s="232"/>
      <c r="ZZ19" s="232"/>
      <c r="AAA19" s="232"/>
      <c r="AAB19" s="232"/>
      <c r="AAC19" s="232"/>
      <c r="AAD19" s="232"/>
      <c r="AAE19" s="232"/>
      <c r="AAF19" s="232"/>
      <c r="AAG19" s="232"/>
      <c r="AAH19" s="232"/>
      <c r="AAI19" s="232"/>
      <c r="AAJ19" s="232"/>
      <c r="AAK19" s="232"/>
      <c r="AAL19" s="232"/>
      <c r="AAM19" s="232"/>
      <c r="AAN19" s="232"/>
      <c r="AAO19" s="232"/>
      <c r="AAP19" s="232"/>
      <c r="AAQ19" s="232"/>
      <c r="AAR19" s="232"/>
      <c r="AAS19" s="232"/>
      <c r="AAT19" s="232"/>
      <c r="AAU19" s="232"/>
      <c r="AAV19" s="232"/>
      <c r="AAW19" s="232"/>
      <c r="AAX19" s="232"/>
      <c r="AAY19" s="232"/>
      <c r="AAZ19" s="232"/>
      <c r="ABA19" s="232"/>
      <c r="ABB19" s="232"/>
      <c r="ABC19" s="232"/>
      <c r="ABD19" s="232"/>
      <c r="ABE19" s="232"/>
      <c r="ABF19" s="232"/>
      <c r="ABG19" s="232"/>
      <c r="ABH19" s="232"/>
      <c r="ABI19" s="232"/>
      <c r="ABJ19" s="232"/>
      <c r="ABK19" s="232"/>
      <c r="ABL19" s="232"/>
      <c r="ABM19" s="232"/>
      <c r="ABN19" s="232"/>
      <c r="ABO19" s="232"/>
      <c r="ABP19" s="232"/>
      <c r="ABQ19" s="232"/>
      <c r="ABR19" s="232"/>
      <c r="ABS19" s="232"/>
      <c r="ABT19" s="232"/>
      <c r="ABU19" s="232"/>
      <c r="ABV19" s="232"/>
      <c r="ABW19" s="232"/>
      <c r="ABX19" s="232"/>
      <c r="ABY19" s="232"/>
      <c r="ABZ19" s="232"/>
      <c r="ACA19" s="232"/>
      <c r="ACB19" s="232"/>
      <c r="ACC19" s="232"/>
      <c r="ACD19" s="232"/>
      <c r="ACE19" s="232"/>
      <c r="ACF19" s="232"/>
      <c r="ACG19" s="232"/>
      <c r="ACH19" s="232"/>
      <c r="ACI19" s="232"/>
      <c r="ACJ19" s="232"/>
      <c r="ACK19" s="232"/>
      <c r="ACL19" s="232"/>
      <c r="ACM19" s="232"/>
      <c r="ACN19" s="232"/>
      <c r="ACO19" s="232"/>
      <c r="ACP19" s="232"/>
      <c r="ACQ19" s="232"/>
      <c r="ACR19" s="232"/>
      <c r="ACS19" s="232"/>
      <c r="ACT19" s="232"/>
      <c r="ACU19" s="232"/>
      <c r="ACV19" s="232"/>
      <c r="ACW19" s="232"/>
      <c r="ACX19" s="232"/>
      <c r="ACY19" s="232"/>
      <c r="ACZ19" s="232"/>
      <c r="ADA19" s="232"/>
      <c r="ADB19" s="232"/>
      <c r="ADC19" s="232"/>
      <c r="ADD19" s="232"/>
      <c r="ADE19" s="232"/>
      <c r="ADF19" s="232"/>
      <c r="ADG19" s="232"/>
      <c r="ADH19" s="232"/>
      <c r="ADI19" s="232"/>
      <c r="ADJ19" s="232"/>
      <c r="ADK19" s="232"/>
      <c r="ADL19" s="232"/>
      <c r="ADM19" s="232"/>
      <c r="ADN19" s="232"/>
      <c r="ADO19" s="232"/>
      <c r="ADP19" s="232"/>
      <c r="ADQ19" s="232"/>
      <c r="ADR19" s="232"/>
      <c r="ADS19" s="232"/>
      <c r="ADT19" s="232"/>
      <c r="ADU19" s="232"/>
      <c r="ADV19" s="232"/>
      <c r="ADW19" s="232"/>
      <c r="ADX19" s="232"/>
      <c r="ADY19" s="232"/>
      <c r="ADZ19" s="232"/>
      <c r="AEA19" s="232"/>
      <c r="AEB19" s="232"/>
      <c r="AEC19" s="232"/>
      <c r="AED19" s="232"/>
      <c r="AEE19" s="232"/>
      <c r="AEF19" s="232"/>
      <c r="AEG19" s="232"/>
      <c r="AEH19" s="232"/>
      <c r="AEI19" s="232"/>
      <c r="AEJ19" s="232"/>
      <c r="AEK19" s="232"/>
      <c r="AEL19" s="232"/>
      <c r="AEM19" s="232"/>
      <c r="AEN19" s="232"/>
      <c r="AEO19" s="232"/>
      <c r="AEP19" s="232"/>
      <c r="AEQ19" s="232"/>
      <c r="AER19" s="232"/>
      <c r="AES19" s="232"/>
      <c r="AET19" s="232"/>
      <c r="AEU19" s="232"/>
      <c r="AEV19" s="232"/>
      <c r="AEW19" s="232"/>
      <c r="AEX19" s="232"/>
      <c r="AEY19" s="232"/>
      <c r="AEZ19" s="232"/>
      <c r="AFA19" s="232"/>
      <c r="AFB19" s="232"/>
      <c r="AFC19" s="232"/>
      <c r="AFD19" s="232"/>
      <c r="AFE19" s="232"/>
      <c r="AFF19" s="232"/>
      <c r="AFG19" s="232"/>
      <c r="AFH19" s="232"/>
      <c r="AFI19" s="232"/>
      <c r="AFJ19" s="232"/>
      <c r="AFK19" s="232"/>
      <c r="AFL19" s="232"/>
      <c r="AFM19" s="232"/>
      <c r="AFN19" s="232"/>
      <c r="AFO19" s="232"/>
      <c r="AFP19" s="232"/>
      <c r="AFQ19" s="232"/>
      <c r="AFR19" s="232"/>
      <c r="AFS19" s="232"/>
      <c r="AFT19" s="232"/>
      <c r="AFU19" s="232"/>
      <c r="AFV19" s="232"/>
      <c r="AFW19" s="232"/>
      <c r="AFX19" s="232"/>
      <c r="AFY19" s="232"/>
      <c r="AFZ19" s="232"/>
      <c r="AGA19" s="232"/>
      <c r="AGB19" s="232"/>
      <c r="AGC19" s="232"/>
      <c r="AGD19" s="232"/>
      <c r="AGE19" s="232"/>
      <c r="AGF19" s="232"/>
      <c r="AGG19" s="232"/>
      <c r="AGH19" s="232"/>
      <c r="AGI19" s="232"/>
      <c r="AGJ19" s="232"/>
      <c r="AGK19" s="232"/>
      <c r="AGL19" s="232"/>
      <c r="AGM19" s="232"/>
      <c r="AGN19" s="232"/>
      <c r="AGO19" s="232"/>
      <c r="AGP19" s="232"/>
      <c r="AGQ19" s="232"/>
      <c r="AGR19" s="232"/>
      <c r="AGS19" s="232"/>
      <c r="AGT19" s="232"/>
      <c r="AGU19" s="232"/>
      <c r="AGV19" s="232"/>
      <c r="AGW19" s="232"/>
      <c r="AGX19" s="232"/>
      <c r="AGY19" s="232"/>
      <c r="AGZ19" s="232"/>
      <c r="AHA19" s="232"/>
      <c r="AHB19" s="232"/>
      <c r="AHC19" s="232"/>
      <c r="AHD19" s="232"/>
      <c r="AHE19" s="232"/>
      <c r="AHF19" s="232"/>
      <c r="AHG19" s="232"/>
      <c r="AHH19" s="232"/>
      <c r="AHI19" s="232"/>
      <c r="AHJ19" s="232"/>
      <c r="AHK19" s="232"/>
      <c r="AHL19" s="232"/>
      <c r="AHM19" s="232"/>
      <c r="AHN19" s="232"/>
      <c r="AHO19" s="232"/>
      <c r="AHP19" s="232"/>
      <c r="AHQ19" s="232"/>
      <c r="AHR19" s="232"/>
      <c r="AHS19" s="232"/>
      <c r="AHT19" s="232"/>
      <c r="AHU19" s="232"/>
      <c r="AHV19" s="232"/>
      <c r="AHW19" s="232"/>
      <c r="AHX19" s="232"/>
      <c r="AHY19" s="232"/>
      <c r="AHZ19" s="232"/>
      <c r="AIA19" s="232"/>
      <c r="AIB19" s="232"/>
      <c r="AIC19" s="232"/>
      <c r="AID19" s="232"/>
      <c r="AIE19" s="232"/>
      <c r="AIF19" s="232"/>
      <c r="AIG19" s="232"/>
      <c r="AIH19" s="232"/>
      <c r="AII19" s="232"/>
      <c r="AIJ19" s="232"/>
      <c r="AIK19" s="232"/>
      <c r="AIL19" s="232"/>
      <c r="AIM19" s="232"/>
      <c r="AIN19" s="232"/>
      <c r="AIO19" s="232"/>
      <c r="AIP19" s="232"/>
      <c r="AIQ19" s="232"/>
      <c r="AIR19" s="232"/>
      <c r="AIS19" s="232"/>
      <c r="AIT19" s="232"/>
      <c r="AIU19" s="232"/>
      <c r="AIV19" s="232"/>
      <c r="AIW19" s="232"/>
      <c r="AIX19" s="232"/>
      <c r="AIY19" s="232"/>
      <c r="AIZ19" s="232"/>
      <c r="AJA19" s="232"/>
      <c r="AJB19" s="232"/>
      <c r="AJC19" s="232"/>
      <c r="AJD19" s="232"/>
      <c r="AJE19" s="232"/>
      <c r="AJF19" s="232"/>
      <c r="AJG19" s="232"/>
      <c r="AJH19" s="232"/>
      <c r="AJI19" s="232"/>
      <c r="AJJ19" s="232"/>
      <c r="AJK19" s="232"/>
      <c r="AJL19" s="232"/>
      <c r="AJM19" s="232"/>
      <c r="AJN19" s="232"/>
      <c r="AJO19" s="232"/>
      <c r="AJP19" s="232"/>
      <c r="AJQ19" s="232"/>
      <c r="AJR19" s="232"/>
      <c r="AJS19" s="232"/>
      <c r="AJT19" s="232"/>
      <c r="AJU19" s="232"/>
      <c r="AJV19" s="232"/>
      <c r="AJW19" s="232"/>
      <c r="AJX19" s="232"/>
      <c r="AJY19" s="232"/>
      <c r="AJZ19" s="232"/>
      <c r="AKA19" s="232"/>
      <c r="AKB19" s="232"/>
      <c r="AKC19" s="232"/>
      <c r="AKD19" s="232"/>
      <c r="AKE19" s="232"/>
      <c r="AKF19" s="232"/>
      <c r="AKG19" s="232"/>
      <c r="AKH19" s="232"/>
      <c r="AKI19" s="232"/>
      <c r="AKJ19" s="232"/>
      <c r="AKK19" s="232"/>
      <c r="AKL19" s="232"/>
      <c r="AKM19" s="232"/>
      <c r="AKN19" s="232"/>
      <c r="AKO19" s="232"/>
      <c r="AKP19" s="232"/>
      <c r="AKQ19" s="232"/>
      <c r="AKR19" s="232"/>
      <c r="AKS19" s="232"/>
      <c r="AKT19" s="232"/>
      <c r="AKU19" s="232"/>
      <c r="AKV19" s="232"/>
      <c r="AKW19" s="232"/>
      <c r="AKX19" s="232"/>
      <c r="AKY19" s="232"/>
      <c r="AKZ19" s="232"/>
      <c r="ALA19" s="232"/>
      <c r="ALB19" s="232"/>
      <c r="ALC19" s="232"/>
      <c r="ALD19" s="232"/>
      <c r="ALE19" s="232"/>
      <c r="ALF19" s="232"/>
      <c r="ALG19" s="232"/>
      <c r="ALH19" s="232"/>
      <c r="ALI19" s="232"/>
      <c r="ALJ19" s="232"/>
      <c r="ALK19" s="232"/>
      <c r="ALL19" s="232"/>
      <c r="ALM19" s="232"/>
      <c r="ALN19" s="232"/>
      <c r="ALO19" s="232"/>
      <c r="ALP19" s="232"/>
      <c r="ALQ19" s="232"/>
      <c r="ALR19" s="232"/>
      <c r="ALS19" s="232"/>
      <c r="ALT19" s="232"/>
      <c r="ALU19" s="232"/>
      <c r="ALV19" s="232"/>
      <c r="ALW19" s="232"/>
      <c r="ALX19" s="232"/>
      <c r="ALY19" s="232"/>
      <c r="ALZ19" s="232"/>
      <c r="AMA19" s="232"/>
      <c r="AMB19" s="232"/>
      <c r="AMC19" s="232"/>
      <c r="AMD19" s="232"/>
      <c r="AME19" s="232"/>
      <c r="AMF19" s="232"/>
      <c r="AMG19" s="232"/>
      <c r="AMH19" s="232"/>
      <c r="AMI19" s="232"/>
      <c r="AMJ19" s="232"/>
      <c r="AMK19" s="232"/>
    </row>
    <row r="20" spans="1:1025" s="234" customFormat="1">
      <c r="A20" s="330">
        <f>A12+1</f>
        <v>2</v>
      </c>
      <c r="B20" s="391" t="str">
        <f>IF(ISBLANK('[10]PRESUPUESTO EMPALME'!B19),"",'[10]PRESUPUESTO EMPALME'!B19)</f>
        <v>SUMINISTRO DE TUBERIA Y PIEZAS:</v>
      </c>
      <c r="C20" s="312" t="str">
        <f>IF(ISBLANK('[10]PRESUPUESTO EMPALME'!C19),"",'[10]PRESUPUESTO EMPALME'!C19)</f>
        <v/>
      </c>
      <c r="D20" s="311" t="str">
        <f>IF(ISBLANK('[10]PRESUPUESTO EMPALME'!D19),"",'[10]PRESUPUESTO EMPALME'!D19)</f>
        <v/>
      </c>
      <c r="E20" s="317"/>
      <c r="F20" s="309" t="str">
        <f t="shared" si="1"/>
        <v/>
      </c>
      <c r="G20" s="288" t="str">
        <f>IF(ISBLANK('[10]PRESUPUESTO EMPALME'!G19),"",'[10]PRESUPUESTO EMPALME'!G19)</f>
        <v/>
      </c>
      <c r="H20" s="250"/>
      <c r="K20" s="233"/>
      <c r="L20" s="233"/>
      <c r="M20" s="233"/>
      <c r="N20" s="233"/>
      <c r="O20" s="233"/>
      <c r="P20" s="233"/>
      <c r="Q20" s="233"/>
      <c r="R20" s="233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2"/>
      <c r="CL20" s="232"/>
      <c r="CM20" s="232"/>
      <c r="CN20" s="232"/>
      <c r="CO20" s="232"/>
      <c r="CP20" s="232"/>
      <c r="CQ20" s="232"/>
      <c r="CR20" s="232"/>
      <c r="CS20" s="232"/>
      <c r="CT20" s="232"/>
      <c r="CU20" s="232"/>
      <c r="CV20" s="232"/>
      <c r="CW20" s="232"/>
      <c r="CX20" s="232"/>
      <c r="CY20" s="232"/>
      <c r="CZ20" s="232"/>
      <c r="DA20" s="232"/>
      <c r="DB20" s="232"/>
      <c r="DC20" s="232"/>
      <c r="DD20" s="232"/>
      <c r="DE20" s="232"/>
      <c r="DF20" s="232"/>
      <c r="DG20" s="232"/>
      <c r="DH20" s="232"/>
      <c r="DI20" s="232"/>
      <c r="DJ20" s="232"/>
      <c r="DK20" s="232"/>
      <c r="DL20" s="232"/>
      <c r="DM20" s="232"/>
      <c r="DN20" s="232"/>
      <c r="DO20" s="232"/>
      <c r="DP20" s="232"/>
      <c r="DQ20" s="232"/>
      <c r="DR20" s="232"/>
      <c r="DS20" s="232"/>
      <c r="DT20" s="232"/>
      <c r="DU20" s="232"/>
      <c r="DV20" s="232"/>
      <c r="DW20" s="232"/>
      <c r="DX20" s="232"/>
      <c r="DY20" s="232"/>
      <c r="DZ20" s="232"/>
      <c r="EA20" s="232"/>
      <c r="EB20" s="232"/>
      <c r="EC20" s="232"/>
      <c r="ED20" s="232"/>
      <c r="EE20" s="232"/>
      <c r="EF20" s="232"/>
      <c r="EG20" s="232"/>
      <c r="EH20" s="232"/>
      <c r="EI20" s="232"/>
      <c r="EJ20" s="232"/>
      <c r="EK20" s="232"/>
      <c r="EL20" s="232"/>
      <c r="EM20" s="232"/>
      <c r="EN20" s="232"/>
      <c r="EO20" s="232"/>
      <c r="EP20" s="232"/>
      <c r="EQ20" s="232"/>
      <c r="ER20" s="232"/>
      <c r="ES20" s="232"/>
      <c r="ET20" s="232"/>
      <c r="EU20" s="232"/>
      <c r="EV20" s="232"/>
      <c r="EW20" s="232"/>
      <c r="EX20" s="232"/>
      <c r="EY20" s="232"/>
      <c r="EZ20" s="232"/>
      <c r="FA20" s="232"/>
      <c r="FB20" s="232"/>
      <c r="FC20" s="232"/>
      <c r="FD20" s="232"/>
      <c r="FE20" s="232"/>
      <c r="FF20" s="232"/>
      <c r="FG20" s="232"/>
      <c r="FH20" s="232"/>
      <c r="FI20" s="232"/>
      <c r="FJ20" s="232"/>
      <c r="FK20" s="232"/>
      <c r="FL20" s="232"/>
      <c r="FM20" s="232"/>
      <c r="FN20" s="232"/>
      <c r="FO20" s="232"/>
      <c r="FP20" s="232"/>
      <c r="FQ20" s="232"/>
      <c r="FR20" s="232"/>
      <c r="FS20" s="232"/>
      <c r="FT20" s="232"/>
      <c r="FU20" s="232"/>
      <c r="FV20" s="232"/>
      <c r="FW20" s="232"/>
      <c r="FX20" s="232"/>
      <c r="FY20" s="232"/>
      <c r="FZ20" s="232"/>
      <c r="GA20" s="232"/>
      <c r="GB20" s="232"/>
      <c r="GC20" s="232"/>
      <c r="GD20" s="232"/>
      <c r="GE20" s="232"/>
      <c r="GF20" s="232"/>
      <c r="GG20" s="232"/>
      <c r="GH20" s="232"/>
      <c r="GI20" s="232"/>
      <c r="GJ20" s="232"/>
      <c r="GK20" s="232"/>
      <c r="GL20" s="232"/>
      <c r="GM20" s="232"/>
      <c r="GN20" s="232"/>
      <c r="GO20" s="232"/>
      <c r="GP20" s="232"/>
      <c r="GQ20" s="232"/>
      <c r="GR20" s="232"/>
      <c r="GS20" s="232"/>
      <c r="GT20" s="232"/>
      <c r="GU20" s="232"/>
      <c r="GV20" s="232"/>
      <c r="GW20" s="232"/>
      <c r="GX20" s="232"/>
      <c r="GY20" s="232"/>
      <c r="GZ20" s="232"/>
      <c r="HA20" s="232"/>
      <c r="HB20" s="232"/>
      <c r="HC20" s="232"/>
      <c r="HD20" s="232"/>
      <c r="HE20" s="232"/>
      <c r="HF20" s="232"/>
      <c r="HG20" s="232"/>
      <c r="HH20" s="232"/>
      <c r="HI20" s="232"/>
      <c r="HJ20" s="232"/>
      <c r="HK20" s="232"/>
      <c r="HL20" s="232"/>
      <c r="HM20" s="232"/>
      <c r="HN20" s="232"/>
      <c r="HO20" s="232"/>
      <c r="HP20" s="232"/>
      <c r="HQ20" s="232"/>
      <c r="HR20" s="232"/>
      <c r="HS20" s="232"/>
      <c r="HT20" s="232"/>
      <c r="HU20" s="232"/>
      <c r="HV20" s="232"/>
      <c r="HW20" s="232"/>
      <c r="HX20" s="232"/>
      <c r="HY20" s="232"/>
      <c r="HZ20" s="232"/>
      <c r="IA20" s="232"/>
      <c r="IB20" s="232"/>
      <c r="IC20" s="232"/>
      <c r="ID20" s="232"/>
      <c r="IE20" s="232"/>
      <c r="IF20" s="232"/>
      <c r="IG20" s="232"/>
      <c r="IH20" s="232"/>
      <c r="II20" s="232"/>
      <c r="IJ20" s="232"/>
      <c r="IK20" s="232"/>
      <c r="IL20" s="232"/>
      <c r="IM20" s="232"/>
      <c r="IN20" s="232"/>
      <c r="IO20" s="232"/>
      <c r="IP20" s="232"/>
      <c r="IQ20" s="232"/>
      <c r="IR20" s="232"/>
      <c r="IS20" s="232"/>
      <c r="IT20" s="232"/>
      <c r="IU20" s="232"/>
      <c r="IV20" s="232"/>
      <c r="IW20" s="232"/>
      <c r="IX20" s="232"/>
      <c r="IY20" s="232"/>
      <c r="IZ20" s="232"/>
      <c r="JA20" s="232"/>
      <c r="JB20" s="232"/>
      <c r="JC20" s="232"/>
      <c r="JD20" s="232"/>
      <c r="JE20" s="232"/>
      <c r="JF20" s="232"/>
      <c r="JG20" s="232"/>
      <c r="JH20" s="232"/>
      <c r="JI20" s="232"/>
      <c r="JJ20" s="232"/>
      <c r="JK20" s="232"/>
      <c r="JL20" s="232"/>
      <c r="JM20" s="232"/>
      <c r="JN20" s="232"/>
      <c r="JO20" s="232"/>
      <c r="JP20" s="232"/>
      <c r="JQ20" s="232"/>
      <c r="JR20" s="232"/>
      <c r="JS20" s="232"/>
      <c r="JT20" s="232"/>
      <c r="JU20" s="232"/>
      <c r="JV20" s="232"/>
      <c r="JW20" s="232"/>
      <c r="JX20" s="232"/>
      <c r="JY20" s="232"/>
      <c r="JZ20" s="232"/>
      <c r="KA20" s="232"/>
      <c r="KB20" s="232"/>
      <c r="KC20" s="232"/>
      <c r="KD20" s="232"/>
      <c r="KE20" s="232"/>
      <c r="KF20" s="232"/>
      <c r="KG20" s="232"/>
      <c r="KH20" s="232"/>
      <c r="KI20" s="232"/>
      <c r="KJ20" s="232"/>
      <c r="KK20" s="232"/>
      <c r="KL20" s="232"/>
      <c r="KM20" s="232"/>
      <c r="KN20" s="232"/>
      <c r="KO20" s="232"/>
      <c r="KP20" s="232"/>
      <c r="KQ20" s="232"/>
      <c r="KR20" s="232"/>
      <c r="KS20" s="232"/>
      <c r="KT20" s="232"/>
      <c r="KU20" s="232"/>
      <c r="KV20" s="232"/>
      <c r="KW20" s="232"/>
      <c r="KX20" s="232"/>
      <c r="KY20" s="232"/>
      <c r="KZ20" s="232"/>
      <c r="LA20" s="232"/>
      <c r="LB20" s="232"/>
      <c r="LC20" s="232"/>
      <c r="LD20" s="232"/>
      <c r="LE20" s="232"/>
      <c r="LF20" s="232"/>
      <c r="LG20" s="232"/>
      <c r="LH20" s="232"/>
      <c r="LI20" s="232"/>
      <c r="LJ20" s="232"/>
      <c r="LK20" s="232"/>
      <c r="LL20" s="232"/>
      <c r="LM20" s="232"/>
      <c r="LN20" s="232"/>
      <c r="LO20" s="232"/>
      <c r="LP20" s="232"/>
      <c r="LQ20" s="232"/>
      <c r="LR20" s="232"/>
      <c r="LS20" s="232"/>
      <c r="LT20" s="232"/>
      <c r="LU20" s="232"/>
      <c r="LV20" s="232"/>
      <c r="LW20" s="232"/>
      <c r="LX20" s="232"/>
      <c r="LY20" s="232"/>
      <c r="LZ20" s="232"/>
      <c r="MA20" s="232"/>
      <c r="MB20" s="232"/>
      <c r="MC20" s="232"/>
      <c r="MD20" s="232"/>
      <c r="ME20" s="232"/>
      <c r="MF20" s="232"/>
      <c r="MG20" s="232"/>
      <c r="MH20" s="232"/>
      <c r="MI20" s="232"/>
      <c r="MJ20" s="232"/>
      <c r="MK20" s="232"/>
      <c r="ML20" s="232"/>
      <c r="MM20" s="232"/>
      <c r="MN20" s="232"/>
      <c r="MO20" s="232"/>
      <c r="MP20" s="232"/>
      <c r="MQ20" s="232"/>
      <c r="MR20" s="232"/>
      <c r="MS20" s="232"/>
      <c r="MT20" s="232"/>
      <c r="MU20" s="232"/>
      <c r="MV20" s="232"/>
      <c r="MW20" s="232"/>
      <c r="MX20" s="232"/>
      <c r="MY20" s="232"/>
      <c r="MZ20" s="232"/>
      <c r="NA20" s="232"/>
      <c r="NB20" s="232"/>
      <c r="NC20" s="232"/>
      <c r="ND20" s="232"/>
      <c r="NE20" s="232"/>
      <c r="NF20" s="232"/>
      <c r="NG20" s="232"/>
      <c r="NH20" s="232"/>
      <c r="NI20" s="232"/>
      <c r="NJ20" s="232"/>
      <c r="NK20" s="232"/>
      <c r="NL20" s="232"/>
      <c r="NM20" s="232"/>
      <c r="NN20" s="232"/>
      <c r="NO20" s="232"/>
      <c r="NP20" s="232"/>
      <c r="NQ20" s="232"/>
      <c r="NR20" s="232"/>
      <c r="NS20" s="232"/>
      <c r="NT20" s="232"/>
      <c r="NU20" s="232"/>
      <c r="NV20" s="232"/>
      <c r="NW20" s="232"/>
      <c r="NX20" s="232"/>
      <c r="NY20" s="232"/>
      <c r="NZ20" s="232"/>
      <c r="OA20" s="232"/>
      <c r="OB20" s="232"/>
      <c r="OC20" s="232"/>
      <c r="OD20" s="232"/>
      <c r="OE20" s="232"/>
      <c r="OF20" s="232"/>
      <c r="OG20" s="232"/>
      <c r="OH20" s="232"/>
      <c r="OI20" s="232"/>
      <c r="OJ20" s="232"/>
      <c r="OK20" s="232"/>
      <c r="OL20" s="232"/>
      <c r="OM20" s="232"/>
      <c r="ON20" s="232"/>
      <c r="OO20" s="232"/>
      <c r="OP20" s="232"/>
      <c r="OQ20" s="232"/>
      <c r="OR20" s="232"/>
      <c r="OS20" s="232"/>
      <c r="OT20" s="232"/>
      <c r="OU20" s="232"/>
      <c r="OV20" s="232"/>
      <c r="OW20" s="232"/>
      <c r="OX20" s="232"/>
      <c r="OY20" s="232"/>
      <c r="OZ20" s="232"/>
      <c r="PA20" s="232"/>
      <c r="PB20" s="232"/>
      <c r="PC20" s="232"/>
      <c r="PD20" s="232"/>
      <c r="PE20" s="232"/>
      <c r="PF20" s="232"/>
      <c r="PG20" s="232"/>
      <c r="PH20" s="232"/>
      <c r="PI20" s="232"/>
      <c r="PJ20" s="232"/>
      <c r="PK20" s="232"/>
      <c r="PL20" s="232"/>
      <c r="PM20" s="232"/>
      <c r="PN20" s="232"/>
      <c r="PO20" s="232"/>
      <c r="PP20" s="232"/>
      <c r="PQ20" s="232"/>
      <c r="PR20" s="232"/>
      <c r="PS20" s="232"/>
      <c r="PT20" s="232"/>
      <c r="PU20" s="232"/>
      <c r="PV20" s="232"/>
      <c r="PW20" s="232"/>
      <c r="PX20" s="232"/>
      <c r="PY20" s="232"/>
      <c r="PZ20" s="232"/>
      <c r="QA20" s="232"/>
      <c r="QB20" s="232"/>
      <c r="QC20" s="232"/>
      <c r="QD20" s="232"/>
      <c r="QE20" s="232"/>
      <c r="QF20" s="232"/>
      <c r="QG20" s="232"/>
      <c r="QH20" s="232"/>
      <c r="QI20" s="232"/>
      <c r="QJ20" s="232"/>
      <c r="QK20" s="232"/>
      <c r="QL20" s="232"/>
      <c r="QM20" s="232"/>
      <c r="QN20" s="232"/>
      <c r="QO20" s="232"/>
      <c r="QP20" s="232"/>
      <c r="QQ20" s="232"/>
      <c r="QR20" s="232"/>
      <c r="QS20" s="232"/>
      <c r="QT20" s="232"/>
      <c r="QU20" s="232"/>
      <c r="QV20" s="232"/>
      <c r="QW20" s="232"/>
      <c r="QX20" s="232"/>
      <c r="QY20" s="232"/>
      <c r="QZ20" s="232"/>
      <c r="RA20" s="232"/>
      <c r="RB20" s="232"/>
      <c r="RC20" s="232"/>
      <c r="RD20" s="232"/>
      <c r="RE20" s="232"/>
      <c r="RF20" s="232"/>
      <c r="RG20" s="232"/>
      <c r="RH20" s="232"/>
      <c r="RI20" s="232"/>
      <c r="RJ20" s="232"/>
      <c r="RK20" s="232"/>
      <c r="RL20" s="232"/>
      <c r="RM20" s="232"/>
      <c r="RN20" s="232"/>
      <c r="RO20" s="232"/>
      <c r="RP20" s="232"/>
      <c r="RQ20" s="232"/>
      <c r="RR20" s="232"/>
      <c r="RS20" s="232"/>
      <c r="RT20" s="232"/>
      <c r="RU20" s="232"/>
      <c r="RV20" s="232"/>
      <c r="RW20" s="232"/>
      <c r="RX20" s="232"/>
      <c r="RY20" s="232"/>
      <c r="RZ20" s="232"/>
      <c r="SA20" s="232"/>
      <c r="SB20" s="232"/>
      <c r="SC20" s="232"/>
      <c r="SD20" s="232"/>
      <c r="SE20" s="232"/>
      <c r="SF20" s="232"/>
      <c r="SG20" s="232"/>
      <c r="SH20" s="232"/>
      <c r="SI20" s="232"/>
      <c r="SJ20" s="232"/>
      <c r="SK20" s="232"/>
      <c r="SL20" s="232"/>
      <c r="SM20" s="232"/>
      <c r="SN20" s="232"/>
      <c r="SO20" s="232"/>
      <c r="SP20" s="232"/>
      <c r="SQ20" s="232"/>
      <c r="SR20" s="232"/>
      <c r="SS20" s="232"/>
      <c r="ST20" s="232"/>
      <c r="SU20" s="232"/>
      <c r="SV20" s="232"/>
      <c r="SW20" s="232"/>
      <c r="SX20" s="232"/>
      <c r="SY20" s="232"/>
      <c r="SZ20" s="232"/>
      <c r="TA20" s="232"/>
      <c r="TB20" s="232"/>
      <c r="TC20" s="232"/>
      <c r="TD20" s="232"/>
      <c r="TE20" s="232"/>
      <c r="TF20" s="232"/>
      <c r="TG20" s="232"/>
      <c r="TH20" s="232"/>
      <c r="TI20" s="232"/>
      <c r="TJ20" s="232"/>
      <c r="TK20" s="232"/>
      <c r="TL20" s="232"/>
      <c r="TM20" s="232"/>
      <c r="TN20" s="232"/>
      <c r="TO20" s="232"/>
      <c r="TP20" s="232"/>
      <c r="TQ20" s="232"/>
      <c r="TR20" s="232"/>
      <c r="TS20" s="232"/>
      <c r="TT20" s="232"/>
      <c r="TU20" s="232"/>
      <c r="TV20" s="232"/>
      <c r="TW20" s="232"/>
      <c r="TX20" s="232"/>
      <c r="TY20" s="232"/>
      <c r="TZ20" s="232"/>
      <c r="UA20" s="232"/>
      <c r="UB20" s="232"/>
      <c r="UC20" s="232"/>
      <c r="UD20" s="232"/>
      <c r="UE20" s="232"/>
      <c r="UF20" s="232"/>
      <c r="UG20" s="232"/>
      <c r="UH20" s="232"/>
      <c r="UI20" s="232"/>
      <c r="UJ20" s="232"/>
      <c r="UK20" s="232"/>
      <c r="UL20" s="232"/>
      <c r="UM20" s="232"/>
      <c r="UN20" s="232"/>
      <c r="UO20" s="232"/>
      <c r="UP20" s="232"/>
      <c r="UQ20" s="232"/>
      <c r="UR20" s="232"/>
      <c r="US20" s="232"/>
      <c r="UT20" s="232"/>
      <c r="UU20" s="232"/>
      <c r="UV20" s="232"/>
      <c r="UW20" s="232"/>
      <c r="UX20" s="232"/>
      <c r="UY20" s="232"/>
      <c r="UZ20" s="232"/>
      <c r="VA20" s="232"/>
      <c r="VB20" s="232"/>
      <c r="VC20" s="232"/>
      <c r="VD20" s="232"/>
      <c r="VE20" s="232"/>
      <c r="VF20" s="232"/>
      <c r="VG20" s="232"/>
      <c r="VH20" s="232"/>
      <c r="VI20" s="232"/>
      <c r="VJ20" s="232"/>
      <c r="VK20" s="232"/>
      <c r="VL20" s="232"/>
      <c r="VM20" s="232"/>
      <c r="VN20" s="232"/>
      <c r="VO20" s="232"/>
      <c r="VP20" s="232"/>
      <c r="VQ20" s="232"/>
      <c r="VR20" s="232"/>
      <c r="VS20" s="232"/>
      <c r="VT20" s="232"/>
      <c r="VU20" s="232"/>
      <c r="VV20" s="232"/>
      <c r="VW20" s="232"/>
      <c r="VX20" s="232"/>
      <c r="VY20" s="232"/>
      <c r="VZ20" s="232"/>
      <c r="WA20" s="232"/>
      <c r="WB20" s="232"/>
      <c r="WC20" s="232"/>
      <c r="WD20" s="232"/>
      <c r="WE20" s="232"/>
      <c r="WF20" s="232"/>
      <c r="WG20" s="232"/>
      <c r="WH20" s="232"/>
      <c r="WI20" s="232"/>
      <c r="WJ20" s="232"/>
      <c r="WK20" s="232"/>
      <c r="WL20" s="232"/>
      <c r="WM20" s="232"/>
      <c r="WN20" s="232"/>
      <c r="WO20" s="232"/>
      <c r="WP20" s="232"/>
      <c r="WQ20" s="232"/>
      <c r="WR20" s="232"/>
      <c r="WS20" s="232"/>
      <c r="WT20" s="232"/>
      <c r="WU20" s="232"/>
      <c r="WV20" s="232"/>
      <c r="WW20" s="232"/>
      <c r="WX20" s="232"/>
      <c r="WY20" s="232"/>
      <c r="WZ20" s="232"/>
      <c r="XA20" s="232"/>
      <c r="XB20" s="232"/>
      <c r="XC20" s="232"/>
      <c r="XD20" s="232"/>
      <c r="XE20" s="232"/>
      <c r="XF20" s="232"/>
      <c r="XG20" s="232"/>
      <c r="XH20" s="232"/>
      <c r="XI20" s="232"/>
      <c r="XJ20" s="232"/>
      <c r="XK20" s="232"/>
      <c r="XL20" s="232"/>
      <c r="XM20" s="232"/>
      <c r="XN20" s="232"/>
      <c r="XO20" s="232"/>
      <c r="XP20" s="232"/>
      <c r="XQ20" s="232"/>
      <c r="XR20" s="232"/>
      <c r="XS20" s="232"/>
      <c r="XT20" s="232"/>
      <c r="XU20" s="232"/>
      <c r="XV20" s="232"/>
      <c r="XW20" s="232"/>
      <c r="XX20" s="232"/>
      <c r="XY20" s="232"/>
      <c r="XZ20" s="232"/>
      <c r="YA20" s="232"/>
      <c r="YB20" s="232"/>
      <c r="YC20" s="232"/>
      <c r="YD20" s="232"/>
      <c r="YE20" s="232"/>
      <c r="YF20" s="232"/>
      <c r="YG20" s="232"/>
      <c r="YH20" s="232"/>
      <c r="YI20" s="232"/>
      <c r="YJ20" s="232"/>
      <c r="YK20" s="232"/>
      <c r="YL20" s="232"/>
      <c r="YM20" s="232"/>
      <c r="YN20" s="232"/>
      <c r="YO20" s="232"/>
      <c r="YP20" s="232"/>
      <c r="YQ20" s="232"/>
      <c r="YR20" s="232"/>
      <c r="YS20" s="232"/>
      <c r="YT20" s="232"/>
      <c r="YU20" s="232"/>
      <c r="YV20" s="232"/>
      <c r="YW20" s="232"/>
      <c r="YX20" s="232"/>
      <c r="YY20" s="232"/>
      <c r="YZ20" s="232"/>
      <c r="ZA20" s="232"/>
      <c r="ZB20" s="232"/>
      <c r="ZC20" s="232"/>
      <c r="ZD20" s="232"/>
      <c r="ZE20" s="232"/>
      <c r="ZF20" s="232"/>
      <c r="ZG20" s="232"/>
      <c r="ZH20" s="232"/>
      <c r="ZI20" s="232"/>
      <c r="ZJ20" s="232"/>
      <c r="ZK20" s="232"/>
      <c r="ZL20" s="232"/>
      <c r="ZM20" s="232"/>
      <c r="ZN20" s="232"/>
      <c r="ZO20" s="232"/>
      <c r="ZP20" s="232"/>
      <c r="ZQ20" s="232"/>
      <c r="ZR20" s="232"/>
      <c r="ZS20" s="232"/>
      <c r="ZT20" s="232"/>
      <c r="ZU20" s="232"/>
      <c r="ZV20" s="232"/>
      <c r="ZW20" s="232"/>
      <c r="ZX20" s="232"/>
      <c r="ZY20" s="232"/>
      <c r="ZZ20" s="232"/>
      <c r="AAA20" s="232"/>
      <c r="AAB20" s="232"/>
      <c r="AAC20" s="232"/>
      <c r="AAD20" s="232"/>
      <c r="AAE20" s="232"/>
      <c r="AAF20" s="232"/>
      <c r="AAG20" s="232"/>
      <c r="AAH20" s="232"/>
      <c r="AAI20" s="232"/>
      <c r="AAJ20" s="232"/>
      <c r="AAK20" s="232"/>
      <c r="AAL20" s="232"/>
      <c r="AAM20" s="232"/>
      <c r="AAN20" s="232"/>
      <c r="AAO20" s="232"/>
      <c r="AAP20" s="232"/>
      <c r="AAQ20" s="232"/>
      <c r="AAR20" s="232"/>
      <c r="AAS20" s="232"/>
      <c r="AAT20" s="232"/>
      <c r="AAU20" s="232"/>
      <c r="AAV20" s="232"/>
      <c r="AAW20" s="232"/>
      <c r="AAX20" s="232"/>
      <c r="AAY20" s="232"/>
      <c r="AAZ20" s="232"/>
      <c r="ABA20" s="232"/>
      <c r="ABB20" s="232"/>
      <c r="ABC20" s="232"/>
      <c r="ABD20" s="232"/>
      <c r="ABE20" s="232"/>
      <c r="ABF20" s="232"/>
      <c r="ABG20" s="232"/>
      <c r="ABH20" s="232"/>
      <c r="ABI20" s="232"/>
      <c r="ABJ20" s="232"/>
      <c r="ABK20" s="232"/>
      <c r="ABL20" s="232"/>
      <c r="ABM20" s="232"/>
      <c r="ABN20" s="232"/>
      <c r="ABO20" s="232"/>
      <c r="ABP20" s="232"/>
      <c r="ABQ20" s="232"/>
      <c r="ABR20" s="232"/>
      <c r="ABS20" s="232"/>
      <c r="ABT20" s="232"/>
      <c r="ABU20" s="232"/>
      <c r="ABV20" s="232"/>
      <c r="ABW20" s="232"/>
      <c r="ABX20" s="232"/>
      <c r="ABY20" s="232"/>
      <c r="ABZ20" s="232"/>
      <c r="ACA20" s="232"/>
      <c r="ACB20" s="232"/>
      <c r="ACC20" s="232"/>
      <c r="ACD20" s="232"/>
      <c r="ACE20" s="232"/>
      <c r="ACF20" s="232"/>
      <c r="ACG20" s="232"/>
      <c r="ACH20" s="232"/>
      <c r="ACI20" s="232"/>
      <c r="ACJ20" s="232"/>
      <c r="ACK20" s="232"/>
      <c r="ACL20" s="232"/>
      <c r="ACM20" s="232"/>
      <c r="ACN20" s="232"/>
      <c r="ACO20" s="232"/>
      <c r="ACP20" s="232"/>
      <c r="ACQ20" s="232"/>
      <c r="ACR20" s="232"/>
      <c r="ACS20" s="232"/>
      <c r="ACT20" s="232"/>
      <c r="ACU20" s="232"/>
      <c r="ACV20" s="232"/>
      <c r="ACW20" s="232"/>
      <c r="ACX20" s="232"/>
      <c r="ACY20" s="232"/>
      <c r="ACZ20" s="232"/>
      <c r="ADA20" s="232"/>
      <c r="ADB20" s="232"/>
      <c r="ADC20" s="232"/>
      <c r="ADD20" s="232"/>
      <c r="ADE20" s="232"/>
      <c r="ADF20" s="232"/>
      <c r="ADG20" s="232"/>
      <c r="ADH20" s="232"/>
      <c r="ADI20" s="232"/>
      <c r="ADJ20" s="232"/>
      <c r="ADK20" s="232"/>
      <c r="ADL20" s="232"/>
      <c r="ADM20" s="232"/>
      <c r="ADN20" s="232"/>
      <c r="ADO20" s="232"/>
      <c r="ADP20" s="232"/>
      <c r="ADQ20" s="232"/>
      <c r="ADR20" s="232"/>
      <c r="ADS20" s="232"/>
      <c r="ADT20" s="232"/>
      <c r="ADU20" s="232"/>
      <c r="ADV20" s="232"/>
      <c r="ADW20" s="232"/>
      <c r="ADX20" s="232"/>
      <c r="ADY20" s="232"/>
      <c r="ADZ20" s="232"/>
      <c r="AEA20" s="232"/>
      <c r="AEB20" s="232"/>
      <c r="AEC20" s="232"/>
      <c r="AED20" s="232"/>
      <c r="AEE20" s="232"/>
      <c r="AEF20" s="232"/>
      <c r="AEG20" s="232"/>
      <c r="AEH20" s="232"/>
      <c r="AEI20" s="232"/>
      <c r="AEJ20" s="232"/>
      <c r="AEK20" s="232"/>
      <c r="AEL20" s="232"/>
      <c r="AEM20" s="232"/>
      <c r="AEN20" s="232"/>
      <c r="AEO20" s="232"/>
      <c r="AEP20" s="232"/>
      <c r="AEQ20" s="232"/>
      <c r="AER20" s="232"/>
      <c r="AES20" s="232"/>
      <c r="AET20" s="232"/>
      <c r="AEU20" s="232"/>
      <c r="AEV20" s="232"/>
      <c r="AEW20" s="232"/>
      <c r="AEX20" s="232"/>
      <c r="AEY20" s="232"/>
      <c r="AEZ20" s="232"/>
      <c r="AFA20" s="232"/>
      <c r="AFB20" s="232"/>
      <c r="AFC20" s="232"/>
      <c r="AFD20" s="232"/>
      <c r="AFE20" s="232"/>
      <c r="AFF20" s="232"/>
      <c r="AFG20" s="232"/>
      <c r="AFH20" s="232"/>
      <c r="AFI20" s="232"/>
      <c r="AFJ20" s="232"/>
      <c r="AFK20" s="232"/>
      <c r="AFL20" s="232"/>
      <c r="AFM20" s="232"/>
      <c r="AFN20" s="232"/>
      <c r="AFO20" s="232"/>
      <c r="AFP20" s="232"/>
      <c r="AFQ20" s="232"/>
      <c r="AFR20" s="232"/>
      <c r="AFS20" s="232"/>
      <c r="AFT20" s="232"/>
      <c r="AFU20" s="232"/>
      <c r="AFV20" s="232"/>
      <c r="AFW20" s="232"/>
      <c r="AFX20" s="232"/>
      <c r="AFY20" s="232"/>
      <c r="AFZ20" s="232"/>
      <c r="AGA20" s="232"/>
      <c r="AGB20" s="232"/>
      <c r="AGC20" s="232"/>
      <c r="AGD20" s="232"/>
      <c r="AGE20" s="232"/>
      <c r="AGF20" s="232"/>
      <c r="AGG20" s="232"/>
      <c r="AGH20" s="232"/>
      <c r="AGI20" s="232"/>
      <c r="AGJ20" s="232"/>
      <c r="AGK20" s="232"/>
      <c r="AGL20" s="232"/>
      <c r="AGM20" s="232"/>
      <c r="AGN20" s="232"/>
      <c r="AGO20" s="232"/>
      <c r="AGP20" s="232"/>
      <c r="AGQ20" s="232"/>
      <c r="AGR20" s="232"/>
      <c r="AGS20" s="232"/>
      <c r="AGT20" s="232"/>
      <c r="AGU20" s="232"/>
      <c r="AGV20" s="232"/>
      <c r="AGW20" s="232"/>
      <c r="AGX20" s="232"/>
      <c r="AGY20" s="232"/>
      <c r="AGZ20" s="232"/>
      <c r="AHA20" s="232"/>
      <c r="AHB20" s="232"/>
      <c r="AHC20" s="232"/>
      <c r="AHD20" s="232"/>
      <c r="AHE20" s="232"/>
      <c r="AHF20" s="232"/>
      <c r="AHG20" s="232"/>
      <c r="AHH20" s="232"/>
      <c r="AHI20" s="232"/>
      <c r="AHJ20" s="232"/>
      <c r="AHK20" s="232"/>
      <c r="AHL20" s="232"/>
      <c r="AHM20" s="232"/>
      <c r="AHN20" s="232"/>
      <c r="AHO20" s="232"/>
      <c r="AHP20" s="232"/>
      <c r="AHQ20" s="232"/>
      <c r="AHR20" s="232"/>
      <c r="AHS20" s="232"/>
      <c r="AHT20" s="232"/>
      <c r="AHU20" s="232"/>
      <c r="AHV20" s="232"/>
      <c r="AHW20" s="232"/>
      <c r="AHX20" s="232"/>
      <c r="AHY20" s="232"/>
      <c r="AHZ20" s="232"/>
      <c r="AIA20" s="232"/>
      <c r="AIB20" s="232"/>
      <c r="AIC20" s="232"/>
      <c r="AID20" s="232"/>
      <c r="AIE20" s="232"/>
      <c r="AIF20" s="232"/>
      <c r="AIG20" s="232"/>
      <c r="AIH20" s="232"/>
      <c r="AII20" s="232"/>
      <c r="AIJ20" s="232"/>
      <c r="AIK20" s="232"/>
      <c r="AIL20" s="232"/>
      <c r="AIM20" s="232"/>
      <c r="AIN20" s="232"/>
      <c r="AIO20" s="232"/>
      <c r="AIP20" s="232"/>
      <c r="AIQ20" s="232"/>
      <c r="AIR20" s="232"/>
      <c r="AIS20" s="232"/>
      <c r="AIT20" s="232"/>
      <c r="AIU20" s="232"/>
      <c r="AIV20" s="232"/>
      <c r="AIW20" s="232"/>
      <c r="AIX20" s="232"/>
      <c r="AIY20" s="232"/>
      <c r="AIZ20" s="232"/>
      <c r="AJA20" s="232"/>
      <c r="AJB20" s="232"/>
      <c r="AJC20" s="232"/>
      <c r="AJD20" s="232"/>
      <c r="AJE20" s="232"/>
      <c r="AJF20" s="232"/>
      <c r="AJG20" s="232"/>
      <c r="AJH20" s="232"/>
      <c r="AJI20" s="232"/>
      <c r="AJJ20" s="232"/>
      <c r="AJK20" s="232"/>
      <c r="AJL20" s="232"/>
      <c r="AJM20" s="232"/>
      <c r="AJN20" s="232"/>
      <c r="AJO20" s="232"/>
      <c r="AJP20" s="232"/>
      <c r="AJQ20" s="232"/>
      <c r="AJR20" s="232"/>
      <c r="AJS20" s="232"/>
      <c r="AJT20" s="232"/>
      <c r="AJU20" s="232"/>
      <c r="AJV20" s="232"/>
      <c r="AJW20" s="232"/>
      <c r="AJX20" s="232"/>
      <c r="AJY20" s="232"/>
      <c r="AJZ20" s="232"/>
      <c r="AKA20" s="232"/>
      <c r="AKB20" s="232"/>
      <c r="AKC20" s="232"/>
      <c r="AKD20" s="232"/>
      <c r="AKE20" s="232"/>
      <c r="AKF20" s="232"/>
      <c r="AKG20" s="232"/>
      <c r="AKH20" s="232"/>
      <c r="AKI20" s="232"/>
      <c r="AKJ20" s="232"/>
      <c r="AKK20" s="232"/>
      <c r="AKL20" s="232"/>
      <c r="AKM20" s="232"/>
      <c r="AKN20" s="232"/>
      <c r="AKO20" s="232"/>
      <c r="AKP20" s="232"/>
      <c r="AKQ20" s="232"/>
      <c r="AKR20" s="232"/>
      <c r="AKS20" s="232"/>
      <c r="AKT20" s="232"/>
      <c r="AKU20" s="232"/>
      <c r="AKV20" s="232"/>
      <c r="AKW20" s="232"/>
      <c r="AKX20" s="232"/>
      <c r="AKY20" s="232"/>
      <c r="AKZ20" s="232"/>
      <c r="ALA20" s="232"/>
      <c r="ALB20" s="232"/>
      <c r="ALC20" s="232"/>
      <c r="ALD20" s="232"/>
      <c r="ALE20" s="232"/>
      <c r="ALF20" s="232"/>
      <c r="ALG20" s="232"/>
      <c r="ALH20" s="232"/>
      <c r="ALI20" s="232"/>
      <c r="ALJ20" s="232"/>
      <c r="ALK20" s="232"/>
      <c r="ALL20" s="232"/>
      <c r="ALM20" s="232"/>
      <c r="ALN20" s="232"/>
      <c r="ALO20" s="232"/>
      <c r="ALP20" s="232"/>
      <c r="ALQ20" s="232"/>
      <c r="ALR20" s="232"/>
      <c r="ALS20" s="232"/>
      <c r="ALT20" s="232"/>
      <c r="ALU20" s="232"/>
      <c r="ALV20" s="232"/>
      <c r="ALW20" s="232"/>
      <c r="ALX20" s="232"/>
      <c r="ALY20" s="232"/>
      <c r="ALZ20" s="232"/>
      <c r="AMA20" s="232"/>
      <c r="AMB20" s="232"/>
      <c r="AMC20" s="232"/>
      <c r="AMD20" s="232"/>
      <c r="AME20" s="232"/>
      <c r="AMF20" s="232"/>
      <c r="AMG20" s="232"/>
      <c r="AMH20" s="232"/>
      <c r="AMI20" s="232"/>
      <c r="AMJ20" s="232"/>
      <c r="AMK20" s="232"/>
    </row>
    <row r="21" spans="1:1025" s="234" customFormat="1">
      <c r="A21" s="395" t="s">
        <v>136</v>
      </c>
      <c r="B21" s="370" t="s">
        <v>226</v>
      </c>
      <c r="C21" s="342">
        <v>5.79</v>
      </c>
      <c r="D21" s="311" t="str">
        <f>IF(ISBLANK('[10]PRESUPUESTO EMPALME'!D21),"",'[10]PRESUPUESTO EMPALME'!D21)</f>
        <v>ML</v>
      </c>
      <c r="E21" s="317"/>
      <c r="F21" s="309">
        <f t="shared" si="1"/>
        <v>0</v>
      </c>
      <c r="G21" s="288" t="str">
        <f>IF(ISBLANK('[10]PRESUPUESTO EMPALME'!G21),"",'[10]PRESUPUESTO EMPALME'!G21)</f>
        <v/>
      </c>
      <c r="H21" s="250"/>
      <c r="K21" s="233"/>
      <c r="L21" s="233"/>
      <c r="M21" s="233"/>
      <c r="N21" s="233"/>
      <c r="O21" s="233"/>
      <c r="P21" s="233"/>
      <c r="Q21" s="233"/>
      <c r="R21" s="233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2"/>
      <c r="CL21" s="232"/>
      <c r="CM21" s="232"/>
      <c r="CN21" s="232"/>
      <c r="CO21" s="232"/>
      <c r="CP21" s="232"/>
      <c r="CQ21" s="232"/>
      <c r="CR21" s="232"/>
      <c r="CS21" s="232"/>
      <c r="CT21" s="232"/>
      <c r="CU21" s="232"/>
      <c r="CV21" s="232"/>
      <c r="CW21" s="232"/>
      <c r="CX21" s="232"/>
      <c r="CY21" s="232"/>
      <c r="CZ21" s="232"/>
      <c r="DA21" s="232"/>
      <c r="DB21" s="232"/>
      <c r="DC21" s="232"/>
      <c r="DD21" s="232"/>
      <c r="DE21" s="232"/>
      <c r="DF21" s="232"/>
      <c r="DG21" s="232"/>
      <c r="DH21" s="232"/>
      <c r="DI21" s="232"/>
      <c r="DJ21" s="232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32"/>
      <c r="DW21" s="232"/>
      <c r="DX21" s="232"/>
      <c r="DY21" s="232"/>
      <c r="DZ21" s="232"/>
      <c r="EA21" s="232"/>
      <c r="EB21" s="232"/>
      <c r="EC21" s="232"/>
      <c r="ED21" s="232"/>
      <c r="EE21" s="232"/>
      <c r="EF21" s="232"/>
      <c r="EG21" s="232"/>
      <c r="EH21" s="232"/>
      <c r="EI21" s="232"/>
      <c r="EJ21" s="232"/>
      <c r="EK21" s="232"/>
      <c r="EL21" s="232"/>
      <c r="EM21" s="232"/>
      <c r="EN21" s="232"/>
      <c r="EO21" s="232"/>
      <c r="EP21" s="232"/>
      <c r="EQ21" s="232"/>
      <c r="ER21" s="232"/>
      <c r="ES21" s="232"/>
      <c r="ET21" s="232"/>
      <c r="EU21" s="232"/>
      <c r="EV21" s="232"/>
      <c r="EW21" s="232"/>
      <c r="EX21" s="232"/>
      <c r="EY21" s="232"/>
      <c r="EZ21" s="232"/>
      <c r="FA21" s="232"/>
      <c r="FB21" s="232"/>
      <c r="FC21" s="232"/>
      <c r="FD21" s="232"/>
      <c r="FE21" s="232"/>
      <c r="FF21" s="232"/>
      <c r="FG21" s="232"/>
      <c r="FH21" s="232"/>
      <c r="FI21" s="232"/>
      <c r="FJ21" s="232"/>
      <c r="FK21" s="232"/>
      <c r="FL21" s="232"/>
      <c r="FM21" s="232"/>
      <c r="FN21" s="232"/>
      <c r="FO21" s="232"/>
      <c r="FP21" s="232"/>
      <c r="FQ21" s="232"/>
      <c r="FR21" s="232"/>
      <c r="FS21" s="232"/>
      <c r="FT21" s="232"/>
      <c r="FU21" s="232"/>
      <c r="FV21" s="232"/>
      <c r="FW21" s="232"/>
      <c r="FX21" s="232"/>
      <c r="FY21" s="232"/>
      <c r="FZ21" s="232"/>
      <c r="GA21" s="232"/>
      <c r="GB21" s="232"/>
      <c r="GC21" s="232"/>
      <c r="GD21" s="232"/>
      <c r="GE21" s="232"/>
      <c r="GF21" s="232"/>
      <c r="GG21" s="232"/>
      <c r="GH21" s="232"/>
      <c r="GI21" s="232"/>
      <c r="GJ21" s="232"/>
      <c r="GK21" s="232"/>
      <c r="GL21" s="232"/>
      <c r="GM21" s="232"/>
      <c r="GN21" s="232"/>
      <c r="GO21" s="232"/>
      <c r="GP21" s="232"/>
      <c r="GQ21" s="232"/>
      <c r="GR21" s="232"/>
      <c r="GS21" s="232"/>
      <c r="GT21" s="232"/>
      <c r="GU21" s="232"/>
      <c r="GV21" s="232"/>
      <c r="GW21" s="232"/>
      <c r="GX21" s="232"/>
      <c r="GY21" s="232"/>
      <c r="GZ21" s="232"/>
      <c r="HA21" s="232"/>
      <c r="HB21" s="232"/>
      <c r="HC21" s="232"/>
      <c r="HD21" s="232"/>
      <c r="HE21" s="232"/>
      <c r="HF21" s="232"/>
      <c r="HG21" s="232"/>
      <c r="HH21" s="232"/>
      <c r="HI21" s="232"/>
      <c r="HJ21" s="232"/>
      <c r="HK21" s="232"/>
      <c r="HL21" s="232"/>
      <c r="HM21" s="232"/>
      <c r="HN21" s="232"/>
      <c r="HO21" s="232"/>
      <c r="HP21" s="232"/>
      <c r="HQ21" s="232"/>
      <c r="HR21" s="232"/>
      <c r="HS21" s="232"/>
      <c r="HT21" s="232"/>
      <c r="HU21" s="232"/>
      <c r="HV21" s="232"/>
      <c r="HW21" s="232"/>
      <c r="HX21" s="232"/>
      <c r="HY21" s="232"/>
      <c r="HZ21" s="232"/>
      <c r="IA21" s="232"/>
      <c r="IB21" s="232"/>
      <c r="IC21" s="232"/>
      <c r="ID21" s="232"/>
      <c r="IE21" s="232"/>
      <c r="IF21" s="232"/>
      <c r="IG21" s="232"/>
      <c r="IH21" s="232"/>
      <c r="II21" s="232"/>
      <c r="IJ21" s="232"/>
      <c r="IK21" s="232"/>
      <c r="IL21" s="232"/>
      <c r="IM21" s="232"/>
      <c r="IN21" s="232"/>
      <c r="IO21" s="232"/>
      <c r="IP21" s="232"/>
      <c r="IQ21" s="232"/>
      <c r="IR21" s="232"/>
      <c r="IS21" s="232"/>
      <c r="IT21" s="232"/>
      <c r="IU21" s="232"/>
      <c r="IV21" s="232"/>
      <c r="IW21" s="232"/>
      <c r="IX21" s="232"/>
      <c r="IY21" s="232"/>
      <c r="IZ21" s="232"/>
      <c r="JA21" s="232"/>
      <c r="JB21" s="232"/>
      <c r="JC21" s="232"/>
      <c r="JD21" s="232"/>
      <c r="JE21" s="232"/>
      <c r="JF21" s="232"/>
      <c r="JG21" s="232"/>
      <c r="JH21" s="232"/>
      <c r="JI21" s="232"/>
      <c r="JJ21" s="232"/>
      <c r="JK21" s="232"/>
      <c r="JL21" s="232"/>
      <c r="JM21" s="232"/>
      <c r="JN21" s="232"/>
      <c r="JO21" s="232"/>
      <c r="JP21" s="232"/>
      <c r="JQ21" s="232"/>
      <c r="JR21" s="232"/>
      <c r="JS21" s="232"/>
      <c r="JT21" s="232"/>
      <c r="JU21" s="232"/>
      <c r="JV21" s="232"/>
      <c r="JW21" s="232"/>
      <c r="JX21" s="232"/>
      <c r="JY21" s="232"/>
      <c r="JZ21" s="232"/>
      <c r="KA21" s="232"/>
      <c r="KB21" s="232"/>
      <c r="KC21" s="232"/>
      <c r="KD21" s="232"/>
      <c r="KE21" s="232"/>
      <c r="KF21" s="232"/>
      <c r="KG21" s="232"/>
      <c r="KH21" s="232"/>
      <c r="KI21" s="232"/>
      <c r="KJ21" s="232"/>
      <c r="KK21" s="232"/>
      <c r="KL21" s="232"/>
      <c r="KM21" s="232"/>
      <c r="KN21" s="232"/>
      <c r="KO21" s="232"/>
      <c r="KP21" s="232"/>
      <c r="KQ21" s="232"/>
      <c r="KR21" s="232"/>
      <c r="KS21" s="232"/>
      <c r="KT21" s="232"/>
      <c r="KU21" s="232"/>
      <c r="KV21" s="232"/>
      <c r="KW21" s="232"/>
      <c r="KX21" s="232"/>
      <c r="KY21" s="232"/>
      <c r="KZ21" s="232"/>
      <c r="LA21" s="232"/>
      <c r="LB21" s="232"/>
      <c r="LC21" s="232"/>
      <c r="LD21" s="232"/>
      <c r="LE21" s="232"/>
      <c r="LF21" s="232"/>
      <c r="LG21" s="232"/>
      <c r="LH21" s="232"/>
      <c r="LI21" s="232"/>
      <c r="LJ21" s="232"/>
      <c r="LK21" s="232"/>
      <c r="LL21" s="232"/>
      <c r="LM21" s="232"/>
      <c r="LN21" s="232"/>
      <c r="LO21" s="232"/>
      <c r="LP21" s="232"/>
      <c r="LQ21" s="232"/>
      <c r="LR21" s="232"/>
      <c r="LS21" s="232"/>
      <c r="LT21" s="232"/>
      <c r="LU21" s="232"/>
      <c r="LV21" s="232"/>
      <c r="LW21" s="232"/>
      <c r="LX21" s="232"/>
      <c r="LY21" s="232"/>
      <c r="LZ21" s="232"/>
      <c r="MA21" s="232"/>
      <c r="MB21" s="232"/>
      <c r="MC21" s="232"/>
      <c r="MD21" s="232"/>
      <c r="ME21" s="232"/>
      <c r="MF21" s="232"/>
      <c r="MG21" s="232"/>
      <c r="MH21" s="232"/>
      <c r="MI21" s="232"/>
      <c r="MJ21" s="232"/>
      <c r="MK21" s="232"/>
      <c r="ML21" s="232"/>
      <c r="MM21" s="232"/>
      <c r="MN21" s="232"/>
      <c r="MO21" s="232"/>
      <c r="MP21" s="232"/>
      <c r="MQ21" s="232"/>
      <c r="MR21" s="232"/>
      <c r="MS21" s="232"/>
      <c r="MT21" s="232"/>
      <c r="MU21" s="232"/>
      <c r="MV21" s="232"/>
      <c r="MW21" s="232"/>
      <c r="MX21" s="232"/>
      <c r="MY21" s="232"/>
      <c r="MZ21" s="232"/>
      <c r="NA21" s="232"/>
      <c r="NB21" s="232"/>
      <c r="NC21" s="232"/>
      <c r="ND21" s="232"/>
      <c r="NE21" s="232"/>
      <c r="NF21" s="232"/>
      <c r="NG21" s="232"/>
      <c r="NH21" s="232"/>
      <c r="NI21" s="232"/>
      <c r="NJ21" s="232"/>
      <c r="NK21" s="232"/>
      <c r="NL21" s="232"/>
      <c r="NM21" s="232"/>
      <c r="NN21" s="232"/>
      <c r="NO21" s="232"/>
      <c r="NP21" s="232"/>
      <c r="NQ21" s="232"/>
      <c r="NR21" s="232"/>
      <c r="NS21" s="232"/>
      <c r="NT21" s="232"/>
      <c r="NU21" s="232"/>
      <c r="NV21" s="232"/>
      <c r="NW21" s="232"/>
      <c r="NX21" s="232"/>
      <c r="NY21" s="232"/>
      <c r="NZ21" s="232"/>
      <c r="OA21" s="232"/>
      <c r="OB21" s="232"/>
      <c r="OC21" s="232"/>
      <c r="OD21" s="232"/>
      <c r="OE21" s="232"/>
      <c r="OF21" s="232"/>
      <c r="OG21" s="232"/>
      <c r="OH21" s="232"/>
      <c r="OI21" s="232"/>
      <c r="OJ21" s="232"/>
      <c r="OK21" s="232"/>
      <c r="OL21" s="232"/>
      <c r="OM21" s="232"/>
      <c r="ON21" s="232"/>
      <c r="OO21" s="232"/>
      <c r="OP21" s="232"/>
      <c r="OQ21" s="232"/>
      <c r="OR21" s="232"/>
      <c r="OS21" s="232"/>
      <c r="OT21" s="232"/>
      <c r="OU21" s="232"/>
      <c r="OV21" s="232"/>
      <c r="OW21" s="232"/>
      <c r="OX21" s="232"/>
      <c r="OY21" s="232"/>
      <c r="OZ21" s="232"/>
      <c r="PA21" s="232"/>
      <c r="PB21" s="232"/>
      <c r="PC21" s="232"/>
      <c r="PD21" s="232"/>
      <c r="PE21" s="232"/>
      <c r="PF21" s="232"/>
      <c r="PG21" s="232"/>
      <c r="PH21" s="232"/>
      <c r="PI21" s="232"/>
      <c r="PJ21" s="232"/>
      <c r="PK21" s="232"/>
      <c r="PL21" s="232"/>
      <c r="PM21" s="232"/>
      <c r="PN21" s="232"/>
      <c r="PO21" s="232"/>
      <c r="PP21" s="232"/>
      <c r="PQ21" s="232"/>
      <c r="PR21" s="232"/>
      <c r="PS21" s="232"/>
      <c r="PT21" s="232"/>
      <c r="PU21" s="232"/>
      <c r="PV21" s="232"/>
      <c r="PW21" s="232"/>
      <c r="PX21" s="232"/>
      <c r="PY21" s="232"/>
      <c r="PZ21" s="232"/>
      <c r="QA21" s="232"/>
      <c r="QB21" s="232"/>
      <c r="QC21" s="232"/>
      <c r="QD21" s="232"/>
      <c r="QE21" s="232"/>
      <c r="QF21" s="232"/>
      <c r="QG21" s="232"/>
      <c r="QH21" s="232"/>
      <c r="QI21" s="232"/>
      <c r="QJ21" s="232"/>
      <c r="QK21" s="232"/>
      <c r="QL21" s="232"/>
      <c r="QM21" s="232"/>
      <c r="QN21" s="232"/>
      <c r="QO21" s="232"/>
      <c r="QP21" s="232"/>
      <c r="QQ21" s="232"/>
      <c r="QR21" s="232"/>
      <c r="QS21" s="232"/>
      <c r="QT21" s="232"/>
      <c r="QU21" s="232"/>
      <c r="QV21" s="232"/>
      <c r="QW21" s="232"/>
      <c r="QX21" s="232"/>
      <c r="QY21" s="232"/>
      <c r="QZ21" s="232"/>
      <c r="RA21" s="232"/>
      <c r="RB21" s="232"/>
      <c r="RC21" s="232"/>
      <c r="RD21" s="232"/>
      <c r="RE21" s="232"/>
      <c r="RF21" s="232"/>
      <c r="RG21" s="232"/>
      <c r="RH21" s="232"/>
      <c r="RI21" s="232"/>
      <c r="RJ21" s="232"/>
      <c r="RK21" s="232"/>
      <c r="RL21" s="232"/>
      <c r="RM21" s="232"/>
      <c r="RN21" s="232"/>
      <c r="RO21" s="232"/>
      <c r="RP21" s="232"/>
      <c r="RQ21" s="232"/>
      <c r="RR21" s="232"/>
      <c r="RS21" s="232"/>
      <c r="RT21" s="232"/>
      <c r="RU21" s="232"/>
      <c r="RV21" s="232"/>
      <c r="RW21" s="232"/>
      <c r="RX21" s="232"/>
      <c r="RY21" s="232"/>
      <c r="RZ21" s="232"/>
      <c r="SA21" s="232"/>
      <c r="SB21" s="232"/>
      <c r="SC21" s="232"/>
      <c r="SD21" s="232"/>
      <c r="SE21" s="232"/>
      <c r="SF21" s="232"/>
      <c r="SG21" s="232"/>
      <c r="SH21" s="232"/>
      <c r="SI21" s="232"/>
      <c r="SJ21" s="232"/>
      <c r="SK21" s="232"/>
      <c r="SL21" s="232"/>
      <c r="SM21" s="232"/>
      <c r="SN21" s="232"/>
      <c r="SO21" s="232"/>
      <c r="SP21" s="232"/>
      <c r="SQ21" s="232"/>
      <c r="SR21" s="232"/>
      <c r="SS21" s="232"/>
      <c r="ST21" s="232"/>
      <c r="SU21" s="232"/>
      <c r="SV21" s="232"/>
      <c r="SW21" s="232"/>
      <c r="SX21" s="232"/>
      <c r="SY21" s="232"/>
      <c r="SZ21" s="232"/>
      <c r="TA21" s="232"/>
      <c r="TB21" s="232"/>
      <c r="TC21" s="232"/>
      <c r="TD21" s="232"/>
      <c r="TE21" s="232"/>
      <c r="TF21" s="232"/>
      <c r="TG21" s="232"/>
      <c r="TH21" s="232"/>
      <c r="TI21" s="232"/>
      <c r="TJ21" s="232"/>
      <c r="TK21" s="232"/>
      <c r="TL21" s="232"/>
      <c r="TM21" s="232"/>
      <c r="TN21" s="232"/>
      <c r="TO21" s="232"/>
      <c r="TP21" s="232"/>
      <c r="TQ21" s="232"/>
      <c r="TR21" s="232"/>
      <c r="TS21" s="232"/>
      <c r="TT21" s="232"/>
      <c r="TU21" s="232"/>
      <c r="TV21" s="232"/>
      <c r="TW21" s="232"/>
      <c r="TX21" s="232"/>
      <c r="TY21" s="232"/>
      <c r="TZ21" s="232"/>
      <c r="UA21" s="232"/>
      <c r="UB21" s="232"/>
      <c r="UC21" s="232"/>
      <c r="UD21" s="232"/>
      <c r="UE21" s="232"/>
      <c r="UF21" s="232"/>
      <c r="UG21" s="232"/>
      <c r="UH21" s="232"/>
      <c r="UI21" s="232"/>
      <c r="UJ21" s="232"/>
      <c r="UK21" s="232"/>
      <c r="UL21" s="232"/>
      <c r="UM21" s="232"/>
      <c r="UN21" s="232"/>
      <c r="UO21" s="232"/>
      <c r="UP21" s="232"/>
      <c r="UQ21" s="232"/>
      <c r="UR21" s="232"/>
      <c r="US21" s="232"/>
      <c r="UT21" s="232"/>
      <c r="UU21" s="232"/>
      <c r="UV21" s="232"/>
      <c r="UW21" s="232"/>
      <c r="UX21" s="232"/>
      <c r="UY21" s="232"/>
      <c r="UZ21" s="232"/>
      <c r="VA21" s="232"/>
      <c r="VB21" s="232"/>
      <c r="VC21" s="232"/>
      <c r="VD21" s="232"/>
      <c r="VE21" s="232"/>
      <c r="VF21" s="232"/>
      <c r="VG21" s="232"/>
      <c r="VH21" s="232"/>
      <c r="VI21" s="232"/>
      <c r="VJ21" s="232"/>
      <c r="VK21" s="232"/>
      <c r="VL21" s="232"/>
      <c r="VM21" s="232"/>
      <c r="VN21" s="232"/>
      <c r="VO21" s="232"/>
      <c r="VP21" s="232"/>
      <c r="VQ21" s="232"/>
      <c r="VR21" s="232"/>
      <c r="VS21" s="232"/>
      <c r="VT21" s="232"/>
      <c r="VU21" s="232"/>
      <c r="VV21" s="232"/>
      <c r="VW21" s="232"/>
      <c r="VX21" s="232"/>
      <c r="VY21" s="232"/>
      <c r="VZ21" s="232"/>
      <c r="WA21" s="232"/>
      <c r="WB21" s="232"/>
      <c r="WC21" s="232"/>
      <c r="WD21" s="232"/>
      <c r="WE21" s="232"/>
      <c r="WF21" s="232"/>
      <c r="WG21" s="232"/>
      <c r="WH21" s="232"/>
      <c r="WI21" s="232"/>
      <c r="WJ21" s="232"/>
      <c r="WK21" s="232"/>
      <c r="WL21" s="232"/>
      <c r="WM21" s="232"/>
      <c r="WN21" s="232"/>
      <c r="WO21" s="232"/>
      <c r="WP21" s="232"/>
      <c r="WQ21" s="232"/>
      <c r="WR21" s="232"/>
      <c r="WS21" s="232"/>
      <c r="WT21" s="232"/>
      <c r="WU21" s="232"/>
      <c r="WV21" s="232"/>
      <c r="WW21" s="232"/>
      <c r="WX21" s="232"/>
      <c r="WY21" s="232"/>
      <c r="WZ21" s="232"/>
      <c r="XA21" s="232"/>
      <c r="XB21" s="232"/>
      <c r="XC21" s="232"/>
      <c r="XD21" s="232"/>
      <c r="XE21" s="232"/>
      <c r="XF21" s="232"/>
      <c r="XG21" s="232"/>
      <c r="XH21" s="232"/>
      <c r="XI21" s="232"/>
      <c r="XJ21" s="232"/>
      <c r="XK21" s="232"/>
      <c r="XL21" s="232"/>
      <c r="XM21" s="232"/>
      <c r="XN21" s="232"/>
      <c r="XO21" s="232"/>
      <c r="XP21" s="232"/>
      <c r="XQ21" s="232"/>
      <c r="XR21" s="232"/>
      <c r="XS21" s="232"/>
      <c r="XT21" s="232"/>
      <c r="XU21" s="232"/>
      <c r="XV21" s="232"/>
      <c r="XW21" s="232"/>
      <c r="XX21" s="232"/>
      <c r="XY21" s="232"/>
      <c r="XZ21" s="232"/>
      <c r="YA21" s="232"/>
      <c r="YB21" s="232"/>
      <c r="YC21" s="232"/>
      <c r="YD21" s="232"/>
      <c r="YE21" s="232"/>
      <c r="YF21" s="232"/>
      <c r="YG21" s="232"/>
      <c r="YH21" s="232"/>
      <c r="YI21" s="232"/>
      <c r="YJ21" s="232"/>
      <c r="YK21" s="232"/>
      <c r="YL21" s="232"/>
      <c r="YM21" s="232"/>
      <c r="YN21" s="232"/>
      <c r="YO21" s="232"/>
      <c r="YP21" s="232"/>
      <c r="YQ21" s="232"/>
      <c r="YR21" s="232"/>
      <c r="YS21" s="232"/>
      <c r="YT21" s="232"/>
      <c r="YU21" s="232"/>
      <c r="YV21" s="232"/>
      <c r="YW21" s="232"/>
      <c r="YX21" s="232"/>
      <c r="YY21" s="232"/>
      <c r="YZ21" s="232"/>
      <c r="ZA21" s="232"/>
      <c r="ZB21" s="232"/>
      <c r="ZC21" s="232"/>
      <c r="ZD21" s="232"/>
      <c r="ZE21" s="232"/>
      <c r="ZF21" s="232"/>
      <c r="ZG21" s="232"/>
      <c r="ZH21" s="232"/>
      <c r="ZI21" s="232"/>
      <c r="ZJ21" s="232"/>
      <c r="ZK21" s="232"/>
      <c r="ZL21" s="232"/>
      <c r="ZM21" s="232"/>
      <c r="ZN21" s="232"/>
      <c r="ZO21" s="232"/>
      <c r="ZP21" s="232"/>
      <c r="ZQ21" s="232"/>
      <c r="ZR21" s="232"/>
      <c r="ZS21" s="232"/>
      <c r="ZT21" s="232"/>
      <c r="ZU21" s="232"/>
      <c r="ZV21" s="232"/>
      <c r="ZW21" s="232"/>
      <c r="ZX21" s="232"/>
      <c r="ZY21" s="232"/>
      <c r="ZZ21" s="232"/>
      <c r="AAA21" s="232"/>
      <c r="AAB21" s="232"/>
      <c r="AAC21" s="232"/>
      <c r="AAD21" s="232"/>
      <c r="AAE21" s="232"/>
      <c r="AAF21" s="232"/>
      <c r="AAG21" s="232"/>
      <c r="AAH21" s="232"/>
      <c r="AAI21" s="232"/>
      <c r="AAJ21" s="232"/>
      <c r="AAK21" s="232"/>
      <c r="AAL21" s="232"/>
      <c r="AAM21" s="232"/>
      <c r="AAN21" s="232"/>
      <c r="AAO21" s="232"/>
      <c r="AAP21" s="232"/>
      <c r="AAQ21" s="232"/>
      <c r="AAR21" s="232"/>
      <c r="AAS21" s="232"/>
      <c r="AAT21" s="232"/>
      <c r="AAU21" s="232"/>
      <c r="AAV21" s="232"/>
      <c r="AAW21" s="232"/>
      <c r="AAX21" s="232"/>
      <c r="AAY21" s="232"/>
      <c r="AAZ21" s="232"/>
      <c r="ABA21" s="232"/>
      <c r="ABB21" s="232"/>
      <c r="ABC21" s="232"/>
      <c r="ABD21" s="232"/>
      <c r="ABE21" s="232"/>
      <c r="ABF21" s="232"/>
      <c r="ABG21" s="232"/>
      <c r="ABH21" s="232"/>
      <c r="ABI21" s="232"/>
      <c r="ABJ21" s="232"/>
      <c r="ABK21" s="232"/>
      <c r="ABL21" s="232"/>
      <c r="ABM21" s="232"/>
      <c r="ABN21" s="232"/>
      <c r="ABO21" s="232"/>
      <c r="ABP21" s="232"/>
      <c r="ABQ21" s="232"/>
      <c r="ABR21" s="232"/>
      <c r="ABS21" s="232"/>
      <c r="ABT21" s="232"/>
      <c r="ABU21" s="232"/>
      <c r="ABV21" s="232"/>
      <c r="ABW21" s="232"/>
      <c r="ABX21" s="232"/>
      <c r="ABY21" s="232"/>
      <c r="ABZ21" s="232"/>
      <c r="ACA21" s="232"/>
      <c r="ACB21" s="232"/>
      <c r="ACC21" s="232"/>
      <c r="ACD21" s="232"/>
      <c r="ACE21" s="232"/>
      <c r="ACF21" s="232"/>
      <c r="ACG21" s="232"/>
      <c r="ACH21" s="232"/>
      <c r="ACI21" s="232"/>
      <c r="ACJ21" s="232"/>
      <c r="ACK21" s="232"/>
      <c r="ACL21" s="232"/>
      <c r="ACM21" s="232"/>
      <c r="ACN21" s="232"/>
      <c r="ACO21" s="232"/>
      <c r="ACP21" s="232"/>
      <c r="ACQ21" s="232"/>
      <c r="ACR21" s="232"/>
      <c r="ACS21" s="232"/>
      <c r="ACT21" s="232"/>
      <c r="ACU21" s="232"/>
      <c r="ACV21" s="232"/>
      <c r="ACW21" s="232"/>
      <c r="ACX21" s="232"/>
      <c r="ACY21" s="232"/>
      <c r="ACZ21" s="232"/>
      <c r="ADA21" s="232"/>
      <c r="ADB21" s="232"/>
      <c r="ADC21" s="232"/>
      <c r="ADD21" s="232"/>
      <c r="ADE21" s="232"/>
      <c r="ADF21" s="232"/>
      <c r="ADG21" s="232"/>
      <c r="ADH21" s="232"/>
      <c r="ADI21" s="232"/>
      <c r="ADJ21" s="232"/>
      <c r="ADK21" s="232"/>
      <c r="ADL21" s="232"/>
      <c r="ADM21" s="232"/>
      <c r="ADN21" s="232"/>
      <c r="ADO21" s="232"/>
      <c r="ADP21" s="232"/>
      <c r="ADQ21" s="232"/>
      <c r="ADR21" s="232"/>
      <c r="ADS21" s="232"/>
      <c r="ADT21" s="232"/>
      <c r="ADU21" s="232"/>
      <c r="ADV21" s="232"/>
      <c r="ADW21" s="232"/>
      <c r="ADX21" s="232"/>
      <c r="ADY21" s="232"/>
      <c r="ADZ21" s="232"/>
      <c r="AEA21" s="232"/>
      <c r="AEB21" s="232"/>
      <c r="AEC21" s="232"/>
      <c r="AED21" s="232"/>
      <c r="AEE21" s="232"/>
      <c r="AEF21" s="232"/>
      <c r="AEG21" s="232"/>
      <c r="AEH21" s="232"/>
      <c r="AEI21" s="232"/>
      <c r="AEJ21" s="232"/>
      <c r="AEK21" s="232"/>
      <c r="AEL21" s="232"/>
      <c r="AEM21" s="232"/>
      <c r="AEN21" s="232"/>
      <c r="AEO21" s="232"/>
      <c r="AEP21" s="232"/>
      <c r="AEQ21" s="232"/>
      <c r="AER21" s="232"/>
      <c r="AES21" s="232"/>
      <c r="AET21" s="232"/>
      <c r="AEU21" s="232"/>
      <c r="AEV21" s="232"/>
      <c r="AEW21" s="232"/>
      <c r="AEX21" s="232"/>
      <c r="AEY21" s="232"/>
      <c r="AEZ21" s="232"/>
      <c r="AFA21" s="232"/>
      <c r="AFB21" s="232"/>
      <c r="AFC21" s="232"/>
      <c r="AFD21" s="232"/>
      <c r="AFE21" s="232"/>
      <c r="AFF21" s="232"/>
      <c r="AFG21" s="232"/>
      <c r="AFH21" s="232"/>
      <c r="AFI21" s="232"/>
      <c r="AFJ21" s="232"/>
      <c r="AFK21" s="232"/>
      <c r="AFL21" s="232"/>
      <c r="AFM21" s="232"/>
      <c r="AFN21" s="232"/>
      <c r="AFO21" s="232"/>
      <c r="AFP21" s="232"/>
      <c r="AFQ21" s="232"/>
      <c r="AFR21" s="232"/>
      <c r="AFS21" s="232"/>
      <c r="AFT21" s="232"/>
      <c r="AFU21" s="232"/>
      <c r="AFV21" s="232"/>
      <c r="AFW21" s="232"/>
      <c r="AFX21" s="232"/>
      <c r="AFY21" s="232"/>
      <c r="AFZ21" s="232"/>
      <c r="AGA21" s="232"/>
      <c r="AGB21" s="232"/>
      <c r="AGC21" s="232"/>
      <c r="AGD21" s="232"/>
      <c r="AGE21" s="232"/>
      <c r="AGF21" s="232"/>
      <c r="AGG21" s="232"/>
      <c r="AGH21" s="232"/>
      <c r="AGI21" s="232"/>
      <c r="AGJ21" s="232"/>
      <c r="AGK21" s="232"/>
      <c r="AGL21" s="232"/>
      <c r="AGM21" s="232"/>
      <c r="AGN21" s="232"/>
      <c r="AGO21" s="232"/>
      <c r="AGP21" s="232"/>
      <c r="AGQ21" s="232"/>
      <c r="AGR21" s="232"/>
      <c r="AGS21" s="232"/>
      <c r="AGT21" s="232"/>
      <c r="AGU21" s="232"/>
      <c r="AGV21" s="232"/>
      <c r="AGW21" s="232"/>
      <c r="AGX21" s="232"/>
      <c r="AGY21" s="232"/>
      <c r="AGZ21" s="232"/>
      <c r="AHA21" s="232"/>
      <c r="AHB21" s="232"/>
      <c r="AHC21" s="232"/>
      <c r="AHD21" s="232"/>
      <c r="AHE21" s="232"/>
      <c r="AHF21" s="232"/>
      <c r="AHG21" s="232"/>
      <c r="AHH21" s="232"/>
      <c r="AHI21" s="232"/>
      <c r="AHJ21" s="232"/>
      <c r="AHK21" s="232"/>
      <c r="AHL21" s="232"/>
      <c r="AHM21" s="232"/>
      <c r="AHN21" s="232"/>
      <c r="AHO21" s="232"/>
      <c r="AHP21" s="232"/>
      <c r="AHQ21" s="232"/>
      <c r="AHR21" s="232"/>
      <c r="AHS21" s="232"/>
      <c r="AHT21" s="232"/>
      <c r="AHU21" s="232"/>
      <c r="AHV21" s="232"/>
      <c r="AHW21" s="232"/>
      <c r="AHX21" s="232"/>
      <c r="AHY21" s="232"/>
      <c r="AHZ21" s="232"/>
      <c r="AIA21" s="232"/>
      <c r="AIB21" s="232"/>
      <c r="AIC21" s="232"/>
      <c r="AID21" s="232"/>
      <c r="AIE21" s="232"/>
      <c r="AIF21" s="232"/>
      <c r="AIG21" s="232"/>
      <c r="AIH21" s="232"/>
      <c r="AII21" s="232"/>
      <c r="AIJ21" s="232"/>
      <c r="AIK21" s="232"/>
      <c r="AIL21" s="232"/>
      <c r="AIM21" s="232"/>
      <c r="AIN21" s="232"/>
      <c r="AIO21" s="232"/>
      <c r="AIP21" s="232"/>
      <c r="AIQ21" s="232"/>
      <c r="AIR21" s="232"/>
      <c r="AIS21" s="232"/>
      <c r="AIT21" s="232"/>
      <c r="AIU21" s="232"/>
      <c r="AIV21" s="232"/>
      <c r="AIW21" s="232"/>
      <c r="AIX21" s="232"/>
      <c r="AIY21" s="232"/>
      <c r="AIZ21" s="232"/>
      <c r="AJA21" s="232"/>
      <c r="AJB21" s="232"/>
      <c r="AJC21" s="232"/>
      <c r="AJD21" s="232"/>
      <c r="AJE21" s="232"/>
      <c r="AJF21" s="232"/>
      <c r="AJG21" s="232"/>
      <c r="AJH21" s="232"/>
      <c r="AJI21" s="232"/>
      <c r="AJJ21" s="232"/>
      <c r="AJK21" s="232"/>
      <c r="AJL21" s="232"/>
      <c r="AJM21" s="232"/>
      <c r="AJN21" s="232"/>
      <c r="AJO21" s="232"/>
      <c r="AJP21" s="232"/>
      <c r="AJQ21" s="232"/>
      <c r="AJR21" s="232"/>
      <c r="AJS21" s="232"/>
      <c r="AJT21" s="232"/>
      <c r="AJU21" s="232"/>
      <c r="AJV21" s="232"/>
      <c r="AJW21" s="232"/>
      <c r="AJX21" s="232"/>
      <c r="AJY21" s="232"/>
      <c r="AJZ21" s="232"/>
      <c r="AKA21" s="232"/>
      <c r="AKB21" s="232"/>
      <c r="AKC21" s="232"/>
      <c r="AKD21" s="232"/>
      <c r="AKE21" s="232"/>
      <c r="AKF21" s="232"/>
      <c r="AKG21" s="232"/>
      <c r="AKH21" s="232"/>
      <c r="AKI21" s="232"/>
      <c r="AKJ21" s="232"/>
      <c r="AKK21" s="232"/>
      <c r="AKL21" s="232"/>
      <c r="AKM21" s="232"/>
      <c r="AKN21" s="232"/>
      <c r="AKO21" s="232"/>
      <c r="AKP21" s="232"/>
      <c r="AKQ21" s="232"/>
      <c r="AKR21" s="232"/>
      <c r="AKS21" s="232"/>
      <c r="AKT21" s="232"/>
      <c r="AKU21" s="232"/>
      <c r="AKV21" s="232"/>
      <c r="AKW21" s="232"/>
      <c r="AKX21" s="232"/>
      <c r="AKY21" s="232"/>
      <c r="AKZ21" s="232"/>
      <c r="ALA21" s="232"/>
      <c r="ALB21" s="232"/>
      <c r="ALC21" s="232"/>
      <c r="ALD21" s="232"/>
      <c r="ALE21" s="232"/>
      <c r="ALF21" s="232"/>
      <c r="ALG21" s="232"/>
      <c r="ALH21" s="232"/>
      <c r="ALI21" s="232"/>
      <c r="ALJ21" s="232"/>
      <c r="ALK21" s="232"/>
      <c r="ALL21" s="232"/>
      <c r="ALM21" s="232"/>
      <c r="ALN21" s="232"/>
      <c r="ALO21" s="232"/>
      <c r="ALP21" s="232"/>
      <c r="ALQ21" s="232"/>
      <c r="ALR21" s="232"/>
      <c r="ALS21" s="232"/>
      <c r="ALT21" s="232"/>
      <c r="ALU21" s="232"/>
      <c r="ALV21" s="232"/>
      <c r="ALW21" s="232"/>
      <c r="ALX21" s="232"/>
      <c r="ALY21" s="232"/>
      <c r="ALZ21" s="232"/>
      <c r="AMA21" s="232"/>
      <c r="AMB21" s="232"/>
      <c r="AMC21" s="232"/>
      <c r="AMD21" s="232"/>
      <c r="AME21" s="232"/>
      <c r="AMF21" s="232"/>
      <c r="AMG21" s="232"/>
      <c r="AMH21" s="232"/>
      <c r="AMI21" s="232"/>
      <c r="AMJ21" s="232"/>
      <c r="AMK21" s="232"/>
    </row>
    <row r="22" spans="1:1025" s="234" customFormat="1">
      <c r="A22" s="395" t="s">
        <v>205</v>
      </c>
      <c r="B22" s="370" t="s">
        <v>225</v>
      </c>
      <c r="C22" s="342">
        <f>IF(ISBLANK('[10]PRESUPUESTO EMPALME'!C25),"",'[10]PRESUPUESTO EMPALME'!C25)</f>
        <v>2</v>
      </c>
      <c r="D22" s="311" t="str">
        <f>IF(ISBLANK('[10]PRESUPUESTO EMPALME'!D25),"",'[10]PRESUPUESTO EMPALME'!D25)</f>
        <v>UD</v>
      </c>
      <c r="E22" s="317"/>
      <c r="F22" s="309">
        <f t="shared" si="1"/>
        <v>0</v>
      </c>
      <c r="G22" s="288" t="str">
        <f>IF(ISBLANK('[10]PRESUPUESTO EMPALME'!G25),"",'[10]PRESUPUESTO EMPALME'!G25)</f>
        <v/>
      </c>
      <c r="H22" s="250"/>
      <c r="K22" s="233"/>
      <c r="L22" s="233"/>
      <c r="M22" s="233"/>
      <c r="N22" s="233"/>
      <c r="O22" s="233"/>
      <c r="P22" s="233"/>
      <c r="Q22" s="233"/>
      <c r="R22" s="233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  <c r="AS22" s="232"/>
      <c r="AT22" s="232"/>
      <c r="AU22" s="232"/>
      <c r="AV22" s="232"/>
      <c r="AW22" s="232"/>
      <c r="AX22" s="232"/>
      <c r="AY22" s="232"/>
      <c r="AZ22" s="232"/>
      <c r="BA22" s="232"/>
      <c r="BB22" s="232"/>
      <c r="BC22" s="232"/>
      <c r="BD22" s="232"/>
      <c r="BE22" s="232"/>
      <c r="BF22" s="232"/>
      <c r="BG22" s="232"/>
      <c r="BH22" s="232"/>
      <c r="BI22" s="232"/>
      <c r="BJ22" s="232"/>
      <c r="BK22" s="232"/>
      <c r="BL22" s="232"/>
      <c r="BM22" s="232"/>
      <c r="BN22" s="232"/>
      <c r="BO22" s="232"/>
      <c r="BP22" s="232"/>
      <c r="BQ22" s="232"/>
      <c r="BR22" s="232"/>
      <c r="BS22" s="232"/>
      <c r="BT22" s="232"/>
      <c r="BU22" s="232"/>
      <c r="BV22" s="232"/>
      <c r="BW22" s="232"/>
      <c r="BX22" s="232"/>
      <c r="BY22" s="232"/>
      <c r="BZ22" s="232"/>
      <c r="CA22" s="232"/>
      <c r="CB22" s="232"/>
      <c r="CC22" s="232"/>
      <c r="CD22" s="232"/>
      <c r="CE22" s="232"/>
      <c r="CF22" s="232"/>
      <c r="CG22" s="232"/>
      <c r="CH22" s="232"/>
      <c r="CI22" s="232"/>
      <c r="CJ22" s="232"/>
      <c r="CK22" s="232"/>
      <c r="CL22" s="232"/>
      <c r="CM22" s="232"/>
      <c r="CN22" s="232"/>
      <c r="CO22" s="232"/>
      <c r="CP22" s="232"/>
      <c r="CQ22" s="232"/>
      <c r="CR22" s="232"/>
      <c r="CS22" s="232"/>
      <c r="CT22" s="232"/>
      <c r="CU22" s="232"/>
      <c r="CV22" s="232"/>
      <c r="CW22" s="232"/>
      <c r="CX22" s="232"/>
      <c r="CY22" s="232"/>
      <c r="CZ22" s="232"/>
      <c r="DA22" s="232"/>
      <c r="DB22" s="232"/>
      <c r="DC22" s="232"/>
      <c r="DD22" s="232"/>
      <c r="DE22" s="232"/>
      <c r="DF22" s="232"/>
      <c r="DG22" s="232"/>
      <c r="DH22" s="232"/>
      <c r="DI22" s="232"/>
      <c r="DJ22" s="232"/>
      <c r="DK22" s="232"/>
      <c r="DL22" s="232"/>
      <c r="DM22" s="232"/>
      <c r="DN22" s="232"/>
      <c r="DO22" s="232"/>
      <c r="DP22" s="232"/>
      <c r="DQ22" s="232"/>
      <c r="DR22" s="232"/>
      <c r="DS22" s="232"/>
      <c r="DT22" s="232"/>
      <c r="DU22" s="232"/>
      <c r="DV22" s="232"/>
      <c r="DW22" s="232"/>
      <c r="DX22" s="232"/>
      <c r="DY22" s="232"/>
      <c r="DZ22" s="232"/>
      <c r="EA22" s="232"/>
      <c r="EB22" s="232"/>
      <c r="EC22" s="232"/>
      <c r="ED22" s="232"/>
      <c r="EE22" s="232"/>
      <c r="EF22" s="232"/>
      <c r="EG22" s="232"/>
      <c r="EH22" s="232"/>
      <c r="EI22" s="232"/>
      <c r="EJ22" s="232"/>
      <c r="EK22" s="232"/>
      <c r="EL22" s="232"/>
      <c r="EM22" s="232"/>
      <c r="EN22" s="232"/>
      <c r="EO22" s="232"/>
      <c r="EP22" s="232"/>
      <c r="EQ22" s="232"/>
      <c r="ER22" s="232"/>
      <c r="ES22" s="232"/>
      <c r="ET22" s="232"/>
      <c r="EU22" s="232"/>
      <c r="EV22" s="232"/>
      <c r="EW22" s="232"/>
      <c r="EX22" s="232"/>
      <c r="EY22" s="232"/>
      <c r="EZ22" s="232"/>
      <c r="FA22" s="232"/>
      <c r="FB22" s="232"/>
      <c r="FC22" s="232"/>
      <c r="FD22" s="232"/>
      <c r="FE22" s="232"/>
      <c r="FF22" s="232"/>
      <c r="FG22" s="232"/>
      <c r="FH22" s="232"/>
      <c r="FI22" s="232"/>
      <c r="FJ22" s="232"/>
      <c r="FK22" s="232"/>
      <c r="FL22" s="232"/>
      <c r="FM22" s="232"/>
      <c r="FN22" s="232"/>
      <c r="FO22" s="232"/>
      <c r="FP22" s="232"/>
      <c r="FQ22" s="232"/>
      <c r="FR22" s="232"/>
      <c r="FS22" s="232"/>
      <c r="FT22" s="232"/>
      <c r="FU22" s="232"/>
      <c r="FV22" s="232"/>
      <c r="FW22" s="232"/>
      <c r="FX22" s="232"/>
      <c r="FY22" s="232"/>
      <c r="FZ22" s="232"/>
      <c r="GA22" s="232"/>
      <c r="GB22" s="232"/>
      <c r="GC22" s="232"/>
      <c r="GD22" s="232"/>
      <c r="GE22" s="232"/>
      <c r="GF22" s="232"/>
      <c r="GG22" s="232"/>
      <c r="GH22" s="232"/>
      <c r="GI22" s="232"/>
      <c r="GJ22" s="232"/>
      <c r="GK22" s="232"/>
      <c r="GL22" s="232"/>
      <c r="GM22" s="232"/>
      <c r="GN22" s="232"/>
      <c r="GO22" s="232"/>
      <c r="GP22" s="232"/>
      <c r="GQ22" s="232"/>
      <c r="GR22" s="232"/>
      <c r="GS22" s="232"/>
      <c r="GT22" s="232"/>
      <c r="GU22" s="232"/>
      <c r="GV22" s="232"/>
      <c r="GW22" s="232"/>
      <c r="GX22" s="232"/>
      <c r="GY22" s="232"/>
      <c r="GZ22" s="232"/>
      <c r="HA22" s="232"/>
      <c r="HB22" s="232"/>
      <c r="HC22" s="232"/>
      <c r="HD22" s="232"/>
      <c r="HE22" s="232"/>
      <c r="HF22" s="232"/>
      <c r="HG22" s="232"/>
      <c r="HH22" s="232"/>
      <c r="HI22" s="232"/>
      <c r="HJ22" s="232"/>
      <c r="HK22" s="232"/>
      <c r="HL22" s="232"/>
      <c r="HM22" s="232"/>
      <c r="HN22" s="232"/>
      <c r="HO22" s="232"/>
      <c r="HP22" s="232"/>
      <c r="HQ22" s="232"/>
      <c r="HR22" s="232"/>
      <c r="HS22" s="232"/>
      <c r="HT22" s="232"/>
      <c r="HU22" s="232"/>
      <c r="HV22" s="232"/>
      <c r="HW22" s="232"/>
      <c r="HX22" s="232"/>
      <c r="HY22" s="232"/>
      <c r="HZ22" s="232"/>
      <c r="IA22" s="232"/>
      <c r="IB22" s="232"/>
      <c r="IC22" s="232"/>
      <c r="ID22" s="232"/>
      <c r="IE22" s="232"/>
      <c r="IF22" s="232"/>
      <c r="IG22" s="232"/>
      <c r="IH22" s="232"/>
      <c r="II22" s="232"/>
      <c r="IJ22" s="232"/>
      <c r="IK22" s="232"/>
      <c r="IL22" s="232"/>
      <c r="IM22" s="232"/>
      <c r="IN22" s="232"/>
      <c r="IO22" s="232"/>
      <c r="IP22" s="232"/>
      <c r="IQ22" s="232"/>
      <c r="IR22" s="232"/>
      <c r="IS22" s="232"/>
      <c r="IT22" s="232"/>
      <c r="IU22" s="232"/>
      <c r="IV22" s="232"/>
      <c r="IW22" s="232"/>
      <c r="IX22" s="232"/>
      <c r="IY22" s="232"/>
      <c r="IZ22" s="232"/>
      <c r="JA22" s="232"/>
      <c r="JB22" s="232"/>
      <c r="JC22" s="232"/>
      <c r="JD22" s="232"/>
      <c r="JE22" s="232"/>
      <c r="JF22" s="232"/>
      <c r="JG22" s="232"/>
      <c r="JH22" s="232"/>
      <c r="JI22" s="232"/>
      <c r="JJ22" s="232"/>
      <c r="JK22" s="232"/>
      <c r="JL22" s="232"/>
      <c r="JM22" s="232"/>
      <c r="JN22" s="232"/>
      <c r="JO22" s="232"/>
      <c r="JP22" s="232"/>
      <c r="JQ22" s="232"/>
      <c r="JR22" s="232"/>
      <c r="JS22" s="232"/>
      <c r="JT22" s="232"/>
      <c r="JU22" s="232"/>
      <c r="JV22" s="232"/>
      <c r="JW22" s="232"/>
      <c r="JX22" s="232"/>
      <c r="JY22" s="232"/>
      <c r="JZ22" s="232"/>
      <c r="KA22" s="232"/>
      <c r="KB22" s="232"/>
      <c r="KC22" s="232"/>
      <c r="KD22" s="232"/>
      <c r="KE22" s="232"/>
      <c r="KF22" s="232"/>
      <c r="KG22" s="232"/>
      <c r="KH22" s="232"/>
      <c r="KI22" s="232"/>
      <c r="KJ22" s="232"/>
      <c r="KK22" s="232"/>
      <c r="KL22" s="232"/>
      <c r="KM22" s="232"/>
      <c r="KN22" s="232"/>
      <c r="KO22" s="232"/>
      <c r="KP22" s="232"/>
      <c r="KQ22" s="232"/>
      <c r="KR22" s="232"/>
      <c r="KS22" s="232"/>
      <c r="KT22" s="232"/>
      <c r="KU22" s="232"/>
      <c r="KV22" s="232"/>
      <c r="KW22" s="232"/>
      <c r="KX22" s="232"/>
      <c r="KY22" s="232"/>
      <c r="KZ22" s="232"/>
      <c r="LA22" s="232"/>
      <c r="LB22" s="232"/>
      <c r="LC22" s="232"/>
      <c r="LD22" s="232"/>
      <c r="LE22" s="232"/>
      <c r="LF22" s="232"/>
      <c r="LG22" s="232"/>
      <c r="LH22" s="232"/>
      <c r="LI22" s="232"/>
      <c r="LJ22" s="232"/>
      <c r="LK22" s="232"/>
      <c r="LL22" s="232"/>
      <c r="LM22" s="232"/>
      <c r="LN22" s="232"/>
      <c r="LO22" s="232"/>
      <c r="LP22" s="232"/>
      <c r="LQ22" s="232"/>
      <c r="LR22" s="232"/>
      <c r="LS22" s="232"/>
      <c r="LT22" s="232"/>
      <c r="LU22" s="232"/>
      <c r="LV22" s="232"/>
      <c r="LW22" s="232"/>
      <c r="LX22" s="232"/>
      <c r="LY22" s="232"/>
      <c r="LZ22" s="232"/>
      <c r="MA22" s="232"/>
      <c r="MB22" s="232"/>
      <c r="MC22" s="232"/>
      <c r="MD22" s="232"/>
      <c r="ME22" s="232"/>
      <c r="MF22" s="232"/>
      <c r="MG22" s="232"/>
      <c r="MH22" s="232"/>
      <c r="MI22" s="232"/>
      <c r="MJ22" s="232"/>
      <c r="MK22" s="232"/>
      <c r="ML22" s="232"/>
      <c r="MM22" s="232"/>
      <c r="MN22" s="232"/>
      <c r="MO22" s="232"/>
      <c r="MP22" s="232"/>
      <c r="MQ22" s="232"/>
      <c r="MR22" s="232"/>
      <c r="MS22" s="232"/>
      <c r="MT22" s="232"/>
      <c r="MU22" s="232"/>
      <c r="MV22" s="232"/>
      <c r="MW22" s="232"/>
      <c r="MX22" s="232"/>
      <c r="MY22" s="232"/>
      <c r="MZ22" s="232"/>
      <c r="NA22" s="232"/>
      <c r="NB22" s="232"/>
      <c r="NC22" s="232"/>
      <c r="ND22" s="232"/>
      <c r="NE22" s="232"/>
      <c r="NF22" s="232"/>
      <c r="NG22" s="232"/>
      <c r="NH22" s="232"/>
      <c r="NI22" s="232"/>
      <c r="NJ22" s="232"/>
      <c r="NK22" s="232"/>
      <c r="NL22" s="232"/>
      <c r="NM22" s="232"/>
      <c r="NN22" s="232"/>
      <c r="NO22" s="232"/>
      <c r="NP22" s="232"/>
      <c r="NQ22" s="232"/>
      <c r="NR22" s="232"/>
      <c r="NS22" s="232"/>
      <c r="NT22" s="232"/>
      <c r="NU22" s="232"/>
      <c r="NV22" s="232"/>
      <c r="NW22" s="232"/>
      <c r="NX22" s="232"/>
      <c r="NY22" s="232"/>
      <c r="NZ22" s="232"/>
      <c r="OA22" s="232"/>
      <c r="OB22" s="232"/>
      <c r="OC22" s="232"/>
      <c r="OD22" s="232"/>
      <c r="OE22" s="232"/>
      <c r="OF22" s="232"/>
      <c r="OG22" s="232"/>
      <c r="OH22" s="232"/>
      <c r="OI22" s="232"/>
      <c r="OJ22" s="232"/>
      <c r="OK22" s="232"/>
      <c r="OL22" s="232"/>
      <c r="OM22" s="232"/>
      <c r="ON22" s="232"/>
      <c r="OO22" s="232"/>
      <c r="OP22" s="232"/>
      <c r="OQ22" s="232"/>
      <c r="OR22" s="232"/>
      <c r="OS22" s="232"/>
      <c r="OT22" s="232"/>
      <c r="OU22" s="232"/>
      <c r="OV22" s="232"/>
      <c r="OW22" s="232"/>
      <c r="OX22" s="232"/>
      <c r="OY22" s="232"/>
      <c r="OZ22" s="232"/>
      <c r="PA22" s="232"/>
      <c r="PB22" s="232"/>
      <c r="PC22" s="232"/>
      <c r="PD22" s="232"/>
      <c r="PE22" s="232"/>
      <c r="PF22" s="232"/>
      <c r="PG22" s="232"/>
      <c r="PH22" s="232"/>
      <c r="PI22" s="232"/>
      <c r="PJ22" s="232"/>
      <c r="PK22" s="232"/>
      <c r="PL22" s="232"/>
      <c r="PM22" s="232"/>
      <c r="PN22" s="232"/>
      <c r="PO22" s="232"/>
      <c r="PP22" s="232"/>
      <c r="PQ22" s="232"/>
      <c r="PR22" s="232"/>
      <c r="PS22" s="232"/>
      <c r="PT22" s="232"/>
      <c r="PU22" s="232"/>
      <c r="PV22" s="232"/>
      <c r="PW22" s="232"/>
      <c r="PX22" s="232"/>
      <c r="PY22" s="232"/>
      <c r="PZ22" s="232"/>
      <c r="QA22" s="232"/>
      <c r="QB22" s="232"/>
      <c r="QC22" s="232"/>
      <c r="QD22" s="232"/>
      <c r="QE22" s="232"/>
      <c r="QF22" s="232"/>
      <c r="QG22" s="232"/>
      <c r="QH22" s="232"/>
      <c r="QI22" s="232"/>
      <c r="QJ22" s="232"/>
      <c r="QK22" s="232"/>
      <c r="QL22" s="232"/>
      <c r="QM22" s="232"/>
      <c r="QN22" s="232"/>
      <c r="QO22" s="232"/>
      <c r="QP22" s="232"/>
      <c r="QQ22" s="232"/>
      <c r="QR22" s="232"/>
      <c r="QS22" s="232"/>
      <c r="QT22" s="232"/>
      <c r="QU22" s="232"/>
      <c r="QV22" s="232"/>
      <c r="QW22" s="232"/>
      <c r="QX22" s="232"/>
      <c r="QY22" s="232"/>
      <c r="QZ22" s="232"/>
      <c r="RA22" s="232"/>
      <c r="RB22" s="232"/>
      <c r="RC22" s="232"/>
      <c r="RD22" s="232"/>
      <c r="RE22" s="232"/>
      <c r="RF22" s="232"/>
      <c r="RG22" s="232"/>
      <c r="RH22" s="232"/>
      <c r="RI22" s="232"/>
      <c r="RJ22" s="232"/>
      <c r="RK22" s="232"/>
      <c r="RL22" s="232"/>
      <c r="RM22" s="232"/>
      <c r="RN22" s="232"/>
      <c r="RO22" s="232"/>
      <c r="RP22" s="232"/>
      <c r="RQ22" s="232"/>
      <c r="RR22" s="232"/>
      <c r="RS22" s="232"/>
      <c r="RT22" s="232"/>
      <c r="RU22" s="232"/>
      <c r="RV22" s="232"/>
      <c r="RW22" s="232"/>
      <c r="RX22" s="232"/>
      <c r="RY22" s="232"/>
      <c r="RZ22" s="232"/>
      <c r="SA22" s="232"/>
      <c r="SB22" s="232"/>
      <c r="SC22" s="232"/>
      <c r="SD22" s="232"/>
      <c r="SE22" s="232"/>
      <c r="SF22" s="232"/>
      <c r="SG22" s="232"/>
      <c r="SH22" s="232"/>
      <c r="SI22" s="232"/>
      <c r="SJ22" s="232"/>
      <c r="SK22" s="232"/>
      <c r="SL22" s="232"/>
      <c r="SM22" s="232"/>
      <c r="SN22" s="232"/>
      <c r="SO22" s="232"/>
      <c r="SP22" s="232"/>
      <c r="SQ22" s="232"/>
      <c r="SR22" s="232"/>
      <c r="SS22" s="232"/>
      <c r="ST22" s="232"/>
      <c r="SU22" s="232"/>
      <c r="SV22" s="232"/>
      <c r="SW22" s="232"/>
      <c r="SX22" s="232"/>
      <c r="SY22" s="232"/>
      <c r="SZ22" s="232"/>
      <c r="TA22" s="232"/>
      <c r="TB22" s="232"/>
      <c r="TC22" s="232"/>
      <c r="TD22" s="232"/>
      <c r="TE22" s="232"/>
      <c r="TF22" s="232"/>
      <c r="TG22" s="232"/>
      <c r="TH22" s="232"/>
      <c r="TI22" s="232"/>
      <c r="TJ22" s="232"/>
      <c r="TK22" s="232"/>
      <c r="TL22" s="232"/>
      <c r="TM22" s="232"/>
      <c r="TN22" s="232"/>
      <c r="TO22" s="232"/>
      <c r="TP22" s="232"/>
      <c r="TQ22" s="232"/>
      <c r="TR22" s="232"/>
      <c r="TS22" s="232"/>
      <c r="TT22" s="232"/>
      <c r="TU22" s="232"/>
      <c r="TV22" s="232"/>
      <c r="TW22" s="232"/>
      <c r="TX22" s="232"/>
      <c r="TY22" s="232"/>
      <c r="TZ22" s="232"/>
      <c r="UA22" s="232"/>
      <c r="UB22" s="232"/>
      <c r="UC22" s="232"/>
      <c r="UD22" s="232"/>
      <c r="UE22" s="232"/>
      <c r="UF22" s="232"/>
      <c r="UG22" s="232"/>
      <c r="UH22" s="232"/>
      <c r="UI22" s="232"/>
      <c r="UJ22" s="232"/>
      <c r="UK22" s="232"/>
      <c r="UL22" s="232"/>
      <c r="UM22" s="232"/>
      <c r="UN22" s="232"/>
      <c r="UO22" s="232"/>
      <c r="UP22" s="232"/>
      <c r="UQ22" s="232"/>
      <c r="UR22" s="232"/>
      <c r="US22" s="232"/>
      <c r="UT22" s="232"/>
      <c r="UU22" s="232"/>
      <c r="UV22" s="232"/>
      <c r="UW22" s="232"/>
      <c r="UX22" s="232"/>
      <c r="UY22" s="232"/>
      <c r="UZ22" s="232"/>
      <c r="VA22" s="232"/>
      <c r="VB22" s="232"/>
      <c r="VC22" s="232"/>
      <c r="VD22" s="232"/>
      <c r="VE22" s="232"/>
      <c r="VF22" s="232"/>
      <c r="VG22" s="232"/>
      <c r="VH22" s="232"/>
      <c r="VI22" s="232"/>
      <c r="VJ22" s="232"/>
      <c r="VK22" s="232"/>
      <c r="VL22" s="232"/>
      <c r="VM22" s="232"/>
      <c r="VN22" s="232"/>
      <c r="VO22" s="232"/>
      <c r="VP22" s="232"/>
      <c r="VQ22" s="232"/>
      <c r="VR22" s="232"/>
      <c r="VS22" s="232"/>
      <c r="VT22" s="232"/>
      <c r="VU22" s="232"/>
      <c r="VV22" s="232"/>
      <c r="VW22" s="232"/>
      <c r="VX22" s="232"/>
      <c r="VY22" s="232"/>
      <c r="VZ22" s="232"/>
      <c r="WA22" s="232"/>
      <c r="WB22" s="232"/>
      <c r="WC22" s="232"/>
      <c r="WD22" s="232"/>
      <c r="WE22" s="232"/>
      <c r="WF22" s="232"/>
      <c r="WG22" s="232"/>
      <c r="WH22" s="232"/>
      <c r="WI22" s="232"/>
      <c r="WJ22" s="232"/>
      <c r="WK22" s="232"/>
      <c r="WL22" s="232"/>
      <c r="WM22" s="232"/>
      <c r="WN22" s="232"/>
      <c r="WO22" s="232"/>
      <c r="WP22" s="232"/>
      <c r="WQ22" s="232"/>
      <c r="WR22" s="232"/>
      <c r="WS22" s="232"/>
      <c r="WT22" s="232"/>
      <c r="WU22" s="232"/>
      <c r="WV22" s="232"/>
      <c r="WW22" s="232"/>
      <c r="WX22" s="232"/>
      <c r="WY22" s="232"/>
      <c r="WZ22" s="232"/>
      <c r="XA22" s="232"/>
      <c r="XB22" s="232"/>
      <c r="XC22" s="232"/>
      <c r="XD22" s="232"/>
      <c r="XE22" s="232"/>
      <c r="XF22" s="232"/>
      <c r="XG22" s="232"/>
      <c r="XH22" s="232"/>
      <c r="XI22" s="232"/>
      <c r="XJ22" s="232"/>
      <c r="XK22" s="232"/>
      <c r="XL22" s="232"/>
      <c r="XM22" s="232"/>
      <c r="XN22" s="232"/>
      <c r="XO22" s="232"/>
      <c r="XP22" s="232"/>
      <c r="XQ22" s="232"/>
      <c r="XR22" s="232"/>
      <c r="XS22" s="232"/>
      <c r="XT22" s="232"/>
      <c r="XU22" s="232"/>
      <c r="XV22" s="232"/>
      <c r="XW22" s="232"/>
      <c r="XX22" s="232"/>
      <c r="XY22" s="232"/>
      <c r="XZ22" s="232"/>
      <c r="YA22" s="232"/>
      <c r="YB22" s="232"/>
      <c r="YC22" s="232"/>
      <c r="YD22" s="232"/>
      <c r="YE22" s="232"/>
      <c r="YF22" s="232"/>
      <c r="YG22" s="232"/>
      <c r="YH22" s="232"/>
      <c r="YI22" s="232"/>
      <c r="YJ22" s="232"/>
      <c r="YK22" s="232"/>
      <c r="YL22" s="232"/>
      <c r="YM22" s="232"/>
      <c r="YN22" s="232"/>
      <c r="YO22" s="232"/>
      <c r="YP22" s="232"/>
      <c r="YQ22" s="232"/>
      <c r="YR22" s="232"/>
      <c r="YS22" s="232"/>
      <c r="YT22" s="232"/>
      <c r="YU22" s="232"/>
      <c r="YV22" s="232"/>
      <c r="YW22" s="232"/>
      <c r="YX22" s="232"/>
      <c r="YY22" s="232"/>
      <c r="YZ22" s="232"/>
      <c r="ZA22" s="232"/>
      <c r="ZB22" s="232"/>
      <c r="ZC22" s="232"/>
      <c r="ZD22" s="232"/>
      <c r="ZE22" s="232"/>
      <c r="ZF22" s="232"/>
      <c r="ZG22" s="232"/>
      <c r="ZH22" s="232"/>
      <c r="ZI22" s="232"/>
      <c r="ZJ22" s="232"/>
      <c r="ZK22" s="232"/>
      <c r="ZL22" s="232"/>
      <c r="ZM22" s="232"/>
      <c r="ZN22" s="232"/>
      <c r="ZO22" s="232"/>
      <c r="ZP22" s="232"/>
      <c r="ZQ22" s="232"/>
      <c r="ZR22" s="232"/>
      <c r="ZS22" s="232"/>
      <c r="ZT22" s="232"/>
      <c r="ZU22" s="232"/>
      <c r="ZV22" s="232"/>
      <c r="ZW22" s="232"/>
      <c r="ZX22" s="232"/>
      <c r="ZY22" s="232"/>
      <c r="ZZ22" s="232"/>
      <c r="AAA22" s="232"/>
      <c r="AAB22" s="232"/>
      <c r="AAC22" s="232"/>
      <c r="AAD22" s="232"/>
      <c r="AAE22" s="232"/>
      <c r="AAF22" s="232"/>
      <c r="AAG22" s="232"/>
      <c r="AAH22" s="232"/>
      <c r="AAI22" s="232"/>
      <c r="AAJ22" s="232"/>
      <c r="AAK22" s="232"/>
      <c r="AAL22" s="232"/>
      <c r="AAM22" s="232"/>
      <c r="AAN22" s="232"/>
      <c r="AAO22" s="232"/>
      <c r="AAP22" s="232"/>
      <c r="AAQ22" s="232"/>
      <c r="AAR22" s="232"/>
      <c r="AAS22" s="232"/>
      <c r="AAT22" s="232"/>
      <c r="AAU22" s="232"/>
      <c r="AAV22" s="232"/>
      <c r="AAW22" s="232"/>
      <c r="AAX22" s="232"/>
      <c r="AAY22" s="232"/>
      <c r="AAZ22" s="232"/>
      <c r="ABA22" s="232"/>
      <c r="ABB22" s="232"/>
      <c r="ABC22" s="232"/>
      <c r="ABD22" s="232"/>
      <c r="ABE22" s="232"/>
      <c r="ABF22" s="232"/>
      <c r="ABG22" s="232"/>
      <c r="ABH22" s="232"/>
      <c r="ABI22" s="232"/>
      <c r="ABJ22" s="232"/>
      <c r="ABK22" s="232"/>
      <c r="ABL22" s="232"/>
      <c r="ABM22" s="232"/>
      <c r="ABN22" s="232"/>
      <c r="ABO22" s="232"/>
      <c r="ABP22" s="232"/>
      <c r="ABQ22" s="232"/>
      <c r="ABR22" s="232"/>
      <c r="ABS22" s="232"/>
      <c r="ABT22" s="232"/>
      <c r="ABU22" s="232"/>
      <c r="ABV22" s="232"/>
      <c r="ABW22" s="232"/>
      <c r="ABX22" s="232"/>
      <c r="ABY22" s="232"/>
      <c r="ABZ22" s="232"/>
      <c r="ACA22" s="232"/>
      <c r="ACB22" s="232"/>
      <c r="ACC22" s="232"/>
      <c r="ACD22" s="232"/>
      <c r="ACE22" s="232"/>
      <c r="ACF22" s="232"/>
      <c r="ACG22" s="232"/>
      <c r="ACH22" s="232"/>
      <c r="ACI22" s="232"/>
      <c r="ACJ22" s="232"/>
      <c r="ACK22" s="232"/>
      <c r="ACL22" s="232"/>
      <c r="ACM22" s="232"/>
      <c r="ACN22" s="232"/>
      <c r="ACO22" s="232"/>
      <c r="ACP22" s="232"/>
      <c r="ACQ22" s="232"/>
      <c r="ACR22" s="232"/>
      <c r="ACS22" s="232"/>
      <c r="ACT22" s="232"/>
      <c r="ACU22" s="232"/>
      <c r="ACV22" s="232"/>
      <c r="ACW22" s="232"/>
      <c r="ACX22" s="232"/>
      <c r="ACY22" s="232"/>
      <c r="ACZ22" s="232"/>
      <c r="ADA22" s="232"/>
      <c r="ADB22" s="232"/>
      <c r="ADC22" s="232"/>
      <c r="ADD22" s="232"/>
      <c r="ADE22" s="232"/>
      <c r="ADF22" s="232"/>
      <c r="ADG22" s="232"/>
      <c r="ADH22" s="232"/>
      <c r="ADI22" s="232"/>
      <c r="ADJ22" s="232"/>
      <c r="ADK22" s="232"/>
      <c r="ADL22" s="232"/>
      <c r="ADM22" s="232"/>
      <c r="ADN22" s="232"/>
      <c r="ADO22" s="232"/>
      <c r="ADP22" s="232"/>
      <c r="ADQ22" s="232"/>
      <c r="ADR22" s="232"/>
      <c r="ADS22" s="232"/>
      <c r="ADT22" s="232"/>
      <c r="ADU22" s="232"/>
      <c r="ADV22" s="232"/>
      <c r="ADW22" s="232"/>
      <c r="ADX22" s="232"/>
      <c r="ADY22" s="232"/>
      <c r="ADZ22" s="232"/>
      <c r="AEA22" s="232"/>
      <c r="AEB22" s="232"/>
      <c r="AEC22" s="232"/>
      <c r="AED22" s="232"/>
      <c r="AEE22" s="232"/>
      <c r="AEF22" s="232"/>
      <c r="AEG22" s="232"/>
      <c r="AEH22" s="232"/>
      <c r="AEI22" s="232"/>
      <c r="AEJ22" s="232"/>
      <c r="AEK22" s="232"/>
      <c r="AEL22" s="232"/>
      <c r="AEM22" s="232"/>
      <c r="AEN22" s="232"/>
      <c r="AEO22" s="232"/>
      <c r="AEP22" s="232"/>
      <c r="AEQ22" s="232"/>
      <c r="AER22" s="232"/>
      <c r="AES22" s="232"/>
      <c r="AET22" s="232"/>
      <c r="AEU22" s="232"/>
      <c r="AEV22" s="232"/>
      <c r="AEW22" s="232"/>
      <c r="AEX22" s="232"/>
      <c r="AEY22" s="232"/>
      <c r="AEZ22" s="232"/>
      <c r="AFA22" s="232"/>
      <c r="AFB22" s="232"/>
      <c r="AFC22" s="232"/>
      <c r="AFD22" s="232"/>
      <c r="AFE22" s="232"/>
      <c r="AFF22" s="232"/>
      <c r="AFG22" s="232"/>
      <c r="AFH22" s="232"/>
      <c r="AFI22" s="232"/>
      <c r="AFJ22" s="232"/>
      <c r="AFK22" s="232"/>
      <c r="AFL22" s="232"/>
      <c r="AFM22" s="232"/>
      <c r="AFN22" s="232"/>
      <c r="AFO22" s="232"/>
      <c r="AFP22" s="232"/>
      <c r="AFQ22" s="232"/>
      <c r="AFR22" s="232"/>
      <c r="AFS22" s="232"/>
      <c r="AFT22" s="232"/>
      <c r="AFU22" s="232"/>
      <c r="AFV22" s="232"/>
      <c r="AFW22" s="232"/>
      <c r="AFX22" s="232"/>
      <c r="AFY22" s="232"/>
      <c r="AFZ22" s="232"/>
      <c r="AGA22" s="232"/>
      <c r="AGB22" s="232"/>
      <c r="AGC22" s="232"/>
      <c r="AGD22" s="232"/>
      <c r="AGE22" s="232"/>
      <c r="AGF22" s="232"/>
      <c r="AGG22" s="232"/>
      <c r="AGH22" s="232"/>
      <c r="AGI22" s="232"/>
      <c r="AGJ22" s="232"/>
      <c r="AGK22" s="232"/>
      <c r="AGL22" s="232"/>
      <c r="AGM22" s="232"/>
      <c r="AGN22" s="232"/>
      <c r="AGO22" s="232"/>
      <c r="AGP22" s="232"/>
      <c r="AGQ22" s="232"/>
      <c r="AGR22" s="232"/>
      <c r="AGS22" s="232"/>
      <c r="AGT22" s="232"/>
      <c r="AGU22" s="232"/>
      <c r="AGV22" s="232"/>
      <c r="AGW22" s="232"/>
      <c r="AGX22" s="232"/>
      <c r="AGY22" s="232"/>
      <c r="AGZ22" s="232"/>
      <c r="AHA22" s="232"/>
      <c r="AHB22" s="232"/>
      <c r="AHC22" s="232"/>
      <c r="AHD22" s="232"/>
      <c r="AHE22" s="232"/>
      <c r="AHF22" s="232"/>
      <c r="AHG22" s="232"/>
      <c r="AHH22" s="232"/>
      <c r="AHI22" s="232"/>
      <c r="AHJ22" s="232"/>
      <c r="AHK22" s="232"/>
      <c r="AHL22" s="232"/>
      <c r="AHM22" s="232"/>
      <c r="AHN22" s="232"/>
      <c r="AHO22" s="232"/>
      <c r="AHP22" s="232"/>
      <c r="AHQ22" s="232"/>
      <c r="AHR22" s="232"/>
      <c r="AHS22" s="232"/>
      <c r="AHT22" s="232"/>
      <c r="AHU22" s="232"/>
      <c r="AHV22" s="232"/>
      <c r="AHW22" s="232"/>
      <c r="AHX22" s="232"/>
      <c r="AHY22" s="232"/>
      <c r="AHZ22" s="232"/>
      <c r="AIA22" s="232"/>
      <c r="AIB22" s="232"/>
      <c r="AIC22" s="232"/>
      <c r="AID22" s="232"/>
      <c r="AIE22" s="232"/>
      <c r="AIF22" s="232"/>
      <c r="AIG22" s="232"/>
      <c r="AIH22" s="232"/>
      <c r="AII22" s="232"/>
      <c r="AIJ22" s="232"/>
      <c r="AIK22" s="232"/>
      <c r="AIL22" s="232"/>
      <c r="AIM22" s="232"/>
      <c r="AIN22" s="232"/>
      <c r="AIO22" s="232"/>
      <c r="AIP22" s="232"/>
      <c r="AIQ22" s="232"/>
      <c r="AIR22" s="232"/>
      <c r="AIS22" s="232"/>
      <c r="AIT22" s="232"/>
      <c r="AIU22" s="232"/>
      <c r="AIV22" s="232"/>
      <c r="AIW22" s="232"/>
      <c r="AIX22" s="232"/>
      <c r="AIY22" s="232"/>
      <c r="AIZ22" s="232"/>
      <c r="AJA22" s="232"/>
      <c r="AJB22" s="232"/>
      <c r="AJC22" s="232"/>
      <c r="AJD22" s="232"/>
      <c r="AJE22" s="232"/>
      <c r="AJF22" s="232"/>
      <c r="AJG22" s="232"/>
      <c r="AJH22" s="232"/>
      <c r="AJI22" s="232"/>
      <c r="AJJ22" s="232"/>
      <c r="AJK22" s="232"/>
      <c r="AJL22" s="232"/>
      <c r="AJM22" s="232"/>
      <c r="AJN22" s="232"/>
      <c r="AJO22" s="232"/>
      <c r="AJP22" s="232"/>
      <c r="AJQ22" s="232"/>
      <c r="AJR22" s="232"/>
      <c r="AJS22" s="232"/>
      <c r="AJT22" s="232"/>
      <c r="AJU22" s="232"/>
      <c r="AJV22" s="232"/>
      <c r="AJW22" s="232"/>
      <c r="AJX22" s="232"/>
      <c r="AJY22" s="232"/>
      <c r="AJZ22" s="232"/>
      <c r="AKA22" s="232"/>
      <c r="AKB22" s="232"/>
      <c r="AKC22" s="232"/>
      <c r="AKD22" s="232"/>
      <c r="AKE22" s="232"/>
      <c r="AKF22" s="232"/>
      <c r="AKG22" s="232"/>
      <c r="AKH22" s="232"/>
      <c r="AKI22" s="232"/>
      <c r="AKJ22" s="232"/>
      <c r="AKK22" s="232"/>
      <c r="AKL22" s="232"/>
      <c r="AKM22" s="232"/>
      <c r="AKN22" s="232"/>
      <c r="AKO22" s="232"/>
      <c r="AKP22" s="232"/>
      <c r="AKQ22" s="232"/>
      <c r="AKR22" s="232"/>
      <c r="AKS22" s="232"/>
      <c r="AKT22" s="232"/>
      <c r="AKU22" s="232"/>
      <c r="AKV22" s="232"/>
      <c r="AKW22" s="232"/>
      <c r="AKX22" s="232"/>
      <c r="AKY22" s="232"/>
      <c r="AKZ22" s="232"/>
      <c r="ALA22" s="232"/>
      <c r="ALB22" s="232"/>
      <c r="ALC22" s="232"/>
      <c r="ALD22" s="232"/>
      <c r="ALE22" s="232"/>
      <c r="ALF22" s="232"/>
      <c r="ALG22" s="232"/>
      <c r="ALH22" s="232"/>
      <c r="ALI22" s="232"/>
      <c r="ALJ22" s="232"/>
      <c r="ALK22" s="232"/>
      <c r="ALL22" s="232"/>
      <c r="ALM22" s="232"/>
      <c r="ALN22" s="232"/>
      <c r="ALO22" s="232"/>
      <c r="ALP22" s="232"/>
      <c r="ALQ22" s="232"/>
      <c r="ALR22" s="232"/>
      <c r="ALS22" s="232"/>
      <c r="ALT22" s="232"/>
      <c r="ALU22" s="232"/>
      <c r="ALV22" s="232"/>
      <c r="ALW22" s="232"/>
      <c r="ALX22" s="232"/>
      <c r="ALY22" s="232"/>
      <c r="ALZ22" s="232"/>
      <c r="AMA22" s="232"/>
      <c r="AMB22" s="232"/>
      <c r="AMC22" s="232"/>
      <c r="AMD22" s="232"/>
      <c r="AME22" s="232"/>
      <c r="AMF22" s="232"/>
      <c r="AMG22" s="232"/>
      <c r="AMH22" s="232"/>
      <c r="AMI22" s="232"/>
      <c r="AMJ22" s="232"/>
      <c r="AMK22" s="232"/>
    </row>
    <row r="23" spans="1:1025" s="234" customFormat="1" ht="44.25" customHeight="1">
      <c r="A23" s="395" t="s">
        <v>130</v>
      </c>
      <c r="B23" s="394" t="s">
        <v>224</v>
      </c>
      <c r="C23" s="342">
        <f>IF(ISBLANK('[10]PRESUPUESTO EMPALME'!C38),"",'[10]PRESUPUESTO EMPALME'!C38)</f>
        <v>1</v>
      </c>
      <c r="D23" s="311" t="str">
        <f>IF(ISBLANK('[10]PRESUPUESTO EMPALME'!D38),"",'[10]PRESUPUESTO EMPALME'!D38)</f>
        <v>UD</v>
      </c>
      <c r="E23" s="317"/>
      <c r="F23" s="309">
        <f t="shared" si="1"/>
        <v>0</v>
      </c>
      <c r="G23" s="288" t="str">
        <f>IF(ISBLANK('[10]PRESUPUESTO EMPALME'!G38),"",'[10]PRESUPUESTO EMPALME'!G38)</f>
        <v/>
      </c>
      <c r="H23" s="250"/>
      <c r="K23" s="233"/>
      <c r="L23" s="233"/>
      <c r="M23" s="233"/>
      <c r="N23" s="233"/>
      <c r="O23" s="233"/>
      <c r="P23" s="233"/>
      <c r="Q23" s="233"/>
      <c r="R23" s="233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232"/>
      <c r="BH23" s="232"/>
      <c r="BI23" s="232"/>
      <c r="BJ23" s="232"/>
      <c r="BK23" s="232"/>
      <c r="BL23" s="232"/>
      <c r="BM23" s="232"/>
      <c r="BN23" s="232"/>
      <c r="BO23" s="232"/>
      <c r="BP23" s="232"/>
      <c r="BQ23" s="232"/>
      <c r="BR23" s="232"/>
      <c r="BS23" s="232"/>
      <c r="BT23" s="232"/>
      <c r="BU23" s="232"/>
      <c r="BV23" s="232"/>
      <c r="BW23" s="232"/>
      <c r="BX23" s="232"/>
      <c r="BY23" s="232"/>
      <c r="BZ23" s="232"/>
      <c r="CA23" s="232"/>
      <c r="CB23" s="232"/>
      <c r="CC23" s="232"/>
      <c r="CD23" s="232"/>
      <c r="CE23" s="232"/>
      <c r="CF23" s="232"/>
      <c r="CG23" s="232"/>
      <c r="CH23" s="232"/>
      <c r="CI23" s="232"/>
      <c r="CJ23" s="232"/>
      <c r="CK23" s="232"/>
      <c r="CL23" s="232"/>
      <c r="CM23" s="232"/>
      <c r="CN23" s="232"/>
      <c r="CO23" s="232"/>
      <c r="CP23" s="232"/>
      <c r="CQ23" s="232"/>
      <c r="CR23" s="232"/>
      <c r="CS23" s="232"/>
      <c r="CT23" s="232"/>
      <c r="CU23" s="232"/>
      <c r="CV23" s="232"/>
      <c r="CW23" s="232"/>
      <c r="CX23" s="232"/>
      <c r="CY23" s="232"/>
      <c r="CZ23" s="232"/>
      <c r="DA23" s="232"/>
      <c r="DB23" s="232"/>
      <c r="DC23" s="232"/>
      <c r="DD23" s="232"/>
      <c r="DE23" s="232"/>
      <c r="DF23" s="232"/>
      <c r="DG23" s="232"/>
      <c r="DH23" s="232"/>
      <c r="DI23" s="232"/>
      <c r="DJ23" s="232"/>
      <c r="DK23" s="232"/>
      <c r="DL23" s="232"/>
      <c r="DM23" s="232"/>
      <c r="DN23" s="232"/>
      <c r="DO23" s="232"/>
      <c r="DP23" s="232"/>
      <c r="DQ23" s="232"/>
      <c r="DR23" s="232"/>
      <c r="DS23" s="232"/>
      <c r="DT23" s="232"/>
      <c r="DU23" s="232"/>
      <c r="DV23" s="232"/>
      <c r="DW23" s="232"/>
      <c r="DX23" s="232"/>
      <c r="DY23" s="232"/>
      <c r="DZ23" s="232"/>
      <c r="EA23" s="232"/>
      <c r="EB23" s="232"/>
      <c r="EC23" s="232"/>
      <c r="ED23" s="232"/>
      <c r="EE23" s="232"/>
      <c r="EF23" s="232"/>
      <c r="EG23" s="232"/>
      <c r="EH23" s="232"/>
      <c r="EI23" s="232"/>
      <c r="EJ23" s="232"/>
      <c r="EK23" s="232"/>
      <c r="EL23" s="232"/>
      <c r="EM23" s="232"/>
      <c r="EN23" s="232"/>
      <c r="EO23" s="232"/>
      <c r="EP23" s="232"/>
      <c r="EQ23" s="232"/>
      <c r="ER23" s="232"/>
      <c r="ES23" s="232"/>
      <c r="ET23" s="232"/>
      <c r="EU23" s="232"/>
      <c r="EV23" s="232"/>
      <c r="EW23" s="232"/>
      <c r="EX23" s="232"/>
      <c r="EY23" s="232"/>
      <c r="EZ23" s="232"/>
      <c r="FA23" s="232"/>
      <c r="FB23" s="232"/>
      <c r="FC23" s="232"/>
      <c r="FD23" s="232"/>
      <c r="FE23" s="232"/>
      <c r="FF23" s="232"/>
      <c r="FG23" s="232"/>
      <c r="FH23" s="232"/>
      <c r="FI23" s="232"/>
      <c r="FJ23" s="232"/>
      <c r="FK23" s="232"/>
      <c r="FL23" s="232"/>
      <c r="FM23" s="232"/>
      <c r="FN23" s="232"/>
      <c r="FO23" s="232"/>
      <c r="FP23" s="232"/>
      <c r="FQ23" s="232"/>
      <c r="FR23" s="232"/>
      <c r="FS23" s="232"/>
      <c r="FT23" s="232"/>
      <c r="FU23" s="232"/>
      <c r="FV23" s="232"/>
      <c r="FW23" s="232"/>
      <c r="FX23" s="232"/>
      <c r="FY23" s="232"/>
      <c r="FZ23" s="232"/>
      <c r="GA23" s="232"/>
      <c r="GB23" s="232"/>
      <c r="GC23" s="232"/>
      <c r="GD23" s="232"/>
      <c r="GE23" s="232"/>
      <c r="GF23" s="232"/>
      <c r="GG23" s="232"/>
      <c r="GH23" s="232"/>
      <c r="GI23" s="232"/>
      <c r="GJ23" s="232"/>
      <c r="GK23" s="232"/>
      <c r="GL23" s="232"/>
      <c r="GM23" s="232"/>
      <c r="GN23" s="232"/>
      <c r="GO23" s="232"/>
      <c r="GP23" s="232"/>
      <c r="GQ23" s="232"/>
      <c r="GR23" s="232"/>
      <c r="GS23" s="232"/>
      <c r="GT23" s="232"/>
      <c r="GU23" s="232"/>
      <c r="GV23" s="232"/>
      <c r="GW23" s="232"/>
      <c r="GX23" s="232"/>
      <c r="GY23" s="232"/>
      <c r="GZ23" s="232"/>
      <c r="HA23" s="232"/>
      <c r="HB23" s="232"/>
      <c r="HC23" s="232"/>
      <c r="HD23" s="232"/>
      <c r="HE23" s="232"/>
      <c r="HF23" s="232"/>
      <c r="HG23" s="232"/>
      <c r="HH23" s="232"/>
      <c r="HI23" s="232"/>
      <c r="HJ23" s="232"/>
      <c r="HK23" s="232"/>
      <c r="HL23" s="232"/>
      <c r="HM23" s="232"/>
      <c r="HN23" s="232"/>
      <c r="HO23" s="232"/>
      <c r="HP23" s="232"/>
      <c r="HQ23" s="232"/>
      <c r="HR23" s="232"/>
      <c r="HS23" s="232"/>
      <c r="HT23" s="232"/>
      <c r="HU23" s="232"/>
      <c r="HV23" s="232"/>
      <c r="HW23" s="232"/>
      <c r="HX23" s="232"/>
      <c r="HY23" s="232"/>
      <c r="HZ23" s="232"/>
      <c r="IA23" s="232"/>
      <c r="IB23" s="232"/>
      <c r="IC23" s="232"/>
      <c r="ID23" s="232"/>
      <c r="IE23" s="232"/>
      <c r="IF23" s="232"/>
      <c r="IG23" s="232"/>
      <c r="IH23" s="232"/>
      <c r="II23" s="232"/>
      <c r="IJ23" s="232"/>
      <c r="IK23" s="232"/>
      <c r="IL23" s="232"/>
      <c r="IM23" s="232"/>
      <c r="IN23" s="232"/>
      <c r="IO23" s="232"/>
      <c r="IP23" s="232"/>
      <c r="IQ23" s="232"/>
      <c r="IR23" s="232"/>
      <c r="IS23" s="232"/>
      <c r="IT23" s="232"/>
      <c r="IU23" s="232"/>
      <c r="IV23" s="232"/>
      <c r="IW23" s="232"/>
      <c r="IX23" s="232"/>
      <c r="IY23" s="232"/>
      <c r="IZ23" s="232"/>
      <c r="JA23" s="232"/>
      <c r="JB23" s="232"/>
      <c r="JC23" s="232"/>
      <c r="JD23" s="232"/>
      <c r="JE23" s="232"/>
      <c r="JF23" s="232"/>
      <c r="JG23" s="232"/>
      <c r="JH23" s="232"/>
      <c r="JI23" s="232"/>
      <c r="JJ23" s="232"/>
      <c r="JK23" s="232"/>
      <c r="JL23" s="232"/>
      <c r="JM23" s="232"/>
      <c r="JN23" s="232"/>
      <c r="JO23" s="232"/>
      <c r="JP23" s="232"/>
      <c r="JQ23" s="232"/>
      <c r="JR23" s="232"/>
      <c r="JS23" s="232"/>
      <c r="JT23" s="232"/>
      <c r="JU23" s="232"/>
      <c r="JV23" s="232"/>
      <c r="JW23" s="232"/>
      <c r="JX23" s="232"/>
      <c r="JY23" s="232"/>
      <c r="JZ23" s="232"/>
      <c r="KA23" s="232"/>
      <c r="KB23" s="232"/>
      <c r="KC23" s="232"/>
      <c r="KD23" s="232"/>
      <c r="KE23" s="232"/>
      <c r="KF23" s="232"/>
      <c r="KG23" s="232"/>
      <c r="KH23" s="232"/>
      <c r="KI23" s="232"/>
      <c r="KJ23" s="232"/>
      <c r="KK23" s="232"/>
      <c r="KL23" s="232"/>
      <c r="KM23" s="232"/>
      <c r="KN23" s="232"/>
      <c r="KO23" s="232"/>
      <c r="KP23" s="232"/>
      <c r="KQ23" s="232"/>
      <c r="KR23" s="232"/>
      <c r="KS23" s="232"/>
      <c r="KT23" s="232"/>
      <c r="KU23" s="232"/>
      <c r="KV23" s="232"/>
      <c r="KW23" s="232"/>
      <c r="KX23" s="232"/>
      <c r="KY23" s="232"/>
      <c r="KZ23" s="232"/>
      <c r="LA23" s="232"/>
      <c r="LB23" s="232"/>
      <c r="LC23" s="232"/>
      <c r="LD23" s="232"/>
      <c r="LE23" s="232"/>
      <c r="LF23" s="232"/>
      <c r="LG23" s="232"/>
      <c r="LH23" s="232"/>
      <c r="LI23" s="232"/>
      <c r="LJ23" s="232"/>
      <c r="LK23" s="232"/>
      <c r="LL23" s="232"/>
      <c r="LM23" s="232"/>
      <c r="LN23" s="232"/>
      <c r="LO23" s="232"/>
      <c r="LP23" s="232"/>
      <c r="LQ23" s="232"/>
      <c r="LR23" s="232"/>
      <c r="LS23" s="232"/>
      <c r="LT23" s="232"/>
      <c r="LU23" s="232"/>
      <c r="LV23" s="232"/>
      <c r="LW23" s="232"/>
      <c r="LX23" s="232"/>
      <c r="LY23" s="232"/>
      <c r="LZ23" s="232"/>
      <c r="MA23" s="232"/>
      <c r="MB23" s="232"/>
      <c r="MC23" s="232"/>
      <c r="MD23" s="232"/>
      <c r="ME23" s="232"/>
      <c r="MF23" s="232"/>
      <c r="MG23" s="232"/>
      <c r="MH23" s="232"/>
      <c r="MI23" s="232"/>
      <c r="MJ23" s="232"/>
      <c r="MK23" s="232"/>
      <c r="ML23" s="232"/>
      <c r="MM23" s="232"/>
      <c r="MN23" s="232"/>
      <c r="MO23" s="232"/>
      <c r="MP23" s="232"/>
      <c r="MQ23" s="232"/>
      <c r="MR23" s="232"/>
      <c r="MS23" s="232"/>
      <c r="MT23" s="232"/>
      <c r="MU23" s="232"/>
      <c r="MV23" s="232"/>
      <c r="MW23" s="232"/>
      <c r="MX23" s="232"/>
      <c r="MY23" s="232"/>
      <c r="MZ23" s="232"/>
      <c r="NA23" s="232"/>
      <c r="NB23" s="232"/>
      <c r="NC23" s="232"/>
      <c r="ND23" s="232"/>
      <c r="NE23" s="232"/>
      <c r="NF23" s="232"/>
      <c r="NG23" s="232"/>
      <c r="NH23" s="232"/>
      <c r="NI23" s="232"/>
      <c r="NJ23" s="232"/>
      <c r="NK23" s="232"/>
      <c r="NL23" s="232"/>
      <c r="NM23" s="232"/>
      <c r="NN23" s="232"/>
      <c r="NO23" s="232"/>
      <c r="NP23" s="232"/>
      <c r="NQ23" s="232"/>
      <c r="NR23" s="232"/>
      <c r="NS23" s="232"/>
      <c r="NT23" s="232"/>
      <c r="NU23" s="232"/>
      <c r="NV23" s="232"/>
      <c r="NW23" s="232"/>
      <c r="NX23" s="232"/>
      <c r="NY23" s="232"/>
      <c r="NZ23" s="232"/>
      <c r="OA23" s="232"/>
      <c r="OB23" s="232"/>
      <c r="OC23" s="232"/>
      <c r="OD23" s="232"/>
      <c r="OE23" s="232"/>
      <c r="OF23" s="232"/>
      <c r="OG23" s="232"/>
      <c r="OH23" s="232"/>
      <c r="OI23" s="232"/>
      <c r="OJ23" s="232"/>
      <c r="OK23" s="232"/>
      <c r="OL23" s="232"/>
      <c r="OM23" s="232"/>
      <c r="ON23" s="232"/>
      <c r="OO23" s="232"/>
      <c r="OP23" s="232"/>
      <c r="OQ23" s="232"/>
      <c r="OR23" s="232"/>
      <c r="OS23" s="232"/>
      <c r="OT23" s="232"/>
      <c r="OU23" s="232"/>
      <c r="OV23" s="232"/>
      <c r="OW23" s="232"/>
      <c r="OX23" s="232"/>
      <c r="OY23" s="232"/>
      <c r="OZ23" s="232"/>
      <c r="PA23" s="232"/>
      <c r="PB23" s="232"/>
      <c r="PC23" s="232"/>
      <c r="PD23" s="232"/>
      <c r="PE23" s="232"/>
      <c r="PF23" s="232"/>
      <c r="PG23" s="232"/>
      <c r="PH23" s="232"/>
      <c r="PI23" s="232"/>
      <c r="PJ23" s="232"/>
      <c r="PK23" s="232"/>
      <c r="PL23" s="232"/>
      <c r="PM23" s="232"/>
      <c r="PN23" s="232"/>
      <c r="PO23" s="232"/>
      <c r="PP23" s="232"/>
      <c r="PQ23" s="232"/>
      <c r="PR23" s="232"/>
      <c r="PS23" s="232"/>
      <c r="PT23" s="232"/>
      <c r="PU23" s="232"/>
      <c r="PV23" s="232"/>
      <c r="PW23" s="232"/>
      <c r="PX23" s="232"/>
      <c r="PY23" s="232"/>
      <c r="PZ23" s="232"/>
      <c r="QA23" s="232"/>
      <c r="QB23" s="232"/>
      <c r="QC23" s="232"/>
      <c r="QD23" s="232"/>
      <c r="QE23" s="232"/>
      <c r="QF23" s="232"/>
      <c r="QG23" s="232"/>
      <c r="QH23" s="232"/>
      <c r="QI23" s="232"/>
      <c r="QJ23" s="232"/>
      <c r="QK23" s="232"/>
      <c r="QL23" s="232"/>
      <c r="QM23" s="232"/>
      <c r="QN23" s="232"/>
      <c r="QO23" s="232"/>
      <c r="QP23" s="232"/>
      <c r="QQ23" s="232"/>
      <c r="QR23" s="232"/>
      <c r="QS23" s="232"/>
      <c r="QT23" s="232"/>
      <c r="QU23" s="232"/>
      <c r="QV23" s="232"/>
      <c r="QW23" s="232"/>
      <c r="QX23" s="232"/>
      <c r="QY23" s="232"/>
      <c r="QZ23" s="232"/>
      <c r="RA23" s="232"/>
      <c r="RB23" s="232"/>
      <c r="RC23" s="232"/>
      <c r="RD23" s="232"/>
      <c r="RE23" s="232"/>
      <c r="RF23" s="232"/>
      <c r="RG23" s="232"/>
      <c r="RH23" s="232"/>
      <c r="RI23" s="232"/>
      <c r="RJ23" s="232"/>
      <c r="RK23" s="232"/>
      <c r="RL23" s="232"/>
      <c r="RM23" s="232"/>
      <c r="RN23" s="232"/>
      <c r="RO23" s="232"/>
      <c r="RP23" s="232"/>
      <c r="RQ23" s="232"/>
      <c r="RR23" s="232"/>
      <c r="RS23" s="232"/>
      <c r="RT23" s="232"/>
      <c r="RU23" s="232"/>
      <c r="RV23" s="232"/>
      <c r="RW23" s="232"/>
      <c r="RX23" s="232"/>
      <c r="RY23" s="232"/>
      <c r="RZ23" s="232"/>
      <c r="SA23" s="232"/>
      <c r="SB23" s="232"/>
      <c r="SC23" s="232"/>
      <c r="SD23" s="232"/>
      <c r="SE23" s="232"/>
      <c r="SF23" s="232"/>
      <c r="SG23" s="232"/>
      <c r="SH23" s="232"/>
      <c r="SI23" s="232"/>
      <c r="SJ23" s="232"/>
      <c r="SK23" s="232"/>
      <c r="SL23" s="232"/>
      <c r="SM23" s="232"/>
      <c r="SN23" s="232"/>
      <c r="SO23" s="232"/>
      <c r="SP23" s="232"/>
      <c r="SQ23" s="232"/>
      <c r="SR23" s="232"/>
      <c r="SS23" s="232"/>
      <c r="ST23" s="232"/>
      <c r="SU23" s="232"/>
      <c r="SV23" s="232"/>
      <c r="SW23" s="232"/>
      <c r="SX23" s="232"/>
      <c r="SY23" s="232"/>
      <c r="SZ23" s="232"/>
      <c r="TA23" s="232"/>
      <c r="TB23" s="232"/>
      <c r="TC23" s="232"/>
      <c r="TD23" s="232"/>
      <c r="TE23" s="232"/>
      <c r="TF23" s="232"/>
      <c r="TG23" s="232"/>
      <c r="TH23" s="232"/>
      <c r="TI23" s="232"/>
      <c r="TJ23" s="232"/>
      <c r="TK23" s="232"/>
      <c r="TL23" s="232"/>
      <c r="TM23" s="232"/>
      <c r="TN23" s="232"/>
      <c r="TO23" s="232"/>
      <c r="TP23" s="232"/>
      <c r="TQ23" s="232"/>
      <c r="TR23" s="232"/>
      <c r="TS23" s="232"/>
      <c r="TT23" s="232"/>
      <c r="TU23" s="232"/>
      <c r="TV23" s="232"/>
      <c r="TW23" s="232"/>
      <c r="TX23" s="232"/>
      <c r="TY23" s="232"/>
      <c r="TZ23" s="232"/>
      <c r="UA23" s="232"/>
      <c r="UB23" s="232"/>
      <c r="UC23" s="232"/>
      <c r="UD23" s="232"/>
      <c r="UE23" s="232"/>
      <c r="UF23" s="232"/>
      <c r="UG23" s="232"/>
      <c r="UH23" s="232"/>
      <c r="UI23" s="232"/>
      <c r="UJ23" s="232"/>
      <c r="UK23" s="232"/>
      <c r="UL23" s="232"/>
      <c r="UM23" s="232"/>
      <c r="UN23" s="232"/>
      <c r="UO23" s="232"/>
      <c r="UP23" s="232"/>
      <c r="UQ23" s="232"/>
      <c r="UR23" s="232"/>
      <c r="US23" s="232"/>
      <c r="UT23" s="232"/>
      <c r="UU23" s="232"/>
      <c r="UV23" s="232"/>
      <c r="UW23" s="232"/>
      <c r="UX23" s="232"/>
      <c r="UY23" s="232"/>
      <c r="UZ23" s="232"/>
      <c r="VA23" s="232"/>
      <c r="VB23" s="232"/>
      <c r="VC23" s="232"/>
      <c r="VD23" s="232"/>
      <c r="VE23" s="232"/>
      <c r="VF23" s="232"/>
      <c r="VG23" s="232"/>
      <c r="VH23" s="232"/>
      <c r="VI23" s="232"/>
      <c r="VJ23" s="232"/>
      <c r="VK23" s="232"/>
      <c r="VL23" s="232"/>
      <c r="VM23" s="232"/>
      <c r="VN23" s="232"/>
      <c r="VO23" s="232"/>
      <c r="VP23" s="232"/>
      <c r="VQ23" s="232"/>
      <c r="VR23" s="232"/>
      <c r="VS23" s="232"/>
      <c r="VT23" s="232"/>
      <c r="VU23" s="232"/>
      <c r="VV23" s="232"/>
      <c r="VW23" s="232"/>
      <c r="VX23" s="232"/>
      <c r="VY23" s="232"/>
      <c r="VZ23" s="232"/>
      <c r="WA23" s="232"/>
      <c r="WB23" s="232"/>
      <c r="WC23" s="232"/>
      <c r="WD23" s="232"/>
      <c r="WE23" s="232"/>
      <c r="WF23" s="232"/>
      <c r="WG23" s="232"/>
      <c r="WH23" s="232"/>
      <c r="WI23" s="232"/>
      <c r="WJ23" s="232"/>
      <c r="WK23" s="232"/>
      <c r="WL23" s="232"/>
      <c r="WM23" s="232"/>
      <c r="WN23" s="232"/>
      <c r="WO23" s="232"/>
      <c r="WP23" s="232"/>
      <c r="WQ23" s="232"/>
      <c r="WR23" s="232"/>
      <c r="WS23" s="232"/>
      <c r="WT23" s="232"/>
      <c r="WU23" s="232"/>
      <c r="WV23" s="232"/>
      <c r="WW23" s="232"/>
      <c r="WX23" s="232"/>
      <c r="WY23" s="232"/>
      <c r="WZ23" s="232"/>
      <c r="XA23" s="232"/>
      <c r="XB23" s="232"/>
      <c r="XC23" s="232"/>
      <c r="XD23" s="232"/>
      <c r="XE23" s="232"/>
      <c r="XF23" s="232"/>
      <c r="XG23" s="232"/>
      <c r="XH23" s="232"/>
      <c r="XI23" s="232"/>
      <c r="XJ23" s="232"/>
      <c r="XK23" s="232"/>
      <c r="XL23" s="232"/>
      <c r="XM23" s="232"/>
      <c r="XN23" s="232"/>
      <c r="XO23" s="232"/>
      <c r="XP23" s="232"/>
      <c r="XQ23" s="232"/>
      <c r="XR23" s="232"/>
      <c r="XS23" s="232"/>
      <c r="XT23" s="232"/>
      <c r="XU23" s="232"/>
      <c r="XV23" s="232"/>
      <c r="XW23" s="232"/>
      <c r="XX23" s="232"/>
      <c r="XY23" s="232"/>
      <c r="XZ23" s="232"/>
      <c r="YA23" s="232"/>
      <c r="YB23" s="232"/>
      <c r="YC23" s="232"/>
      <c r="YD23" s="232"/>
      <c r="YE23" s="232"/>
      <c r="YF23" s="232"/>
      <c r="YG23" s="232"/>
      <c r="YH23" s="232"/>
      <c r="YI23" s="232"/>
      <c r="YJ23" s="232"/>
      <c r="YK23" s="232"/>
      <c r="YL23" s="232"/>
      <c r="YM23" s="232"/>
      <c r="YN23" s="232"/>
      <c r="YO23" s="232"/>
      <c r="YP23" s="232"/>
      <c r="YQ23" s="232"/>
      <c r="YR23" s="232"/>
      <c r="YS23" s="232"/>
      <c r="YT23" s="232"/>
      <c r="YU23" s="232"/>
      <c r="YV23" s="232"/>
      <c r="YW23" s="232"/>
      <c r="YX23" s="232"/>
      <c r="YY23" s="232"/>
      <c r="YZ23" s="232"/>
      <c r="ZA23" s="232"/>
      <c r="ZB23" s="232"/>
      <c r="ZC23" s="232"/>
      <c r="ZD23" s="232"/>
      <c r="ZE23" s="232"/>
      <c r="ZF23" s="232"/>
      <c r="ZG23" s="232"/>
      <c r="ZH23" s="232"/>
      <c r="ZI23" s="232"/>
      <c r="ZJ23" s="232"/>
      <c r="ZK23" s="232"/>
      <c r="ZL23" s="232"/>
      <c r="ZM23" s="232"/>
      <c r="ZN23" s="232"/>
      <c r="ZO23" s="232"/>
      <c r="ZP23" s="232"/>
      <c r="ZQ23" s="232"/>
      <c r="ZR23" s="232"/>
      <c r="ZS23" s="232"/>
      <c r="ZT23" s="232"/>
      <c r="ZU23" s="232"/>
      <c r="ZV23" s="232"/>
      <c r="ZW23" s="232"/>
      <c r="ZX23" s="232"/>
      <c r="ZY23" s="232"/>
      <c r="ZZ23" s="232"/>
      <c r="AAA23" s="232"/>
      <c r="AAB23" s="232"/>
      <c r="AAC23" s="232"/>
      <c r="AAD23" s="232"/>
      <c r="AAE23" s="232"/>
      <c r="AAF23" s="232"/>
      <c r="AAG23" s="232"/>
      <c r="AAH23" s="232"/>
      <c r="AAI23" s="232"/>
      <c r="AAJ23" s="232"/>
      <c r="AAK23" s="232"/>
      <c r="AAL23" s="232"/>
      <c r="AAM23" s="232"/>
      <c r="AAN23" s="232"/>
      <c r="AAO23" s="232"/>
      <c r="AAP23" s="232"/>
      <c r="AAQ23" s="232"/>
      <c r="AAR23" s="232"/>
      <c r="AAS23" s="232"/>
      <c r="AAT23" s="232"/>
      <c r="AAU23" s="232"/>
      <c r="AAV23" s="232"/>
      <c r="AAW23" s="232"/>
      <c r="AAX23" s="232"/>
      <c r="AAY23" s="232"/>
      <c r="AAZ23" s="232"/>
      <c r="ABA23" s="232"/>
      <c r="ABB23" s="232"/>
      <c r="ABC23" s="232"/>
      <c r="ABD23" s="232"/>
      <c r="ABE23" s="232"/>
      <c r="ABF23" s="232"/>
      <c r="ABG23" s="232"/>
      <c r="ABH23" s="232"/>
      <c r="ABI23" s="232"/>
      <c r="ABJ23" s="232"/>
      <c r="ABK23" s="232"/>
      <c r="ABL23" s="232"/>
      <c r="ABM23" s="232"/>
      <c r="ABN23" s="232"/>
      <c r="ABO23" s="232"/>
      <c r="ABP23" s="232"/>
      <c r="ABQ23" s="232"/>
      <c r="ABR23" s="232"/>
      <c r="ABS23" s="232"/>
      <c r="ABT23" s="232"/>
      <c r="ABU23" s="232"/>
      <c r="ABV23" s="232"/>
      <c r="ABW23" s="232"/>
      <c r="ABX23" s="232"/>
      <c r="ABY23" s="232"/>
      <c r="ABZ23" s="232"/>
      <c r="ACA23" s="232"/>
      <c r="ACB23" s="232"/>
      <c r="ACC23" s="232"/>
      <c r="ACD23" s="232"/>
      <c r="ACE23" s="232"/>
      <c r="ACF23" s="232"/>
      <c r="ACG23" s="232"/>
      <c r="ACH23" s="232"/>
      <c r="ACI23" s="232"/>
      <c r="ACJ23" s="232"/>
      <c r="ACK23" s="232"/>
      <c r="ACL23" s="232"/>
      <c r="ACM23" s="232"/>
      <c r="ACN23" s="232"/>
      <c r="ACO23" s="232"/>
      <c r="ACP23" s="232"/>
      <c r="ACQ23" s="232"/>
      <c r="ACR23" s="232"/>
      <c r="ACS23" s="232"/>
      <c r="ACT23" s="232"/>
      <c r="ACU23" s="232"/>
      <c r="ACV23" s="232"/>
      <c r="ACW23" s="232"/>
      <c r="ACX23" s="232"/>
      <c r="ACY23" s="232"/>
      <c r="ACZ23" s="232"/>
      <c r="ADA23" s="232"/>
      <c r="ADB23" s="232"/>
      <c r="ADC23" s="232"/>
      <c r="ADD23" s="232"/>
      <c r="ADE23" s="232"/>
      <c r="ADF23" s="232"/>
      <c r="ADG23" s="232"/>
      <c r="ADH23" s="232"/>
      <c r="ADI23" s="232"/>
      <c r="ADJ23" s="232"/>
      <c r="ADK23" s="232"/>
      <c r="ADL23" s="232"/>
      <c r="ADM23" s="232"/>
      <c r="ADN23" s="232"/>
      <c r="ADO23" s="232"/>
      <c r="ADP23" s="232"/>
      <c r="ADQ23" s="232"/>
      <c r="ADR23" s="232"/>
      <c r="ADS23" s="232"/>
      <c r="ADT23" s="232"/>
      <c r="ADU23" s="232"/>
      <c r="ADV23" s="232"/>
      <c r="ADW23" s="232"/>
      <c r="ADX23" s="232"/>
      <c r="ADY23" s="232"/>
      <c r="ADZ23" s="232"/>
      <c r="AEA23" s="232"/>
      <c r="AEB23" s="232"/>
      <c r="AEC23" s="232"/>
      <c r="AED23" s="232"/>
      <c r="AEE23" s="232"/>
      <c r="AEF23" s="232"/>
      <c r="AEG23" s="232"/>
      <c r="AEH23" s="232"/>
      <c r="AEI23" s="232"/>
      <c r="AEJ23" s="232"/>
      <c r="AEK23" s="232"/>
      <c r="AEL23" s="232"/>
      <c r="AEM23" s="232"/>
      <c r="AEN23" s="232"/>
      <c r="AEO23" s="232"/>
      <c r="AEP23" s="232"/>
      <c r="AEQ23" s="232"/>
      <c r="AER23" s="232"/>
      <c r="AES23" s="232"/>
      <c r="AET23" s="232"/>
      <c r="AEU23" s="232"/>
      <c r="AEV23" s="232"/>
      <c r="AEW23" s="232"/>
      <c r="AEX23" s="232"/>
      <c r="AEY23" s="232"/>
      <c r="AEZ23" s="232"/>
      <c r="AFA23" s="232"/>
      <c r="AFB23" s="232"/>
      <c r="AFC23" s="232"/>
      <c r="AFD23" s="232"/>
      <c r="AFE23" s="232"/>
      <c r="AFF23" s="232"/>
      <c r="AFG23" s="232"/>
      <c r="AFH23" s="232"/>
      <c r="AFI23" s="232"/>
      <c r="AFJ23" s="232"/>
      <c r="AFK23" s="232"/>
      <c r="AFL23" s="232"/>
      <c r="AFM23" s="232"/>
      <c r="AFN23" s="232"/>
      <c r="AFO23" s="232"/>
      <c r="AFP23" s="232"/>
      <c r="AFQ23" s="232"/>
      <c r="AFR23" s="232"/>
      <c r="AFS23" s="232"/>
      <c r="AFT23" s="232"/>
      <c r="AFU23" s="232"/>
      <c r="AFV23" s="232"/>
      <c r="AFW23" s="232"/>
      <c r="AFX23" s="232"/>
      <c r="AFY23" s="232"/>
      <c r="AFZ23" s="232"/>
      <c r="AGA23" s="232"/>
      <c r="AGB23" s="232"/>
      <c r="AGC23" s="232"/>
      <c r="AGD23" s="232"/>
      <c r="AGE23" s="232"/>
      <c r="AGF23" s="232"/>
      <c r="AGG23" s="232"/>
      <c r="AGH23" s="232"/>
      <c r="AGI23" s="232"/>
      <c r="AGJ23" s="232"/>
      <c r="AGK23" s="232"/>
      <c r="AGL23" s="232"/>
      <c r="AGM23" s="232"/>
      <c r="AGN23" s="232"/>
      <c r="AGO23" s="232"/>
      <c r="AGP23" s="232"/>
      <c r="AGQ23" s="232"/>
      <c r="AGR23" s="232"/>
      <c r="AGS23" s="232"/>
      <c r="AGT23" s="232"/>
      <c r="AGU23" s="232"/>
      <c r="AGV23" s="232"/>
      <c r="AGW23" s="232"/>
      <c r="AGX23" s="232"/>
      <c r="AGY23" s="232"/>
      <c r="AGZ23" s="232"/>
      <c r="AHA23" s="232"/>
      <c r="AHB23" s="232"/>
      <c r="AHC23" s="232"/>
      <c r="AHD23" s="232"/>
      <c r="AHE23" s="232"/>
      <c r="AHF23" s="232"/>
      <c r="AHG23" s="232"/>
      <c r="AHH23" s="232"/>
      <c r="AHI23" s="232"/>
      <c r="AHJ23" s="232"/>
      <c r="AHK23" s="232"/>
      <c r="AHL23" s="232"/>
      <c r="AHM23" s="232"/>
      <c r="AHN23" s="232"/>
      <c r="AHO23" s="232"/>
      <c r="AHP23" s="232"/>
      <c r="AHQ23" s="232"/>
      <c r="AHR23" s="232"/>
      <c r="AHS23" s="232"/>
      <c r="AHT23" s="232"/>
      <c r="AHU23" s="232"/>
      <c r="AHV23" s="232"/>
      <c r="AHW23" s="232"/>
      <c r="AHX23" s="232"/>
      <c r="AHY23" s="232"/>
      <c r="AHZ23" s="232"/>
      <c r="AIA23" s="232"/>
      <c r="AIB23" s="232"/>
      <c r="AIC23" s="232"/>
      <c r="AID23" s="232"/>
      <c r="AIE23" s="232"/>
      <c r="AIF23" s="232"/>
      <c r="AIG23" s="232"/>
      <c r="AIH23" s="232"/>
      <c r="AII23" s="232"/>
      <c r="AIJ23" s="232"/>
      <c r="AIK23" s="232"/>
      <c r="AIL23" s="232"/>
      <c r="AIM23" s="232"/>
      <c r="AIN23" s="232"/>
      <c r="AIO23" s="232"/>
      <c r="AIP23" s="232"/>
      <c r="AIQ23" s="232"/>
      <c r="AIR23" s="232"/>
      <c r="AIS23" s="232"/>
      <c r="AIT23" s="232"/>
      <c r="AIU23" s="232"/>
      <c r="AIV23" s="232"/>
      <c r="AIW23" s="232"/>
      <c r="AIX23" s="232"/>
      <c r="AIY23" s="232"/>
      <c r="AIZ23" s="232"/>
      <c r="AJA23" s="232"/>
      <c r="AJB23" s="232"/>
      <c r="AJC23" s="232"/>
      <c r="AJD23" s="232"/>
      <c r="AJE23" s="232"/>
      <c r="AJF23" s="232"/>
      <c r="AJG23" s="232"/>
      <c r="AJH23" s="232"/>
      <c r="AJI23" s="232"/>
      <c r="AJJ23" s="232"/>
      <c r="AJK23" s="232"/>
      <c r="AJL23" s="232"/>
      <c r="AJM23" s="232"/>
      <c r="AJN23" s="232"/>
      <c r="AJO23" s="232"/>
      <c r="AJP23" s="232"/>
      <c r="AJQ23" s="232"/>
      <c r="AJR23" s="232"/>
      <c r="AJS23" s="232"/>
      <c r="AJT23" s="232"/>
      <c r="AJU23" s="232"/>
      <c r="AJV23" s="232"/>
      <c r="AJW23" s="232"/>
      <c r="AJX23" s="232"/>
      <c r="AJY23" s="232"/>
      <c r="AJZ23" s="232"/>
      <c r="AKA23" s="232"/>
      <c r="AKB23" s="232"/>
      <c r="AKC23" s="232"/>
      <c r="AKD23" s="232"/>
      <c r="AKE23" s="232"/>
      <c r="AKF23" s="232"/>
      <c r="AKG23" s="232"/>
      <c r="AKH23" s="232"/>
      <c r="AKI23" s="232"/>
      <c r="AKJ23" s="232"/>
      <c r="AKK23" s="232"/>
      <c r="AKL23" s="232"/>
      <c r="AKM23" s="232"/>
      <c r="AKN23" s="232"/>
      <c r="AKO23" s="232"/>
      <c r="AKP23" s="232"/>
      <c r="AKQ23" s="232"/>
      <c r="AKR23" s="232"/>
      <c r="AKS23" s="232"/>
      <c r="AKT23" s="232"/>
      <c r="AKU23" s="232"/>
      <c r="AKV23" s="232"/>
      <c r="AKW23" s="232"/>
      <c r="AKX23" s="232"/>
      <c r="AKY23" s="232"/>
      <c r="AKZ23" s="232"/>
      <c r="ALA23" s="232"/>
      <c r="ALB23" s="232"/>
      <c r="ALC23" s="232"/>
      <c r="ALD23" s="232"/>
      <c r="ALE23" s="232"/>
      <c r="ALF23" s="232"/>
      <c r="ALG23" s="232"/>
      <c r="ALH23" s="232"/>
      <c r="ALI23" s="232"/>
      <c r="ALJ23" s="232"/>
      <c r="ALK23" s="232"/>
      <c r="ALL23" s="232"/>
      <c r="ALM23" s="232"/>
      <c r="ALN23" s="232"/>
      <c r="ALO23" s="232"/>
      <c r="ALP23" s="232"/>
      <c r="ALQ23" s="232"/>
      <c r="ALR23" s="232"/>
      <c r="ALS23" s="232"/>
      <c r="ALT23" s="232"/>
      <c r="ALU23" s="232"/>
      <c r="ALV23" s="232"/>
      <c r="ALW23" s="232"/>
      <c r="ALX23" s="232"/>
      <c r="ALY23" s="232"/>
      <c r="ALZ23" s="232"/>
      <c r="AMA23" s="232"/>
      <c r="AMB23" s="232"/>
      <c r="AMC23" s="232"/>
      <c r="AMD23" s="232"/>
      <c r="AME23" s="232"/>
      <c r="AMF23" s="232"/>
      <c r="AMG23" s="232"/>
      <c r="AMH23" s="232"/>
      <c r="AMI23" s="232"/>
      <c r="AMJ23" s="232"/>
      <c r="AMK23" s="232"/>
    </row>
    <row r="24" spans="1:1025" s="234" customFormat="1" ht="28.5" customHeight="1">
      <c r="A24" s="393" t="s">
        <v>128</v>
      </c>
      <c r="B24" s="380" t="s">
        <v>109</v>
      </c>
      <c r="C24" s="342">
        <f>IF(ISBLANK('[10]PRESUPUESTO EMPALME'!C39),"",'[10]PRESUPUESTO EMPALME'!C39)</f>
        <v>1</v>
      </c>
      <c r="D24" s="311" t="str">
        <f>IF(ISBLANK('[10]PRESUPUESTO EMPALME'!D39),"",'[10]PRESUPUESTO EMPALME'!D39)</f>
        <v>UD</v>
      </c>
      <c r="E24" s="317"/>
      <c r="F24" s="309">
        <f t="shared" si="1"/>
        <v>0</v>
      </c>
      <c r="G24" s="288">
        <f>SUM(F21:F24)</f>
        <v>0</v>
      </c>
      <c r="H24" s="250"/>
      <c r="K24" s="233"/>
      <c r="L24" s="233"/>
      <c r="M24" s="233"/>
      <c r="N24" s="233"/>
      <c r="O24" s="233"/>
      <c r="P24" s="233"/>
      <c r="Q24" s="233"/>
      <c r="R24" s="233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  <c r="AT24" s="232"/>
      <c r="AU24" s="232"/>
      <c r="AV24" s="232"/>
      <c r="AW24" s="232"/>
      <c r="AX24" s="232"/>
      <c r="AY24" s="232"/>
      <c r="AZ24" s="232"/>
      <c r="BA24" s="232"/>
      <c r="BB24" s="232"/>
      <c r="BC24" s="232"/>
      <c r="BD24" s="232"/>
      <c r="BE24" s="232"/>
      <c r="BF24" s="232"/>
      <c r="BG24" s="232"/>
      <c r="BH24" s="232"/>
      <c r="BI24" s="232"/>
      <c r="BJ24" s="232"/>
      <c r="BK24" s="232"/>
      <c r="BL24" s="232"/>
      <c r="BM24" s="232"/>
      <c r="BN24" s="232"/>
      <c r="BO24" s="232"/>
      <c r="BP24" s="232"/>
      <c r="BQ24" s="232"/>
      <c r="BR24" s="232"/>
      <c r="BS24" s="232"/>
      <c r="BT24" s="232"/>
      <c r="BU24" s="232"/>
      <c r="BV24" s="232"/>
      <c r="BW24" s="232"/>
      <c r="BX24" s="232"/>
      <c r="BY24" s="232"/>
      <c r="BZ24" s="232"/>
      <c r="CA24" s="232"/>
      <c r="CB24" s="232"/>
      <c r="CC24" s="232"/>
      <c r="CD24" s="232"/>
      <c r="CE24" s="232"/>
      <c r="CF24" s="232"/>
      <c r="CG24" s="232"/>
      <c r="CH24" s="232"/>
      <c r="CI24" s="232"/>
      <c r="CJ24" s="232"/>
      <c r="CK24" s="232"/>
      <c r="CL24" s="232"/>
      <c r="CM24" s="232"/>
      <c r="CN24" s="232"/>
      <c r="CO24" s="232"/>
      <c r="CP24" s="232"/>
      <c r="CQ24" s="232"/>
      <c r="CR24" s="232"/>
      <c r="CS24" s="232"/>
      <c r="CT24" s="232"/>
      <c r="CU24" s="232"/>
      <c r="CV24" s="232"/>
      <c r="CW24" s="232"/>
      <c r="CX24" s="232"/>
      <c r="CY24" s="232"/>
      <c r="CZ24" s="232"/>
      <c r="DA24" s="232"/>
      <c r="DB24" s="232"/>
      <c r="DC24" s="232"/>
      <c r="DD24" s="232"/>
      <c r="DE24" s="232"/>
      <c r="DF24" s="232"/>
      <c r="DG24" s="232"/>
      <c r="DH24" s="232"/>
      <c r="DI24" s="232"/>
      <c r="DJ24" s="232"/>
      <c r="DK24" s="232"/>
      <c r="DL24" s="232"/>
      <c r="DM24" s="232"/>
      <c r="DN24" s="232"/>
      <c r="DO24" s="232"/>
      <c r="DP24" s="232"/>
      <c r="DQ24" s="232"/>
      <c r="DR24" s="232"/>
      <c r="DS24" s="232"/>
      <c r="DT24" s="232"/>
      <c r="DU24" s="232"/>
      <c r="DV24" s="232"/>
      <c r="DW24" s="232"/>
      <c r="DX24" s="232"/>
      <c r="DY24" s="232"/>
      <c r="DZ24" s="232"/>
      <c r="EA24" s="232"/>
      <c r="EB24" s="232"/>
      <c r="EC24" s="232"/>
      <c r="ED24" s="232"/>
      <c r="EE24" s="232"/>
      <c r="EF24" s="232"/>
      <c r="EG24" s="232"/>
      <c r="EH24" s="232"/>
      <c r="EI24" s="232"/>
      <c r="EJ24" s="232"/>
      <c r="EK24" s="232"/>
      <c r="EL24" s="232"/>
      <c r="EM24" s="232"/>
      <c r="EN24" s="232"/>
      <c r="EO24" s="232"/>
      <c r="EP24" s="232"/>
      <c r="EQ24" s="232"/>
      <c r="ER24" s="232"/>
      <c r="ES24" s="232"/>
      <c r="ET24" s="232"/>
      <c r="EU24" s="232"/>
      <c r="EV24" s="232"/>
      <c r="EW24" s="232"/>
      <c r="EX24" s="232"/>
      <c r="EY24" s="232"/>
      <c r="EZ24" s="232"/>
      <c r="FA24" s="232"/>
      <c r="FB24" s="232"/>
      <c r="FC24" s="232"/>
      <c r="FD24" s="232"/>
      <c r="FE24" s="232"/>
      <c r="FF24" s="232"/>
      <c r="FG24" s="232"/>
      <c r="FH24" s="232"/>
      <c r="FI24" s="232"/>
      <c r="FJ24" s="232"/>
      <c r="FK24" s="232"/>
      <c r="FL24" s="232"/>
      <c r="FM24" s="232"/>
      <c r="FN24" s="232"/>
      <c r="FO24" s="232"/>
      <c r="FP24" s="232"/>
      <c r="FQ24" s="232"/>
      <c r="FR24" s="232"/>
      <c r="FS24" s="232"/>
      <c r="FT24" s="232"/>
      <c r="FU24" s="232"/>
      <c r="FV24" s="232"/>
      <c r="FW24" s="232"/>
      <c r="FX24" s="232"/>
      <c r="FY24" s="232"/>
      <c r="FZ24" s="232"/>
      <c r="GA24" s="232"/>
      <c r="GB24" s="232"/>
      <c r="GC24" s="232"/>
      <c r="GD24" s="232"/>
      <c r="GE24" s="232"/>
      <c r="GF24" s="232"/>
      <c r="GG24" s="232"/>
      <c r="GH24" s="232"/>
      <c r="GI24" s="232"/>
      <c r="GJ24" s="232"/>
      <c r="GK24" s="232"/>
      <c r="GL24" s="232"/>
      <c r="GM24" s="232"/>
      <c r="GN24" s="232"/>
      <c r="GO24" s="232"/>
      <c r="GP24" s="232"/>
      <c r="GQ24" s="232"/>
      <c r="GR24" s="232"/>
      <c r="GS24" s="232"/>
      <c r="GT24" s="232"/>
      <c r="GU24" s="232"/>
      <c r="GV24" s="232"/>
      <c r="GW24" s="232"/>
      <c r="GX24" s="232"/>
      <c r="GY24" s="232"/>
      <c r="GZ24" s="232"/>
      <c r="HA24" s="232"/>
      <c r="HB24" s="232"/>
      <c r="HC24" s="232"/>
      <c r="HD24" s="232"/>
      <c r="HE24" s="232"/>
      <c r="HF24" s="232"/>
      <c r="HG24" s="232"/>
      <c r="HH24" s="232"/>
      <c r="HI24" s="232"/>
      <c r="HJ24" s="232"/>
      <c r="HK24" s="232"/>
      <c r="HL24" s="232"/>
      <c r="HM24" s="232"/>
      <c r="HN24" s="232"/>
      <c r="HO24" s="232"/>
      <c r="HP24" s="232"/>
      <c r="HQ24" s="232"/>
      <c r="HR24" s="232"/>
      <c r="HS24" s="232"/>
      <c r="HT24" s="232"/>
      <c r="HU24" s="232"/>
      <c r="HV24" s="232"/>
      <c r="HW24" s="232"/>
      <c r="HX24" s="232"/>
      <c r="HY24" s="232"/>
      <c r="HZ24" s="232"/>
      <c r="IA24" s="232"/>
      <c r="IB24" s="232"/>
      <c r="IC24" s="232"/>
      <c r="ID24" s="232"/>
      <c r="IE24" s="232"/>
      <c r="IF24" s="232"/>
      <c r="IG24" s="232"/>
      <c r="IH24" s="232"/>
      <c r="II24" s="232"/>
      <c r="IJ24" s="232"/>
      <c r="IK24" s="232"/>
      <c r="IL24" s="232"/>
      <c r="IM24" s="232"/>
      <c r="IN24" s="232"/>
      <c r="IO24" s="232"/>
      <c r="IP24" s="232"/>
      <c r="IQ24" s="232"/>
      <c r="IR24" s="232"/>
      <c r="IS24" s="232"/>
      <c r="IT24" s="232"/>
      <c r="IU24" s="232"/>
      <c r="IV24" s="232"/>
      <c r="IW24" s="232"/>
      <c r="IX24" s="232"/>
      <c r="IY24" s="232"/>
      <c r="IZ24" s="232"/>
      <c r="JA24" s="232"/>
      <c r="JB24" s="232"/>
      <c r="JC24" s="232"/>
      <c r="JD24" s="232"/>
      <c r="JE24" s="232"/>
      <c r="JF24" s="232"/>
      <c r="JG24" s="232"/>
      <c r="JH24" s="232"/>
      <c r="JI24" s="232"/>
      <c r="JJ24" s="232"/>
      <c r="JK24" s="232"/>
      <c r="JL24" s="232"/>
      <c r="JM24" s="232"/>
      <c r="JN24" s="232"/>
      <c r="JO24" s="232"/>
      <c r="JP24" s="232"/>
      <c r="JQ24" s="232"/>
      <c r="JR24" s="232"/>
      <c r="JS24" s="232"/>
      <c r="JT24" s="232"/>
      <c r="JU24" s="232"/>
      <c r="JV24" s="232"/>
      <c r="JW24" s="232"/>
      <c r="JX24" s="232"/>
      <c r="JY24" s="232"/>
      <c r="JZ24" s="232"/>
      <c r="KA24" s="232"/>
      <c r="KB24" s="232"/>
      <c r="KC24" s="232"/>
      <c r="KD24" s="232"/>
      <c r="KE24" s="232"/>
      <c r="KF24" s="232"/>
      <c r="KG24" s="232"/>
      <c r="KH24" s="232"/>
      <c r="KI24" s="232"/>
      <c r="KJ24" s="232"/>
      <c r="KK24" s="232"/>
      <c r="KL24" s="232"/>
      <c r="KM24" s="232"/>
      <c r="KN24" s="232"/>
      <c r="KO24" s="232"/>
      <c r="KP24" s="232"/>
      <c r="KQ24" s="232"/>
      <c r="KR24" s="232"/>
      <c r="KS24" s="232"/>
      <c r="KT24" s="232"/>
      <c r="KU24" s="232"/>
      <c r="KV24" s="232"/>
      <c r="KW24" s="232"/>
      <c r="KX24" s="232"/>
      <c r="KY24" s="232"/>
      <c r="KZ24" s="232"/>
      <c r="LA24" s="232"/>
      <c r="LB24" s="232"/>
      <c r="LC24" s="232"/>
      <c r="LD24" s="232"/>
      <c r="LE24" s="232"/>
      <c r="LF24" s="232"/>
      <c r="LG24" s="232"/>
      <c r="LH24" s="232"/>
      <c r="LI24" s="232"/>
      <c r="LJ24" s="232"/>
      <c r="LK24" s="232"/>
      <c r="LL24" s="232"/>
      <c r="LM24" s="232"/>
      <c r="LN24" s="232"/>
      <c r="LO24" s="232"/>
      <c r="LP24" s="232"/>
      <c r="LQ24" s="232"/>
      <c r="LR24" s="232"/>
      <c r="LS24" s="232"/>
      <c r="LT24" s="232"/>
      <c r="LU24" s="232"/>
      <c r="LV24" s="232"/>
      <c r="LW24" s="232"/>
      <c r="LX24" s="232"/>
      <c r="LY24" s="232"/>
      <c r="LZ24" s="232"/>
      <c r="MA24" s="232"/>
      <c r="MB24" s="232"/>
      <c r="MC24" s="232"/>
      <c r="MD24" s="232"/>
      <c r="ME24" s="232"/>
      <c r="MF24" s="232"/>
      <c r="MG24" s="232"/>
      <c r="MH24" s="232"/>
      <c r="MI24" s="232"/>
      <c r="MJ24" s="232"/>
      <c r="MK24" s="232"/>
      <c r="ML24" s="232"/>
      <c r="MM24" s="232"/>
      <c r="MN24" s="232"/>
      <c r="MO24" s="232"/>
      <c r="MP24" s="232"/>
      <c r="MQ24" s="232"/>
      <c r="MR24" s="232"/>
      <c r="MS24" s="232"/>
      <c r="MT24" s="232"/>
      <c r="MU24" s="232"/>
      <c r="MV24" s="232"/>
      <c r="MW24" s="232"/>
      <c r="MX24" s="232"/>
      <c r="MY24" s="232"/>
      <c r="MZ24" s="232"/>
      <c r="NA24" s="232"/>
      <c r="NB24" s="232"/>
      <c r="NC24" s="232"/>
      <c r="ND24" s="232"/>
      <c r="NE24" s="232"/>
      <c r="NF24" s="232"/>
      <c r="NG24" s="232"/>
      <c r="NH24" s="232"/>
      <c r="NI24" s="232"/>
      <c r="NJ24" s="232"/>
      <c r="NK24" s="232"/>
      <c r="NL24" s="232"/>
      <c r="NM24" s="232"/>
      <c r="NN24" s="232"/>
      <c r="NO24" s="232"/>
      <c r="NP24" s="232"/>
      <c r="NQ24" s="232"/>
      <c r="NR24" s="232"/>
      <c r="NS24" s="232"/>
      <c r="NT24" s="232"/>
      <c r="NU24" s="232"/>
      <c r="NV24" s="232"/>
      <c r="NW24" s="232"/>
      <c r="NX24" s="232"/>
      <c r="NY24" s="232"/>
      <c r="NZ24" s="232"/>
      <c r="OA24" s="232"/>
      <c r="OB24" s="232"/>
      <c r="OC24" s="232"/>
      <c r="OD24" s="232"/>
      <c r="OE24" s="232"/>
      <c r="OF24" s="232"/>
      <c r="OG24" s="232"/>
      <c r="OH24" s="232"/>
      <c r="OI24" s="232"/>
      <c r="OJ24" s="232"/>
      <c r="OK24" s="232"/>
      <c r="OL24" s="232"/>
      <c r="OM24" s="232"/>
      <c r="ON24" s="232"/>
      <c r="OO24" s="232"/>
      <c r="OP24" s="232"/>
      <c r="OQ24" s="232"/>
      <c r="OR24" s="232"/>
      <c r="OS24" s="232"/>
      <c r="OT24" s="232"/>
      <c r="OU24" s="232"/>
      <c r="OV24" s="232"/>
      <c r="OW24" s="232"/>
      <c r="OX24" s="232"/>
      <c r="OY24" s="232"/>
      <c r="OZ24" s="232"/>
      <c r="PA24" s="232"/>
      <c r="PB24" s="232"/>
      <c r="PC24" s="232"/>
      <c r="PD24" s="232"/>
      <c r="PE24" s="232"/>
      <c r="PF24" s="232"/>
      <c r="PG24" s="232"/>
      <c r="PH24" s="232"/>
      <c r="PI24" s="232"/>
      <c r="PJ24" s="232"/>
      <c r="PK24" s="232"/>
      <c r="PL24" s="232"/>
      <c r="PM24" s="232"/>
      <c r="PN24" s="232"/>
      <c r="PO24" s="232"/>
      <c r="PP24" s="232"/>
      <c r="PQ24" s="232"/>
      <c r="PR24" s="232"/>
      <c r="PS24" s="232"/>
      <c r="PT24" s="232"/>
      <c r="PU24" s="232"/>
      <c r="PV24" s="232"/>
      <c r="PW24" s="232"/>
      <c r="PX24" s="232"/>
      <c r="PY24" s="232"/>
      <c r="PZ24" s="232"/>
      <c r="QA24" s="232"/>
      <c r="QB24" s="232"/>
      <c r="QC24" s="232"/>
      <c r="QD24" s="232"/>
      <c r="QE24" s="232"/>
      <c r="QF24" s="232"/>
      <c r="QG24" s="232"/>
      <c r="QH24" s="232"/>
      <c r="QI24" s="232"/>
      <c r="QJ24" s="232"/>
      <c r="QK24" s="232"/>
      <c r="QL24" s="232"/>
      <c r="QM24" s="232"/>
      <c r="QN24" s="232"/>
      <c r="QO24" s="232"/>
      <c r="QP24" s="232"/>
      <c r="QQ24" s="232"/>
      <c r="QR24" s="232"/>
      <c r="QS24" s="232"/>
      <c r="QT24" s="232"/>
      <c r="QU24" s="232"/>
      <c r="QV24" s="232"/>
      <c r="QW24" s="232"/>
      <c r="QX24" s="232"/>
      <c r="QY24" s="232"/>
      <c r="QZ24" s="232"/>
      <c r="RA24" s="232"/>
      <c r="RB24" s="232"/>
      <c r="RC24" s="232"/>
      <c r="RD24" s="232"/>
      <c r="RE24" s="232"/>
      <c r="RF24" s="232"/>
      <c r="RG24" s="232"/>
      <c r="RH24" s="232"/>
      <c r="RI24" s="232"/>
      <c r="RJ24" s="232"/>
      <c r="RK24" s="232"/>
      <c r="RL24" s="232"/>
      <c r="RM24" s="232"/>
      <c r="RN24" s="232"/>
      <c r="RO24" s="232"/>
      <c r="RP24" s="232"/>
      <c r="RQ24" s="232"/>
      <c r="RR24" s="232"/>
      <c r="RS24" s="232"/>
      <c r="RT24" s="232"/>
      <c r="RU24" s="232"/>
      <c r="RV24" s="232"/>
      <c r="RW24" s="232"/>
      <c r="RX24" s="232"/>
      <c r="RY24" s="232"/>
      <c r="RZ24" s="232"/>
      <c r="SA24" s="232"/>
      <c r="SB24" s="232"/>
      <c r="SC24" s="232"/>
      <c r="SD24" s="232"/>
      <c r="SE24" s="232"/>
      <c r="SF24" s="232"/>
      <c r="SG24" s="232"/>
      <c r="SH24" s="232"/>
      <c r="SI24" s="232"/>
      <c r="SJ24" s="232"/>
      <c r="SK24" s="232"/>
      <c r="SL24" s="232"/>
      <c r="SM24" s="232"/>
      <c r="SN24" s="232"/>
      <c r="SO24" s="232"/>
      <c r="SP24" s="232"/>
      <c r="SQ24" s="232"/>
      <c r="SR24" s="232"/>
      <c r="SS24" s="232"/>
      <c r="ST24" s="232"/>
      <c r="SU24" s="232"/>
      <c r="SV24" s="232"/>
      <c r="SW24" s="232"/>
      <c r="SX24" s="232"/>
      <c r="SY24" s="232"/>
      <c r="SZ24" s="232"/>
      <c r="TA24" s="232"/>
      <c r="TB24" s="232"/>
      <c r="TC24" s="232"/>
      <c r="TD24" s="232"/>
      <c r="TE24" s="232"/>
      <c r="TF24" s="232"/>
      <c r="TG24" s="232"/>
      <c r="TH24" s="232"/>
      <c r="TI24" s="232"/>
      <c r="TJ24" s="232"/>
      <c r="TK24" s="232"/>
      <c r="TL24" s="232"/>
      <c r="TM24" s="232"/>
      <c r="TN24" s="232"/>
      <c r="TO24" s="232"/>
      <c r="TP24" s="232"/>
      <c r="TQ24" s="232"/>
      <c r="TR24" s="232"/>
      <c r="TS24" s="232"/>
      <c r="TT24" s="232"/>
      <c r="TU24" s="232"/>
      <c r="TV24" s="232"/>
      <c r="TW24" s="232"/>
      <c r="TX24" s="232"/>
      <c r="TY24" s="232"/>
      <c r="TZ24" s="232"/>
      <c r="UA24" s="232"/>
      <c r="UB24" s="232"/>
      <c r="UC24" s="232"/>
      <c r="UD24" s="232"/>
      <c r="UE24" s="232"/>
      <c r="UF24" s="232"/>
      <c r="UG24" s="232"/>
      <c r="UH24" s="232"/>
      <c r="UI24" s="232"/>
      <c r="UJ24" s="232"/>
      <c r="UK24" s="232"/>
      <c r="UL24" s="232"/>
      <c r="UM24" s="232"/>
      <c r="UN24" s="232"/>
      <c r="UO24" s="232"/>
      <c r="UP24" s="232"/>
      <c r="UQ24" s="232"/>
      <c r="UR24" s="232"/>
      <c r="US24" s="232"/>
      <c r="UT24" s="232"/>
      <c r="UU24" s="232"/>
      <c r="UV24" s="232"/>
      <c r="UW24" s="232"/>
      <c r="UX24" s="232"/>
      <c r="UY24" s="232"/>
      <c r="UZ24" s="232"/>
      <c r="VA24" s="232"/>
      <c r="VB24" s="232"/>
      <c r="VC24" s="232"/>
      <c r="VD24" s="232"/>
      <c r="VE24" s="232"/>
      <c r="VF24" s="232"/>
      <c r="VG24" s="232"/>
      <c r="VH24" s="232"/>
      <c r="VI24" s="232"/>
      <c r="VJ24" s="232"/>
      <c r="VK24" s="232"/>
      <c r="VL24" s="232"/>
      <c r="VM24" s="232"/>
      <c r="VN24" s="232"/>
      <c r="VO24" s="232"/>
      <c r="VP24" s="232"/>
      <c r="VQ24" s="232"/>
      <c r="VR24" s="232"/>
      <c r="VS24" s="232"/>
      <c r="VT24" s="232"/>
      <c r="VU24" s="232"/>
      <c r="VV24" s="232"/>
      <c r="VW24" s="232"/>
      <c r="VX24" s="232"/>
      <c r="VY24" s="232"/>
      <c r="VZ24" s="232"/>
      <c r="WA24" s="232"/>
      <c r="WB24" s="232"/>
      <c r="WC24" s="232"/>
      <c r="WD24" s="232"/>
      <c r="WE24" s="232"/>
      <c r="WF24" s="232"/>
      <c r="WG24" s="232"/>
      <c r="WH24" s="232"/>
      <c r="WI24" s="232"/>
      <c r="WJ24" s="232"/>
      <c r="WK24" s="232"/>
      <c r="WL24" s="232"/>
      <c r="WM24" s="232"/>
      <c r="WN24" s="232"/>
      <c r="WO24" s="232"/>
      <c r="WP24" s="232"/>
      <c r="WQ24" s="232"/>
      <c r="WR24" s="232"/>
      <c r="WS24" s="232"/>
      <c r="WT24" s="232"/>
      <c r="WU24" s="232"/>
      <c r="WV24" s="232"/>
      <c r="WW24" s="232"/>
      <c r="WX24" s="232"/>
      <c r="WY24" s="232"/>
      <c r="WZ24" s="232"/>
      <c r="XA24" s="232"/>
      <c r="XB24" s="232"/>
      <c r="XC24" s="232"/>
      <c r="XD24" s="232"/>
      <c r="XE24" s="232"/>
      <c r="XF24" s="232"/>
      <c r="XG24" s="232"/>
      <c r="XH24" s="232"/>
      <c r="XI24" s="232"/>
      <c r="XJ24" s="232"/>
      <c r="XK24" s="232"/>
      <c r="XL24" s="232"/>
      <c r="XM24" s="232"/>
      <c r="XN24" s="232"/>
      <c r="XO24" s="232"/>
      <c r="XP24" s="232"/>
      <c r="XQ24" s="232"/>
      <c r="XR24" s="232"/>
      <c r="XS24" s="232"/>
      <c r="XT24" s="232"/>
      <c r="XU24" s="232"/>
      <c r="XV24" s="232"/>
      <c r="XW24" s="232"/>
      <c r="XX24" s="232"/>
      <c r="XY24" s="232"/>
      <c r="XZ24" s="232"/>
      <c r="YA24" s="232"/>
      <c r="YB24" s="232"/>
      <c r="YC24" s="232"/>
      <c r="YD24" s="232"/>
      <c r="YE24" s="232"/>
      <c r="YF24" s="232"/>
      <c r="YG24" s="232"/>
      <c r="YH24" s="232"/>
      <c r="YI24" s="232"/>
      <c r="YJ24" s="232"/>
      <c r="YK24" s="232"/>
      <c r="YL24" s="232"/>
      <c r="YM24" s="232"/>
      <c r="YN24" s="232"/>
      <c r="YO24" s="232"/>
      <c r="YP24" s="232"/>
      <c r="YQ24" s="232"/>
      <c r="YR24" s="232"/>
      <c r="YS24" s="232"/>
      <c r="YT24" s="232"/>
      <c r="YU24" s="232"/>
      <c r="YV24" s="232"/>
      <c r="YW24" s="232"/>
      <c r="YX24" s="232"/>
      <c r="YY24" s="232"/>
      <c r="YZ24" s="232"/>
      <c r="ZA24" s="232"/>
      <c r="ZB24" s="232"/>
      <c r="ZC24" s="232"/>
      <c r="ZD24" s="232"/>
      <c r="ZE24" s="232"/>
      <c r="ZF24" s="232"/>
      <c r="ZG24" s="232"/>
      <c r="ZH24" s="232"/>
      <c r="ZI24" s="232"/>
      <c r="ZJ24" s="232"/>
      <c r="ZK24" s="232"/>
      <c r="ZL24" s="232"/>
      <c r="ZM24" s="232"/>
      <c r="ZN24" s="232"/>
      <c r="ZO24" s="232"/>
      <c r="ZP24" s="232"/>
      <c r="ZQ24" s="232"/>
      <c r="ZR24" s="232"/>
      <c r="ZS24" s="232"/>
      <c r="ZT24" s="232"/>
      <c r="ZU24" s="232"/>
      <c r="ZV24" s="232"/>
      <c r="ZW24" s="232"/>
      <c r="ZX24" s="232"/>
      <c r="ZY24" s="232"/>
      <c r="ZZ24" s="232"/>
      <c r="AAA24" s="232"/>
      <c r="AAB24" s="232"/>
      <c r="AAC24" s="232"/>
      <c r="AAD24" s="232"/>
      <c r="AAE24" s="232"/>
      <c r="AAF24" s="232"/>
      <c r="AAG24" s="232"/>
      <c r="AAH24" s="232"/>
      <c r="AAI24" s="232"/>
      <c r="AAJ24" s="232"/>
      <c r="AAK24" s="232"/>
      <c r="AAL24" s="232"/>
      <c r="AAM24" s="232"/>
      <c r="AAN24" s="232"/>
      <c r="AAO24" s="232"/>
      <c r="AAP24" s="232"/>
      <c r="AAQ24" s="232"/>
      <c r="AAR24" s="232"/>
      <c r="AAS24" s="232"/>
      <c r="AAT24" s="232"/>
      <c r="AAU24" s="232"/>
      <c r="AAV24" s="232"/>
      <c r="AAW24" s="232"/>
      <c r="AAX24" s="232"/>
      <c r="AAY24" s="232"/>
      <c r="AAZ24" s="232"/>
      <c r="ABA24" s="232"/>
      <c r="ABB24" s="232"/>
      <c r="ABC24" s="232"/>
      <c r="ABD24" s="232"/>
      <c r="ABE24" s="232"/>
      <c r="ABF24" s="232"/>
      <c r="ABG24" s="232"/>
      <c r="ABH24" s="232"/>
      <c r="ABI24" s="232"/>
      <c r="ABJ24" s="232"/>
      <c r="ABK24" s="232"/>
      <c r="ABL24" s="232"/>
      <c r="ABM24" s="232"/>
      <c r="ABN24" s="232"/>
      <c r="ABO24" s="232"/>
      <c r="ABP24" s="232"/>
      <c r="ABQ24" s="232"/>
      <c r="ABR24" s="232"/>
      <c r="ABS24" s="232"/>
      <c r="ABT24" s="232"/>
      <c r="ABU24" s="232"/>
      <c r="ABV24" s="232"/>
      <c r="ABW24" s="232"/>
      <c r="ABX24" s="232"/>
      <c r="ABY24" s="232"/>
      <c r="ABZ24" s="232"/>
      <c r="ACA24" s="232"/>
      <c r="ACB24" s="232"/>
      <c r="ACC24" s="232"/>
      <c r="ACD24" s="232"/>
      <c r="ACE24" s="232"/>
      <c r="ACF24" s="232"/>
      <c r="ACG24" s="232"/>
      <c r="ACH24" s="232"/>
      <c r="ACI24" s="232"/>
      <c r="ACJ24" s="232"/>
      <c r="ACK24" s="232"/>
      <c r="ACL24" s="232"/>
      <c r="ACM24" s="232"/>
      <c r="ACN24" s="232"/>
      <c r="ACO24" s="232"/>
      <c r="ACP24" s="232"/>
      <c r="ACQ24" s="232"/>
      <c r="ACR24" s="232"/>
      <c r="ACS24" s="232"/>
      <c r="ACT24" s="232"/>
      <c r="ACU24" s="232"/>
      <c r="ACV24" s="232"/>
      <c r="ACW24" s="232"/>
      <c r="ACX24" s="232"/>
      <c r="ACY24" s="232"/>
      <c r="ACZ24" s="232"/>
      <c r="ADA24" s="232"/>
      <c r="ADB24" s="232"/>
      <c r="ADC24" s="232"/>
      <c r="ADD24" s="232"/>
      <c r="ADE24" s="232"/>
      <c r="ADF24" s="232"/>
      <c r="ADG24" s="232"/>
      <c r="ADH24" s="232"/>
      <c r="ADI24" s="232"/>
      <c r="ADJ24" s="232"/>
      <c r="ADK24" s="232"/>
      <c r="ADL24" s="232"/>
      <c r="ADM24" s="232"/>
      <c r="ADN24" s="232"/>
      <c r="ADO24" s="232"/>
      <c r="ADP24" s="232"/>
      <c r="ADQ24" s="232"/>
      <c r="ADR24" s="232"/>
      <c r="ADS24" s="232"/>
      <c r="ADT24" s="232"/>
      <c r="ADU24" s="232"/>
      <c r="ADV24" s="232"/>
      <c r="ADW24" s="232"/>
      <c r="ADX24" s="232"/>
      <c r="ADY24" s="232"/>
      <c r="ADZ24" s="232"/>
      <c r="AEA24" s="232"/>
      <c r="AEB24" s="232"/>
      <c r="AEC24" s="232"/>
      <c r="AED24" s="232"/>
      <c r="AEE24" s="232"/>
      <c r="AEF24" s="232"/>
      <c r="AEG24" s="232"/>
      <c r="AEH24" s="232"/>
      <c r="AEI24" s="232"/>
      <c r="AEJ24" s="232"/>
      <c r="AEK24" s="232"/>
      <c r="AEL24" s="232"/>
      <c r="AEM24" s="232"/>
      <c r="AEN24" s="232"/>
      <c r="AEO24" s="232"/>
      <c r="AEP24" s="232"/>
      <c r="AEQ24" s="232"/>
      <c r="AER24" s="232"/>
      <c r="AES24" s="232"/>
      <c r="AET24" s="232"/>
      <c r="AEU24" s="232"/>
      <c r="AEV24" s="232"/>
      <c r="AEW24" s="232"/>
      <c r="AEX24" s="232"/>
      <c r="AEY24" s="232"/>
      <c r="AEZ24" s="232"/>
      <c r="AFA24" s="232"/>
      <c r="AFB24" s="232"/>
      <c r="AFC24" s="232"/>
      <c r="AFD24" s="232"/>
      <c r="AFE24" s="232"/>
      <c r="AFF24" s="232"/>
      <c r="AFG24" s="232"/>
      <c r="AFH24" s="232"/>
      <c r="AFI24" s="232"/>
      <c r="AFJ24" s="232"/>
      <c r="AFK24" s="232"/>
      <c r="AFL24" s="232"/>
      <c r="AFM24" s="232"/>
      <c r="AFN24" s="232"/>
      <c r="AFO24" s="232"/>
      <c r="AFP24" s="232"/>
      <c r="AFQ24" s="232"/>
      <c r="AFR24" s="232"/>
      <c r="AFS24" s="232"/>
      <c r="AFT24" s="232"/>
      <c r="AFU24" s="232"/>
      <c r="AFV24" s="232"/>
      <c r="AFW24" s="232"/>
      <c r="AFX24" s="232"/>
      <c r="AFY24" s="232"/>
      <c r="AFZ24" s="232"/>
      <c r="AGA24" s="232"/>
      <c r="AGB24" s="232"/>
      <c r="AGC24" s="232"/>
      <c r="AGD24" s="232"/>
      <c r="AGE24" s="232"/>
      <c r="AGF24" s="232"/>
      <c r="AGG24" s="232"/>
      <c r="AGH24" s="232"/>
      <c r="AGI24" s="232"/>
      <c r="AGJ24" s="232"/>
      <c r="AGK24" s="232"/>
      <c r="AGL24" s="232"/>
      <c r="AGM24" s="232"/>
      <c r="AGN24" s="232"/>
      <c r="AGO24" s="232"/>
      <c r="AGP24" s="232"/>
      <c r="AGQ24" s="232"/>
      <c r="AGR24" s="232"/>
      <c r="AGS24" s="232"/>
      <c r="AGT24" s="232"/>
      <c r="AGU24" s="232"/>
      <c r="AGV24" s="232"/>
      <c r="AGW24" s="232"/>
      <c r="AGX24" s="232"/>
      <c r="AGY24" s="232"/>
      <c r="AGZ24" s="232"/>
      <c r="AHA24" s="232"/>
      <c r="AHB24" s="232"/>
      <c r="AHC24" s="232"/>
      <c r="AHD24" s="232"/>
      <c r="AHE24" s="232"/>
      <c r="AHF24" s="232"/>
      <c r="AHG24" s="232"/>
      <c r="AHH24" s="232"/>
      <c r="AHI24" s="232"/>
      <c r="AHJ24" s="232"/>
      <c r="AHK24" s="232"/>
      <c r="AHL24" s="232"/>
      <c r="AHM24" s="232"/>
      <c r="AHN24" s="232"/>
      <c r="AHO24" s="232"/>
      <c r="AHP24" s="232"/>
      <c r="AHQ24" s="232"/>
      <c r="AHR24" s="232"/>
      <c r="AHS24" s="232"/>
      <c r="AHT24" s="232"/>
      <c r="AHU24" s="232"/>
      <c r="AHV24" s="232"/>
      <c r="AHW24" s="232"/>
      <c r="AHX24" s="232"/>
      <c r="AHY24" s="232"/>
      <c r="AHZ24" s="232"/>
      <c r="AIA24" s="232"/>
      <c r="AIB24" s="232"/>
      <c r="AIC24" s="232"/>
      <c r="AID24" s="232"/>
      <c r="AIE24" s="232"/>
      <c r="AIF24" s="232"/>
      <c r="AIG24" s="232"/>
      <c r="AIH24" s="232"/>
      <c r="AII24" s="232"/>
      <c r="AIJ24" s="232"/>
      <c r="AIK24" s="232"/>
      <c r="AIL24" s="232"/>
      <c r="AIM24" s="232"/>
      <c r="AIN24" s="232"/>
      <c r="AIO24" s="232"/>
      <c r="AIP24" s="232"/>
      <c r="AIQ24" s="232"/>
      <c r="AIR24" s="232"/>
      <c r="AIS24" s="232"/>
      <c r="AIT24" s="232"/>
      <c r="AIU24" s="232"/>
      <c r="AIV24" s="232"/>
      <c r="AIW24" s="232"/>
      <c r="AIX24" s="232"/>
      <c r="AIY24" s="232"/>
      <c r="AIZ24" s="232"/>
      <c r="AJA24" s="232"/>
      <c r="AJB24" s="232"/>
      <c r="AJC24" s="232"/>
      <c r="AJD24" s="232"/>
      <c r="AJE24" s="232"/>
      <c r="AJF24" s="232"/>
      <c r="AJG24" s="232"/>
      <c r="AJH24" s="232"/>
      <c r="AJI24" s="232"/>
      <c r="AJJ24" s="232"/>
      <c r="AJK24" s="232"/>
      <c r="AJL24" s="232"/>
      <c r="AJM24" s="232"/>
      <c r="AJN24" s="232"/>
      <c r="AJO24" s="232"/>
      <c r="AJP24" s="232"/>
      <c r="AJQ24" s="232"/>
      <c r="AJR24" s="232"/>
      <c r="AJS24" s="232"/>
      <c r="AJT24" s="232"/>
      <c r="AJU24" s="232"/>
      <c r="AJV24" s="232"/>
      <c r="AJW24" s="232"/>
      <c r="AJX24" s="232"/>
      <c r="AJY24" s="232"/>
      <c r="AJZ24" s="232"/>
      <c r="AKA24" s="232"/>
      <c r="AKB24" s="232"/>
      <c r="AKC24" s="232"/>
      <c r="AKD24" s="232"/>
      <c r="AKE24" s="232"/>
      <c r="AKF24" s="232"/>
      <c r="AKG24" s="232"/>
      <c r="AKH24" s="232"/>
      <c r="AKI24" s="232"/>
      <c r="AKJ24" s="232"/>
      <c r="AKK24" s="232"/>
      <c r="AKL24" s="232"/>
      <c r="AKM24" s="232"/>
      <c r="AKN24" s="232"/>
      <c r="AKO24" s="232"/>
      <c r="AKP24" s="232"/>
      <c r="AKQ24" s="232"/>
      <c r="AKR24" s="232"/>
      <c r="AKS24" s="232"/>
      <c r="AKT24" s="232"/>
      <c r="AKU24" s="232"/>
      <c r="AKV24" s="232"/>
      <c r="AKW24" s="232"/>
      <c r="AKX24" s="232"/>
      <c r="AKY24" s="232"/>
      <c r="AKZ24" s="232"/>
      <c r="ALA24" s="232"/>
      <c r="ALB24" s="232"/>
      <c r="ALC24" s="232"/>
      <c r="ALD24" s="232"/>
      <c r="ALE24" s="232"/>
      <c r="ALF24" s="232"/>
      <c r="ALG24" s="232"/>
      <c r="ALH24" s="232"/>
      <c r="ALI24" s="232"/>
      <c r="ALJ24" s="232"/>
      <c r="ALK24" s="232"/>
      <c r="ALL24" s="232"/>
      <c r="ALM24" s="232"/>
      <c r="ALN24" s="232"/>
      <c r="ALO24" s="232"/>
      <c r="ALP24" s="232"/>
      <c r="ALQ24" s="232"/>
      <c r="ALR24" s="232"/>
      <c r="ALS24" s="232"/>
      <c r="ALT24" s="232"/>
      <c r="ALU24" s="232"/>
      <c r="ALV24" s="232"/>
      <c r="ALW24" s="232"/>
      <c r="ALX24" s="232"/>
      <c r="ALY24" s="232"/>
      <c r="ALZ24" s="232"/>
      <c r="AMA24" s="232"/>
      <c r="AMB24" s="232"/>
      <c r="AMC24" s="232"/>
      <c r="AMD24" s="232"/>
      <c r="AME24" s="232"/>
      <c r="AMF24" s="232"/>
      <c r="AMG24" s="232"/>
      <c r="AMH24" s="232"/>
      <c r="AMI24" s="232"/>
      <c r="AMJ24" s="232"/>
      <c r="AMK24" s="232"/>
    </row>
    <row r="25" spans="1:1025" s="234" customFormat="1" ht="18" customHeight="1">
      <c r="A25" s="372" t="str">
        <f>IF(ISBLANK('[10]PRESUPUESTO EMPALME'!A40),"",'[10]PRESUPUESTO EMPALME'!A40)</f>
        <v/>
      </c>
      <c r="B25" s="392" t="str">
        <f>IF(ISBLANK('[10]PRESUPUESTO EMPALME'!B40),"",'[10]PRESUPUESTO EMPALME'!B40)</f>
        <v/>
      </c>
      <c r="C25" s="312" t="str">
        <f>IF(ISBLANK('[10]PRESUPUESTO EMPALME'!C40),"",'[10]PRESUPUESTO EMPALME'!C40)</f>
        <v/>
      </c>
      <c r="D25" s="311" t="str">
        <f>IF(ISBLANK('[10]PRESUPUESTO EMPALME'!D40),"",'[10]PRESUPUESTO EMPALME'!D40)</f>
        <v/>
      </c>
      <c r="E25" s="317"/>
      <c r="F25" s="309" t="str">
        <f t="shared" si="1"/>
        <v/>
      </c>
      <c r="G25" s="288" t="str">
        <f>IF(ISBLANK('[10]PRESUPUESTO EMPALME'!G40),"",'[10]PRESUPUESTO EMPALME'!G40)</f>
        <v/>
      </c>
      <c r="H25" s="250"/>
      <c r="K25" s="233"/>
      <c r="L25" s="233"/>
      <c r="M25" s="233"/>
      <c r="N25" s="233"/>
      <c r="O25" s="233"/>
      <c r="P25" s="233"/>
      <c r="Q25" s="233"/>
      <c r="R25" s="233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  <c r="BK25" s="232"/>
      <c r="BL25" s="232"/>
      <c r="BM25" s="232"/>
      <c r="BN25" s="232"/>
      <c r="BO25" s="232"/>
      <c r="BP25" s="232"/>
      <c r="BQ25" s="232"/>
      <c r="BR25" s="232"/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/>
      <c r="CD25" s="232"/>
      <c r="CE25" s="232"/>
      <c r="CF25" s="232"/>
      <c r="CG25" s="232"/>
      <c r="CH25" s="232"/>
      <c r="CI25" s="232"/>
      <c r="CJ25" s="232"/>
      <c r="CK25" s="232"/>
      <c r="CL25" s="232"/>
      <c r="CM25" s="232"/>
      <c r="CN25" s="232"/>
      <c r="CO25" s="232"/>
      <c r="CP25" s="232"/>
      <c r="CQ25" s="232"/>
      <c r="CR25" s="232"/>
      <c r="CS25" s="232"/>
      <c r="CT25" s="232"/>
      <c r="CU25" s="232"/>
      <c r="CV25" s="232"/>
      <c r="CW25" s="232"/>
      <c r="CX25" s="232"/>
      <c r="CY25" s="232"/>
      <c r="CZ25" s="232"/>
      <c r="DA25" s="232"/>
      <c r="DB25" s="232"/>
      <c r="DC25" s="232"/>
      <c r="DD25" s="232"/>
      <c r="DE25" s="232"/>
      <c r="DF25" s="232"/>
      <c r="DG25" s="232"/>
      <c r="DH25" s="232"/>
      <c r="DI25" s="232"/>
      <c r="DJ25" s="232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/>
      <c r="DU25" s="232"/>
      <c r="DV25" s="232"/>
      <c r="DW25" s="232"/>
      <c r="DX25" s="232"/>
      <c r="DY25" s="232"/>
      <c r="DZ25" s="232"/>
      <c r="EA25" s="232"/>
      <c r="EB25" s="232"/>
      <c r="EC25" s="232"/>
      <c r="ED25" s="232"/>
      <c r="EE25" s="232"/>
      <c r="EF25" s="232"/>
      <c r="EG25" s="232"/>
      <c r="EH25" s="232"/>
      <c r="EI25" s="232"/>
      <c r="EJ25" s="232"/>
      <c r="EK25" s="232"/>
      <c r="EL25" s="232"/>
      <c r="EM25" s="232"/>
      <c r="EN25" s="232"/>
      <c r="EO25" s="232"/>
      <c r="EP25" s="232"/>
      <c r="EQ25" s="232"/>
      <c r="ER25" s="232"/>
      <c r="ES25" s="232"/>
      <c r="ET25" s="232"/>
      <c r="EU25" s="232"/>
      <c r="EV25" s="232"/>
      <c r="EW25" s="232"/>
      <c r="EX25" s="232"/>
      <c r="EY25" s="232"/>
      <c r="EZ25" s="232"/>
      <c r="FA25" s="232"/>
      <c r="FB25" s="232"/>
      <c r="FC25" s="232"/>
      <c r="FD25" s="232"/>
      <c r="FE25" s="232"/>
      <c r="FF25" s="232"/>
      <c r="FG25" s="232"/>
      <c r="FH25" s="232"/>
      <c r="FI25" s="232"/>
      <c r="FJ25" s="232"/>
      <c r="FK25" s="232"/>
      <c r="FL25" s="232"/>
      <c r="FM25" s="232"/>
      <c r="FN25" s="232"/>
      <c r="FO25" s="232"/>
      <c r="FP25" s="232"/>
      <c r="FQ25" s="232"/>
      <c r="FR25" s="232"/>
      <c r="FS25" s="232"/>
      <c r="FT25" s="232"/>
      <c r="FU25" s="232"/>
      <c r="FV25" s="232"/>
      <c r="FW25" s="232"/>
      <c r="FX25" s="232"/>
      <c r="FY25" s="232"/>
      <c r="FZ25" s="232"/>
      <c r="GA25" s="232"/>
      <c r="GB25" s="232"/>
      <c r="GC25" s="232"/>
      <c r="GD25" s="232"/>
      <c r="GE25" s="232"/>
      <c r="GF25" s="232"/>
      <c r="GG25" s="232"/>
      <c r="GH25" s="232"/>
      <c r="GI25" s="232"/>
      <c r="GJ25" s="232"/>
      <c r="GK25" s="232"/>
      <c r="GL25" s="232"/>
      <c r="GM25" s="232"/>
      <c r="GN25" s="232"/>
      <c r="GO25" s="232"/>
      <c r="GP25" s="232"/>
      <c r="GQ25" s="232"/>
      <c r="GR25" s="232"/>
      <c r="GS25" s="232"/>
      <c r="GT25" s="232"/>
      <c r="GU25" s="232"/>
      <c r="GV25" s="232"/>
      <c r="GW25" s="232"/>
      <c r="GX25" s="232"/>
      <c r="GY25" s="232"/>
      <c r="GZ25" s="232"/>
      <c r="HA25" s="232"/>
      <c r="HB25" s="232"/>
      <c r="HC25" s="232"/>
      <c r="HD25" s="232"/>
      <c r="HE25" s="232"/>
      <c r="HF25" s="232"/>
      <c r="HG25" s="232"/>
      <c r="HH25" s="232"/>
      <c r="HI25" s="232"/>
      <c r="HJ25" s="232"/>
      <c r="HK25" s="232"/>
      <c r="HL25" s="232"/>
      <c r="HM25" s="232"/>
      <c r="HN25" s="232"/>
      <c r="HO25" s="232"/>
      <c r="HP25" s="232"/>
      <c r="HQ25" s="232"/>
      <c r="HR25" s="232"/>
      <c r="HS25" s="232"/>
      <c r="HT25" s="232"/>
      <c r="HU25" s="232"/>
      <c r="HV25" s="232"/>
      <c r="HW25" s="232"/>
      <c r="HX25" s="232"/>
      <c r="HY25" s="232"/>
      <c r="HZ25" s="232"/>
      <c r="IA25" s="232"/>
      <c r="IB25" s="232"/>
      <c r="IC25" s="232"/>
      <c r="ID25" s="232"/>
      <c r="IE25" s="232"/>
      <c r="IF25" s="232"/>
      <c r="IG25" s="232"/>
      <c r="IH25" s="232"/>
      <c r="II25" s="232"/>
      <c r="IJ25" s="232"/>
      <c r="IK25" s="232"/>
      <c r="IL25" s="232"/>
      <c r="IM25" s="232"/>
      <c r="IN25" s="232"/>
      <c r="IO25" s="232"/>
      <c r="IP25" s="232"/>
      <c r="IQ25" s="232"/>
      <c r="IR25" s="232"/>
      <c r="IS25" s="232"/>
      <c r="IT25" s="232"/>
      <c r="IU25" s="232"/>
      <c r="IV25" s="232"/>
      <c r="IW25" s="232"/>
      <c r="IX25" s="232"/>
      <c r="IY25" s="232"/>
      <c r="IZ25" s="232"/>
      <c r="JA25" s="232"/>
      <c r="JB25" s="232"/>
      <c r="JC25" s="232"/>
      <c r="JD25" s="232"/>
      <c r="JE25" s="232"/>
      <c r="JF25" s="232"/>
      <c r="JG25" s="232"/>
      <c r="JH25" s="232"/>
      <c r="JI25" s="232"/>
      <c r="JJ25" s="232"/>
      <c r="JK25" s="232"/>
      <c r="JL25" s="232"/>
      <c r="JM25" s="232"/>
      <c r="JN25" s="232"/>
      <c r="JO25" s="232"/>
      <c r="JP25" s="232"/>
      <c r="JQ25" s="232"/>
      <c r="JR25" s="232"/>
      <c r="JS25" s="232"/>
      <c r="JT25" s="232"/>
      <c r="JU25" s="232"/>
      <c r="JV25" s="232"/>
      <c r="JW25" s="232"/>
      <c r="JX25" s="232"/>
      <c r="JY25" s="232"/>
      <c r="JZ25" s="232"/>
      <c r="KA25" s="232"/>
      <c r="KB25" s="232"/>
      <c r="KC25" s="232"/>
      <c r="KD25" s="232"/>
      <c r="KE25" s="232"/>
      <c r="KF25" s="232"/>
      <c r="KG25" s="232"/>
      <c r="KH25" s="232"/>
      <c r="KI25" s="232"/>
      <c r="KJ25" s="232"/>
      <c r="KK25" s="232"/>
      <c r="KL25" s="232"/>
      <c r="KM25" s="232"/>
      <c r="KN25" s="232"/>
      <c r="KO25" s="232"/>
      <c r="KP25" s="232"/>
      <c r="KQ25" s="232"/>
      <c r="KR25" s="232"/>
      <c r="KS25" s="232"/>
      <c r="KT25" s="232"/>
      <c r="KU25" s="232"/>
      <c r="KV25" s="232"/>
      <c r="KW25" s="232"/>
      <c r="KX25" s="232"/>
      <c r="KY25" s="232"/>
      <c r="KZ25" s="232"/>
      <c r="LA25" s="232"/>
      <c r="LB25" s="232"/>
      <c r="LC25" s="232"/>
      <c r="LD25" s="232"/>
      <c r="LE25" s="232"/>
      <c r="LF25" s="232"/>
      <c r="LG25" s="232"/>
      <c r="LH25" s="232"/>
      <c r="LI25" s="232"/>
      <c r="LJ25" s="232"/>
      <c r="LK25" s="232"/>
      <c r="LL25" s="232"/>
      <c r="LM25" s="232"/>
      <c r="LN25" s="232"/>
      <c r="LO25" s="232"/>
      <c r="LP25" s="232"/>
      <c r="LQ25" s="232"/>
      <c r="LR25" s="232"/>
      <c r="LS25" s="232"/>
      <c r="LT25" s="232"/>
      <c r="LU25" s="232"/>
      <c r="LV25" s="232"/>
      <c r="LW25" s="232"/>
      <c r="LX25" s="232"/>
      <c r="LY25" s="232"/>
      <c r="LZ25" s="232"/>
      <c r="MA25" s="232"/>
      <c r="MB25" s="232"/>
      <c r="MC25" s="232"/>
      <c r="MD25" s="232"/>
      <c r="ME25" s="232"/>
      <c r="MF25" s="232"/>
      <c r="MG25" s="232"/>
      <c r="MH25" s="232"/>
      <c r="MI25" s="232"/>
      <c r="MJ25" s="232"/>
      <c r="MK25" s="232"/>
      <c r="ML25" s="232"/>
      <c r="MM25" s="232"/>
      <c r="MN25" s="232"/>
      <c r="MO25" s="232"/>
      <c r="MP25" s="232"/>
      <c r="MQ25" s="232"/>
      <c r="MR25" s="232"/>
      <c r="MS25" s="232"/>
      <c r="MT25" s="232"/>
      <c r="MU25" s="232"/>
      <c r="MV25" s="232"/>
      <c r="MW25" s="232"/>
      <c r="MX25" s="232"/>
      <c r="MY25" s="232"/>
      <c r="MZ25" s="232"/>
      <c r="NA25" s="232"/>
      <c r="NB25" s="232"/>
      <c r="NC25" s="232"/>
      <c r="ND25" s="232"/>
      <c r="NE25" s="232"/>
      <c r="NF25" s="232"/>
      <c r="NG25" s="232"/>
      <c r="NH25" s="232"/>
      <c r="NI25" s="232"/>
      <c r="NJ25" s="232"/>
      <c r="NK25" s="232"/>
      <c r="NL25" s="232"/>
      <c r="NM25" s="232"/>
      <c r="NN25" s="232"/>
      <c r="NO25" s="232"/>
      <c r="NP25" s="232"/>
      <c r="NQ25" s="232"/>
      <c r="NR25" s="232"/>
      <c r="NS25" s="232"/>
      <c r="NT25" s="232"/>
      <c r="NU25" s="232"/>
      <c r="NV25" s="232"/>
      <c r="NW25" s="232"/>
      <c r="NX25" s="232"/>
      <c r="NY25" s="232"/>
      <c r="NZ25" s="232"/>
      <c r="OA25" s="232"/>
      <c r="OB25" s="232"/>
      <c r="OC25" s="232"/>
      <c r="OD25" s="232"/>
      <c r="OE25" s="232"/>
      <c r="OF25" s="232"/>
      <c r="OG25" s="232"/>
      <c r="OH25" s="232"/>
      <c r="OI25" s="232"/>
      <c r="OJ25" s="232"/>
      <c r="OK25" s="232"/>
      <c r="OL25" s="232"/>
      <c r="OM25" s="232"/>
      <c r="ON25" s="232"/>
      <c r="OO25" s="232"/>
      <c r="OP25" s="232"/>
      <c r="OQ25" s="232"/>
      <c r="OR25" s="232"/>
      <c r="OS25" s="232"/>
      <c r="OT25" s="232"/>
      <c r="OU25" s="232"/>
      <c r="OV25" s="232"/>
      <c r="OW25" s="232"/>
      <c r="OX25" s="232"/>
      <c r="OY25" s="232"/>
      <c r="OZ25" s="232"/>
      <c r="PA25" s="232"/>
      <c r="PB25" s="232"/>
      <c r="PC25" s="232"/>
      <c r="PD25" s="232"/>
      <c r="PE25" s="232"/>
      <c r="PF25" s="232"/>
      <c r="PG25" s="232"/>
      <c r="PH25" s="232"/>
      <c r="PI25" s="232"/>
      <c r="PJ25" s="232"/>
      <c r="PK25" s="232"/>
      <c r="PL25" s="232"/>
      <c r="PM25" s="232"/>
      <c r="PN25" s="232"/>
      <c r="PO25" s="232"/>
      <c r="PP25" s="232"/>
      <c r="PQ25" s="232"/>
      <c r="PR25" s="232"/>
      <c r="PS25" s="232"/>
      <c r="PT25" s="232"/>
      <c r="PU25" s="232"/>
      <c r="PV25" s="232"/>
      <c r="PW25" s="232"/>
      <c r="PX25" s="232"/>
      <c r="PY25" s="232"/>
      <c r="PZ25" s="232"/>
      <c r="QA25" s="232"/>
      <c r="QB25" s="232"/>
      <c r="QC25" s="232"/>
      <c r="QD25" s="232"/>
      <c r="QE25" s="232"/>
      <c r="QF25" s="232"/>
      <c r="QG25" s="232"/>
      <c r="QH25" s="232"/>
      <c r="QI25" s="232"/>
      <c r="QJ25" s="232"/>
      <c r="QK25" s="232"/>
      <c r="QL25" s="232"/>
      <c r="QM25" s="232"/>
      <c r="QN25" s="232"/>
      <c r="QO25" s="232"/>
      <c r="QP25" s="232"/>
      <c r="QQ25" s="232"/>
      <c r="QR25" s="232"/>
      <c r="QS25" s="232"/>
      <c r="QT25" s="232"/>
      <c r="QU25" s="232"/>
      <c r="QV25" s="232"/>
      <c r="QW25" s="232"/>
      <c r="QX25" s="232"/>
      <c r="QY25" s="232"/>
      <c r="QZ25" s="232"/>
      <c r="RA25" s="232"/>
      <c r="RB25" s="232"/>
      <c r="RC25" s="232"/>
      <c r="RD25" s="232"/>
      <c r="RE25" s="232"/>
      <c r="RF25" s="232"/>
      <c r="RG25" s="232"/>
      <c r="RH25" s="232"/>
      <c r="RI25" s="232"/>
      <c r="RJ25" s="232"/>
      <c r="RK25" s="232"/>
      <c r="RL25" s="232"/>
      <c r="RM25" s="232"/>
      <c r="RN25" s="232"/>
      <c r="RO25" s="232"/>
      <c r="RP25" s="232"/>
      <c r="RQ25" s="232"/>
      <c r="RR25" s="232"/>
      <c r="RS25" s="232"/>
      <c r="RT25" s="232"/>
      <c r="RU25" s="232"/>
      <c r="RV25" s="232"/>
      <c r="RW25" s="232"/>
      <c r="RX25" s="232"/>
      <c r="RY25" s="232"/>
      <c r="RZ25" s="232"/>
      <c r="SA25" s="232"/>
      <c r="SB25" s="232"/>
      <c r="SC25" s="232"/>
      <c r="SD25" s="232"/>
      <c r="SE25" s="232"/>
      <c r="SF25" s="232"/>
      <c r="SG25" s="232"/>
      <c r="SH25" s="232"/>
      <c r="SI25" s="232"/>
      <c r="SJ25" s="232"/>
      <c r="SK25" s="232"/>
      <c r="SL25" s="232"/>
      <c r="SM25" s="232"/>
      <c r="SN25" s="232"/>
      <c r="SO25" s="232"/>
      <c r="SP25" s="232"/>
      <c r="SQ25" s="232"/>
      <c r="SR25" s="232"/>
      <c r="SS25" s="232"/>
      <c r="ST25" s="232"/>
      <c r="SU25" s="232"/>
      <c r="SV25" s="232"/>
      <c r="SW25" s="232"/>
      <c r="SX25" s="232"/>
      <c r="SY25" s="232"/>
      <c r="SZ25" s="232"/>
      <c r="TA25" s="232"/>
      <c r="TB25" s="232"/>
      <c r="TC25" s="232"/>
      <c r="TD25" s="232"/>
      <c r="TE25" s="232"/>
      <c r="TF25" s="232"/>
      <c r="TG25" s="232"/>
      <c r="TH25" s="232"/>
      <c r="TI25" s="232"/>
      <c r="TJ25" s="232"/>
      <c r="TK25" s="232"/>
      <c r="TL25" s="232"/>
      <c r="TM25" s="232"/>
      <c r="TN25" s="232"/>
      <c r="TO25" s="232"/>
      <c r="TP25" s="232"/>
      <c r="TQ25" s="232"/>
      <c r="TR25" s="232"/>
      <c r="TS25" s="232"/>
      <c r="TT25" s="232"/>
      <c r="TU25" s="232"/>
      <c r="TV25" s="232"/>
      <c r="TW25" s="232"/>
      <c r="TX25" s="232"/>
      <c r="TY25" s="232"/>
      <c r="TZ25" s="232"/>
      <c r="UA25" s="232"/>
      <c r="UB25" s="232"/>
      <c r="UC25" s="232"/>
      <c r="UD25" s="232"/>
      <c r="UE25" s="232"/>
      <c r="UF25" s="232"/>
      <c r="UG25" s="232"/>
      <c r="UH25" s="232"/>
      <c r="UI25" s="232"/>
      <c r="UJ25" s="232"/>
      <c r="UK25" s="232"/>
      <c r="UL25" s="232"/>
      <c r="UM25" s="232"/>
      <c r="UN25" s="232"/>
      <c r="UO25" s="232"/>
      <c r="UP25" s="232"/>
      <c r="UQ25" s="232"/>
      <c r="UR25" s="232"/>
      <c r="US25" s="232"/>
      <c r="UT25" s="232"/>
      <c r="UU25" s="232"/>
      <c r="UV25" s="232"/>
      <c r="UW25" s="232"/>
      <c r="UX25" s="232"/>
      <c r="UY25" s="232"/>
      <c r="UZ25" s="232"/>
      <c r="VA25" s="232"/>
      <c r="VB25" s="232"/>
      <c r="VC25" s="232"/>
      <c r="VD25" s="232"/>
      <c r="VE25" s="232"/>
      <c r="VF25" s="232"/>
      <c r="VG25" s="232"/>
      <c r="VH25" s="232"/>
      <c r="VI25" s="232"/>
      <c r="VJ25" s="232"/>
      <c r="VK25" s="232"/>
      <c r="VL25" s="232"/>
      <c r="VM25" s="232"/>
      <c r="VN25" s="232"/>
      <c r="VO25" s="232"/>
      <c r="VP25" s="232"/>
      <c r="VQ25" s="232"/>
      <c r="VR25" s="232"/>
      <c r="VS25" s="232"/>
      <c r="VT25" s="232"/>
      <c r="VU25" s="232"/>
      <c r="VV25" s="232"/>
      <c r="VW25" s="232"/>
      <c r="VX25" s="232"/>
      <c r="VY25" s="232"/>
      <c r="VZ25" s="232"/>
      <c r="WA25" s="232"/>
      <c r="WB25" s="232"/>
      <c r="WC25" s="232"/>
      <c r="WD25" s="232"/>
      <c r="WE25" s="232"/>
      <c r="WF25" s="232"/>
      <c r="WG25" s="232"/>
      <c r="WH25" s="232"/>
      <c r="WI25" s="232"/>
      <c r="WJ25" s="232"/>
      <c r="WK25" s="232"/>
      <c r="WL25" s="232"/>
      <c r="WM25" s="232"/>
      <c r="WN25" s="232"/>
      <c r="WO25" s="232"/>
      <c r="WP25" s="232"/>
      <c r="WQ25" s="232"/>
      <c r="WR25" s="232"/>
      <c r="WS25" s="232"/>
      <c r="WT25" s="232"/>
      <c r="WU25" s="232"/>
      <c r="WV25" s="232"/>
      <c r="WW25" s="232"/>
      <c r="WX25" s="232"/>
      <c r="WY25" s="232"/>
      <c r="WZ25" s="232"/>
      <c r="XA25" s="232"/>
      <c r="XB25" s="232"/>
      <c r="XC25" s="232"/>
      <c r="XD25" s="232"/>
      <c r="XE25" s="232"/>
      <c r="XF25" s="232"/>
      <c r="XG25" s="232"/>
      <c r="XH25" s="232"/>
      <c r="XI25" s="232"/>
      <c r="XJ25" s="232"/>
      <c r="XK25" s="232"/>
      <c r="XL25" s="232"/>
      <c r="XM25" s="232"/>
      <c r="XN25" s="232"/>
      <c r="XO25" s="232"/>
      <c r="XP25" s="232"/>
      <c r="XQ25" s="232"/>
      <c r="XR25" s="232"/>
      <c r="XS25" s="232"/>
      <c r="XT25" s="232"/>
      <c r="XU25" s="232"/>
      <c r="XV25" s="232"/>
      <c r="XW25" s="232"/>
      <c r="XX25" s="232"/>
      <c r="XY25" s="232"/>
      <c r="XZ25" s="232"/>
      <c r="YA25" s="232"/>
      <c r="YB25" s="232"/>
      <c r="YC25" s="232"/>
      <c r="YD25" s="232"/>
      <c r="YE25" s="232"/>
      <c r="YF25" s="232"/>
      <c r="YG25" s="232"/>
      <c r="YH25" s="232"/>
      <c r="YI25" s="232"/>
      <c r="YJ25" s="232"/>
      <c r="YK25" s="232"/>
      <c r="YL25" s="232"/>
      <c r="YM25" s="232"/>
      <c r="YN25" s="232"/>
      <c r="YO25" s="232"/>
      <c r="YP25" s="232"/>
      <c r="YQ25" s="232"/>
      <c r="YR25" s="232"/>
      <c r="YS25" s="232"/>
      <c r="YT25" s="232"/>
      <c r="YU25" s="232"/>
      <c r="YV25" s="232"/>
      <c r="YW25" s="232"/>
      <c r="YX25" s="232"/>
      <c r="YY25" s="232"/>
      <c r="YZ25" s="232"/>
      <c r="ZA25" s="232"/>
      <c r="ZB25" s="232"/>
      <c r="ZC25" s="232"/>
      <c r="ZD25" s="232"/>
      <c r="ZE25" s="232"/>
      <c r="ZF25" s="232"/>
      <c r="ZG25" s="232"/>
      <c r="ZH25" s="232"/>
      <c r="ZI25" s="232"/>
      <c r="ZJ25" s="232"/>
      <c r="ZK25" s="232"/>
      <c r="ZL25" s="232"/>
      <c r="ZM25" s="232"/>
      <c r="ZN25" s="232"/>
      <c r="ZO25" s="232"/>
      <c r="ZP25" s="232"/>
      <c r="ZQ25" s="232"/>
      <c r="ZR25" s="232"/>
      <c r="ZS25" s="232"/>
      <c r="ZT25" s="232"/>
      <c r="ZU25" s="232"/>
      <c r="ZV25" s="232"/>
      <c r="ZW25" s="232"/>
      <c r="ZX25" s="232"/>
      <c r="ZY25" s="232"/>
      <c r="ZZ25" s="232"/>
      <c r="AAA25" s="232"/>
      <c r="AAB25" s="232"/>
      <c r="AAC25" s="232"/>
      <c r="AAD25" s="232"/>
      <c r="AAE25" s="232"/>
      <c r="AAF25" s="232"/>
      <c r="AAG25" s="232"/>
      <c r="AAH25" s="232"/>
      <c r="AAI25" s="232"/>
      <c r="AAJ25" s="232"/>
      <c r="AAK25" s="232"/>
      <c r="AAL25" s="232"/>
      <c r="AAM25" s="232"/>
      <c r="AAN25" s="232"/>
      <c r="AAO25" s="232"/>
      <c r="AAP25" s="232"/>
      <c r="AAQ25" s="232"/>
      <c r="AAR25" s="232"/>
      <c r="AAS25" s="232"/>
      <c r="AAT25" s="232"/>
      <c r="AAU25" s="232"/>
      <c r="AAV25" s="232"/>
      <c r="AAW25" s="232"/>
      <c r="AAX25" s="232"/>
      <c r="AAY25" s="232"/>
      <c r="AAZ25" s="232"/>
      <c r="ABA25" s="232"/>
      <c r="ABB25" s="232"/>
      <c r="ABC25" s="232"/>
      <c r="ABD25" s="232"/>
      <c r="ABE25" s="232"/>
      <c r="ABF25" s="232"/>
      <c r="ABG25" s="232"/>
      <c r="ABH25" s="232"/>
      <c r="ABI25" s="232"/>
      <c r="ABJ25" s="232"/>
      <c r="ABK25" s="232"/>
      <c r="ABL25" s="232"/>
      <c r="ABM25" s="232"/>
      <c r="ABN25" s="232"/>
      <c r="ABO25" s="232"/>
      <c r="ABP25" s="232"/>
      <c r="ABQ25" s="232"/>
      <c r="ABR25" s="232"/>
      <c r="ABS25" s="232"/>
      <c r="ABT25" s="232"/>
      <c r="ABU25" s="232"/>
      <c r="ABV25" s="232"/>
      <c r="ABW25" s="232"/>
      <c r="ABX25" s="232"/>
      <c r="ABY25" s="232"/>
      <c r="ABZ25" s="232"/>
      <c r="ACA25" s="232"/>
      <c r="ACB25" s="232"/>
      <c r="ACC25" s="232"/>
      <c r="ACD25" s="232"/>
      <c r="ACE25" s="232"/>
      <c r="ACF25" s="232"/>
      <c r="ACG25" s="232"/>
      <c r="ACH25" s="232"/>
      <c r="ACI25" s="232"/>
      <c r="ACJ25" s="232"/>
      <c r="ACK25" s="232"/>
      <c r="ACL25" s="232"/>
      <c r="ACM25" s="232"/>
      <c r="ACN25" s="232"/>
      <c r="ACO25" s="232"/>
      <c r="ACP25" s="232"/>
      <c r="ACQ25" s="232"/>
      <c r="ACR25" s="232"/>
      <c r="ACS25" s="232"/>
      <c r="ACT25" s="232"/>
      <c r="ACU25" s="232"/>
      <c r="ACV25" s="232"/>
      <c r="ACW25" s="232"/>
      <c r="ACX25" s="232"/>
      <c r="ACY25" s="232"/>
      <c r="ACZ25" s="232"/>
      <c r="ADA25" s="232"/>
      <c r="ADB25" s="232"/>
      <c r="ADC25" s="232"/>
      <c r="ADD25" s="232"/>
      <c r="ADE25" s="232"/>
      <c r="ADF25" s="232"/>
      <c r="ADG25" s="232"/>
      <c r="ADH25" s="232"/>
      <c r="ADI25" s="232"/>
      <c r="ADJ25" s="232"/>
      <c r="ADK25" s="232"/>
      <c r="ADL25" s="232"/>
      <c r="ADM25" s="232"/>
      <c r="ADN25" s="232"/>
      <c r="ADO25" s="232"/>
      <c r="ADP25" s="232"/>
      <c r="ADQ25" s="232"/>
      <c r="ADR25" s="232"/>
      <c r="ADS25" s="232"/>
      <c r="ADT25" s="232"/>
      <c r="ADU25" s="232"/>
      <c r="ADV25" s="232"/>
      <c r="ADW25" s="232"/>
      <c r="ADX25" s="232"/>
      <c r="ADY25" s="232"/>
      <c r="ADZ25" s="232"/>
      <c r="AEA25" s="232"/>
      <c r="AEB25" s="232"/>
      <c r="AEC25" s="232"/>
      <c r="AED25" s="232"/>
      <c r="AEE25" s="232"/>
      <c r="AEF25" s="232"/>
      <c r="AEG25" s="232"/>
      <c r="AEH25" s="232"/>
      <c r="AEI25" s="232"/>
      <c r="AEJ25" s="232"/>
      <c r="AEK25" s="232"/>
      <c r="AEL25" s="232"/>
      <c r="AEM25" s="232"/>
      <c r="AEN25" s="232"/>
      <c r="AEO25" s="232"/>
      <c r="AEP25" s="232"/>
      <c r="AEQ25" s="232"/>
      <c r="AER25" s="232"/>
      <c r="AES25" s="232"/>
      <c r="AET25" s="232"/>
      <c r="AEU25" s="232"/>
      <c r="AEV25" s="232"/>
      <c r="AEW25" s="232"/>
      <c r="AEX25" s="232"/>
      <c r="AEY25" s="232"/>
      <c r="AEZ25" s="232"/>
      <c r="AFA25" s="232"/>
      <c r="AFB25" s="232"/>
      <c r="AFC25" s="232"/>
      <c r="AFD25" s="232"/>
      <c r="AFE25" s="232"/>
      <c r="AFF25" s="232"/>
      <c r="AFG25" s="232"/>
      <c r="AFH25" s="232"/>
      <c r="AFI25" s="232"/>
      <c r="AFJ25" s="232"/>
      <c r="AFK25" s="232"/>
      <c r="AFL25" s="232"/>
      <c r="AFM25" s="232"/>
      <c r="AFN25" s="232"/>
      <c r="AFO25" s="232"/>
      <c r="AFP25" s="232"/>
      <c r="AFQ25" s="232"/>
      <c r="AFR25" s="232"/>
      <c r="AFS25" s="232"/>
      <c r="AFT25" s="232"/>
      <c r="AFU25" s="232"/>
      <c r="AFV25" s="232"/>
      <c r="AFW25" s="232"/>
      <c r="AFX25" s="232"/>
      <c r="AFY25" s="232"/>
      <c r="AFZ25" s="232"/>
      <c r="AGA25" s="232"/>
      <c r="AGB25" s="232"/>
      <c r="AGC25" s="232"/>
      <c r="AGD25" s="232"/>
      <c r="AGE25" s="232"/>
      <c r="AGF25" s="232"/>
      <c r="AGG25" s="232"/>
      <c r="AGH25" s="232"/>
      <c r="AGI25" s="232"/>
      <c r="AGJ25" s="232"/>
      <c r="AGK25" s="232"/>
      <c r="AGL25" s="232"/>
      <c r="AGM25" s="232"/>
      <c r="AGN25" s="232"/>
      <c r="AGO25" s="232"/>
      <c r="AGP25" s="232"/>
      <c r="AGQ25" s="232"/>
      <c r="AGR25" s="232"/>
      <c r="AGS25" s="232"/>
      <c r="AGT25" s="232"/>
      <c r="AGU25" s="232"/>
      <c r="AGV25" s="232"/>
      <c r="AGW25" s="232"/>
      <c r="AGX25" s="232"/>
      <c r="AGY25" s="232"/>
      <c r="AGZ25" s="232"/>
      <c r="AHA25" s="232"/>
      <c r="AHB25" s="232"/>
      <c r="AHC25" s="232"/>
      <c r="AHD25" s="232"/>
      <c r="AHE25" s="232"/>
      <c r="AHF25" s="232"/>
      <c r="AHG25" s="232"/>
      <c r="AHH25" s="232"/>
      <c r="AHI25" s="232"/>
      <c r="AHJ25" s="232"/>
      <c r="AHK25" s="232"/>
      <c r="AHL25" s="232"/>
      <c r="AHM25" s="232"/>
      <c r="AHN25" s="232"/>
      <c r="AHO25" s="232"/>
      <c r="AHP25" s="232"/>
      <c r="AHQ25" s="232"/>
      <c r="AHR25" s="232"/>
      <c r="AHS25" s="232"/>
      <c r="AHT25" s="232"/>
      <c r="AHU25" s="232"/>
      <c r="AHV25" s="232"/>
      <c r="AHW25" s="232"/>
      <c r="AHX25" s="232"/>
      <c r="AHY25" s="232"/>
      <c r="AHZ25" s="232"/>
      <c r="AIA25" s="232"/>
      <c r="AIB25" s="232"/>
      <c r="AIC25" s="232"/>
      <c r="AID25" s="232"/>
      <c r="AIE25" s="232"/>
      <c r="AIF25" s="232"/>
      <c r="AIG25" s="232"/>
      <c r="AIH25" s="232"/>
      <c r="AII25" s="232"/>
      <c r="AIJ25" s="232"/>
      <c r="AIK25" s="232"/>
      <c r="AIL25" s="232"/>
      <c r="AIM25" s="232"/>
      <c r="AIN25" s="232"/>
      <c r="AIO25" s="232"/>
      <c r="AIP25" s="232"/>
      <c r="AIQ25" s="232"/>
      <c r="AIR25" s="232"/>
      <c r="AIS25" s="232"/>
      <c r="AIT25" s="232"/>
      <c r="AIU25" s="232"/>
      <c r="AIV25" s="232"/>
      <c r="AIW25" s="232"/>
      <c r="AIX25" s="232"/>
      <c r="AIY25" s="232"/>
      <c r="AIZ25" s="232"/>
      <c r="AJA25" s="232"/>
      <c r="AJB25" s="232"/>
      <c r="AJC25" s="232"/>
      <c r="AJD25" s="232"/>
      <c r="AJE25" s="232"/>
      <c r="AJF25" s="232"/>
      <c r="AJG25" s="232"/>
      <c r="AJH25" s="232"/>
      <c r="AJI25" s="232"/>
      <c r="AJJ25" s="232"/>
      <c r="AJK25" s="232"/>
      <c r="AJL25" s="232"/>
      <c r="AJM25" s="232"/>
      <c r="AJN25" s="232"/>
      <c r="AJO25" s="232"/>
      <c r="AJP25" s="232"/>
      <c r="AJQ25" s="232"/>
      <c r="AJR25" s="232"/>
      <c r="AJS25" s="232"/>
      <c r="AJT25" s="232"/>
      <c r="AJU25" s="232"/>
      <c r="AJV25" s="232"/>
      <c r="AJW25" s="232"/>
      <c r="AJX25" s="232"/>
      <c r="AJY25" s="232"/>
      <c r="AJZ25" s="232"/>
      <c r="AKA25" s="232"/>
      <c r="AKB25" s="232"/>
      <c r="AKC25" s="232"/>
      <c r="AKD25" s="232"/>
      <c r="AKE25" s="232"/>
      <c r="AKF25" s="232"/>
      <c r="AKG25" s="232"/>
      <c r="AKH25" s="232"/>
      <c r="AKI25" s="232"/>
      <c r="AKJ25" s="232"/>
      <c r="AKK25" s="232"/>
      <c r="AKL25" s="232"/>
      <c r="AKM25" s="232"/>
      <c r="AKN25" s="232"/>
      <c r="AKO25" s="232"/>
      <c r="AKP25" s="232"/>
      <c r="AKQ25" s="232"/>
      <c r="AKR25" s="232"/>
      <c r="AKS25" s="232"/>
      <c r="AKT25" s="232"/>
      <c r="AKU25" s="232"/>
      <c r="AKV25" s="232"/>
      <c r="AKW25" s="232"/>
      <c r="AKX25" s="232"/>
      <c r="AKY25" s="232"/>
      <c r="AKZ25" s="232"/>
      <c r="ALA25" s="232"/>
      <c r="ALB25" s="232"/>
      <c r="ALC25" s="232"/>
      <c r="ALD25" s="232"/>
      <c r="ALE25" s="232"/>
      <c r="ALF25" s="232"/>
      <c r="ALG25" s="232"/>
      <c r="ALH25" s="232"/>
      <c r="ALI25" s="232"/>
      <c r="ALJ25" s="232"/>
      <c r="ALK25" s="232"/>
      <c r="ALL25" s="232"/>
      <c r="ALM25" s="232"/>
      <c r="ALN25" s="232"/>
      <c r="ALO25" s="232"/>
      <c r="ALP25" s="232"/>
      <c r="ALQ25" s="232"/>
      <c r="ALR25" s="232"/>
      <c r="ALS25" s="232"/>
      <c r="ALT25" s="232"/>
      <c r="ALU25" s="232"/>
      <c r="ALV25" s="232"/>
      <c r="ALW25" s="232"/>
      <c r="ALX25" s="232"/>
      <c r="ALY25" s="232"/>
      <c r="ALZ25" s="232"/>
      <c r="AMA25" s="232"/>
      <c r="AMB25" s="232"/>
      <c r="AMC25" s="232"/>
      <c r="AMD25" s="232"/>
      <c r="AME25" s="232"/>
      <c r="AMF25" s="232"/>
      <c r="AMG25" s="232"/>
      <c r="AMH25" s="232"/>
      <c r="AMI25" s="232"/>
      <c r="AMJ25" s="232"/>
      <c r="AMK25" s="232"/>
    </row>
    <row r="26" spans="1:1025" s="234" customFormat="1" ht="30" customHeight="1">
      <c r="A26" s="330">
        <f>A20+1</f>
        <v>3</v>
      </c>
      <c r="B26" s="391" t="str">
        <f>IF(ISBLANK('[10]PRESUPUESTO EMPALME'!B41),"",'[10]PRESUPUESTO EMPALME'!B41)</f>
        <v>MANO DE OBRA PLOMERIA</v>
      </c>
      <c r="C26" s="342">
        <f>IF(ISBLANK('[10]PRESUPUESTO EMPALME'!C41),"",'[10]PRESUPUESTO EMPALME'!C41)</f>
        <v>1</v>
      </c>
      <c r="D26" s="311" t="str">
        <f>IF(ISBLANK('[10]PRESUPUESTO EMPALME'!D41),"",'[10]PRESUPUESTO EMPALME'!D41)</f>
        <v>PA</v>
      </c>
      <c r="E26" s="317"/>
      <c r="F26" s="309">
        <f t="shared" si="1"/>
        <v>0</v>
      </c>
      <c r="G26" s="288">
        <f>SUM(F26)</f>
        <v>0</v>
      </c>
      <c r="H26" s="250"/>
      <c r="K26" s="233"/>
      <c r="L26" s="233"/>
      <c r="M26" s="233"/>
      <c r="N26" s="233"/>
      <c r="O26" s="233"/>
      <c r="P26" s="233"/>
      <c r="Q26" s="233"/>
      <c r="R26" s="233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  <c r="BM26" s="232"/>
      <c r="BN26" s="232"/>
      <c r="BO26" s="232"/>
      <c r="BP26" s="232"/>
      <c r="BQ26" s="232"/>
      <c r="BR26" s="232"/>
      <c r="BS26" s="232"/>
      <c r="BT26" s="232"/>
      <c r="BU26" s="232"/>
      <c r="BV26" s="232"/>
      <c r="BW26" s="232"/>
      <c r="BX26" s="232"/>
      <c r="BY26" s="232"/>
      <c r="BZ26" s="232"/>
      <c r="CA26" s="232"/>
      <c r="CB26" s="232"/>
      <c r="CC26" s="232"/>
      <c r="CD26" s="232"/>
      <c r="CE26" s="232"/>
      <c r="CF26" s="232"/>
      <c r="CG26" s="232"/>
      <c r="CH26" s="232"/>
      <c r="CI26" s="232"/>
      <c r="CJ26" s="232"/>
      <c r="CK26" s="232"/>
      <c r="CL26" s="232"/>
      <c r="CM26" s="232"/>
      <c r="CN26" s="232"/>
      <c r="CO26" s="232"/>
      <c r="CP26" s="232"/>
      <c r="CQ26" s="232"/>
      <c r="CR26" s="232"/>
      <c r="CS26" s="232"/>
      <c r="CT26" s="232"/>
      <c r="CU26" s="232"/>
      <c r="CV26" s="232"/>
      <c r="CW26" s="232"/>
      <c r="CX26" s="232"/>
      <c r="CY26" s="232"/>
      <c r="CZ26" s="232"/>
      <c r="DA26" s="232"/>
      <c r="DB26" s="232"/>
      <c r="DC26" s="232"/>
      <c r="DD26" s="232"/>
      <c r="DE26" s="232"/>
      <c r="DF26" s="232"/>
      <c r="DG26" s="232"/>
      <c r="DH26" s="232"/>
      <c r="DI26" s="232"/>
      <c r="DJ26" s="232"/>
      <c r="DK26" s="232"/>
      <c r="DL26" s="232"/>
      <c r="DM26" s="232"/>
      <c r="DN26" s="232"/>
      <c r="DO26" s="232"/>
      <c r="DP26" s="232"/>
      <c r="DQ26" s="232"/>
      <c r="DR26" s="232"/>
      <c r="DS26" s="232"/>
      <c r="DT26" s="232"/>
      <c r="DU26" s="232"/>
      <c r="DV26" s="232"/>
      <c r="DW26" s="232"/>
      <c r="DX26" s="232"/>
      <c r="DY26" s="232"/>
      <c r="DZ26" s="232"/>
      <c r="EA26" s="232"/>
      <c r="EB26" s="232"/>
      <c r="EC26" s="232"/>
      <c r="ED26" s="232"/>
      <c r="EE26" s="232"/>
      <c r="EF26" s="232"/>
      <c r="EG26" s="232"/>
      <c r="EH26" s="232"/>
      <c r="EI26" s="232"/>
      <c r="EJ26" s="232"/>
      <c r="EK26" s="232"/>
      <c r="EL26" s="232"/>
      <c r="EM26" s="232"/>
      <c r="EN26" s="232"/>
      <c r="EO26" s="232"/>
      <c r="EP26" s="232"/>
      <c r="EQ26" s="232"/>
      <c r="ER26" s="232"/>
      <c r="ES26" s="232"/>
      <c r="ET26" s="232"/>
      <c r="EU26" s="232"/>
      <c r="EV26" s="232"/>
      <c r="EW26" s="232"/>
      <c r="EX26" s="232"/>
      <c r="EY26" s="232"/>
      <c r="EZ26" s="232"/>
      <c r="FA26" s="232"/>
      <c r="FB26" s="232"/>
      <c r="FC26" s="232"/>
      <c r="FD26" s="232"/>
      <c r="FE26" s="232"/>
      <c r="FF26" s="232"/>
      <c r="FG26" s="232"/>
      <c r="FH26" s="232"/>
      <c r="FI26" s="232"/>
      <c r="FJ26" s="232"/>
      <c r="FK26" s="232"/>
      <c r="FL26" s="232"/>
      <c r="FM26" s="232"/>
      <c r="FN26" s="232"/>
      <c r="FO26" s="232"/>
      <c r="FP26" s="232"/>
      <c r="FQ26" s="232"/>
      <c r="FR26" s="232"/>
      <c r="FS26" s="232"/>
      <c r="FT26" s="232"/>
      <c r="FU26" s="232"/>
      <c r="FV26" s="232"/>
      <c r="FW26" s="232"/>
      <c r="FX26" s="232"/>
      <c r="FY26" s="232"/>
      <c r="FZ26" s="232"/>
      <c r="GA26" s="232"/>
      <c r="GB26" s="232"/>
      <c r="GC26" s="232"/>
      <c r="GD26" s="232"/>
      <c r="GE26" s="232"/>
      <c r="GF26" s="232"/>
      <c r="GG26" s="232"/>
      <c r="GH26" s="232"/>
      <c r="GI26" s="232"/>
      <c r="GJ26" s="232"/>
      <c r="GK26" s="232"/>
      <c r="GL26" s="232"/>
      <c r="GM26" s="232"/>
      <c r="GN26" s="232"/>
      <c r="GO26" s="232"/>
      <c r="GP26" s="232"/>
      <c r="GQ26" s="232"/>
      <c r="GR26" s="232"/>
      <c r="GS26" s="232"/>
      <c r="GT26" s="232"/>
      <c r="GU26" s="232"/>
      <c r="GV26" s="232"/>
      <c r="GW26" s="232"/>
      <c r="GX26" s="232"/>
      <c r="GY26" s="232"/>
      <c r="GZ26" s="232"/>
      <c r="HA26" s="232"/>
      <c r="HB26" s="232"/>
      <c r="HC26" s="232"/>
      <c r="HD26" s="232"/>
      <c r="HE26" s="232"/>
      <c r="HF26" s="232"/>
      <c r="HG26" s="232"/>
      <c r="HH26" s="232"/>
      <c r="HI26" s="232"/>
      <c r="HJ26" s="232"/>
      <c r="HK26" s="232"/>
      <c r="HL26" s="232"/>
      <c r="HM26" s="232"/>
      <c r="HN26" s="232"/>
      <c r="HO26" s="232"/>
      <c r="HP26" s="232"/>
      <c r="HQ26" s="232"/>
      <c r="HR26" s="232"/>
      <c r="HS26" s="232"/>
      <c r="HT26" s="232"/>
      <c r="HU26" s="232"/>
      <c r="HV26" s="232"/>
      <c r="HW26" s="232"/>
      <c r="HX26" s="232"/>
      <c r="HY26" s="232"/>
      <c r="HZ26" s="232"/>
      <c r="IA26" s="232"/>
      <c r="IB26" s="232"/>
      <c r="IC26" s="232"/>
      <c r="ID26" s="232"/>
      <c r="IE26" s="232"/>
      <c r="IF26" s="232"/>
      <c r="IG26" s="232"/>
      <c r="IH26" s="232"/>
      <c r="II26" s="232"/>
      <c r="IJ26" s="232"/>
      <c r="IK26" s="232"/>
      <c r="IL26" s="232"/>
      <c r="IM26" s="232"/>
      <c r="IN26" s="232"/>
      <c r="IO26" s="232"/>
      <c r="IP26" s="232"/>
      <c r="IQ26" s="232"/>
      <c r="IR26" s="232"/>
      <c r="IS26" s="232"/>
      <c r="IT26" s="232"/>
      <c r="IU26" s="232"/>
      <c r="IV26" s="232"/>
      <c r="IW26" s="232"/>
      <c r="IX26" s="232"/>
      <c r="IY26" s="232"/>
      <c r="IZ26" s="232"/>
      <c r="JA26" s="232"/>
      <c r="JB26" s="232"/>
      <c r="JC26" s="232"/>
      <c r="JD26" s="232"/>
      <c r="JE26" s="232"/>
      <c r="JF26" s="232"/>
      <c r="JG26" s="232"/>
      <c r="JH26" s="232"/>
      <c r="JI26" s="232"/>
      <c r="JJ26" s="232"/>
      <c r="JK26" s="232"/>
      <c r="JL26" s="232"/>
      <c r="JM26" s="232"/>
      <c r="JN26" s="232"/>
      <c r="JO26" s="232"/>
      <c r="JP26" s="232"/>
      <c r="JQ26" s="232"/>
      <c r="JR26" s="232"/>
      <c r="JS26" s="232"/>
      <c r="JT26" s="232"/>
      <c r="JU26" s="232"/>
      <c r="JV26" s="232"/>
      <c r="JW26" s="232"/>
      <c r="JX26" s="232"/>
      <c r="JY26" s="232"/>
      <c r="JZ26" s="232"/>
      <c r="KA26" s="232"/>
      <c r="KB26" s="232"/>
      <c r="KC26" s="232"/>
      <c r="KD26" s="232"/>
      <c r="KE26" s="232"/>
      <c r="KF26" s="232"/>
      <c r="KG26" s="232"/>
      <c r="KH26" s="232"/>
      <c r="KI26" s="232"/>
      <c r="KJ26" s="232"/>
      <c r="KK26" s="232"/>
      <c r="KL26" s="232"/>
      <c r="KM26" s="232"/>
      <c r="KN26" s="232"/>
      <c r="KO26" s="232"/>
      <c r="KP26" s="232"/>
      <c r="KQ26" s="232"/>
      <c r="KR26" s="232"/>
      <c r="KS26" s="232"/>
      <c r="KT26" s="232"/>
      <c r="KU26" s="232"/>
      <c r="KV26" s="232"/>
      <c r="KW26" s="232"/>
      <c r="KX26" s="232"/>
      <c r="KY26" s="232"/>
      <c r="KZ26" s="232"/>
      <c r="LA26" s="232"/>
      <c r="LB26" s="232"/>
      <c r="LC26" s="232"/>
      <c r="LD26" s="232"/>
      <c r="LE26" s="232"/>
      <c r="LF26" s="232"/>
      <c r="LG26" s="232"/>
      <c r="LH26" s="232"/>
      <c r="LI26" s="232"/>
      <c r="LJ26" s="232"/>
      <c r="LK26" s="232"/>
      <c r="LL26" s="232"/>
      <c r="LM26" s="232"/>
      <c r="LN26" s="232"/>
      <c r="LO26" s="232"/>
      <c r="LP26" s="232"/>
      <c r="LQ26" s="232"/>
      <c r="LR26" s="232"/>
      <c r="LS26" s="232"/>
      <c r="LT26" s="232"/>
      <c r="LU26" s="232"/>
      <c r="LV26" s="232"/>
      <c r="LW26" s="232"/>
      <c r="LX26" s="232"/>
      <c r="LY26" s="232"/>
      <c r="LZ26" s="232"/>
      <c r="MA26" s="232"/>
      <c r="MB26" s="232"/>
      <c r="MC26" s="232"/>
      <c r="MD26" s="232"/>
      <c r="ME26" s="232"/>
      <c r="MF26" s="232"/>
      <c r="MG26" s="232"/>
      <c r="MH26" s="232"/>
      <c r="MI26" s="232"/>
      <c r="MJ26" s="232"/>
      <c r="MK26" s="232"/>
      <c r="ML26" s="232"/>
      <c r="MM26" s="232"/>
      <c r="MN26" s="232"/>
      <c r="MO26" s="232"/>
      <c r="MP26" s="232"/>
      <c r="MQ26" s="232"/>
      <c r="MR26" s="232"/>
      <c r="MS26" s="232"/>
      <c r="MT26" s="232"/>
      <c r="MU26" s="232"/>
      <c r="MV26" s="232"/>
      <c r="MW26" s="232"/>
      <c r="MX26" s="232"/>
      <c r="MY26" s="232"/>
      <c r="MZ26" s="232"/>
      <c r="NA26" s="232"/>
      <c r="NB26" s="232"/>
      <c r="NC26" s="232"/>
      <c r="ND26" s="232"/>
      <c r="NE26" s="232"/>
      <c r="NF26" s="232"/>
      <c r="NG26" s="232"/>
      <c r="NH26" s="232"/>
      <c r="NI26" s="232"/>
      <c r="NJ26" s="232"/>
      <c r="NK26" s="232"/>
      <c r="NL26" s="232"/>
      <c r="NM26" s="232"/>
      <c r="NN26" s="232"/>
      <c r="NO26" s="232"/>
      <c r="NP26" s="232"/>
      <c r="NQ26" s="232"/>
      <c r="NR26" s="232"/>
      <c r="NS26" s="232"/>
      <c r="NT26" s="232"/>
      <c r="NU26" s="232"/>
      <c r="NV26" s="232"/>
      <c r="NW26" s="232"/>
      <c r="NX26" s="232"/>
      <c r="NY26" s="232"/>
      <c r="NZ26" s="232"/>
      <c r="OA26" s="232"/>
      <c r="OB26" s="232"/>
      <c r="OC26" s="232"/>
      <c r="OD26" s="232"/>
      <c r="OE26" s="232"/>
      <c r="OF26" s="232"/>
      <c r="OG26" s="232"/>
      <c r="OH26" s="232"/>
      <c r="OI26" s="232"/>
      <c r="OJ26" s="232"/>
      <c r="OK26" s="232"/>
      <c r="OL26" s="232"/>
      <c r="OM26" s="232"/>
      <c r="ON26" s="232"/>
      <c r="OO26" s="232"/>
      <c r="OP26" s="232"/>
      <c r="OQ26" s="232"/>
      <c r="OR26" s="232"/>
      <c r="OS26" s="232"/>
      <c r="OT26" s="232"/>
      <c r="OU26" s="232"/>
      <c r="OV26" s="232"/>
      <c r="OW26" s="232"/>
      <c r="OX26" s="232"/>
      <c r="OY26" s="232"/>
      <c r="OZ26" s="232"/>
      <c r="PA26" s="232"/>
      <c r="PB26" s="232"/>
      <c r="PC26" s="232"/>
      <c r="PD26" s="232"/>
      <c r="PE26" s="232"/>
      <c r="PF26" s="232"/>
      <c r="PG26" s="232"/>
      <c r="PH26" s="232"/>
      <c r="PI26" s="232"/>
      <c r="PJ26" s="232"/>
      <c r="PK26" s="232"/>
      <c r="PL26" s="232"/>
      <c r="PM26" s="232"/>
      <c r="PN26" s="232"/>
      <c r="PO26" s="232"/>
      <c r="PP26" s="232"/>
      <c r="PQ26" s="232"/>
      <c r="PR26" s="232"/>
      <c r="PS26" s="232"/>
      <c r="PT26" s="232"/>
      <c r="PU26" s="232"/>
      <c r="PV26" s="232"/>
      <c r="PW26" s="232"/>
      <c r="PX26" s="232"/>
      <c r="PY26" s="232"/>
      <c r="PZ26" s="232"/>
      <c r="QA26" s="232"/>
      <c r="QB26" s="232"/>
      <c r="QC26" s="232"/>
      <c r="QD26" s="232"/>
      <c r="QE26" s="232"/>
      <c r="QF26" s="232"/>
      <c r="QG26" s="232"/>
      <c r="QH26" s="232"/>
      <c r="QI26" s="232"/>
      <c r="QJ26" s="232"/>
      <c r="QK26" s="232"/>
      <c r="QL26" s="232"/>
      <c r="QM26" s="232"/>
      <c r="QN26" s="232"/>
      <c r="QO26" s="232"/>
      <c r="QP26" s="232"/>
      <c r="QQ26" s="232"/>
      <c r="QR26" s="232"/>
      <c r="QS26" s="232"/>
      <c r="QT26" s="232"/>
      <c r="QU26" s="232"/>
      <c r="QV26" s="232"/>
      <c r="QW26" s="232"/>
      <c r="QX26" s="232"/>
      <c r="QY26" s="232"/>
      <c r="QZ26" s="232"/>
      <c r="RA26" s="232"/>
      <c r="RB26" s="232"/>
      <c r="RC26" s="232"/>
      <c r="RD26" s="232"/>
      <c r="RE26" s="232"/>
      <c r="RF26" s="232"/>
      <c r="RG26" s="232"/>
      <c r="RH26" s="232"/>
      <c r="RI26" s="232"/>
      <c r="RJ26" s="232"/>
      <c r="RK26" s="232"/>
      <c r="RL26" s="232"/>
      <c r="RM26" s="232"/>
      <c r="RN26" s="232"/>
      <c r="RO26" s="232"/>
      <c r="RP26" s="232"/>
      <c r="RQ26" s="232"/>
      <c r="RR26" s="232"/>
      <c r="RS26" s="232"/>
      <c r="RT26" s="232"/>
      <c r="RU26" s="232"/>
      <c r="RV26" s="232"/>
      <c r="RW26" s="232"/>
      <c r="RX26" s="232"/>
      <c r="RY26" s="232"/>
      <c r="RZ26" s="232"/>
      <c r="SA26" s="232"/>
      <c r="SB26" s="232"/>
      <c r="SC26" s="232"/>
      <c r="SD26" s="232"/>
      <c r="SE26" s="232"/>
      <c r="SF26" s="232"/>
      <c r="SG26" s="232"/>
      <c r="SH26" s="232"/>
      <c r="SI26" s="232"/>
      <c r="SJ26" s="232"/>
      <c r="SK26" s="232"/>
      <c r="SL26" s="232"/>
      <c r="SM26" s="232"/>
      <c r="SN26" s="232"/>
      <c r="SO26" s="232"/>
      <c r="SP26" s="232"/>
      <c r="SQ26" s="232"/>
      <c r="SR26" s="232"/>
      <c r="SS26" s="232"/>
      <c r="ST26" s="232"/>
      <c r="SU26" s="232"/>
      <c r="SV26" s="232"/>
      <c r="SW26" s="232"/>
      <c r="SX26" s="232"/>
      <c r="SY26" s="232"/>
      <c r="SZ26" s="232"/>
      <c r="TA26" s="232"/>
      <c r="TB26" s="232"/>
      <c r="TC26" s="232"/>
      <c r="TD26" s="232"/>
      <c r="TE26" s="232"/>
      <c r="TF26" s="232"/>
      <c r="TG26" s="232"/>
      <c r="TH26" s="232"/>
      <c r="TI26" s="232"/>
      <c r="TJ26" s="232"/>
      <c r="TK26" s="232"/>
      <c r="TL26" s="232"/>
      <c r="TM26" s="232"/>
      <c r="TN26" s="232"/>
      <c r="TO26" s="232"/>
      <c r="TP26" s="232"/>
      <c r="TQ26" s="232"/>
      <c r="TR26" s="232"/>
      <c r="TS26" s="232"/>
      <c r="TT26" s="232"/>
      <c r="TU26" s="232"/>
      <c r="TV26" s="232"/>
      <c r="TW26" s="232"/>
      <c r="TX26" s="232"/>
      <c r="TY26" s="232"/>
      <c r="TZ26" s="232"/>
      <c r="UA26" s="232"/>
      <c r="UB26" s="232"/>
      <c r="UC26" s="232"/>
      <c r="UD26" s="232"/>
      <c r="UE26" s="232"/>
      <c r="UF26" s="232"/>
      <c r="UG26" s="232"/>
      <c r="UH26" s="232"/>
      <c r="UI26" s="232"/>
      <c r="UJ26" s="232"/>
      <c r="UK26" s="232"/>
      <c r="UL26" s="232"/>
      <c r="UM26" s="232"/>
      <c r="UN26" s="232"/>
      <c r="UO26" s="232"/>
      <c r="UP26" s="232"/>
      <c r="UQ26" s="232"/>
      <c r="UR26" s="232"/>
      <c r="US26" s="232"/>
      <c r="UT26" s="232"/>
      <c r="UU26" s="232"/>
      <c r="UV26" s="232"/>
      <c r="UW26" s="232"/>
      <c r="UX26" s="232"/>
      <c r="UY26" s="232"/>
      <c r="UZ26" s="232"/>
      <c r="VA26" s="232"/>
      <c r="VB26" s="232"/>
      <c r="VC26" s="232"/>
      <c r="VD26" s="232"/>
      <c r="VE26" s="232"/>
      <c r="VF26" s="232"/>
      <c r="VG26" s="232"/>
      <c r="VH26" s="232"/>
      <c r="VI26" s="232"/>
      <c r="VJ26" s="232"/>
      <c r="VK26" s="232"/>
      <c r="VL26" s="232"/>
      <c r="VM26" s="232"/>
      <c r="VN26" s="232"/>
      <c r="VO26" s="232"/>
      <c r="VP26" s="232"/>
      <c r="VQ26" s="232"/>
      <c r="VR26" s="232"/>
      <c r="VS26" s="232"/>
      <c r="VT26" s="232"/>
      <c r="VU26" s="232"/>
      <c r="VV26" s="232"/>
      <c r="VW26" s="232"/>
      <c r="VX26" s="232"/>
      <c r="VY26" s="232"/>
      <c r="VZ26" s="232"/>
      <c r="WA26" s="232"/>
      <c r="WB26" s="232"/>
      <c r="WC26" s="232"/>
      <c r="WD26" s="232"/>
      <c r="WE26" s="232"/>
      <c r="WF26" s="232"/>
      <c r="WG26" s="232"/>
      <c r="WH26" s="232"/>
      <c r="WI26" s="232"/>
      <c r="WJ26" s="232"/>
      <c r="WK26" s="232"/>
      <c r="WL26" s="232"/>
      <c r="WM26" s="232"/>
      <c r="WN26" s="232"/>
      <c r="WO26" s="232"/>
      <c r="WP26" s="232"/>
      <c r="WQ26" s="232"/>
      <c r="WR26" s="232"/>
      <c r="WS26" s="232"/>
      <c r="WT26" s="232"/>
      <c r="WU26" s="232"/>
      <c r="WV26" s="232"/>
      <c r="WW26" s="232"/>
      <c r="WX26" s="232"/>
      <c r="WY26" s="232"/>
      <c r="WZ26" s="232"/>
      <c r="XA26" s="232"/>
      <c r="XB26" s="232"/>
      <c r="XC26" s="232"/>
      <c r="XD26" s="232"/>
      <c r="XE26" s="232"/>
      <c r="XF26" s="232"/>
      <c r="XG26" s="232"/>
      <c r="XH26" s="232"/>
      <c r="XI26" s="232"/>
      <c r="XJ26" s="232"/>
      <c r="XK26" s="232"/>
      <c r="XL26" s="232"/>
      <c r="XM26" s="232"/>
      <c r="XN26" s="232"/>
      <c r="XO26" s="232"/>
      <c r="XP26" s="232"/>
      <c r="XQ26" s="232"/>
      <c r="XR26" s="232"/>
      <c r="XS26" s="232"/>
      <c r="XT26" s="232"/>
      <c r="XU26" s="232"/>
      <c r="XV26" s="232"/>
      <c r="XW26" s="232"/>
      <c r="XX26" s="232"/>
      <c r="XY26" s="232"/>
      <c r="XZ26" s="232"/>
      <c r="YA26" s="232"/>
      <c r="YB26" s="232"/>
      <c r="YC26" s="232"/>
      <c r="YD26" s="232"/>
      <c r="YE26" s="232"/>
      <c r="YF26" s="232"/>
      <c r="YG26" s="232"/>
      <c r="YH26" s="232"/>
      <c r="YI26" s="232"/>
      <c r="YJ26" s="232"/>
      <c r="YK26" s="232"/>
      <c r="YL26" s="232"/>
      <c r="YM26" s="232"/>
      <c r="YN26" s="232"/>
      <c r="YO26" s="232"/>
      <c r="YP26" s="232"/>
      <c r="YQ26" s="232"/>
      <c r="YR26" s="232"/>
      <c r="YS26" s="232"/>
      <c r="YT26" s="232"/>
      <c r="YU26" s="232"/>
      <c r="YV26" s="232"/>
      <c r="YW26" s="232"/>
      <c r="YX26" s="232"/>
      <c r="YY26" s="232"/>
      <c r="YZ26" s="232"/>
      <c r="ZA26" s="232"/>
      <c r="ZB26" s="232"/>
      <c r="ZC26" s="232"/>
      <c r="ZD26" s="232"/>
      <c r="ZE26" s="232"/>
      <c r="ZF26" s="232"/>
      <c r="ZG26" s="232"/>
      <c r="ZH26" s="232"/>
      <c r="ZI26" s="232"/>
      <c r="ZJ26" s="232"/>
      <c r="ZK26" s="232"/>
      <c r="ZL26" s="232"/>
      <c r="ZM26" s="232"/>
      <c r="ZN26" s="232"/>
      <c r="ZO26" s="232"/>
      <c r="ZP26" s="232"/>
      <c r="ZQ26" s="232"/>
      <c r="ZR26" s="232"/>
      <c r="ZS26" s="232"/>
      <c r="ZT26" s="232"/>
      <c r="ZU26" s="232"/>
      <c r="ZV26" s="232"/>
      <c r="ZW26" s="232"/>
      <c r="ZX26" s="232"/>
      <c r="ZY26" s="232"/>
      <c r="ZZ26" s="232"/>
      <c r="AAA26" s="232"/>
      <c r="AAB26" s="232"/>
      <c r="AAC26" s="232"/>
      <c r="AAD26" s="232"/>
      <c r="AAE26" s="232"/>
      <c r="AAF26" s="232"/>
      <c r="AAG26" s="232"/>
      <c r="AAH26" s="232"/>
      <c r="AAI26" s="232"/>
      <c r="AAJ26" s="232"/>
      <c r="AAK26" s="232"/>
      <c r="AAL26" s="232"/>
      <c r="AAM26" s="232"/>
      <c r="AAN26" s="232"/>
      <c r="AAO26" s="232"/>
      <c r="AAP26" s="232"/>
      <c r="AAQ26" s="232"/>
      <c r="AAR26" s="232"/>
      <c r="AAS26" s="232"/>
      <c r="AAT26" s="232"/>
      <c r="AAU26" s="232"/>
      <c r="AAV26" s="232"/>
      <c r="AAW26" s="232"/>
      <c r="AAX26" s="232"/>
      <c r="AAY26" s="232"/>
      <c r="AAZ26" s="232"/>
      <c r="ABA26" s="232"/>
      <c r="ABB26" s="232"/>
      <c r="ABC26" s="232"/>
      <c r="ABD26" s="232"/>
      <c r="ABE26" s="232"/>
      <c r="ABF26" s="232"/>
      <c r="ABG26" s="232"/>
      <c r="ABH26" s="232"/>
      <c r="ABI26" s="232"/>
      <c r="ABJ26" s="232"/>
      <c r="ABK26" s="232"/>
      <c r="ABL26" s="232"/>
      <c r="ABM26" s="232"/>
      <c r="ABN26" s="232"/>
      <c r="ABO26" s="232"/>
      <c r="ABP26" s="232"/>
      <c r="ABQ26" s="232"/>
      <c r="ABR26" s="232"/>
      <c r="ABS26" s="232"/>
      <c r="ABT26" s="232"/>
      <c r="ABU26" s="232"/>
      <c r="ABV26" s="232"/>
      <c r="ABW26" s="232"/>
      <c r="ABX26" s="232"/>
      <c r="ABY26" s="232"/>
      <c r="ABZ26" s="232"/>
      <c r="ACA26" s="232"/>
      <c r="ACB26" s="232"/>
      <c r="ACC26" s="232"/>
      <c r="ACD26" s="232"/>
      <c r="ACE26" s="232"/>
      <c r="ACF26" s="232"/>
      <c r="ACG26" s="232"/>
      <c r="ACH26" s="232"/>
      <c r="ACI26" s="232"/>
      <c r="ACJ26" s="232"/>
      <c r="ACK26" s="232"/>
      <c r="ACL26" s="232"/>
      <c r="ACM26" s="232"/>
      <c r="ACN26" s="232"/>
      <c r="ACO26" s="232"/>
      <c r="ACP26" s="232"/>
      <c r="ACQ26" s="232"/>
      <c r="ACR26" s="232"/>
      <c r="ACS26" s="232"/>
      <c r="ACT26" s="232"/>
      <c r="ACU26" s="232"/>
      <c r="ACV26" s="232"/>
      <c r="ACW26" s="232"/>
      <c r="ACX26" s="232"/>
      <c r="ACY26" s="232"/>
      <c r="ACZ26" s="232"/>
      <c r="ADA26" s="232"/>
      <c r="ADB26" s="232"/>
      <c r="ADC26" s="232"/>
      <c r="ADD26" s="232"/>
      <c r="ADE26" s="232"/>
      <c r="ADF26" s="232"/>
      <c r="ADG26" s="232"/>
      <c r="ADH26" s="232"/>
      <c r="ADI26" s="232"/>
      <c r="ADJ26" s="232"/>
      <c r="ADK26" s="232"/>
      <c r="ADL26" s="232"/>
      <c r="ADM26" s="232"/>
      <c r="ADN26" s="232"/>
      <c r="ADO26" s="232"/>
      <c r="ADP26" s="232"/>
      <c r="ADQ26" s="232"/>
      <c r="ADR26" s="232"/>
      <c r="ADS26" s="232"/>
      <c r="ADT26" s="232"/>
      <c r="ADU26" s="232"/>
      <c r="ADV26" s="232"/>
      <c r="ADW26" s="232"/>
      <c r="ADX26" s="232"/>
      <c r="ADY26" s="232"/>
      <c r="ADZ26" s="232"/>
      <c r="AEA26" s="232"/>
      <c r="AEB26" s="232"/>
      <c r="AEC26" s="232"/>
      <c r="AED26" s="232"/>
      <c r="AEE26" s="232"/>
      <c r="AEF26" s="232"/>
      <c r="AEG26" s="232"/>
      <c r="AEH26" s="232"/>
      <c r="AEI26" s="232"/>
      <c r="AEJ26" s="232"/>
      <c r="AEK26" s="232"/>
      <c r="AEL26" s="232"/>
      <c r="AEM26" s="232"/>
      <c r="AEN26" s="232"/>
      <c r="AEO26" s="232"/>
      <c r="AEP26" s="232"/>
      <c r="AEQ26" s="232"/>
      <c r="AER26" s="232"/>
      <c r="AES26" s="232"/>
      <c r="AET26" s="232"/>
      <c r="AEU26" s="232"/>
      <c r="AEV26" s="232"/>
      <c r="AEW26" s="232"/>
      <c r="AEX26" s="232"/>
      <c r="AEY26" s="232"/>
      <c r="AEZ26" s="232"/>
      <c r="AFA26" s="232"/>
      <c r="AFB26" s="232"/>
      <c r="AFC26" s="232"/>
      <c r="AFD26" s="232"/>
      <c r="AFE26" s="232"/>
      <c r="AFF26" s="232"/>
      <c r="AFG26" s="232"/>
      <c r="AFH26" s="232"/>
      <c r="AFI26" s="232"/>
      <c r="AFJ26" s="232"/>
      <c r="AFK26" s="232"/>
      <c r="AFL26" s="232"/>
      <c r="AFM26" s="232"/>
      <c r="AFN26" s="232"/>
      <c r="AFO26" s="232"/>
      <c r="AFP26" s="232"/>
      <c r="AFQ26" s="232"/>
      <c r="AFR26" s="232"/>
      <c r="AFS26" s="232"/>
      <c r="AFT26" s="232"/>
      <c r="AFU26" s="232"/>
      <c r="AFV26" s="232"/>
      <c r="AFW26" s="232"/>
      <c r="AFX26" s="232"/>
      <c r="AFY26" s="232"/>
      <c r="AFZ26" s="232"/>
      <c r="AGA26" s="232"/>
      <c r="AGB26" s="232"/>
      <c r="AGC26" s="232"/>
      <c r="AGD26" s="232"/>
      <c r="AGE26" s="232"/>
      <c r="AGF26" s="232"/>
      <c r="AGG26" s="232"/>
      <c r="AGH26" s="232"/>
      <c r="AGI26" s="232"/>
      <c r="AGJ26" s="232"/>
      <c r="AGK26" s="232"/>
      <c r="AGL26" s="232"/>
      <c r="AGM26" s="232"/>
      <c r="AGN26" s="232"/>
      <c r="AGO26" s="232"/>
      <c r="AGP26" s="232"/>
      <c r="AGQ26" s="232"/>
      <c r="AGR26" s="232"/>
      <c r="AGS26" s="232"/>
      <c r="AGT26" s="232"/>
      <c r="AGU26" s="232"/>
      <c r="AGV26" s="232"/>
      <c r="AGW26" s="232"/>
      <c r="AGX26" s="232"/>
      <c r="AGY26" s="232"/>
      <c r="AGZ26" s="232"/>
      <c r="AHA26" s="232"/>
      <c r="AHB26" s="232"/>
      <c r="AHC26" s="232"/>
      <c r="AHD26" s="232"/>
      <c r="AHE26" s="232"/>
      <c r="AHF26" s="232"/>
      <c r="AHG26" s="232"/>
      <c r="AHH26" s="232"/>
      <c r="AHI26" s="232"/>
      <c r="AHJ26" s="232"/>
      <c r="AHK26" s="232"/>
      <c r="AHL26" s="232"/>
      <c r="AHM26" s="232"/>
      <c r="AHN26" s="232"/>
      <c r="AHO26" s="232"/>
      <c r="AHP26" s="232"/>
      <c r="AHQ26" s="232"/>
      <c r="AHR26" s="232"/>
      <c r="AHS26" s="232"/>
      <c r="AHT26" s="232"/>
      <c r="AHU26" s="232"/>
      <c r="AHV26" s="232"/>
      <c r="AHW26" s="232"/>
      <c r="AHX26" s="232"/>
      <c r="AHY26" s="232"/>
      <c r="AHZ26" s="232"/>
      <c r="AIA26" s="232"/>
      <c r="AIB26" s="232"/>
      <c r="AIC26" s="232"/>
      <c r="AID26" s="232"/>
      <c r="AIE26" s="232"/>
      <c r="AIF26" s="232"/>
      <c r="AIG26" s="232"/>
      <c r="AIH26" s="232"/>
      <c r="AII26" s="232"/>
      <c r="AIJ26" s="232"/>
      <c r="AIK26" s="232"/>
      <c r="AIL26" s="232"/>
      <c r="AIM26" s="232"/>
      <c r="AIN26" s="232"/>
      <c r="AIO26" s="232"/>
      <c r="AIP26" s="232"/>
      <c r="AIQ26" s="232"/>
      <c r="AIR26" s="232"/>
      <c r="AIS26" s="232"/>
      <c r="AIT26" s="232"/>
      <c r="AIU26" s="232"/>
      <c r="AIV26" s="232"/>
      <c r="AIW26" s="232"/>
      <c r="AIX26" s="232"/>
      <c r="AIY26" s="232"/>
      <c r="AIZ26" s="232"/>
      <c r="AJA26" s="232"/>
      <c r="AJB26" s="232"/>
      <c r="AJC26" s="232"/>
      <c r="AJD26" s="232"/>
      <c r="AJE26" s="232"/>
      <c r="AJF26" s="232"/>
      <c r="AJG26" s="232"/>
      <c r="AJH26" s="232"/>
      <c r="AJI26" s="232"/>
      <c r="AJJ26" s="232"/>
      <c r="AJK26" s="232"/>
      <c r="AJL26" s="232"/>
      <c r="AJM26" s="232"/>
      <c r="AJN26" s="232"/>
      <c r="AJO26" s="232"/>
      <c r="AJP26" s="232"/>
      <c r="AJQ26" s="232"/>
      <c r="AJR26" s="232"/>
      <c r="AJS26" s="232"/>
      <c r="AJT26" s="232"/>
      <c r="AJU26" s="232"/>
      <c r="AJV26" s="232"/>
      <c r="AJW26" s="232"/>
      <c r="AJX26" s="232"/>
      <c r="AJY26" s="232"/>
      <c r="AJZ26" s="232"/>
      <c r="AKA26" s="232"/>
      <c r="AKB26" s="232"/>
      <c r="AKC26" s="232"/>
      <c r="AKD26" s="232"/>
      <c r="AKE26" s="232"/>
      <c r="AKF26" s="232"/>
      <c r="AKG26" s="232"/>
      <c r="AKH26" s="232"/>
      <c r="AKI26" s="232"/>
      <c r="AKJ26" s="232"/>
      <c r="AKK26" s="232"/>
      <c r="AKL26" s="232"/>
      <c r="AKM26" s="232"/>
      <c r="AKN26" s="232"/>
      <c r="AKO26" s="232"/>
      <c r="AKP26" s="232"/>
      <c r="AKQ26" s="232"/>
      <c r="AKR26" s="232"/>
      <c r="AKS26" s="232"/>
      <c r="AKT26" s="232"/>
      <c r="AKU26" s="232"/>
      <c r="AKV26" s="232"/>
      <c r="AKW26" s="232"/>
      <c r="AKX26" s="232"/>
      <c r="AKY26" s="232"/>
      <c r="AKZ26" s="232"/>
      <c r="ALA26" s="232"/>
      <c r="ALB26" s="232"/>
      <c r="ALC26" s="232"/>
      <c r="ALD26" s="232"/>
      <c r="ALE26" s="232"/>
      <c r="ALF26" s="232"/>
      <c r="ALG26" s="232"/>
      <c r="ALH26" s="232"/>
      <c r="ALI26" s="232"/>
      <c r="ALJ26" s="232"/>
      <c r="ALK26" s="232"/>
      <c r="ALL26" s="232"/>
      <c r="ALM26" s="232"/>
      <c r="ALN26" s="232"/>
      <c r="ALO26" s="232"/>
      <c r="ALP26" s="232"/>
      <c r="ALQ26" s="232"/>
      <c r="ALR26" s="232"/>
      <c r="ALS26" s="232"/>
      <c r="ALT26" s="232"/>
      <c r="ALU26" s="232"/>
      <c r="ALV26" s="232"/>
      <c r="ALW26" s="232"/>
      <c r="ALX26" s="232"/>
      <c r="ALY26" s="232"/>
      <c r="ALZ26" s="232"/>
      <c r="AMA26" s="232"/>
      <c r="AMB26" s="232"/>
      <c r="AMC26" s="232"/>
      <c r="AMD26" s="232"/>
      <c r="AME26" s="232"/>
      <c r="AMF26" s="232"/>
      <c r="AMG26" s="232"/>
      <c r="AMH26" s="232"/>
      <c r="AMI26" s="232"/>
      <c r="AMJ26" s="232"/>
      <c r="AMK26" s="232"/>
    </row>
    <row r="27" spans="1:1025" s="234" customFormat="1" ht="13.5" customHeight="1">
      <c r="A27" s="372" t="str">
        <f>IF(ISBLANK('[10]PRESUPUESTO EMPALME'!A42),"",'[10]PRESUPUESTO EMPALME'!A42)</f>
        <v/>
      </c>
      <c r="B27" s="392" t="str">
        <f>IF(ISBLANK('[10]PRESUPUESTO EMPALME'!B42),"",'[10]PRESUPUESTO EMPALME'!B42)</f>
        <v/>
      </c>
      <c r="C27" s="342" t="str">
        <f>IF(ISBLANK('[10]PRESUPUESTO EMPALME'!C42),"",'[10]PRESUPUESTO EMPALME'!C42)</f>
        <v/>
      </c>
      <c r="D27" s="311" t="str">
        <f>IF(ISBLANK('[10]PRESUPUESTO EMPALME'!D42),"",'[10]PRESUPUESTO EMPALME'!D42)</f>
        <v/>
      </c>
      <c r="E27" s="317"/>
      <c r="F27" s="309" t="str">
        <f t="shared" si="1"/>
        <v/>
      </c>
      <c r="G27" s="288" t="str">
        <f>IF(ISBLANK('[10]PRESUPUESTO EMPALME'!G42),"",'[10]PRESUPUESTO EMPALME'!G42)</f>
        <v/>
      </c>
      <c r="H27" s="250"/>
      <c r="K27" s="233"/>
      <c r="L27" s="233"/>
      <c r="M27" s="233"/>
      <c r="N27" s="233"/>
      <c r="O27" s="233"/>
      <c r="P27" s="233"/>
      <c r="Q27" s="233"/>
      <c r="R27" s="233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  <c r="CE27" s="232"/>
      <c r="CF27" s="232"/>
      <c r="CG27" s="232"/>
      <c r="CH27" s="232"/>
      <c r="CI27" s="232"/>
      <c r="CJ27" s="232"/>
      <c r="CK27" s="232"/>
      <c r="CL27" s="232"/>
      <c r="CM27" s="232"/>
      <c r="CN27" s="232"/>
      <c r="CO27" s="232"/>
      <c r="CP27" s="232"/>
      <c r="CQ27" s="232"/>
      <c r="CR27" s="232"/>
      <c r="CS27" s="232"/>
      <c r="CT27" s="232"/>
      <c r="CU27" s="232"/>
      <c r="CV27" s="232"/>
      <c r="CW27" s="232"/>
      <c r="CX27" s="232"/>
      <c r="CY27" s="232"/>
      <c r="CZ27" s="232"/>
      <c r="DA27" s="232"/>
      <c r="DB27" s="232"/>
      <c r="DC27" s="232"/>
      <c r="DD27" s="232"/>
      <c r="DE27" s="232"/>
      <c r="DF27" s="232"/>
      <c r="DG27" s="232"/>
      <c r="DH27" s="232"/>
      <c r="DI27" s="232"/>
      <c r="DJ27" s="232"/>
      <c r="DK27" s="232"/>
      <c r="DL27" s="232"/>
      <c r="DM27" s="232"/>
      <c r="DN27" s="232"/>
      <c r="DO27" s="232"/>
      <c r="DP27" s="232"/>
      <c r="DQ27" s="232"/>
      <c r="DR27" s="232"/>
      <c r="DS27" s="232"/>
      <c r="DT27" s="232"/>
      <c r="DU27" s="232"/>
      <c r="DV27" s="232"/>
      <c r="DW27" s="232"/>
      <c r="DX27" s="232"/>
      <c r="DY27" s="232"/>
      <c r="DZ27" s="232"/>
      <c r="EA27" s="232"/>
      <c r="EB27" s="232"/>
      <c r="EC27" s="232"/>
      <c r="ED27" s="232"/>
      <c r="EE27" s="232"/>
      <c r="EF27" s="232"/>
      <c r="EG27" s="232"/>
      <c r="EH27" s="232"/>
      <c r="EI27" s="232"/>
      <c r="EJ27" s="232"/>
      <c r="EK27" s="232"/>
      <c r="EL27" s="232"/>
      <c r="EM27" s="232"/>
      <c r="EN27" s="232"/>
      <c r="EO27" s="232"/>
      <c r="EP27" s="232"/>
      <c r="EQ27" s="232"/>
      <c r="ER27" s="232"/>
      <c r="ES27" s="232"/>
      <c r="ET27" s="232"/>
      <c r="EU27" s="232"/>
      <c r="EV27" s="232"/>
      <c r="EW27" s="232"/>
      <c r="EX27" s="232"/>
      <c r="EY27" s="232"/>
      <c r="EZ27" s="232"/>
      <c r="FA27" s="232"/>
      <c r="FB27" s="232"/>
      <c r="FC27" s="232"/>
      <c r="FD27" s="232"/>
      <c r="FE27" s="232"/>
      <c r="FF27" s="232"/>
      <c r="FG27" s="232"/>
      <c r="FH27" s="232"/>
      <c r="FI27" s="232"/>
      <c r="FJ27" s="232"/>
      <c r="FK27" s="232"/>
      <c r="FL27" s="232"/>
      <c r="FM27" s="232"/>
      <c r="FN27" s="232"/>
      <c r="FO27" s="232"/>
      <c r="FP27" s="232"/>
      <c r="FQ27" s="232"/>
      <c r="FR27" s="232"/>
      <c r="FS27" s="232"/>
      <c r="FT27" s="232"/>
      <c r="FU27" s="232"/>
      <c r="FV27" s="232"/>
      <c r="FW27" s="232"/>
      <c r="FX27" s="232"/>
      <c r="FY27" s="232"/>
      <c r="FZ27" s="232"/>
      <c r="GA27" s="232"/>
      <c r="GB27" s="232"/>
      <c r="GC27" s="232"/>
      <c r="GD27" s="232"/>
      <c r="GE27" s="232"/>
      <c r="GF27" s="232"/>
      <c r="GG27" s="232"/>
      <c r="GH27" s="232"/>
      <c r="GI27" s="232"/>
      <c r="GJ27" s="232"/>
      <c r="GK27" s="232"/>
      <c r="GL27" s="232"/>
      <c r="GM27" s="232"/>
      <c r="GN27" s="232"/>
      <c r="GO27" s="232"/>
      <c r="GP27" s="232"/>
      <c r="GQ27" s="232"/>
      <c r="GR27" s="232"/>
      <c r="GS27" s="232"/>
      <c r="GT27" s="232"/>
      <c r="GU27" s="232"/>
      <c r="GV27" s="232"/>
      <c r="GW27" s="232"/>
      <c r="GX27" s="232"/>
      <c r="GY27" s="232"/>
      <c r="GZ27" s="232"/>
      <c r="HA27" s="232"/>
      <c r="HB27" s="232"/>
      <c r="HC27" s="232"/>
      <c r="HD27" s="232"/>
      <c r="HE27" s="232"/>
      <c r="HF27" s="232"/>
      <c r="HG27" s="232"/>
      <c r="HH27" s="232"/>
      <c r="HI27" s="232"/>
      <c r="HJ27" s="232"/>
      <c r="HK27" s="232"/>
      <c r="HL27" s="232"/>
      <c r="HM27" s="232"/>
      <c r="HN27" s="232"/>
      <c r="HO27" s="232"/>
      <c r="HP27" s="232"/>
      <c r="HQ27" s="232"/>
      <c r="HR27" s="232"/>
      <c r="HS27" s="232"/>
      <c r="HT27" s="232"/>
      <c r="HU27" s="232"/>
      <c r="HV27" s="232"/>
      <c r="HW27" s="232"/>
      <c r="HX27" s="232"/>
      <c r="HY27" s="232"/>
      <c r="HZ27" s="232"/>
      <c r="IA27" s="232"/>
      <c r="IB27" s="232"/>
      <c r="IC27" s="232"/>
      <c r="ID27" s="232"/>
      <c r="IE27" s="232"/>
      <c r="IF27" s="232"/>
      <c r="IG27" s="232"/>
      <c r="IH27" s="232"/>
      <c r="II27" s="232"/>
      <c r="IJ27" s="232"/>
      <c r="IK27" s="232"/>
      <c r="IL27" s="232"/>
      <c r="IM27" s="232"/>
      <c r="IN27" s="232"/>
      <c r="IO27" s="232"/>
      <c r="IP27" s="232"/>
      <c r="IQ27" s="232"/>
      <c r="IR27" s="232"/>
      <c r="IS27" s="232"/>
      <c r="IT27" s="232"/>
      <c r="IU27" s="232"/>
      <c r="IV27" s="232"/>
      <c r="IW27" s="232"/>
      <c r="IX27" s="232"/>
      <c r="IY27" s="232"/>
      <c r="IZ27" s="232"/>
      <c r="JA27" s="232"/>
      <c r="JB27" s="232"/>
      <c r="JC27" s="232"/>
      <c r="JD27" s="232"/>
      <c r="JE27" s="232"/>
      <c r="JF27" s="232"/>
      <c r="JG27" s="232"/>
      <c r="JH27" s="232"/>
      <c r="JI27" s="232"/>
      <c r="JJ27" s="232"/>
      <c r="JK27" s="232"/>
      <c r="JL27" s="232"/>
      <c r="JM27" s="232"/>
      <c r="JN27" s="232"/>
      <c r="JO27" s="232"/>
      <c r="JP27" s="232"/>
      <c r="JQ27" s="232"/>
      <c r="JR27" s="232"/>
      <c r="JS27" s="232"/>
      <c r="JT27" s="232"/>
      <c r="JU27" s="232"/>
      <c r="JV27" s="232"/>
      <c r="JW27" s="232"/>
      <c r="JX27" s="232"/>
      <c r="JY27" s="232"/>
      <c r="JZ27" s="232"/>
      <c r="KA27" s="232"/>
      <c r="KB27" s="232"/>
      <c r="KC27" s="232"/>
      <c r="KD27" s="232"/>
      <c r="KE27" s="232"/>
      <c r="KF27" s="232"/>
      <c r="KG27" s="232"/>
      <c r="KH27" s="232"/>
      <c r="KI27" s="232"/>
      <c r="KJ27" s="232"/>
      <c r="KK27" s="232"/>
      <c r="KL27" s="232"/>
      <c r="KM27" s="232"/>
      <c r="KN27" s="232"/>
      <c r="KO27" s="232"/>
      <c r="KP27" s="232"/>
      <c r="KQ27" s="232"/>
      <c r="KR27" s="232"/>
      <c r="KS27" s="232"/>
      <c r="KT27" s="232"/>
      <c r="KU27" s="232"/>
      <c r="KV27" s="232"/>
      <c r="KW27" s="232"/>
      <c r="KX27" s="232"/>
      <c r="KY27" s="232"/>
      <c r="KZ27" s="232"/>
      <c r="LA27" s="232"/>
      <c r="LB27" s="232"/>
      <c r="LC27" s="232"/>
      <c r="LD27" s="232"/>
      <c r="LE27" s="232"/>
      <c r="LF27" s="232"/>
      <c r="LG27" s="232"/>
      <c r="LH27" s="232"/>
      <c r="LI27" s="232"/>
      <c r="LJ27" s="232"/>
      <c r="LK27" s="232"/>
      <c r="LL27" s="232"/>
      <c r="LM27" s="232"/>
      <c r="LN27" s="232"/>
      <c r="LO27" s="232"/>
      <c r="LP27" s="232"/>
      <c r="LQ27" s="232"/>
      <c r="LR27" s="232"/>
      <c r="LS27" s="232"/>
      <c r="LT27" s="232"/>
      <c r="LU27" s="232"/>
      <c r="LV27" s="232"/>
      <c r="LW27" s="232"/>
      <c r="LX27" s="232"/>
      <c r="LY27" s="232"/>
      <c r="LZ27" s="232"/>
      <c r="MA27" s="232"/>
      <c r="MB27" s="232"/>
      <c r="MC27" s="232"/>
      <c r="MD27" s="232"/>
      <c r="ME27" s="232"/>
      <c r="MF27" s="232"/>
      <c r="MG27" s="232"/>
      <c r="MH27" s="232"/>
      <c r="MI27" s="232"/>
      <c r="MJ27" s="232"/>
      <c r="MK27" s="232"/>
      <c r="ML27" s="232"/>
      <c r="MM27" s="232"/>
      <c r="MN27" s="232"/>
      <c r="MO27" s="232"/>
      <c r="MP27" s="232"/>
      <c r="MQ27" s="232"/>
      <c r="MR27" s="232"/>
      <c r="MS27" s="232"/>
      <c r="MT27" s="232"/>
      <c r="MU27" s="232"/>
      <c r="MV27" s="232"/>
      <c r="MW27" s="232"/>
      <c r="MX27" s="232"/>
      <c r="MY27" s="232"/>
      <c r="MZ27" s="232"/>
      <c r="NA27" s="232"/>
      <c r="NB27" s="232"/>
      <c r="NC27" s="232"/>
      <c r="ND27" s="232"/>
      <c r="NE27" s="232"/>
      <c r="NF27" s="232"/>
      <c r="NG27" s="232"/>
      <c r="NH27" s="232"/>
      <c r="NI27" s="232"/>
      <c r="NJ27" s="232"/>
      <c r="NK27" s="232"/>
      <c r="NL27" s="232"/>
      <c r="NM27" s="232"/>
      <c r="NN27" s="232"/>
      <c r="NO27" s="232"/>
      <c r="NP27" s="232"/>
      <c r="NQ27" s="232"/>
      <c r="NR27" s="232"/>
      <c r="NS27" s="232"/>
      <c r="NT27" s="232"/>
      <c r="NU27" s="232"/>
      <c r="NV27" s="232"/>
      <c r="NW27" s="232"/>
      <c r="NX27" s="232"/>
      <c r="NY27" s="232"/>
      <c r="NZ27" s="232"/>
      <c r="OA27" s="232"/>
      <c r="OB27" s="232"/>
      <c r="OC27" s="232"/>
      <c r="OD27" s="232"/>
      <c r="OE27" s="232"/>
      <c r="OF27" s="232"/>
      <c r="OG27" s="232"/>
      <c r="OH27" s="232"/>
      <c r="OI27" s="232"/>
      <c r="OJ27" s="232"/>
      <c r="OK27" s="232"/>
      <c r="OL27" s="232"/>
      <c r="OM27" s="232"/>
      <c r="ON27" s="232"/>
      <c r="OO27" s="232"/>
      <c r="OP27" s="232"/>
      <c r="OQ27" s="232"/>
      <c r="OR27" s="232"/>
      <c r="OS27" s="232"/>
      <c r="OT27" s="232"/>
      <c r="OU27" s="232"/>
      <c r="OV27" s="232"/>
      <c r="OW27" s="232"/>
      <c r="OX27" s="232"/>
      <c r="OY27" s="232"/>
      <c r="OZ27" s="232"/>
      <c r="PA27" s="232"/>
      <c r="PB27" s="232"/>
      <c r="PC27" s="232"/>
      <c r="PD27" s="232"/>
      <c r="PE27" s="232"/>
      <c r="PF27" s="232"/>
      <c r="PG27" s="232"/>
      <c r="PH27" s="232"/>
      <c r="PI27" s="232"/>
      <c r="PJ27" s="232"/>
      <c r="PK27" s="232"/>
      <c r="PL27" s="232"/>
      <c r="PM27" s="232"/>
      <c r="PN27" s="232"/>
      <c r="PO27" s="232"/>
      <c r="PP27" s="232"/>
      <c r="PQ27" s="232"/>
      <c r="PR27" s="232"/>
      <c r="PS27" s="232"/>
      <c r="PT27" s="232"/>
      <c r="PU27" s="232"/>
      <c r="PV27" s="232"/>
      <c r="PW27" s="232"/>
      <c r="PX27" s="232"/>
      <c r="PY27" s="232"/>
      <c r="PZ27" s="232"/>
      <c r="QA27" s="232"/>
      <c r="QB27" s="232"/>
      <c r="QC27" s="232"/>
      <c r="QD27" s="232"/>
      <c r="QE27" s="232"/>
      <c r="QF27" s="232"/>
      <c r="QG27" s="232"/>
      <c r="QH27" s="232"/>
      <c r="QI27" s="232"/>
      <c r="QJ27" s="232"/>
      <c r="QK27" s="232"/>
      <c r="QL27" s="232"/>
      <c r="QM27" s="232"/>
      <c r="QN27" s="232"/>
      <c r="QO27" s="232"/>
      <c r="QP27" s="232"/>
      <c r="QQ27" s="232"/>
      <c r="QR27" s="232"/>
      <c r="QS27" s="232"/>
      <c r="QT27" s="232"/>
      <c r="QU27" s="232"/>
      <c r="QV27" s="232"/>
      <c r="QW27" s="232"/>
      <c r="QX27" s="232"/>
      <c r="QY27" s="232"/>
      <c r="QZ27" s="232"/>
      <c r="RA27" s="232"/>
      <c r="RB27" s="232"/>
      <c r="RC27" s="232"/>
      <c r="RD27" s="232"/>
      <c r="RE27" s="232"/>
      <c r="RF27" s="232"/>
      <c r="RG27" s="232"/>
      <c r="RH27" s="232"/>
      <c r="RI27" s="232"/>
      <c r="RJ27" s="232"/>
      <c r="RK27" s="232"/>
      <c r="RL27" s="232"/>
      <c r="RM27" s="232"/>
      <c r="RN27" s="232"/>
      <c r="RO27" s="232"/>
      <c r="RP27" s="232"/>
      <c r="RQ27" s="232"/>
      <c r="RR27" s="232"/>
      <c r="RS27" s="232"/>
      <c r="RT27" s="232"/>
      <c r="RU27" s="232"/>
      <c r="RV27" s="232"/>
      <c r="RW27" s="232"/>
      <c r="RX27" s="232"/>
      <c r="RY27" s="232"/>
      <c r="RZ27" s="232"/>
      <c r="SA27" s="232"/>
      <c r="SB27" s="232"/>
      <c r="SC27" s="232"/>
      <c r="SD27" s="232"/>
      <c r="SE27" s="232"/>
      <c r="SF27" s="232"/>
      <c r="SG27" s="232"/>
      <c r="SH27" s="232"/>
      <c r="SI27" s="232"/>
      <c r="SJ27" s="232"/>
      <c r="SK27" s="232"/>
      <c r="SL27" s="232"/>
      <c r="SM27" s="232"/>
      <c r="SN27" s="232"/>
      <c r="SO27" s="232"/>
      <c r="SP27" s="232"/>
      <c r="SQ27" s="232"/>
      <c r="SR27" s="232"/>
      <c r="SS27" s="232"/>
      <c r="ST27" s="232"/>
      <c r="SU27" s="232"/>
      <c r="SV27" s="232"/>
      <c r="SW27" s="232"/>
      <c r="SX27" s="232"/>
      <c r="SY27" s="232"/>
      <c r="SZ27" s="232"/>
      <c r="TA27" s="232"/>
      <c r="TB27" s="232"/>
      <c r="TC27" s="232"/>
      <c r="TD27" s="232"/>
      <c r="TE27" s="232"/>
      <c r="TF27" s="232"/>
      <c r="TG27" s="232"/>
      <c r="TH27" s="232"/>
      <c r="TI27" s="232"/>
      <c r="TJ27" s="232"/>
      <c r="TK27" s="232"/>
      <c r="TL27" s="232"/>
      <c r="TM27" s="232"/>
      <c r="TN27" s="232"/>
      <c r="TO27" s="232"/>
      <c r="TP27" s="232"/>
      <c r="TQ27" s="232"/>
      <c r="TR27" s="232"/>
      <c r="TS27" s="232"/>
      <c r="TT27" s="232"/>
      <c r="TU27" s="232"/>
      <c r="TV27" s="232"/>
      <c r="TW27" s="232"/>
      <c r="TX27" s="232"/>
      <c r="TY27" s="232"/>
      <c r="TZ27" s="232"/>
      <c r="UA27" s="232"/>
      <c r="UB27" s="232"/>
      <c r="UC27" s="232"/>
      <c r="UD27" s="232"/>
      <c r="UE27" s="232"/>
      <c r="UF27" s="232"/>
      <c r="UG27" s="232"/>
      <c r="UH27" s="232"/>
      <c r="UI27" s="232"/>
      <c r="UJ27" s="232"/>
      <c r="UK27" s="232"/>
      <c r="UL27" s="232"/>
      <c r="UM27" s="232"/>
      <c r="UN27" s="232"/>
      <c r="UO27" s="232"/>
      <c r="UP27" s="232"/>
      <c r="UQ27" s="232"/>
      <c r="UR27" s="232"/>
      <c r="US27" s="232"/>
      <c r="UT27" s="232"/>
      <c r="UU27" s="232"/>
      <c r="UV27" s="232"/>
      <c r="UW27" s="232"/>
      <c r="UX27" s="232"/>
      <c r="UY27" s="232"/>
      <c r="UZ27" s="232"/>
      <c r="VA27" s="232"/>
      <c r="VB27" s="232"/>
      <c r="VC27" s="232"/>
      <c r="VD27" s="232"/>
      <c r="VE27" s="232"/>
      <c r="VF27" s="232"/>
      <c r="VG27" s="232"/>
      <c r="VH27" s="232"/>
      <c r="VI27" s="232"/>
      <c r="VJ27" s="232"/>
      <c r="VK27" s="232"/>
      <c r="VL27" s="232"/>
      <c r="VM27" s="232"/>
      <c r="VN27" s="232"/>
      <c r="VO27" s="232"/>
      <c r="VP27" s="232"/>
      <c r="VQ27" s="232"/>
      <c r="VR27" s="232"/>
      <c r="VS27" s="232"/>
      <c r="VT27" s="232"/>
      <c r="VU27" s="232"/>
      <c r="VV27" s="232"/>
      <c r="VW27" s="232"/>
      <c r="VX27" s="232"/>
      <c r="VY27" s="232"/>
      <c r="VZ27" s="232"/>
      <c r="WA27" s="232"/>
      <c r="WB27" s="232"/>
      <c r="WC27" s="232"/>
      <c r="WD27" s="232"/>
      <c r="WE27" s="232"/>
      <c r="WF27" s="232"/>
      <c r="WG27" s="232"/>
      <c r="WH27" s="232"/>
      <c r="WI27" s="232"/>
      <c r="WJ27" s="232"/>
      <c r="WK27" s="232"/>
      <c r="WL27" s="232"/>
      <c r="WM27" s="232"/>
      <c r="WN27" s="232"/>
      <c r="WO27" s="232"/>
      <c r="WP27" s="232"/>
      <c r="WQ27" s="232"/>
      <c r="WR27" s="232"/>
      <c r="WS27" s="232"/>
      <c r="WT27" s="232"/>
      <c r="WU27" s="232"/>
      <c r="WV27" s="232"/>
      <c r="WW27" s="232"/>
      <c r="WX27" s="232"/>
      <c r="WY27" s="232"/>
      <c r="WZ27" s="232"/>
      <c r="XA27" s="232"/>
      <c r="XB27" s="232"/>
      <c r="XC27" s="232"/>
      <c r="XD27" s="232"/>
      <c r="XE27" s="232"/>
      <c r="XF27" s="232"/>
      <c r="XG27" s="232"/>
      <c r="XH27" s="232"/>
      <c r="XI27" s="232"/>
      <c r="XJ27" s="232"/>
      <c r="XK27" s="232"/>
      <c r="XL27" s="232"/>
      <c r="XM27" s="232"/>
      <c r="XN27" s="232"/>
      <c r="XO27" s="232"/>
      <c r="XP27" s="232"/>
      <c r="XQ27" s="232"/>
      <c r="XR27" s="232"/>
      <c r="XS27" s="232"/>
      <c r="XT27" s="232"/>
      <c r="XU27" s="232"/>
      <c r="XV27" s="232"/>
      <c r="XW27" s="232"/>
      <c r="XX27" s="232"/>
      <c r="XY27" s="232"/>
      <c r="XZ27" s="232"/>
      <c r="YA27" s="232"/>
      <c r="YB27" s="232"/>
      <c r="YC27" s="232"/>
      <c r="YD27" s="232"/>
      <c r="YE27" s="232"/>
      <c r="YF27" s="232"/>
      <c r="YG27" s="232"/>
      <c r="YH27" s="232"/>
      <c r="YI27" s="232"/>
      <c r="YJ27" s="232"/>
      <c r="YK27" s="232"/>
      <c r="YL27" s="232"/>
      <c r="YM27" s="232"/>
      <c r="YN27" s="232"/>
      <c r="YO27" s="232"/>
      <c r="YP27" s="232"/>
      <c r="YQ27" s="232"/>
      <c r="YR27" s="232"/>
      <c r="YS27" s="232"/>
      <c r="YT27" s="232"/>
      <c r="YU27" s="232"/>
      <c r="YV27" s="232"/>
      <c r="YW27" s="232"/>
      <c r="YX27" s="232"/>
      <c r="YY27" s="232"/>
      <c r="YZ27" s="232"/>
      <c r="ZA27" s="232"/>
      <c r="ZB27" s="232"/>
      <c r="ZC27" s="232"/>
      <c r="ZD27" s="232"/>
      <c r="ZE27" s="232"/>
      <c r="ZF27" s="232"/>
      <c r="ZG27" s="232"/>
      <c r="ZH27" s="232"/>
      <c r="ZI27" s="232"/>
      <c r="ZJ27" s="232"/>
      <c r="ZK27" s="232"/>
      <c r="ZL27" s="232"/>
      <c r="ZM27" s="232"/>
      <c r="ZN27" s="232"/>
      <c r="ZO27" s="232"/>
      <c r="ZP27" s="232"/>
      <c r="ZQ27" s="232"/>
      <c r="ZR27" s="232"/>
      <c r="ZS27" s="232"/>
      <c r="ZT27" s="232"/>
      <c r="ZU27" s="232"/>
      <c r="ZV27" s="232"/>
      <c r="ZW27" s="232"/>
      <c r="ZX27" s="232"/>
      <c r="ZY27" s="232"/>
      <c r="ZZ27" s="232"/>
      <c r="AAA27" s="232"/>
      <c r="AAB27" s="232"/>
      <c r="AAC27" s="232"/>
      <c r="AAD27" s="232"/>
      <c r="AAE27" s="232"/>
      <c r="AAF27" s="232"/>
      <c r="AAG27" s="232"/>
      <c r="AAH27" s="232"/>
      <c r="AAI27" s="232"/>
      <c r="AAJ27" s="232"/>
      <c r="AAK27" s="232"/>
      <c r="AAL27" s="232"/>
      <c r="AAM27" s="232"/>
      <c r="AAN27" s="232"/>
      <c r="AAO27" s="232"/>
      <c r="AAP27" s="232"/>
      <c r="AAQ27" s="232"/>
      <c r="AAR27" s="232"/>
      <c r="AAS27" s="232"/>
      <c r="AAT27" s="232"/>
      <c r="AAU27" s="232"/>
      <c r="AAV27" s="232"/>
      <c r="AAW27" s="232"/>
      <c r="AAX27" s="232"/>
      <c r="AAY27" s="232"/>
      <c r="AAZ27" s="232"/>
      <c r="ABA27" s="232"/>
      <c r="ABB27" s="232"/>
      <c r="ABC27" s="232"/>
      <c r="ABD27" s="232"/>
      <c r="ABE27" s="232"/>
      <c r="ABF27" s="232"/>
      <c r="ABG27" s="232"/>
      <c r="ABH27" s="232"/>
      <c r="ABI27" s="232"/>
      <c r="ABJ27" s="232"/>
      <c r="ABK27" s="232"/>
      <c r="ABL27" s="232"/>
      <c r="ABM27" s="232"/>
      <c r="ABN27" s="232"/>
      <c r="ABO27" s="232"/>
      <c r="ABP27" s="232"/>
      <c r="ABQ27" s="232"/>
      <c r="ABR27" s="232"/>
      <c r="ABS27" s="232"/>
      <c r="ABT27" s="232"/>
      <c r="ABU27" s="232"/>
      <c r="ABV27" s="232"/>
      <c r="ABW27" s="232"/>
      <c r="ABX27" s="232"/>
      <c r="ABY27" s="232"/>
      <c r="ABZ27" s="232"/>
      <c r="ACA27" s="232"/>
      <c r="ACB27" s="232"/>
      <c r="ACC27" s="232"/>
      <c r="ACD27" s="232"/>
      <c r="ACE27" s="232"/>
      <c r="ACF27" s="232"/>
      <c r="ACG27" s="232"/>
      <c r="ACH27" s="232"/>
      <c r="ACI27" s="232"/>
      <c r="ACJ27" s="232"/>
      <c r="ACK27" s="232"/>
      <c r="ACL27" s="232"/>
      <c r="ACM27" s="232"/>
      <c r="ACN27" s="232"/>
      <c r="ACO27" s="232"/>
      <c r="ACP27" s="232"/>
      <c r="ACQ27" s="232"/>
      <c r="ACR27" s="232"/>
      <c r="ACS27" s="232"/>
      <c r="ACT27" s="232"/>
      <c r="ACU27" s="232"/>
      <c r="ACV27" s="232"/>
      <c r="ACW27" s="232"/>
      <c r="ACX27" s="232"/>
      <c r="ACY27" s="232"/>
      <c r="ACZ27" s="232"/>
      <c r="ADA27" s="232"/>
      <c r="ADB27" s="232"/>
      <c r="ADC27" s="232"/>
      <c r="ADD27" s="232"/>
      <c r="ADE27" s="232"/>
      <c r="ADF27" s="232"/>
      <c r="ADG27" s="232"/>
      <c r="ADH27" s="232"/>
      <c r="ADI27" s="232"/>
      <c r="ADJ27" s="232"/>
      <c r="ADK27" s="232"/>
      <c r="ADL27" s="232"/>
      <c r="ADM27" s="232"/>
      <c r="ADN27" s="232"/>
      <c r="ADO27" s="232"/>
      <c r="ADP27" s="232"/>
      <c r="ADQ27" s="232"/>
      <c r="ADR27" s="232"/>
      <c r="ADS27" s="232"/>
      <c r="ADT27" s="232"/>
      <c r="ADU27" s="232"/>
      <c r="ADV27" s="232"/>
      <c r="ADW27" s="232"/>
      <c r="ADX27" s="232"/>
      <c r="ADY27" s="232"/>
      <c r="ADZ27" s="232"/>
      <c r="AEA27" s="232"/>
      <c r="AEB27" s="232"/>
      <c r="AEC27" s="232"/>
      <c r="AED27" s="232"/>
      <c r="AEE27" s="232"/>
      <c r="AEF27" s="232"/>
      <c r="AEG27" s="232"/>
      <c r="AEH27" s="232"/>
      <c r="AEI27" s="232"/>
      <c r="AEJ27" s="232"/>
      <c r="AEK27" s="232"/>
      <c r="AEL27" s="232"/>
      <c r="AEM27" s="232"/>
      <c r="AEN27" s="232"/>
      <c r="AEO27" s="232"/>
      <c r="AEP27" s="232"/>
      <c r="AEQ27" s="232"/>
      <c r="AER27" s="232"/>
      <c r="AES27" s="232"/>
      <c r="AET27" s="232"/>
      <c r="AEU27" s="232"/>
      <c r="AEV27" s="232"/>
      <c r="AEW27" s="232"/>
      <c r="AEX27" s="232"/>
      <c r="AEY27" s="232"/>
      <c r="AEZ27" s="232"/>
      <c r="AFA27" s="232"/>
      <c r="AFB27" s="232"/>
      <c r="AFC27" s="232"/>
      <c r="AFD27" s="232"/>
      <c r="AFE27" s="232"/>
      <c r="AFF27" s="232"/>
      <c r="AFG27" s="232"/>
      <c r="AFH27" s="232"/>
      <c r="AFI27" s="232"/>
      <c r="AFJ27" s="232"/>
      <c r="AFK27" s="232"/>
      <c r="AFL27" s="232"/>
      <c r="AFM27" s="232"/>
      <c r="AFN27" s="232"/>
      <c r="AFO27" s="232"/>
      <c r="AFP27" s="232"/>
      <c r="AFQ27" s="232"/>
      <c r="AFR27" s="232"/>
      <c r="AFS27" s="232"/>
      <c r="AFT27" s="232"/>
      <c r="AFU27" s="232"/>
      <c r="AFV27" s="232"/>
      <c r="AFW27" s="232"/>
      <c r="AFX27" s="232"/>
      <c r="AFY27" s="232"/>
      <c r="AFZ27" s="232"/>
      <c r="AGA27" s="232"/>
      <c r="AGB27" s="232"/>
      <c r="AGC27" s="232"/>
      <c r="AGD27" s="232"/>
      <c r="AGE27" s="232"/>
      <c r="AGF27" s="232"/>
      <c r="AGG27" s="232"/>
      <c r="AGH27" s="232"/>
      <c r="AGI27" s="232"/>
      <c r="AGJ27" s="232"/>
      <c r="AGK27" s="232"/>
      <c r="AGL27" s="232"/>
      <c r="AGM27" s="232"/>
      <c r="AGN27" s="232"/>
      <c r="AGO27" s="232"/>
      <c r="AGP27" s="232"/>
      <c r="AGQ27" s="232"/>
      <c r="AGR27" s="232"/>
      <c r="AGS27" s="232"/>
      <c r="AGT27" s="232"/>
      <c r="AGU27" s="232"/>
      <c r="AGV27" s="232"/>
      <c r="AGW27" s="232"/>
      <c r="AGX27" s="232"/>
      <c r="AGY27" s="232"/>
      <c r="AGZ27" s="232"/>
      <c r="AHA27" s="232"/>
      <c r="AHB27" s="232"/>
      <c r="AHC27" s="232"/>
      <c r="AHD27" s="232"/>
      <c r="AHE27" s="232"/>
      <c r="AHF27" s="232"/>
      <c r="AHG27" s="232"/>
      <c r="AHH27" s="232"/>
      <c r="AHI27" s="232"/>
      <c r="AHJ27" s="232"/>
      <c r="AHK27" s="232"/>
      <c r="AHL27" s="232"/>
      <c r="AHM27" s="232"/>
      <c r="AHN27" s="232"/>
      <c r="AHO27" s="232"/>
      <c r="AHP27" s="232"/>
      <c r="AHQ27" s="232"/>
      <c r="AHR27" s="232"/>
      <c r="AHS27" s="232"/>
      <c r="AHT27" s="232"/>
      <c r="AHU27" s="232"/>
      <c r="AHV27" s="232"/>
      <c r="AHW27" s="232"/>
      <c r="AHX27" s="232"/>
      <c r="AHY27" s="232"/>
      <c r="AHZ27" s="232"/>
      <c r="AIA27" s="232"/>
      <c r="AIB27" s="232"/>
      <c r="AIC27" s="232"/>
      <c r="AID27" s="232"/>
      <c r="AIE27" s="232"/>
      <c r="AIF27" s="232"/>
      <c r="AIG27" s="232"/>
      <c r="AIH27" s="232"/>
      <c r="AII27" s="232"/>
      <c r="AIJ27" s="232"/>
      <c r="AIK27" s="232"/>
      <c r="AIL27" s="232"/>
      <c r="AIM27" s="232"/>
      <c r="AIN27" s="232"/>
      <c r="AIO27" s="232"/>
      <c r="AIP27" s="232"/>
      <c r="AIQ27" s="232"/>
      <c r="AIR27" s="232"/>
      <c r="AIS27" s="232"/>
      <c r="AIT27" s="232"/>
      <c r="AIU27" s="232"/>
      <c r="AIV27" s="232"/>
      <c r="AIW27" s="232"/>
      <c r="AIX27" s="232"/>
      <c r="AIY27" s="232"/>
      <c r="AIZ27" s="232"/>
      <c r="AJA27" s="232"/>
      <c r="AJB27" s="232"/>
      <c r="AJC27" s="232"/>
      <c r="AJD27" s="232"/>
      <c r="AJE27" s="232"/>
      <c r="AJF27" s="232"/>
      <c r="AJG27" s="232"/>
      <c r="AJH27" s="232"/>
      <c r="AJI27" s="232"/>
      <c r="AJJ27" s="232"/>
      <c r="AJK27" s="232"/>
      <c r="AJL27" s="232"/>
      <c r="AJM27" s="232"/>
      <c r="AJN27" s="232"/>
      <c r="AJO27" s="232"/>
      <c r="AJP27" s="232"/>
      <c r="AJQ27" s="232"/>
      <c r="AJR27" s="232"/>
      <c r="AJS27" s="232"/>
      <c r="AJT27" s="232"/>
      <c r="AJU27" s="232"/>
      <c r="AJV27" s="232"/>
      <c r="AJW27" s="232"/>
      <c r="AJX27" s="232"/>
      <c r="AJY27" s="232"/>
      <c r="AJZ27" s="232"/>
      <c r="AKA27" s="232"/>
      <c r="AKB27" s="232"/>
      <c r="AKC27" s="232"/>
      <c r="AKD27" s="232"/>
      <c r="AKE27" s="232"/>
      <c r="AKF27" s="232"/>
      <c r="AKG27" s="232"/>
      <c r="AKH27" s="232"/>
      <c r="AKI27" s="232"/>
      <c r="AKJ27" s="232"/>
      <c r="AKK27" s="232"/>
      <c r="AKL27" s="232"/>
      <c r="AKM27" s="232"/>
      <c r="AKN27" s="232"/>
      <c r="AKO27" s="232"/>
      <c r="AKP27" s="232"/>
      <c r="AKQ27" s="232"/>
      <c r="AKR27" s="232"/>
      <c r="AKS27" s="232"/>
      <c r="AKT27" s="232"/>
      <c r="AKU27" s="232"/>
      <c r="AKV27" s="232"/>
      <c r="AKW27" s="232"/>
      <c r="AKX27" s="232"/>
      <c r="AKY27" s="232"/>
      <c r="AKZ27" s="232"/>
      <c r="ALA27" s="232"/>
      <c r="ALB27" s="232"/>
      <c r="ALC27" s="232"/>
      <c r="ALD27" s="232"/>
      <c r="ALE27" s="232"/>
      <c r="ALF27" s="232"/>
      <c r="ALG27" s="232"/>
      <c r="ALH27" s="232"/>
      <c r="ALI27" s="232"/>
      <c r="ALJ27" s="232"/>
      <c r="ALK27" s="232"/>
      <c r="ALL27" s="232"/>
      <c r="ALM27" s="232"/>
      <c r="ALN27" s="232"/>
      <c r="ALO27" s="232"/>
      <c r="ALP27" s="232"/>
      <c r="ALQ27" s="232"/>
      <c r="ALR27" s="232"/>
      <c r="ALS27" s="232"/>
      <c r="ALT27" s="232"/>
      <c r="ALU27" s="232"/>
      <c r="ALV27" s="232"/>
      <c r="ALW27" s="232"/>
      <c r="ALX27" s="232"/>
      <c r="ALY27" s="232"/>
      <c r="ALZ27" s="232"/>
      <c r="AMA27" s="232"/>
      <c r="AMB27" s="232"/>
      <c r="AMC27" s="232"/>
      <c r="AMD27" s="232"/>
      <c r="AME27" s="232"/>
      <c r="AMF27" s="232"/>
      <c r="AMG27" s="232"/>
      <c r="AMH27" s="232"/>
      <c r="AMI27" s="232"/>
      <c r="AMJ27" s="232"/>
      <c r="AMK27" s="232"/>
    </row>
    <row r="28" spans="1:1025" s="234" customFormat="1" ht="27.75" customHeight="1">
      <c r="A28" s="330">
        <f>A26+1</f>
        <v>4</v>
      </c>
      <c r="B28" s="391" t="str">
        <f>IF(ISBLANK('[10]PRESUPUESTO EMPALME'!B43),"",'[10]PRESUPUESTO EMPALME'!B43)</f>
        <v>ANCLAJE DE PIEZAS EN H. S.</v>
      </c>
      <c r="C28" s="342">
        <f>IF(ISBLANK('[10]PRESUPUESTO EMPALME'!C43),"",'[10]PRESUPUESTO EMPALME'!C43)</f>
        <v>1</v>
      </c>
      <c r="D28" s="311" t="str">
        <f>IF(ISBLANK('[10]PRESUPUESTO EMPALME'!D43),"",'[10]PRESUPUESTO EMPALME'!D43)</f>
        <v>PA</v>
      </c>
      <c r="E28" s="317"/>
      <c r="F28" s="309">
        <f t="shared" si="1"/>
        <v>0</v>
      </c>
      <c r="G28" s="288">
        <f>SUM(F28)</f>
        <v>0</v>
      </c>
      <c r="H28" s="250"/>
      <c r="K28" s="233"/>
      <c r="L28" s="233"/>
      <c r="M28" s="233"/>
      <c r="N28" s="233"/>
      <c r="O28" s="233"/>
      <c r="P28" s="233"/>
      <c r="Q28" s="233"/>
      <c r="R28" s="233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232"/>
      <c r="EE28" s="232"/>
      <c r="EF28" s="232"/>
      <c r="EG28" s="232"/>
      <c r="EH28" s="232"/>
      <c r="EI28" s="232"/>
      <c r="EJ28" s="232"/>
      <c r="EK28" s="232"/>
      <c r="EL28" s="232"/>
      <c r="EM28" s="232"/>
      <c r="EN28" s="232"/>
      <c r="EO28" s="232"/>
      <c r="EP28" s="232"/>
      <c r="EQ28" s="232"/>
      <c r="ER28" s="232"/>
      <c r="ES28" s="232"/>
      <c r="ET28" s="232"/>
      <c r="EU28" s="232"/>
      <c r="EV28" s="232"/>
      <c r="EW28" s="232"/>
      <c r="EX28" s="232"/>
      <c r="EY28" s="232"/>
      <c r="EZ28" s="232"/>
      <c r="FA28" s="232"/>
      <c r="FB28" s="232"/>
      <c r="FC28" s="232"/>
      <c r="FD28" s="232"/>
      <c r="FE28" s="232"/>
      <c r="FF28" s="232"/>
      <c r="FG28" s="232"/>
      <c r="FH28" s="232"/>
      <c r="FI28" s="232"/>
      <c r="FJ28" s="232"/>
      <c r="FK28" s="232"/>
      <c r="FL28" s="232"/>
      <c r="FM28" s="232"/>
      <c r="FN28" s="232"/>
      <c r="FO28" s="232"/>
      <c r="FP28" s="232"/>
      <c r="FQ28" s="232"/>
      <c r="FR28" s="232"/>
      <c r="FS28" s="232"/>
      <c r="FT28" s="232"/>
      <c r="FU28" s="232"/>
      <c r="FV28" s="232"/>
      <c r="FW28" s="232"/>
      <c r="FX28" s="232"/>
      <c r="FY28" s="232"/>
      <c r="FZ28" s="232"/>
      <c r="GA28" s="232"/>
      <c r="GB28" s="232"/>
      <c r="GC28" s="232"/>
      <c r="GD28" s="232"/>
      <c r="GE28" s="232"/>
      <c r="GF28" s="232"/>
      <c r="GG28" s="232"/>
      <c r="GH28" s="232"/>
      <c r="GI28" s="232"/>
      <c r="GJ28" s="232"/>
      <c r="GK28" s="232"/>
      <c r="GL28" s="232"/>
      <c r="GM28" s="232"/>
      <c r="GN28" s="232"/>
      <c r="GO28" s="232"/>
      <c r="GP28" s="232"/>
      <c r="GQ28" s="232"/>
      <c r="GR28" s="232"/>
      <c r="GS28" s="232"/>
      <c r="GT28" s="232"/>
      <c r="GU28" s="232"/>
      <c r="GV28" s="232"/>
      <c r="GW28" s="232"/>
      <c r="GX28" s="232"/>
      <c r="GY28" s="232"/>
      <c r="GZ28" s="232"/>
      <c r="HA28" s="232"/>
      <c r="HB28" s="232"/>
      <c r="HC28" s="232"/>
      <c r="HD28" s="232"/>
      <c r="HE28" s="232"/>
      <c r="HF28" s="232"/>
      <c r="HG28" s="232"/>
      <c r="HH28" s="232"/>
      <c r="HI28" s="232"/>
      <c r="HJ28" s="232"/>
      <c r="HK28" s="232"/>
      <c r="HL28" s="232"/>
      <c r="HM28" s="232"/>
      <c r="HN28" s="232"/>
      <c r="HO28" s="232"/>
      <c r="HP28" s="232"/>
      <c r="HQ28" s="232"/>
      <c r="HR28" s="232"/>
      <c r="HS28" s="232"/>
      <c r="HT28" s="232"/>
      <c r="HU28" s="232"/>
      <c r="HV28" s="232"/>
      <c r="HW28" s="232"/>
      <c r="HX28" s="232"/>
      <c r="HY28" s="232"/>
      <c r="HZ28" s="232"/>
      <c r="IA28" s="232"/>
      <c r="IB28" s="232"/>
      <c r="IC28" s="232"/>
      <c r="ID28" s="232"/>
      <c r="IE28" s="232"/>
      <c r="IF28" s="232"/>
      <c r="IG28" s="232"/>
      <c r="IH28" s="232"/>
      <c r="II28" s="232"/>
      <c r="IJ28" s="232"/>
      <c r="IK28" s="232"/>
      <c r="IL28" s="232"/>
      <c r="IM28" s="232"/>
      <c r="IN28" s="232"/>
      <c r="IO28" s="232"/>
      <c r="IP28" s="232"/>
      <c r="IQ28" s="232"/>
      <c r="IR28" s="232"/>
      <c r="IS28" s="232"/>
      <c r="IT28" s="232"/>
      <c r="IU28" s="232"/>
      <c r="IV28" s="232"/>
      <c r="IW28" s="232"/>
      <c r="IX28" s="232"/>
      <c r="IY28" s="232"/>
      <c r="IZ28" s="232"/>
      <c r="JA28" s="232"/>
      <c r="JB28" s="232"/>
      <c r="JC28" s="232"/>
      <c r="JD28" s="232"/>
      <c r="JE28" s="232"/>
      <c r="JF28" s="232"/>
      <c r="JG28" s="232"/>
      <c r="JH28" s="232"/>
      <c r="JI28" s="232"/>
      <c r="JJ28" s="232"/>
      <c r="JK28" s="232"/>
      <c r="JL28" s="232"/>
      <c r="JM28" s="232"/>
      <c r="JN28" s="232"/>
      <c r="JO28" s="232"/>
      <c r="JP28" s="232"/>
      <c r="JQ28" s="232"/>
      <c r="JR28" s="232"/>
      <c r="JS28" s="232"/>
      <c r="JT28" s="232"/>
      <c r="JU28" s="232"/>
      <c r="JV28" s="232"/>
      <c r="JW28" s="232"/>
      <c r="JX28" s="232"/>
      <c r="JY28" s="232"/>
      <c r="JZ28" s="232"/>
      <c r="KA28" s="232"/>
      <c r="KB28" s="232"/>
      <c r="KC28" s="232"/>
      <c r="KD28" s="232"/>
      <c r="KE28" s="232"/>
      <c r="KF28" s="232"/>
      <c r="KG28" s="232"/>
      <c r="KH28" s="232"/>
      <c r="KI28" s="232"/>
      <c r="KJ28" s="232"/>
      <c r="KK28" s="232"/>
      <c r="KL28" s="232"/>
      <c r="KM28" s="232"/>
      <c r="KN28" s="232"/>
      <c r="KO28" s="232"/>
      <c r="KP28" s="232"/>
      <c r="KQ28" s="232"/>
      <c r="KR28" s="232"/>
      <c r="KS28" s="232"/>
      <c r="KT28" s="232"/>
      <c r="KU28" s="232"/>
      <c r="KV28" s="232"/>
      <c r="KW28" s="232"/>
      <c r="KX28" s="232"/>
      <c r="KY28" s="232"/>
      <c r="KZ28" s="232"/>
      <c r="LA28" s="232"/>
      <c r="LB28" s="232"/>
      <c r="LC28" s="232"/>
      <c r="LD28" s="232"/>
      <c r="LE28" s="232"/>
      <c r="LF28" s="232"/>
      <c r="LG28" s="232"/>
      <c r="LH28" s="232"/>
      <c r="LI28" s="232"/>
      <c r="LJ28" s="232"/>
      <c r="LK28" s="232"/>
      <c r="LL28" s="232"/>
      <c r="LM28" s="232"/>
      <c r="LN28" s="232"/>
      <c r="LO28" s="232"/>
      <c r="LP28" s="232"/>
      <c r="LQ28" s="232"/>
      <c r="LR28" s="232"/>
      <c r="LS28" s="232"/>
      <c r="LT28" s="232"/>
      <c r="LU28" s="232"/>
      <c r="LV28" s="232"/>
      <c r="LW28" s="232"/>
      <c r="LX28" s="232"/>
      <c r="LY28" s="232"/>
      <c r="LZ28" s="232"/>
      <c r="MA28" s="232"/>
      <c r="MB28" s="232"/>
      <c r="MC28" s="232"/>
      <c r="MD28" s="232"/>
      <c r="ME28" s="232"/>
      <c r="MF28" s="232"/>
      <c r="MG28" s="232"/>
      <c r="MH28" s="232"/>
      <c r="MI28" s="232"/>
      <c r="MJ28" s="232"/>
      <c r="MK28" s="232"/>
      <c r="ML28" s="232"/>
      <c r="MM28" s="232"/>
      <c r="MN28" s="232"/>
      <c r="MO28" s="232"/>
      <c r="MP28" s="232"/>
      <c r="MQ28" s="232"/>
      <c r="MR28" s="232"/>
      <c r="MS28" s="232"/>
      <c r="MT28" s="232"/>
      <c r="MU28" s="232"/>
      <c r="MV28" s="232"/>
      <c r="MW28" s="232"/>
      <c r="MX28" s="232"/>
      <c r="MY28" s="232"/>
      <c r="MZ28" s="232"/>
      <c r="NA28" s="232"/>
      <c r="NB28" s="232"/>
      <c r="NC28" s="232"/>
      <c r="ND28" s="232"/>
      <c r="NE28" s="232"/>
      <c r="NF28" s="232"/>
      <c r="NG28" s="232"/>
      <c r="NH28" s="232"/>
      <c r="NI28" s="232"/>
      <c r="NJ28" s="232"/>
      <c r="NK28" s="232"/>
      <c r="NL28" s="232"/>
      <c r="NM28" s="232"/>
      <c r="NN28" s="232"/>
      <c r="NO28" s="232"/>
      <c r="NP28" s="232"/>
      <c r="NQ28" s="232"/>
      <c r="NR28" s="232"/>
      <c r="NS28" s="232"/>
      <c r="NT28" s="232"/>
      <c r="NU28" s="232"/>
      <c r="NV28" s="232"/>
      <c r="NW28" s="232"/>
      <c r="NX28" s="232"/>
      <c r="NY28" s="232"/>
      <c r="NZ28" s="232"/>
      <c r="OA28" s="232"/>
      <c r="OB28" s="232"/>
      <c r="OC28" s="232"/>
      <c r="OD28" s="232"/>
      <c r="OE28" s="232"/>
      <c r="OF28" s="232"/>
      <c r="OG28" s="232"/>
      <c r="OH28" s="232"/>
      <c r="OI28" s="232"/>
      <c r="OJ28" s="232"/>
      <c r="OK28" s="232"/>
      <c r="OL28" s="232"/>
      <c r="OM28" s="232"/>
      <c r="ON28" s="232"/>
      <c r="OO28" s="232"/>
      <c r="OP28" s="232"/>
      <c r="OQ28" s="232"/>
      <c r="OR28" s="232"/>
      <c r="OS28" s="232"/>
      <c r="OT28" s="232"/>
      <c r="OU28" s="232"/>
      <c r="OV28" s="232"/>
      <c r="OW28" s="232"/>
      <c r="OX28" s="232"/>
      <c r="OY28" s="232"/>
      <c r="OZ28" s="232"/>
      <c r="PA28" s="232"/>
      <c r="PB28" s="232"/>
      <c r="PC28" s="232"/>
      <c r="PD28" s="232"/>
      <c r="PE28" s="232"/>
      <c r="PF28" s="232"/>
      <c r="PG28" s="232"/>
      <c r="PH28" s="232"/>
      <c r="PI28" s="232"/>
      <c r="PJ28" s="232"/>
      <c r="PK28" s="232"/>
      <c r="PL28" s="232"/>
      <c r="PM28" s="232"/>
      <c r="PN28" s="232"/>
      <c r="PO28" s="232"/>
      <c r="PP28" s="232"/>
      <c r="PQ28" s="232"/>
      <c r="PR28" s="232"/>
      <c r="PS28" s="232"/>
      <c r="PT28" s="232"/>
      <c r="PU28" s="232"/>
      <c r="PV28" s="232"/>
      <c r="PW28" s="232"/>
      <c r="PX28" s="232"/>
      <c r="PY28" s="232"/>
      <c r="PZ28" s="232"/>
      <c r="QA28" s="232"/>
      <c r="QB28" s="232"/>
      <c r="QC28" s="232"/>
      <c r="QD28" s="232"/>
      <c r="QE28" s="232"/>
      <c r="QF28" s="232"/>
      <c r="QG28" s="232"/>
      <c r="QH28" s="232"/>
      <c r="QI28" s="232"/>
      <c r="QJ28" s="232"/>
      <c r="QK28" s="232"/>
      <c r="QL28" s="232"/>
      <c r="QM28" s="232"/>
      <c r="QN28" s="232"/>
      <c r="QO28" s="232"/>
      <c r="QP28" s="232"/>
      <c r="QQ28" s="232"/>
      <c r="QR28" s="232"/>
      <c r="QS28" s="232"/>
      <c r="QT28" s="232"/>
      <c r="QU28" s="232"/>
      <c r="QV28" s="232"/>
      <c r="QW28" s="232"/>
      <c r="QX28" s="232"/>
      <c r="QY28" s="232"/>
      <c r="QZ28" s="232"/>
      <c r="RA28" s="232"/>
      <c r="RB28" s="232"/>
      <c r="RC28" s="232"/>
      <c r="RD28" s="232"/>
      <c r="RE28" s="232"/>
      <c r="RF28" s="232"/>
      <c r="RG28" s="232"/>
      <c r="RH28" s="232"/>
      <c r="RI28" s="232"/>
      <c r="RJ28" s="232"/>
      <c r="RK28" s="232"/>
      <c r="RL28" s="232"/>
      <c r="RM28" s="232"/>
      <c r="RN28" s="232"/>
      <c r="RO28" s="232"/>
      <c r="RP28" s="232"/>
      <c r="RQ28" s="232"/>
      <c r="RR28" s="232"/>
      <c r="RS28" s="232"/>
      <c r="RT28" s="232"/>
      <c r="RU28" s="232"/>
      <c r="RV28" s="232"/>
      <c r="RW28" s="232"/>
      <c r="RX28" s="232"/>
      <c r="RY28" s="232"/>
      <c r="RZ28" s="232"/>
      <c r="SA28" s="232"/>
      <c r="SB28" s="232"/>
      <c r="SC28" s="232"/>
      <c r="SD28" s="232"/>
      <c r="SE28" s="232"/>
      <c r="SF28" s="232"/>
      <c r="SG28" s="232"/>
      <c r="SH28" s="232"/>
      <c r="SI28" s="232"/>
      <c r="SJ28" s="232"/>
      <c r="SK28" s="232"/>
      <c r="SL28" s="232"/>
      <c r="SM28" s="232"/>
      <c r="SN28" s="232"/>
      <c r="SO28" s="232"/>
      <c r="SP28" s="232"/>
      <c r="SQ28" s="232"/>
      <c r="SR28" s="232"/>
      <c r="SS28" s="232"/>
      <c r="ST28" s="232"/>
      <c r="SU28" s="232"/>
      <c r="SV28" s="232"/>
      <c r="SW28" s="232"/>
      <c r="SX28" s="232"/>
      <c r="SY28" s="232"/>
      <c r="SZ28" s="232"/>
      <c r="TA28" s="232"/>
      <c r="TB28" s="232"/>
      <c r="TC28" s="232"/>
      <c r="TD28" s="232"/>
      <c r="TE28" s="232"/>
      <c r="TF28" s="232"/>
      <c r="TG28" s="232"/>
      <c r="TH28" s="232"/>
      <c r="TI28" s="232"/>
      <c r="TJ28" s="232"/>
      <c r="TK28" s="232"/>
      <c r="TL28" s="232"/>
      <c r="TM28" s="232"/>
      <c r="TN28" s="232"/>
      <c r="TO28" s="232"/>
      <c r="TP28" s="232"/>
      <c r="TQ28" s="232"/>
      <c r="TR28" s="232"/>
      <c r="TS28" s="232"/>
      <c r="TT28" s="232"/>
      <c r="TU28" s="232"/>
      <c r="TV28" s="232"/>
      <c r="TW28" s="232"/>
      <c r="TX28" s="232"/>
      <c r="TY28" s="232"/>
      <c r="TZ28" s="232"/>
      <c r="UA28" s="232"/>
      <c r="UB28" s="232"/>
      <c r="UC28" s="232"/>
      <c r="UD28" s="232"/>
      <c r="UE28" s="232"/>
      <c r="UF28" s="232"/>
      <c r="UG28" s="232"/>
      <c r="UH28" s="232"/>
      <c r="UI28" s="232"/>
      <c r="UJ28" s="232"/>
      <c r="UK28" s="232"/>
      <c r="UL28" s="232"/>
      <c r="UM28" s="232"/>
      <c r="UN28" s="232"/>
      <c r="UO28" s="232"/>
      <c r="UP28" s="232"/>
      <c r="UQ28" s="232"/>
      <c r="UR28" s="232"/>
      <c r="US28" s="232"/>
      <c r="UT28" s="232"/>
      <c r="UU28" s="232"/>
      <c r="UV28" s="232"/>
      <c r="UW28" s="232"/>
      <c r="UX28" s="232"/>
      <c r="UY28" s="232"/>
      <c r="UZ28" s="232"/>
      <c r="VA28" s="232"/>
      <c r="VB28" s="232"/>
      <c r="VC28" s="232"/>
      <c r="VD28" s="232"/>
      <c r="VE28" s="232"/>
      <c r="VF28" s="232"/>
      <c r="VG28" s="232"/>
      <c r="VH28" s="232"/>
      <c r="VI28" s="232"/>
      <c r="VJ28" s="232"/>
      <c r="VK28" s="232"/>
      <c r="VL28" s="232"/>
      <c r="VM28" s="232"/>
      <c r="VN28" s="232"/>
      <c r="VO28" s="232"/>
      <c r="VP28" s="232"/>
      <c r="VQ28" s="232"/>
      <c r="VR28" s="232"/>
      <c r="VS28" s="232"/>
      <c r="VT28" s="232"/>
      <c r="VU28" s="232"/>
      <c r="VV28" s="232"/>
      <c r="VW28" s="232"/>
      <c r="VX28" s="232"/>
      <c r="VY28" s="232"/>
      <c r="VZ28" s="232"/>
      <c r="WA28" s="232"/>
      <c r="WB28" s="232"/>
      <c r="WC28" s="232"/>
      <c r="WD28" s="232"/>
      <c r="WE28" s="232"/>
      <c r="WF28" s="232"/>
      <c r="WG28" s="232"/>
      <c r="WH28" s="232"/>
      <c r="WI28" s="232"/>
      <c r="WJ28" s="232"/>
      <c r="WK28" s="232"/>
      <c r="WL28" s="232"/>
      <c r="WM28" s="232"/>
      <c r="WN28" s="232"/>
      <c r="WO28" s="232"/>
      <c r="WP28" s="232"/>
      <c r="WQ28" s="232"/>
      <c r="WR28" s="232"/>
      <c r="WS28" s="232"/>
      <c r="WT28" s="232"/>
      <c r="WU28" s="232"/>
      <c r="WV28" s="232"/>
      <c r="WW28" s="232"/>
      <c r="WX28" s="232"/>
      <c r="WY28" s="232"/>
      <c r="WZ28" s="232"/>
      <c r="XA28" s="232"/>
      <c r="XB28" s="232"/>
      <c r="XC28" s="232"/>
      <c r="XD28" s="232"/>
      <c r="XE28" s="232"/>
      <c r="XF28" s="232"/>
      <c r="XG28" s="232"/>
      <c r="XH28" s="232"/>
      <c r="XI28" s="232"/>
      <c r="XJ28" s="232"/>
      <c r="XK28" s="232"/>
      <c r="XL28" s="232"/>
      <c r="XM28" s="232"/>
      <c r="XN28" s="232"/>
      <c r="XO28" s="232"/>
      <c r="XP28" s="232"/>
      <c r="XQ28" s="232"/>
      <c r="XR28" s="232"/>
      <c r="XS28" s="232"/>
      <c r="XT28" s="232"/>
      <c r="XU28" s="232"/>
      <c r="XV28" s="232"/>
      <c r="XW28" s="232"/>
      <c r="XX28" s="232"/>
      <c r="XY28" s="232"/>
      <c r="XZ28" s="232"/>
      <c r="YA28" s="232"/>
      <c r="YB28" s="232"/>
      <c r="YC28" s="232"/>
      <c r="YD28" s="232"/>
      <c r="YE28" s="232"/>
      <c r="YF28" s="232"/>
      <c r="YG28" s="232"/>
      <c r="YH28" s="232"/>
      <c r="YI28" s="232"/>
      <c r="YJ28" s="232"/>
      <c r="YK28" s="232"/>
      <c r="YL28" s="232"/>
      <c r="YM28" s="232"/>
      <c r="YN28" s="232"/>
      <c r="YO28" s="232"/>
      <c r="YP28" s="232"/>
      <c r="YQ28" s="232"/>
      <c r="YR28" s="232"/>
      <c r="YS28" s="232"/>
      <c r="YT28" s="232"/>
      <c r="YU28" s="232"/>
      <c r="YV28" s="232"/>
      <c r="YW28" s="232"/>
      <c r="YX28" s="232"/>
      <c r="YY28" s="232"/>
      <c r="YZ28" s="232"/>
      <c r="ZA28" s="232"/>
      <c r="ZB28" s="232"/>
      <c r="ZC28" s="232"/>
      <c r="ZD28" s="232"/>
      <c r="ZE28" s="232"/>
      <c r="ZF28" s="232"/>
      <c r="ZG28" s="232"/>
      <c r="ZH28" s="232"/>
      <c r="ZI28" s="232"/>
      <c r="ZJ28" s="232"/>
      <c r="ZK28" s="232"/>
      <c r="ZL28" s="232"/>
      <c r="ZM28" s="232"/>
      <c r="ZN28" s="232"/>
      <c r="ZO28" s="232"/>
      <c r="ZP28" s="232"/>
      <c r="ZQ28" s="232"/>
      <c r="ZR28" s="232"/>
      <c r="ZS28" s="232"/>
      <c r="ZT28" s="232"/>
      <c r="ZU28" s="232"/>
      <c r="ZV28" s="232"/>
      <c r="ZW28" s="232"/>
      <c r="ZX28" s="232"/>
      <c r="ZY28" s="232"/>
      <c r="ZZ28" s="232"/>
      <c r="AAA28" s="232"/>
      <c r="AAB28" s="232"/>
      <c r="AAC28" s="232"/>
      <c r="AAD28" s="232"/>
      <c r="AAE28" s="232"/>
      <c r="AAF28" s="232"/>
      <c r="AAG28" s="232"/>
      <c r="AAH28" s="232"/>
      <c r="AAI28" s="232"/>
      <c r="AAJ28" s="232"/>
      <c r="AAK28" s="232"/>
      <c r="AAL28" s="232"/>
      <c r="AAM28" s="232"/>
      <c r="AAN28" s="232"/>
      <c r="AAO28" s="232"/>
      <c r="AAP28" s="232"/>
      <c r="AAQ28" s="232"/>
      <c r="AAR28" s="232"/>
      <c r="AAS28" s="232"/>
      <c r="AAT28" s="232"/>
      <c r="AAU28" s="232"/>
      <c r="AAV28" s="232"/>
      <c r="AAW28" s="232"/>
      <c r="AAX28" s="232"/>
      <c r="AAY28" s="232"/>
      <c r="AAZ28" s="232"/>
      <c r="ABA28" s="232"/>
      <c r="ABB28" s="232"/>
      <c r="ABC28" s="232"/>
      <c r="ABD28" s="232"/>
      <c r="ABE28" s="232"/>
      <c r="ABF28" s="232"/>
      <c r="ABG28" s="232"/>
      <c r="ABH28" s="232"/>
      <c r="ABI28" s="232"/>
      <c r="ABJ28" s="232"/>
      <c r="ABK28" s="232"/>
      <c r="ABL28" s="232"/>
      <c r="ABM28" s="232"/>
      <c r="ABN28" s="232"/>
      <c r="ABO28" s="232"/>
      <c r="ABP28" s="232"/>
      <c r="ABQ28" s="232"/>
      <c r="ABR28" s="232"/>
      <c r="ABS28" s="232"/>
      <c r="ABT28" s="232"/>
      <c r="ABU28" s="232"/>
      <c r="ABV28" s="232"/>
      <c r="ABW28" s="232"/>
      <c r="ABX28" s="232"/>
      <c r="ABY28" s="232"/>
      <c r="ABZ28" s="232"/>
      <c r="ACA28" s="232"/>
      <c r="ACB28" s="232"/>
      <c r="ACC28" s="232"/>
      <c r="ACD28" s="232"/>
      <c r="ACE28" s="232"/>
      <c r="ACF28" s="232"/>
      <c r="ACG28" s="232"/>
      <c r="ACH28" s="232"/>
      <c r="ACI28" s="232"/>
      <c r="ACJ28" s="232"/>
      <c r="ACK28" s="232"/>
      <c r="ACL28" s="232"/>
      <c r="ACM28" s="232"/>
      <c r="ACN28" s="232"/>
      <c r="ACO28" s="232"/>
      <c r="ACP28" s="232"/>
      <c r="ACQ28" s="232"/>
      <c r="ACR28" s="232"/>
      <c r="ACS28" s="232"/>
      <c r="ACT28" s="232"/>
      <c r="ACU28" s="232"/>
      <c r="ACV28" s="232"/>
      <c r="ACW28" s="232"/>
      <c r="ACX28" s="232"/>
      <c r="ACY28" s="232"/>
      <c r="ACZ28" s="232"/>
      <c r="ADA28" s="232"/>
      <c r="ADB28" s="232"/>
      <c r="ADC28" s="232"/>
      <c r="ADD28" s="232"/>
      <c r="ADE28" s="232"/>
      <c r="ADF28" s="232"/>
      <c r="ADG28" s="232"/>
      <c r="ADH28" s="232"/>
      <c r="ADI28" s="232"/>
      <c r="ADJ28" s="232"/>
      <c r="ADK28" s="232"/>
      <c r="ADL28" s="232"/>
      <c r="ADM28" s="232"/>
      <c r="ADN28" s="232"/>
      <c r="ADO28" s="232"/>
      <c r="ADP28" s="232"/>
      <c r="ADQ28" s="232"/>
      <c r="ADR28" s="232"/>
      <c r="ADS28" s="232"/>
      <c r="ADT28" s="232"/>
      <c r="ADU28" s="232"/>
      <c r="ADV28" s="232"/>
      <c r="ADW28" s="232"/>
      <c r="ADX28" s="232"/>
      <c r="ADY28" s="232"/>
      <c r="ADZ28" s="232"/>
      <c r="AEA28" s="232"/>
      <c r="AEB28" s="232"/>
      <c r="AEC28" s="232"/>
      <c r="AED28" s="232"/>
      <c r="AEE28" s="232"/>
      <c r="AEF28" s="232"/>
      <c r="AEG28" s="232"/>
      <c r="AEH28" s="232"/>
      <c r="AEI28" s="232"/>
      <c r="AEJ28" s="232"/>
      <c r="AEK28" s="232"/>
      <c r="AEL28" s="232"/>
      <c r="AEM28" s="232"/>
      <c r="AEN28" s="232"/>
      <c r="AEO28" s="232"/>
      <c r="AEP28" s="232"/>
      <c r="AEQ28" s="232"/>
      <c r="AER28" s="232"/>
      <c r="AES28" s="232"/>
      <c r="AET28" s="232"/>
      <c r="AEU28" s="232"/>
      <c r="AEV28" s="232"/>
      <c r="AEW28" s="232"/>
      <c r="AEX28" s="232"/>
      <c r="AEY28" s="232"/>
      <c r="AEZ28" s="232"/>
      <c r="AFA28" s="232"/>
      <c r="AFB28" s="232"/>
      <c r="AFC28" s="232"/>
      <c r="AFD28" s="232"/>
      <c r="AFE28" s="232"/>
      <c r="AFF28" s="232"/>
      <c r="AFG28" s="232"/>
      <c r="AFH28" s="232"/>
      <c r="AFI28" s="232"/>
      <c r="AFJ28" s="232"/>
      <c r="AFK28" s="232"/>
      <c r="AFL28" s="232"/>
      <c r="AFM28" s="232"/>
      <c r="AFN28" s="232"/>
      <c r="AFO28" s="232"/>
      <c r="AFP28" s="232"/>
      <c r="AFQ28" s="232"/>
      <c r="AFR28" s="232"/>
      <c r="AFS28" s="232"/>
      <c r="AFT28" s="232"/>
      <c r="AFU28" s="232"/>
      <c r="AFV28" s="232"/>
      <c r="AFW28" s="232"/>
      <c r="AFX28" s="232"/>
      <c r="AFY28" s="232"/>
      <c r="AFZ28" s="232"/>
      <c r="AGA28" s="232"/>
      <c r="AGB28" s="232"/>
      <c r="AGC28" s="232"/>
      <c r="AGD28" s="232"/>
      <c r="AGE28" s="232"/>
      <c r="AGF28" s="232"/>
      <c r="AGG28" s="232"/>
      <c r="AGH28" s="232"/>
      <c r="AGI28" s="232"/>
      <c r="AGJ28" s="232"/>
      <c r="AGK28" s="232"/>
      <c r="AGL28" s="232"/>
      <c r="AGM28" s="232"/>
      <c r="AGN28" s="232"/>
      <c r="AGO28" s="232"/>
      <c r="AGP28" s="232"/>
      <c r="AGQ28" s="232"/>
      <c r="AGR28" s="232"/>
      <c r="AGS28" s="232"/>
      <c r="AGT28" s="232"/>
      <c r="AGU28" s="232"/>
      <c r="AGV28" s="232"/>
      <c r="AGW28" s="232"/>
      <c r="AGX28" s="232"/>
      <c r="AGY28" s="232"/>
      <c r="AGZ28" s="232"/>
      <c r="AHA28" s="232"/>
      <c r="AHB28" s="232"/>
      <c r="AHC28" s="232"/>
      <c r="AHD28" s="232"/>
      <c r="AHE28" s="232"/>
      <c r="AHF28" s="232"/>
      <c r="AHG28" s="232"/>
      <c r="AHH28" s="232"/>
      <c r="AHI28" s="232"/>
      <c r="AHJ28" s="232"/>
      <c r="AHK28" s="232"/>
      <c r="AHL28" s="232"/>
      <c r="AHM28" s="232"/>
      <c r="AHN28" s="232"/>
      <c r="AHO28" s="232"/>
      <c r="AHP28" s="232"/>
      <c r="AHQ28" s="232"/>
      <c r="AHR28" s="232"/>
      <c r="AHS28" s="232"/>
      <c r="AHT28" s="232"/>
      <c r="AHU28" s="232"/>
      <c r="AHV28" s="232"/>
      <c r="AHW28" s="232"/>
      <c r="AHX28" s="232"/>
      <c r="AHY28" s="232"/>
      <c r="AHZ28" s="232"/>
      <c r="AIA28" s="232"/>
      <c r="AIB28" s="232"/>
      <c r="AIC28" s="232"/>
      <c r="AID28" s="232"/>
      <c r="AIE28" s="232"/>
      <c r="AIF28" s="232"/>
      <c r="AIG28" s="232"/>
      <c r="AIH28" s="232"/>
      <c r="AII28" s="232"/>
      <c r="AIJ28" s="232"/>
      <c r="AIK28" s="232"/>
      <c r="AIL28" s="232"/>
      <c r="AIM28" s="232"/>
      <c r="AIN28" s="232"/>
      <c r="AIO28" s="232"/>
      <c r="AIP28" s="232"/>
      <c r="AIQ28" s="232"/>
      <c r="AIR28" s="232"/>
      <c r="AIS28" s="232"/>
      <c r="AIT28" s="232"/>
      <c r="AIU28" s="232"/>
      <c r="AIV28" s="232"/>
      <c r="AIW28" s="232"/>
      <c r="AIX28" s="232"/>
      <c r="AIY28" s="232"/>
      <c r="AIZ28" s="232"/>
      <c r="AJA28" s="232"/>
      <c r="AJB28" s="232"/>
      <c r="AJC28" s="232"/>
      <c r="AJD28" s="232"/>
      <c r="AJE28" s="232"/>
      <c r="AJF28" s="232"/>
      <c r="AJG28" s="232"/>
      <c r="AJH28" s="232"/>
      <c r="AJI28" s="232"/>
      <c r="AJJ28" s="232"/>
      <c r="AJK28" s="232"/>
      <c r="AJL28" s="232"/>
      <c r="AJM28" s="232"/>
      <c r="AJN28" s="232"/>
      <c r="AJO28" s="232"/>
      <c r="AJP28" s="232"/>
      <c r="AJQ28" s="232"/>
      <c r="AJR28" s="232"/>
      <c r="AJS28" s="232"/>
      <c r="AJT28" s="232"/>
      <c r="AJU28" s="232"/>
      <c r="AJV28" s="232"/>
      <c r="AJW28" s="232"/>
      <c r="AJX28" s="232"/>
      <c r="AJY28" s="232"/>
      <c r="AJZ28" s="232"/>
      <c r="AKA28" s="232"/>
      <c r="AKB28" s="232"/>
      <c r="AKC28" s="232"/>
      <c r="AKD28" s="232"/>
      <c r="AKE28" s="232"/>
      <c r="AKF28" s="232"/>
      <c r="AKG28" s="232"/>
      <c r="AKH28" s="232"/>
      <c r="AKI28" s="232"/>
      <c r="AKJ28" s="232"/>
      <c r="AKK28" s="232"/>
      <c r="AKL28" s="232"/>
      <c r="AKM28" s="232"/>
      <c r="AKN28" s="232"/>
      <c r="AKO28" s="232"/>
      <c r="AKP28" s="232"/>
      <c r="AKQ28" s="232"/>
      <c r="AKR28" s="232"/>
      <c r="AKS28" s="232"/>
      <c r="AKT28" s="232"/>
      <c r="AKU28" s="232"/>
      <c r="AKV28" s="232"/>
      <c r="AKW28" s="232"/>
      <c r="AKX28" s="232"/>
      <c r="AKY28" s="232"/>
      <c r="AKZ28" s="232"/>
      <c r="ALA28" s="232"/>
      <c r="ALB28" s="232"/>
      <c r="ALC28" s="232"/>
      <c r="ALD28" s="232"/>
      <c r="ALE28" s="232"/>
      <c r="ALF28" s="232"/>
      <c r="ALG28" s="232"/>
      <c r="ALH28" s="232"/>
      <c r="ALI28" s="232"/>
      <c r="ALJ28" s="232"/>
      <c r="ALK28" s="232"/>
      <c r="ALL28" s="232"/>
      <c r="ALM28" s="232"/>
      <c r="ALN28" s="232"/>
      <c r="ALO28" s="232"/>
      <c r="ALP28" s="232"/>
      <c r="ALQ28" s="232"/>
      <c r="ALR28" s="232"/>
      <c r="ALS28" s="232"/>
      <c r="ALT28" s="232"/>
      <c r="ALU28" s="232"/>
      <c r="ALV28" s="232"/>
      <c r="ALW28" s="232"/>
      <c r="ALX28" s="232"/>
      <c r="ALY28" s="232"/>
      <c r="ALZ28" s="232"/>
      <c r="AMA28" s="232"/>
      <c r="AMB28" s="232"/>
      <c r="AMC28" s="232"/>
      <c r="AMD28" s="232"/>
      <c r="AME28" s="232"/>
      <c r="AMF28" s="232"/>
      <c r="AMG28" s="232"/>
      <c r="AMH28" s="232"/>
      <c r="AMI28" s="232"/>
      <c r="AMJ28" s="232"/>
      <c r="AMK28" s="232"/>
    </row>
    <row r="29" spans="1:1025" s="234" customFormat="1" ht="12" customHeight="1">
      <c r="A29" s="372" t="str">
        <f>IF(ISBLANK('[10]PRESUPUESTO EMPALME'!A44),"",'[10]PRESUPUESTO EMPALME'!A44)</f>
        <v/>
      </c>
      <c r="B29" s="391" t="str">
        <f>IF(ISBLANK('[10]PRESUPUESTO EMPALME'!B44),"",'[10]PRESUPUESTO EMPALME'!B44)</f>
        <v/>
      </c>
      <c r="C29" s="342" t="str">
        <f>IF(ISBLANK('[10]PRESUPUESTO EMPALME'!C44),"",'[10]PRESUPUESTO EMPALME'!C44)</f>
        <v/>
      </c>
      <c r="D29" s="311" t="str">
        <f>IF(ISBLANK('[10]PRESUPUESTO EMPALME'!D44),"",'[10]PRESUPUESTO EMPALME'!D44)</f>
        <v/>
      </c>
      <c r="E29" s="317"/>
      <c r="F29" s="309" t="str">
        <f t="shared" si="1"/>
        <v/>
      </c>
      <c r="G29" s="288" t="str">
        <f>IF(ISBLANK('[10]PRESUPUESTO EMPALME'!G44),"",'[10]PRESUPUESTO EMPALME'!G44)</f>
        <v/>
      </c>
      <c r="H29" s="250"/>
      <c r="K29" s="233"/>
      <c r="L29" s="233"/>
      <c r="M29" s="233"/>
      <c r="N29" s="233"/>
      <c r="O29" s="233"/>
      <c r="P29" s="233"/>
      <c r="Q29" s="233"/>
      <c r="R29" s="233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  <c r="BT29" s="232"/>
      <c r="BU29" s="232"/>
      <c r="BV29" s="232"/>
      <c r="BW29" s="232"/>
      <c r="BX29" s="232"/>
      <c r="BY29" s="232"/>
      <c r="BZ29" s="232"/>
      <c r="CA29" s="232"/>
      <c r="CB29" s="232"/>
      <c r="CC29" s="232"/>
      <c r="CD29" s="232"/>
      <c r="CE29" s="232"/>
      <c r="CF29" s="232"/>
      <c r="CG29" s="232"/>
      <c r="CH29" s="232"/>
      <c r="CI29" s="232"/>
      <c r="CJ29" s="232"/>
      <c r="CK29" s="232"/>
      <c r="CL29" s="232"/>
      <c r="CM29" s="232"/>
      <c r="CN29" s="232"/>
      <c r="CO29" s="232"/>
      <c r="CP29" s="232"/>
      <c r="CQ29" s="232"/>
      <c r="CR29" s="232"/>
      <c r="CS29" s="232"/>
      <c r="CT29" s="232"/>
      <c r="CU29" s="232"/>
      <c r="CV29" s="232"/>
      <c r="CW29" s="232"/>
      <c r="CX29" s="232"/>
      <c r="CY29" s="232"/>
      <c r="CZ29" s="232"/>
      <c r="DA29" s="232"/>
      <c r="DB29" s="232"/>
      <c r="DC29" s="232"/>
      <c r="DD29" s="232"/>
      <c r="DE29" s="232"/>
      <c r="DF29" s="232"/>
      <c r="DG29" s="232"/>
      <c r="DH29" s="232"/>
      <c r="DI29" s="232"/>
      <c r="DJ29" s="232"/>
      <c r="DK29" s="232"/>
      <c r="DL29" s="232"/>
      <c r="DM29" s="232"/>
      <c r="DN29" s="232"/>
      <c r="DO29" s="232"/>
      <c r="DP29" s="232"/>
      <c r="DQ29" s="232"/>
      <c r="DR29" s="232"/>
      <c r="DS29" s="232"/>
      <c r="DT29" s="232"/>
      <c r="DU29" s="232"/>
      <c r="DV29" s="232"/>
      <c r="DW29" s="232"/>
      <c r="DX29" s="232"/>
      <c r="DY29" s="232"/>
      <c r="DZ29" s="232"/>
      <c r="EA29" s="232"/>
      <c r="EB29" s="232"/>
      <c r="EC29" s="232"/>
      <c r="ED29" s="232"/>
      <c r="EE29" s="232"/>
      <c r="EF29" s="232"/>
      <c r="EG29" s="232"/>
      <c r="EH29" s="232"/>
      <c r="EI29" s="232"/>
      <c r="EJ29" s="232"/>
      <c r="EK29" s="232"/>
      <c r="EL29" s="232"/>
      <c r="EM29" s="232"/>
      <c r="EN29" s="232"/>
      <c r="EO29" s="232"/>
      <c r="EP29" s="232"/>
      <c r="EQ29" s="232"/>
      <c r="ER29" s="232"/>
      <c r="ES29" s="232"/>
      <c r="ET29" s="232"/>
      <c r="EU29" s="232"/>
      <c r="EV29" s="232"/>
      <c r="EW29" s="232"/>
      <c r="EX29" s="232"/>
      <c r="EY29" s="232"/>
      <c r="EZ29" s="232"/>
      <c r="FA29" s="232"/>
      <c r="FB29" s="232"/>
      <c r="FC29" s="232"/>
      <c r="FD29" s="232"/>
      <c r="FE29" s="232"/>
      <c r="FF29" s="232"/>
      <c r="FG29" s="232"/>
      <c r="FH29" s="232"/>
      <c r="FI29" s="232"/>
      <c r="FJ29" s="232"/>
      <c r="FK29" s="232"/>
      <c r="FL29" s="232"/>
      <c r="FM29" s="232"/>
      <c r="FN29" s="232"/>
      <c r="FO29" s="232"/>
      <c r="FP29" s="232"/>
      <c r="FQ29" s="232"/>
      <c r="FR29" s="232"/>
      <c r="FS29" s="232"/>
      <c r="FT29" s="232"/>
      <c r="FU29" s="232"/>
      <c r="FV29" s="232"/>
      <c r="FW29" s="232"/>
      <c r="FX29" s="232"/>
      <c r="FY29" s="232"/>
      <c r="FZ29" s="232"/>
      <c r="GA29" s="232"/>
      <c r="GB29" s="232"/>
      <c r="GC29" s="232"/>
      <c r="GD29" s="232"/>
      <c r="GE29" s="232"/>
      <c r="GF29" s="232"/>
      <c r="GG29" s="232"/>
      <c r="GH29" s="232"/>
      <c r="GI29" s="232"/>
      <c r="GJ29" s="232"/>
      <c r="GK29" s="232"/>
      <c r="GL29" s="232"/>
      <c r="GM29" s="232"/>
      <c r="GN29" s="232"/>
      <c r="GO29" s="232"/>
      <c r="GP29" s="232"/>
      <c r="GQ29" s="232"/>
      <c r="GR29" s="232"/>
      <c r="GS29" s="232"/>
      <c r="GT29" s="232"/>
      <c r="GU29" s="232"/>
      <c r="GV29" s="232"/>
      <c r="GW29" s="232"/>
      <c r="GX29" s="232"/>
      <c r="GY29" s="232"/>
      <c r="GZ29" s="232"/>
      <c r="HA29" s="232"/>
      <c r="HB29" s="232"/>
      <c r="HC29" s="232"/>
      <c r="HD29" s="232"/>
      <c r="HE29" s="232"/>
      <c r="HF29" s="232"/>
      <c r="HG29" s="232"/>
      <c r="HH29" s="232"/>
      <c r="HI29" s="232"/>
      <c r="HJ29" s="232"/>
      <c r="HK29" s="232"/>
      <c r="HL29" s="232"/>
      <c r="HM29" s="232"/>
      <c r="HN29" s="232"/>
      <c r="HO29" s="232"/>
      <c r="HP29" s="232"/>
      <c r="HQ29" s="232"/>
      <c r="HR29" s="232"/>
      <c r="HS29" s="232"/>
      <c r="HT29" s="232"/>
      <c r="HU29" s="232"/>
      <c r="HV29" s="232"/>
      <c r="HW29" s="232"/>
      <c r="HX29" s="232"/>
      <c r="HY29" s="232"/>
      <c r="HZ29" s="232"/>
      <c r="IA29" s="232"/>
      <c r="IB29" s="232"/>
      <c r="IC29" s="232"/>
      <c r="ID29" s="232"/>
      <c r="IE29" s="232"/>
      <c r="IF29" s="232"/>
      <c r="IG29" s="232"/>
      <c r="IH29" s="232"/>
      <c r="II29" s="232"/>
      <c r="IJ29" s="232"/>
      <c r="IK29" s="232"/>
      <c r="IL29" s="232"/>
      <c r="IM29" s="232"/>
      <c r="IN29" s="232"/>
      <c r="IO29" s="232"/>
      <c r="IP29" s="232"/>
      <c r="IQ29" s="232"/>
      <c r="IR29" s="232"/>
      <c r="IS29" s="232"/>
      <c r="IT29" s="232"/>
      <c r="IU29" s="232"/>
      <c r="IV29" s="232"/>
      <c r="IW29" s="232"/>
      <c r="IX29" s="232"/>
      <c r="IY29" s="232"/>
      <c r="IZ29" s="232"/>
      <c r="JA29" s="232"/>
      <c r="JB29" s="232"/>
      <c r="JC29" s="232"/>
      <c r="JD29" s="232"/>
      <c r="JE29" s="232"/>
      <c r="JF29" s="232"/>
      <c r="JG29" s="232"/>
      <c r="JH29" s="232"/>
      <c r="JI29" s="232"/>
      <c r="JJ29" s="232"/>
      <c r="JK29" s="232"/>
      <c r="JL29" s="232"/>
      <c r="JM29" s="232"/>
      <c r="JN29" s="232"/>
      <c r="JO29" s="232"/>
      <c r="JP29" s="232"/>
      <c r="JQ29" s="232"/>
      <c r="JR29" s="232"/>
      <c r="JS29" s="232"/>
      <c r="JT29" s="232"/>
      <c r="JU29" s="232"/>
      <c r="JV29" s="232"/>
      <c r="JW29" s="232"/>
      <c r="JX29" s="232"/>
      <c r="JY29" s="232"/>
      <c r="JZ29" s="232"/>
      <c r="KA29" s="232"/>
      <c r="KB29" s="232"/>
      <c r="KC29" s="232"/>
      <c r="KD29" s="232"/>
      <c r="KE29" s="232"/>
      <c r="KF29" s="232"/>
      <c r="KG29" s="232"/>
      <c r="KH29" s="232"/>
      <c r="KI29" s="232"/>
      <c r="KJ29" s="232"/>
      <c r="KK29" s="232"/>
      <c r="KL29" s="232"/>
      <c r="KM29" s="232"/>
      <c r="KN29" s="232"/>
      <c r="KO29" s="232"/>
      <c r="KP29" s="232"/>
      <c r="KQ29" s="232"/>
      <c r="KR29" s="232"/>
      <c r="KS29" s="232"/>
      <c r="KT29" s="232"/>
      <c r="KU29" s="232"/>
      <c r="KV29" s="232"/>
      <c r="KW29" s="232"/>
      <c r="KX29" s="232"/>
      <c r="KY29" s="232"/>
      <c r="KZ29" s="232"/>
      <c r="LA29" s="232"/>
      <c r="LB29" s="232"/>
      <c r="LC29" s="232"/>
      <c r="LD29" s="232"/>
      <c r="LE29" s="232"/>
      <c r="LF29" s="232"/>
      <c r="LG29" s="232"/>
      <c r="LH29" s="232"/>
      <c r="LI29" s="232"/>
      <c r="LJ29" s="232"/>
      <c r="LK29" s="232"/>
      <c r="LL29" s="232"/>
      <c r="LM29" s="232"/>
      <c r="LN29" s="232"/>
      <c r="LO29" s="232"/>
      <c r="LP29" s="232"/>
      <c r="LQ29" s="232"/>
      <c r="LR29" s="232"/>
      <c r="LS29" s="232"/>
      <c r="LT29" s="232"/>
      <c r="LU29" s="232"/>
      <c r="LV29" s="232"/>
      <c r="LW29" s="232"/>
      <c r="LX29" s="232"/>
      <c r="LY29" s="232"/>
      <c r="LZ29" s="232"/>
      <c r="MA29" s="232"/>
      <c r="MB29" s="232"/>
      <c r="MC29" s="232"/>
      <c r="MD29" s="232"/>
      <c r="ME29" s="232"/>
      <c r="MF29" s="232"/>
      <c r="MG29" s="232"/>
      <c r="MH29" s="232"/>
      <c r="MI29" s="232"/>
      <c r="MJ29" s="232"/>
      <c r="MK29" s="232"/>
      <c r="ML29" s="232"/>
      <c r="MM29" s="232"/>
      <c r="MN29" s="232"/>
      <c r="MO29" s="232"/>
      <c r="MP29" s="232"/>
      <c r="MQ29" s="232"/>
      <c r="MR29" s="232"/>
      <c r="MS29" s="232"/>
      <c r="MT29" s="232"/>
      <c r="MU29" s="232"/>
      <c r="MV29" s="232"/>
      <c r="MW29" s="232"/>
      <c r="MX29" s="232"/>
      <c r="MY29" s="232"/>
      <c r="MZ29" s="232"/>
      <c r="NA29" s="232"/>
      <c r="NB29" s="232"/>
      <c r="NC29" s="232"/>
      <c r="ND29" s="232"/>
      <c r="NE29" s="232"/>
      <c r="NF29" s="232"/>
      <c r="NG29" s="232"/>
      <c r="NH29" s="232"/>
      <c r="NI29" s="232"/>
      <c r="NJ29" s="232"/>
      <c r="NK29" s="232"/>
      <c r="NL29" s="232"/>
      <c r="NM29" s="232"/>
      <c r="NN29" s="232"/>
      <c r="NO29" s="232"/>
      <c r="NP29" s="232"/>
      <c r="NQ29" s="232"/>
      <c r="NR29" s="232"/>
      <c r="NS29" s="232"/>
      <c r="NT29" s="232"/>
      <c r="NU29" s="232"/>
      <c r="NV29" s="232"/>
      <c r="NW29" s="232"/>
      <c r="NX29" s="232"/>
      <c r="NY29" s="232"/>
      <c r="NZ29" s="232"/>
      <c r="OA29" s="232"/>
      <c r="OB29" s="232"/>
      <c r="OC29" s="232"/>
      <c r="OD29" s="232"/>
      <c r="OE29" s="232"/>
      <c r="OF29" s="232"/>
      <c r="OG29" s="232"/>
      <c r="OH29" s="232"/>
      <c r="OI29" s="232"/>
      <c r="OJ29" s="232"/>
      <c r="OK29" s="232"/>
      <c r="OL29" s="232"/>
      <c r="OM29" s="232"/>
      <c r="ON29" s="232"/>
      <c r="OO29" s="232"/>
      <c r="OP29" s="232"/>
      <c r="OQ29" s="232"/>
      <c r="OR29" s="232"/>
      <c r="OS29" s="232"/>
      <c r="OT29" s="232"/>
      <c r="OU29" s="232"/>
      <c r="OV29" s="232"/>
      <c r="OW29" s="232"/>
      <c r="OX29" s="232"/>
      <c r="OY29" s="232"/>
      <c r="OZ29" s="232"/>
      <c r="PA29" s="232"/>
      <c r="PB29" s="232"/>
      <c r="PC29" s="232"/>
      <c r="PD29" s="232"/>
      <c r="PE29" s="232"/>
      <c r="PF29" s="232"/>
      <c r="PG29" s="232"/>
      <c r="PH29" s="232"/>
      <c r="PI29" s="232"/>
      <c r="PJ29" s="232"/>
      <c r="PK29" s="232"/>
      <c r="PL29" s="232"/>
      <c r="PM29" s="232"/>
      <c r="PN29" s="232"/>
      <c r="PO29" s="232"/>
      <c r="PP29" s="232"/>
      <c r="PQ29" s="232"/>
      <c r="PR29" s="232"/>
      <c r="PS29" s="232"/>
      <c r="PT29" s="232"/>
      <c r="PU29" s="232"/>
      <c r="PV29" s="232"/>
      <c r="PW29" s="232"/>
      <c r="PX29" s="232"/>
      <c r="PY29" s="232"/>
      <c r="PZ29" s="232"/>
      <c r="QA29" s="232"/>
      <c r="QB29" s="232"/>
      <c r="QC29" s="232"/>
      <c r="QD29" s="232"/>
      <c r="QE29" s="232"/>
      <c r="QF29" s="232"/>
      <c r="QG29" s="232"/>
      <c r="QH29" s="232"/>
      <c r="QI29" s="232"/>
      <c r="QJ29" s="232"/>
      <c r="QK29" s="232"/>
      <c r="QL29" s="232"/>
      <c r="QM29" s="232"/>
      <c r="QN29" s="232"/>
      <c r="QO29" s="232"/>
      <c r="QP29" s="232"/>
      <c r="QQ29" s="232"/>
      <c r="QR29" s="232"/>
      <c r="QS29" s="232"/>
      <c r="QT29" s="232"/>
      <c r="QU29" s="232"/>
      <c r="QV29" s="232"/>
      <c r="QW29" s="232"/>
      <c r="QX29" s="232"/>
      <c r="QY29" s="232"/>
      <c r="QZ29" s="232"/>
      <c r="RA29" s="232"/>
      <c r="RB29" s="232"/>
      <c r="RC29" s="232"/>
      <c r="RD29" s="232"/>
      <c r="RE29" s="232"/>
      <c r="RF29" s="232"/>
      <c r="RG29" s="232"/>
      <c r="RH29" s="232"/>
      <c r="RI29" s="232"/>
      <c r="RJ29" s="232"/>
      <c r="RK29" s="232"/>
      <c r="RL29" s="232"/>
      <c r="RM29" s="232"/>
      <c r="RN29" s="232"/>
      <c r="RO29" s="232"/>
      <c r="RP29" s="232"/>
      <c r="RQ29" s="232"/>
      <c r="RR29" s="232"/>
      <c r="RS29" s="232"/>
      <c r="RT29" s="232"/>
      <c r="RU29" s="232"/>
      <c r="RV29" s="232"/>
      <c r="RW29" s="232"/>
      <c r="RX29" s="232"/>
      <c r="RY29" s="232"/>
      <c r="RZ29" s="232"/>
      <c r="SA29" s="232"/>
      <c r="SB29" s="232"/>
      <c r="SC29" s="232"/>
      <c r="SD29" s="232"/>
      <c r="SE29" s="232"/>
      <c r="SF29" s="232"/>
      <c r="SG29" s="232"/>
      <c r="SH29" s="232"/>
      <c r="SI29" s="232"/>
      <c r="SJ29" s="232"/>
      <c r="SK29" s="232"/>
      <c r="SL29" s="232"/>
      <c r="SM29" s="232"/>
      <c r="SN29" s="232"/>
      <c r="SO29" s="232"/>
      <c r="SP29" s="232"/>
      <c r="SQ29" s="232"/>
      <c r="SR29" s="232"/>
      <c r="SS29" s="232"/>
      <c r="ST29" s="232"/>
      <c r="SU29" s="232"/>
      <c r="SV29" s="232"/>
      <c r="SW29" s="232"/>
      <c r="SX29" s="232"/>
      <c r="SY29" s="232"/>
      <c r="SZ29" s="232"/>
      <c r="TA29" s="232"/>
      <c r="TB29" s="232"/>
      <c r="TC29" s="232"/>
      <c r="TD29" s="232"/>
      <c r="TE29" s="232"/>
      <c r="TF29" s="232"/>
      <c r="TG29" s="232"/>
      <c r="TH29" s="232"/>
      <c r="TI29" s="232"/>
      <c r="TJ29" s="232"/>
      <c r="TK29" s="232"/>
      <c r="TL29" s="232"/>
      <c r="TM29" s="232"/>
      <c r="TN29" s="232"/>
      <c r="TO29" s="232"/>
      <c r="TP29" s="232"/>
      <c r="TQ29" s="232"/>
      <c r="TR29" s="232"/>
      <c r="TS29" s="232"/>
      <c r="TT29" s="232"/>
      <c r="TU29" s="232"/>
      <c r="TV29" s="232"/>
      <c r="TW29" s="232"/>
      <c r="TX29" s="232"/>
      <c r="TY29" s="232"/>
      <c r="TZ29" s="232"/>
      <c r="UA29" s="232"/>
      <c r="UB29" s="232"/>
      <c r="UC29" s="232"/>
      <c r="UD29" s="232"/>
      <c r="UE29" s="232"/>
      <c r="UF29" s="232"/>
      <c r="UG29" s="232"/>
      <c r="UH29" s="232"/>
      <c r="UI29" s="232"/>
      <c r="UJ29" s="232"/>
      <c r="UK29" s="232"/>
      <c r="UL29" s="232"/>
      <c r="UM29" s="232"/>
      <c r="UN29" s="232"/>
      <c r="UO29" s="232"/>
      <c r="UP29" s="232"/>
      <c r="UQ29" s="232"/>
      <c r="UR29" s="232"/>
      <c r="US29" s="232"/>
      <c r="UT29" s="232"/>
      <c r="UU29" s="232"/>
      <c r="UV29" s="232"/>
      <c r="UW29" s="232"/>
      <c r="UX29" s="232"/>
      <c r="UY29" s="232"/>
      <c r="UZ29" s="232"/>
      <c r="VA29" s="232"/>
      <c r="VB29" s="232"/>
      <c r="VC29" s="232"/>
      <c r="VD29" s="232"/>
      <c r="VE29" s="232"/>
      <c r="VF29" s="232"/>
      <c r="VG29" s="232"/>
      <c r="VH29" s="232"/>
      <c r="VI29" s="232"/>
      <c r="VJ29" s="232"/>
      <c r="VK29" s="232"/>
      <c r="VL29" s="232"/>
      <c r="VM29" s="232"/>
      <c r="VN29" s="232"/>
      <c r="VO29" s="232"/>
      <c r="VP29" s="232"/>
      <c r="VQ29" s="232"/>
      <c r="VR29" s="232"/>
      <c r="VS29" s="232"/>
      <c r="VT29" s="232"/>
      <c r="VU29" s="232"/>
      <c r="VV29" s="232"/>
      <c r="VW29" s="232"/>
      <c r="VX29" s="232"/>
      <c r="VY29" s="232"/>
      <c r="VZ29" s="232"/>
      <c r="WA29" s="232"/>
      <c r="WB29" s="232"/>
      <c r="WC29" s="232"/>
      <c r="WD29" s="232"/>
      <c r="WE29" s="232"/>
      <c r="WF29" s="232"/>
      <c r="WG29" s="232"/>
      <c r="WH29" s="232"/>
      <c r="WI29" s="232"/>
      <c r="WJ29" s="232"/>
      <c r="WK29" s="232"/>
      <c r="WL29" s="232"/>
      <c r="WM29" s="232"/>
      <c r="WN29" s="232"/>
      <c r="WO29" s="232"/>
      <c r="WP29" s="232"/>
      <c r="WQ29" s="232"/>
      <c r="WR29" s="232"/>
      <c r="WS29" s="232"/>
      <c r="WT29" s="232"/>
      <c r="WU29" s="232"/>
      <c r="WV29" s="232"/>
      <c r="WW29" s="232"/>
      <c r="WX29" s="232"/>
      <c r="WY29" s="232"/>
      <c r="WZ29" s="232"/>
      <c r="XA29" s="232"/>
      <c r="XB29" s="232"/>
      <c r="XC29" s="232"/>
      <c r="XD29" s="232"/>
      <c r="XE29" s="232"/>
      <c r="XF29" s="232"/>
      <c r="XG29" s="232"/>
      <c r="XH29" s="232"/>
      <c r="XI29" s="232"/>
      <c r="XJ29" s="232"/>
      <c r="XK29" s="232"/>
      <c r="XL29" s="232"/>
      <c r="XM29" s="232"/>
      <c r="XN29" s="232"/>
      <c r="XO29" s="232"/>
      <c r="XP29" s="232"/>
      <c r="XQ29" s="232"/>
      <c r="XR29" s="232"/>
      <c r="XS29" s="232"/>
      <c r="XT29" s="232"/>
      <c r="XU29" s="232"/>
      <c r="XV29" s="232"/>
      <c r="XW29" s="232"/>
      <c r="XX29" s="232"/>
      <c r="XY29" s="232"/>
      <c r="XZ29" s="232"/>
      <c r="YA29" s="232"/>
      <c r="YB29" s="232"/>
      <c r="YC29" s="232"/>
      <c r="YD29" s="232"/>
      <c r="YE29" s="232"/>
      <c r="YF29" s="232"/>
      <c r="YG29" s="232"/>
      <c r="YH29" s="232"/>
      <c r="YI29" s="232"/>
      <c r="YJ29" s="232"/>
      <c r="YK29" s="232"/>
      <c r="YL29" s="232"/>
      <c r="YM29" s="232"/>
      <c r="YN29" s="232"/>
      <c r="YO29" s="232"/>
      <c r="YP29" s="232"/>
      <c r="YQ29" s="232"/>
      <c r="YR29" s="232"/>
      <c r="YS29" s="232"/>
      <c r="YT29" s="232"/>
      <c r="YU29" s="232"/>
      <c r="YV29" s="232"/>
      <c r="YW29" s="232"/>
      <c r="YX29" s="232"/>
      <c r="YY29" s="232"/>
      <c r="YZ29" s="232"/>
      <c r="ZA29" s="232"/>
      <c r="ZB29" s="232"/>
      <c r="ZC29" s="232"/>
      <c r="ZD29" s="232"/>
      <c r="ZE29" s="232"/>
      <c r="ZF29" s="232"/>
      <c r="ZG29" s="232"/>
      <c r="ZH29" s="232"/>
      <c r="ZI29" s="232"/>
      <c r="ZJ29" s="232"/>
      <c r="ZK29" s="232"/>
      <c r="ZL29" s="232"/>
      <c r="ZM29" s="232"/>
      <c r="ZN29" s="232"/>
      <c r="ZO29" s="232"/>
      <c r="ZP29" s="232"/>
      <c r="ZQ29" s="232"/>
      <c r="ZR29" s="232"/>
      <c r="ZS29" s="232"/>
      <c r="ZT29" s="232"/>
      <c r="ZU29" s="232"/>
      <c r="ZV29" s="232"/>
      <c r="ZW29" s="232"/>
      <c r="ZX29" s="232"/>
      <c r="ZY29" s="232"/>
      <c r="ZZ29" s="232"/>
      <c r="AAA29" s="232"/>
      <c r="AAB29" s="232"/>
      <c r="AAC29" s="232"/>
      <c r="AAD29" s="232"/>
      <c r="AAE29" s="232"/>
      <c r="AAF29" s="232"/>
      <c r="AAG29" s="232"/>
      <c r="AAH29" s="232"/>
      <c r="AAI29" s="232"/>
      <c r="AAJ29" s="232"/>
      <c r="AAK29" s="232"/>
      <c r="AAL29" s="232"/>
      <c r="AAM29" s="232"/>
      <c r="AAN29" s="232"/>
      <c r="AAO29" s="232"/>
      <c r="AAP29" s="232"/>
      <c r="AAQ29" s="232"/>
      <c r="AAR29" s="232"/>
      <c r="AAS29" s="232"/>
      <c r="AAT29" s="232"/>
      <c r="AAU29" s="232"/>
      <c r="AAV29" s="232"/>
      <c r="AAW29" s="232"/>
      <c r="AAX29" s="232"/>
      <c r="AAY29" s="232"/>
      <c r="AAZ29" s="232"/>
      <c r="ABA29" s="232"/>
      <c r="ABB29" s="232"/>
      <c r="ABC29" s="232"/>
      <c r="ABD29" s="232"/>
      <c r="ABE29" s="232"/>
      <c r="ABF29" s="232"/>
      <c r="ABG29" s="232"/>
      <c r="ABH29" s="232"/>
      <c r="ABI29" s="232"/>
      <c r="ABJ29" s="232"/>
      <c r="ABK29" s="232"/>
      <c r="ABL29" s="232"/>
      <c r="ABM29" s="232"/>
      <c r="ABN29" s="232"/>
      <c r="ABO29" s="232"/>
      <c r="ABP29" s="232"/>
      <c r="ABQ29" s="232"/>
      <c r="ABR29" s="232"/>
      <c r="ABS29" s="232"/>
      <c r="ABT29" s="232"/>
      <c r="ABU29" s="232"/>
      <c r="ABV29" s="232"/>
      <c r="ABW29" s="232"/>
      <c r="ABX29" s="232"/>
      <c r="ABY29" s="232"/>
      <c r="ABZ29" s="232"/>
      <c r="ACA29" s="232"/>
      <c r="ACB29" s="232"/>
      <c r="ACC29" s="232"/>
      <c r="ACD29" s="232"/>
      <c r="ACE29" s="232"/>
      <c r="ACF29" s="232"/>
      <c r="ACG29" s="232"/>
      <c r="ACH29" s="232"/>
      <c r="ACI29" s="232"/>
      <c r="ACJ29" s="232"/>
      <c r="ACK29" s="232"/>
      <c r="ACL29" s="232"/>
      <c r="ACM29" s="232"/>
      <c r="ACN29" s="232"/>
      <c r="ACO29" s="232"/>
      <c r="ACP29" s="232"/>
      <c r="ACQ29" s="232"/>
      <c r="ACR29" s="232"/>
      <c r="ACS29" s="232"/>
      <c r="ACT29" s="232"/>
      <c r="ACU29" s="232"/>
      <c r="ACV29" s="232"/>
      <c r="ACW29" s="232"/>
      <c r="ACX29" s="232"/>
      <c r="ACY29" s="232"/>
      <c r="ACZ29" s="232"/>
      <c r="ADA29" s="232"/>
      <c r="ADB29" s="232"/>
      <c r="ADC29" s="232"/>
      <c r="ADD29" s="232"/>
      <c r="ADE29" s="232"/>
      <c r="ADF29" s="232"/>
      <c r="ADG29" s="232"/>
      <c r="ADH29" s="232"/>
      <c r="ADI29" s="232"/>
      <c r="ADJ29" s="232"/>
      <c r="ADK29" s="232"/>
      <c r="ADL29" s="232"/>
      <c r="ADM29" s="232"/>
      <c r="ADN29" s="232"/>
      <c r="ADO29" s="232"/>
      <c r="ADP29" s="232"/>
      <c r="ADQ29" s="232"/>
      <c r="ADR29" s="232"/>
      <c r="ADS29" s="232"/>
      <c r="ADT29" s="232"/>
      <c r="ADU29" s="232"/>
      <c r="ADV29" s="232"/>
      <c r="ADW29" s="232"/>
      <c r="ADX29" s="232"/>
      <c r="ADY29" s="232"/>
      <c r="ADZ29" s="232"/>
      <c r="AEA29" s="232"/>
      <c r="AEB29" s="232"/>
      <c r="AEC29" s="232"/>
      <c r="AED29" s="232"/>
      <c r="AEE29" s="232"/>
      <c r="AEF29" s="232"/>
      <c r="AEG29" s="232"/>
      <c r="AEH29" s="232"/>
      <c r="AEI29" s="232"/>
      <c r="AEJ29" s="232"/>
      <c r="AEK29" s="232"/>
      <c r="AEL29" s="232"/>
      <c r="AEM29" s="232"/>
      <c r="AEN29" s="232"/>
      <c r="AEO29" s="232"/>
      <c r="AEP29" s="232"/>
      <c r="AEQ29" s="232"/>
      <c r="AER29" s="232"/>
      <c r="AES29" s="232"/>
      <c r="AET29" s="232"/>
      <c r="AEU29" s="232"/>
      <c r="AEV29" s="232"/>
      <c r="AEW29" s="232"/>
      <c r="AEX29" s="232"/>
      <c r="AEY29" s="232"/>
      <c r="AEZ29" s="232"/>
      <c r="AFA29" s="232"/>
      <c r="AFB29" s="232"/>
      <c r="AFC29" s="232"/>
      <c r="AFD29" s="232"/>
      <c r="AFE29" s="232"/>
      <c r="AFF29" s="232"/>
      <c r="AFG29" s="232"/>
      <c r="AFH29" s="232"/>
      <c r="AFI29" s="232"/>
      <c r="AFJ29" s="232"/>
      <c r="AFK29" s="232"/>
      <c r="AFL29" s="232"/>
      <c r="AFM29" s="232"/>
      <c r="AFN29" s="232"/>
      <c r="AFO29" s="232"/>
      <c r="AFP29" s="232"/>
      <c r="AFQ29" s="232"/>
      <c r="AFR29" s="232"/>
      <c r="AFS29" s="232"/>
      <c r="AFT29" s="232"/>
      <c r="AFU29" s="232"/>
      <c r="AFV29" s="232"/>
      <c r="AFW29" s="232"/>
      <c r="AFX29" s="232"/>
      <c r="AFY29" s="232"/>
      <c r="AFZ29" s="232"/>
      <c r="AGA29" s="232"/>
      <c r="AGB29" s="232"/>
      <c r="AGC29" s="232"/>
      <c r="AGD29" s="232"/>
      <c r="AGE29" s="232"/>
      <c r="AGF29" s="232"/>
      <c r="AGG29" s="232"/>
      <c r="AGH29" s="232"/>
      <c r="AGI29" s="232"/>
      <c r="AGJ29" s="232"/>
      <c r="AGK29" s="232"/>
      <c r="AGL29" s="232"/>
      <c r="AGM29" s="232"/>
      <c r="AGN29" s="232"/>
      <c r="AGO29" s="232"/>
      <c r="AGP29" s="232"/>
      <c r="AGQ29" s="232"/>
      <c r="AGR29" s="232"/>
      <c r="AGS29" s="232"/>
      <c r="AGT29" s="232"/>
      <c r="AGU29" s="232"/>
      <c r="AGV29" s="232"/>
      <c r="AGW29" s="232"/>
      <c r="AGX29" s="232"/>
      <c r="AGY29" s="232"/>
      <c r="AGZ29" s="232"/>
      <c r="AHA29" s="232"/>
      <c r="AHB29" s="232"/>
      <c r="AHC29" s="232"/>
      <c r="AHD29" s="232"/>
      <c r="AHE29" s="232"/>
      <c r="AHF29" s="232"/>
      <c r="AHG29" s="232"/>
      <c r="AHH29" s="232"/>
      <c r="AHI29" s="232"/>
      <c r="AHJ29" s="232"/>
      <c r="AHK29" s="232"/>
      <c r="AHL29" s="232"/>
      <c r="AHM29" s="232"/>
      <c r="AHN29" s="232"/>
      <c r="AHO29" s="232"/>
      <c r="AHP29" s="232"/>
      <c r="AHQ29" s="232"/>
      <c r="AHR29" s="232"/>
      <c r="AHS29" s="232"/>
      <c r="AHT29" s="232"/>
      <c r="AHU29" s="232"/>
      <c r="AHV29" s="232"/>
      <c r="AHW29" s="232"/>
      <c r="AHX29" s="232"/>
      <c r="AHY29" s="232"/>
      <c r="AHZ29" s="232"/>
      <c r="AIA29" s="232"/>
      <c r="AIB29" s="232"/>
      <c r="AIC29" s="232"/>
      <c r="AID29" s="232"/>
      <c r="AIE29" s="232"/>
      <c r="AIF29" s="232"/>
      <c r="AIG29" s="232"/>
      <c r="AIH29" s="232"/>
      <c r="AII29" s="232"/>
      <c r="AIJ29" s="232"/>
      <c r="AIK29" s="232"/>
      <c r="AIL29" s="232"/>
      <c r="AIM29" s="232"/>
      <c r="AIN29" s="232"/>
      <c r="AIO29" s="232"/>
      <c r="AIP29" s="232"/>
      <c r="AIQ29" s="232"/>
      <c r="AIR29" s="232"/>
      <c r="AIS29" s="232"/>
      <c r="AIT29" s="232"/>
      <c r="AIU29" s="232"/>
      <c r="AIV29" s="232"/>
      <c r="AIW29" s="232"/>
      <c r="AIX29" s="232"/>
      <c r="AIY29" s="232"/>
      <c r="AIZ29" s="232"/>
      <c r="AJA29" s="232"/>
      <c r="AJB29" s="232"/>
      <c r="AJC29" s="232"/>
      <c r="AJD29" s="232"/>
      <c r="AJE29" s="232"/>
      <c r="AJF29" s="232"/>
      <c r="AJG29" s="232"/>
      <c r="AJH29" s="232"/>
      <c r="AJI29" s="232"/>
      <c r="AJJ29" s="232"/>
      <c r="AJK29" s="232"/>
      <c r="AJL29" s="232"/>
      <c r="AJM29" s="232"/>
      <c r="AJN29" s="232"/>
      <c r="AJO29" s="232"/>
      <c r="AJP29" s="232"/>
      <c r="AJQ29" s="232"/>
      <c r="AJR29" s="232"/>
      <c r="AJS29" s="232"/>
      <c r="AJT29" s="232"/>
      <c r="AJU29" s="232"/>
      <c r="AJV29" s="232"/>
      <c r="AJW29" s="232"/>
      <c r="AJX29" s="232"/>
      <c r="AJY29" s="232"/>
      <c r="AJZ29" s="232"/>
      <c r="AKA29" s="232"/>
      <c r="AKB29" s="232"/>
      <c r="AKC29" s="232"/>
      <c r="AKD29" s="232"/>
      <c r="AKE29" s="232"/>
      <c r="AKF29" s="232"/>
      <c r="AKG29" s="232"/>
      <c r="AKH29" s="232"/>
      <c r="AKI29" s="232"/>
      <c r="AKJ29" s="232"/>
      <c r="AKK29" s="232"/>
      <c r="AKL29" s="232"/>
      <c r="AKM29" s="232"/>
      <c r="AKN29" s="232"/>
      <c r="AKO29" s="232"/>
      <c r="AKP29" s="232"/>
      <c r="AKQ29" s="232"/>
      <c r="AKR29" s="232"/>
      <c r="AKS29" s="232"/>
      <c r="AKT29" s="232"/>
      <c r="AKU29" s="232"/>
      <c r="AKV29" s="232"/>
      <c r="AKW29" s="232"/>
      <c r="AKX29" s="232"/>
      <c r="AKY29" s="232"/>
      <c r="AKZ29" s="232"/>
      <c r="ALA29" s="232"/>
      <c r="ALB29" s="232"/>
      <c r="ALC29" s="232"/>
      <c r="ALD29" s="232"/>
      <c r="ALE29" s="232"/>
      <c r="ALF29" s="232"/>
      <c r="ALG29" s="232"/>
      <c r="ALH29" s="232"/>
      <c r="ALI29" s="232"/>
      <c r="ALJ29" s="232"/>
      <c r="ALK29" s="232"/>
      <c r="ALL29" s="232"/>
      <c r="ALM29" s="232"/>
      <c r="ALN29" s="232"/>
      <c r="ALO29" s="232"/>
      <c r="ALP29" s="232"/>
      <c r="ALQ29" s="232"/>
      <c r="ALR29" s="232"/>
      <c r="ALS29" s="232"/>
      <c r="ALT29" s="232"/>
      <c r="ALU29" s="232"/>
      <c r="ALV29" s="232"/>
      <c r="ALW29" s="232"/>
      <c r="ALX29" s="232"/>
      <c r="ALY29" s="232"/>
      <c r="ALZ29" s="232"/>
      <c r="AMA29" s="232"/>
      <c r="AMB29" s="232"/>
      <c r="AMC29" s="232"/>
      <c r="AMD29" s="232"/>
      <c r="AME29" s="232"/>
      <c r="AMF29" s="232"/>
      <c r="AMG29" s="232"/>
      <c r="AMH29" s="232"/>
      <c r="AMI29" s="232"/>
      <c r="AMJ29" s="232"/>
      <c r="AMK29" s="232"/>
    </row>
    <row r="30" spans="1:1025" s="234" customFormat="1" ht="35.25" customHeight="1">
      <c r="A30" s="330">
        <f>A28+1</f>
        <v>5</v>
      </c>
      <c r="B30" s="329" t="s">
        <v>164</v>
      </c>
      <c r="C30" s="342">
        <f>IF(ISBLANK('[10]PRESUPUESTO EMPALME'!C69),"",'[10]PRESUPUESTO EMPALME'!C69)</f>
        <v>7.5</v>
      </c>
      <c r="D30" s="311" t="str">
        <f>IF(ISBLANK('[10]PRESUPUESTO EMPALME'!D69),"",'[10]PRESUPUESTO EMPALME'!D69)</f>
        <v>M2</v>
      </c>
      <c r="E30" s="326"/>
      <c r="F30" s="309">
        <f t="shared" si="1"/>
        <v>0</v>
      </c>
      <c r="G30" s="288"/>
      <c r="H30" s="250"/>
      <c r="K30" s="233"/>
      <c r="L30" s="233"/>
      <c r="M30" s="233"/>
      <c r="N30" s="233"/>
      <c r="O30" s="233"/>
      <c r="P30" s="233"/>
      <c r="Q30" s="233"/>
      <c r="R30" s="233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  <c r="CD30" s="232"/>
      <c r="CE30" s="232"/>
      <c r="CF30" s="232"/>
      <c r="CG30" s="232"/>
      <c r="CH30" s="232"/>
      <c r="CI30" s="232"/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  <c r="CW30" s="232"/>
      <c r="CX30" s="232"/>
      <c r="CY30" s="232"/>
      <c r="CZ30" s="232"/>
      <c r="DA30" s="232"/>
      <c r="DB30" s="232"/>
      <c r="DC30" s="232"/>
      <c r="DD30" s="232"/>
      <c r="DE30" s="232"/>
      <c r="DF30" s="232"/>
      <c r="DG30" s="232"/>
      <c r="DH30" s="232"/>
      <c r="DI30" s="232"/>
      <c r="DJ30" s="232"/>
      <c r="DK30" s="232"/>
      <c r="DL30" s="232"/>
      <c r="DM30" s="232"/>
      <c r="DN30" s="232"/>
      <c r="DO30" s="232"/>
      <c r="DP30" s="232"/>
      <c r="DQ30" s="232"/>
      <c r="DR30" s="232"/>
      <c r="DS30" s="232"/>
      <c r="DT30" s="232"/>
      <c r="DU30" s="232"/>
      <c r="DV30" s="232"/>
      <c r="DW30" s="232"/>
      <c r="DX30" s="232"/>
      <c r="DY30" s="232"/>
      <c r="DZ30" s="232"/>
      <c r="EA30" s="232"/>
      <c r="EB30" s="232"/>
      <c r="EC30" s="232"/>
      <c r="ED30" s="232"/>
      <c r="EE30" s="232"/>
      <c r="EF30" s="232"/>
      <c r="EG30" s="232"/>
      <c r="EH30" s="232"/>
      <c r="EI30" s="232"/>
      <c r="EJ30" s="232"/>
      <c r="EK30" s="232"/>
      <c r="EL30" s="232"/>
      <c r="EM30" s="232"/>
      <c r="EN30" s="232"/>
      <c r="EO30" s="232"/>
      <c r="EP30" s="232"/>
      <c r="EQ30" s="232"/>
      <c r="ER30" s="232"/>
      <c r="ES30" s="232"/>
      <c r="ET30" s="232"/>
      <c r="EU30" s="232"/>
      <c r="EV30" s="232"/>
      <c r="EW30" s="232"/>
      <c r="EX30" s="232"/>
      <c r="EY30" s="232"/>
      <c r="EZ30" s="232"/>
      <c r="FA30" s="232"/>
      <c r="FB30" s="232"/>
      <c r="FC30" s="232"/>
      <c r="FD30" s="232"/>
      <c r="FE30" s="232"/>
      <c r="FF30" s="232"/>
      <c r="FG30" s="232"/>
      <c r="FH30" s="232"/>
      <c r="FI30" s="232"/>
      <c r="FJ30" s="232"/>
      <c r="FK30" s="232"/>
      <c r="FL30" s="232"/>
      <c r="FM30" s="232"/>
      <c r="FN30" s="232"/>
      <c r="FO30" s="232"/>
      <c r="FP30" s="232"/>
      <c r="FQ30" s="232"/>
      <c r="FR30" s="232"/>
      <c r="FS30" s="232"/>
      <c r="FT30" s="232"/>
      <c r="FU30" s="232"/>
      <c r="FV30" s="232"/>
      <c r="FW30" s="232"/>
      <c r="FX30" s="232"/>
      <c r="FY30" s="232"/>
      <c r="FZ30" s="232"/>
      <c r="GA30" s="232"/>
      <c r="GB30" s="232"/>
      <c r="GC30" s="232"/>
      <c r="GD30" s="232"/>
      <c r="GE30" s="232"/>
      <c r="GF30" s="232"/>
      <c r="GG30" s="232"/>
      <c r="GH30" s="232"/>
      <c r="GI30" s="232"/>
      <c r="GJ30" s="232"/>
      <c r="GK30" s="232"/>
      <c r="GL30" s="232"/>
      <c r="GM30" s="232"/>
      <c r="GN30" s="232"/>
      <c r="GO30" s="232"/>
      <c r="GP30" s="232"/>
      <c r="GQ30" s="232"/>
      <c r="GR30" s="232"/>
      <c r="GS30" s="232"/>
      <c r="GT30" s="232"/>
      <c r="GU30" s="232"/>
      <c r="GV30" s="232"/>
      <c r="GW30" s="232"/>
      <c r="GX30" s="232"/>
      <c r="GY30" s="232"/>
      <c r="GZ30" s="232"/>
      <c r="HA30" s="232"/>
      <c r="HB30" s="232"/>
      <c r="HC30" s="232"/>
      <c r="HD30" s="232"/>
      <c r="HE30" s="232"/>
      <c r="HF30" s="232"/>
      <c r="HG30" s="232"/>
      <c r="HH30" s="232"/>
      <c r="HI30" s="232"/>
      <c r="HJ30" s="232"/>
      <c r="HK30" s="232"/>
      <c r="HL30" s="232"/>
      <c r="HM30" s="232"/>
      <c r="HN30" s="232"/>
      <c r="HO30" s="232"/>
      <c r="HP30" s="232"/>
      <c r="HQ30" s="232"/>
      <c r="HR30" s="232"/>
      <c r="HS30" s="232"/>
      <c r="HT30" s="232"/>
      <c r="HU30" s="232"/>
      <c r="HV30" s="232"/>
      <c r="HW30" s="232"/>
      <c r="HX30" s="232"/>
      <c r="HY30" s="232"/>
      <c r="HZ30" s="232"/>
      <c r="IA30" s="232"/>
      <c r="IB30" s="232"/>
      <c r="IC30" s="232"/>
      <c r="ID30" s="232"/>
      <c r="IE30" s="232"/>
      <c r="IF30" s="232"/>
      <c r="IG30" s="232"/>
      <c r="IH30" s="232"/>
      <c r="II30" s="232"/>
      <c r="IJ30" s="232"/>
      <c r="IK30" s="232"/>
      <c r="IL30" s="232"/>
      <c r="IM30" s="232"/>
      <c r="IN30" s="232"/>
      <c r="IO30" s="232"/>
      <c r="IP30" s="232"/>
      <c r="IQ30" s="232"/>
      <c r="IR30" s="232"/>
      <c r="IS30" s="232"/>
      <c r="IT30" s="232"/>
      <c r="IU30" s="232"/>
      <c r="IV30" s="232"/>
      <c r="IW30" s="232"/>
      <c r="IX30" s="232"/>
      <c r="IY30" s="232"/>
      <c r="IZ30" s="232"/>
      <c r="JA30" s="232"/>
      <c r="JB30" s="232"/>
      <c r="JC30" s="232"/>
      <c r="JD30" s="232"/>
      <c r="JE30" s="232"/>
      <c r="JF30" s="232"/>
      <c r="JG30" s="232"/>
      <c r="JH30" s="232"/>
      <c r="JI30" s="232"/>
      <c r="JJ30" s="232"/>
      <c r="JK30" s="232"/>
      <c r="JL30" s="232"/>
      <c r="JM30" s="232"/>
      <c r="JN30" s="232"/>
      <c r="JO30" s="232"/>
      <c r="JP30" s="232"/>
      <c r="JQ30" s="232"/>
      <c r="JR30" s="232"/>
      <c r="JS30" s="232"/>
      <c r="JT30" s="232"/>
      <c r="JU30" s="232"/>
      <c r="JV30" s="232"/>
      <c r="JW30" s="232"/>
      <c r="JX30" s="232"/>
      <c r="JY30" s="232"/>
      <c r="JZ30" s="232"/>
      <c r="KA30" s="232"/>
      <c r="KB30" s="232"/>
      <c r="KC30" s="232"/>
      <c r="KD30" s="232"/>
      <c r="KE30" s="232"/>
      <c r="KF30" s="232"/>
      <c r="KG30" s="232"/>
      <c r="KH30" s="232"/>
      <c r="KI30" s="232"/>
      <c r="KJ30" s="232"/>
      <c r="KK30" s="232"/>
      <c r="KL30" s="232"/>
      <c r="KM30" s="232"/>
      <c r="KN30" s="232"/>
      <c r="KO30" s="232"/>
      <c r="KP30" s="232"/>
      <c r="KQ30" s="232"/>
      <c r="KR30" s="232"/>
      <c r="KS30" s="232"/>
      <c r="KT30" s="232"/>
      <c r="KU30" s="232"/>
      <c r="KV30" s="232"/>
      <c r="KW30" s="232"/>
      <c r="KX30" s="232"/>
      <c r="KY30" s="232"/>
      <c r="KZ30" s="232"/>
      <c r="LA30" s="232"/>
      <c r="LB30" s="232"/>
      <c r="LC30" s="232"/>
      <c r="LD30" s="232"/>
      <c r="LE30" s="232"/>
      <c r="LF30" s="232"/>
      <c r="LG30" s="232"/>
      <c r="LH30" s="232"/>
      <c r="LI30" s="232"/>
      <c r="LJ30" s="232"/>
      <c r="LK30" s="232"/>
      <c r="LL30" s="232"/>
      <c r="LM30" s="232"/>
      <c r="LN30" s="232"/>
      <c r="LO30" s="232"/>
      <c r="LP30" s="232"/>
      <c r="LQ30" s="232"/>
      <c r="LR30" s="232"/>
      <c r="LS30" s="232"/>
      <c r="LT30" s="232"/>
      <c r="LU30" s="232"/>
      <c r="LV30" s="232"/>
      <c r="LW30" s="232"/>
      <c r="LX30" s="232"/>
      <c r="LY30" s="232"/>
      <c r="LZ30" s="232"/>
      <c r="MA30" s="232"/>
      <c r="MB30" s="232"/>
      <c r="MC30" s="232"/>
      <c r="MD30" s="232"/>
      <c r="ME30" s="232"/>
      <c r="MF30" s="232"/>
      <c r="MG30" s="232"/>
      <c r="MH30" s="232"/>
      <c r="MI30" s="232"/>
      <c r="MJ30" s="232"/>
      <c r="MK30" s="232"/>
      <c r="ML30" s="232"/>
      <c r="MM30" s="232"/>
      <c r="MN30" s="232"/>
      <c r="MO30" s="232"/>
      <c r="MP30" s="232"/>
      <c r="MQ30" s="232"/>
      <c r="MR30" s="232"/>
      <c r="MS30" s="232"/>
      <c r="MT30" s="232"/>
      <c r="MU30" s="232"/>
      <c r="MV30" s="232"/>
      <c r="MW30" s="232"/>
      <c r="MX30" s="232"/>
      <c r="MY30" s="232"/>
      <c r="MZ30" s="232"/>
      <c r="NA30" s="232"/>
      <c r="NB30" s="232"/>
      <c r="NC30" s="232"/>
      <c r="ND30" s="232"/>
      <c r="NE30" s="232"/>
      <c r="NF30" s="232"/>
      <c r="NG30" s="232"/>
      <c r="NH30" s="232"/>
      <c r="NI30" s="232"/>
      <c r="NJ30" s="232"/>
      <c r="NK30" s="232"/>
      <c r="NL30" s="232"/>
      <c r="NM30" s="232"/>
      <c r="NN30" s="232"/>
      <c r="NO30" s="232"/>
      <c r="NP30" s="232"/>
      <c r="NQ30" s="232"/>
      <c r="NR30" s="232"/>
      <c r="NS30" s="232"/>
      <c r="NT30" s="232"/>
      <c r="NU30" s="232"/>
      <c r="NV30" s="232"/>
      <c r="NW30" s="232"/>
      <c r="NX30" s="232"/>
      <c r="NY30" s="232"/>
      <c r="NZ30" s="232"/>
      <c r="OA30" s="232"/>
      <c r="OB30" s="232"/>
      <c r="OC30" s="232"/>
      <c r="OD30" s="232"/>
      <c r="OE30" s="232"/>
      <c r="OF30" s="232"/>
      <c r="OG30" s="232"/>
      <c r="OH30" s="232"/>
      <c r="OI30" s="232"/>
      <c r="OJ30" s="232"/>
      <c r="OK30" s="232"/>
      <c r="OL30" s="232"/>
      <c r="OM30" s="232"/>
      <c r="ON30" s="232"/>
      <c r="OO30" s="232"/>
      <c r="OP30" s="232"/>
      <c r="OQ30" s="232"/>
      <c r="OR30" s="232"/>
      <c r="OS30" s="232"/>
      <c r="OT30" s="232"/>
      <c r="OU30" s="232"/>
      <c r="OV30" s="232"/>
      <c r="OW30" s="232"/>
      <c r="OX30" s="232"/>
      <c r="OY30" s="232"/>
      <c r="OZ30" s="232"/>
      <c r="PA30" s="232"/>
      <c r="PB30" s="232"/>
      <c r="PC30" s="232"/>
      <c r="PD30" s="232"/>
      <c r="PE30" s="232"/>
      <c r="PF30" s="232"/>
      <c r="PG30" s="232"/>
      <c r="PH30" s="232"/>
      <c r="PI30" s="232"/>
      <c r="PJ30" s="232"/>
      <c r="PK30" s="232"/>
      <c r="PL30" s="232"/>
      <c r="PM30" s="232"/>
      <c r="PN30" s="232"/>
      <c r="PO30" s="232"/>
      <c r="PP30" s="232"/>
      <c r="PQ30" s="232"/>
      <c r="PR30" s="232"/>
      <c r="PS30" s="232"/>
      <c r="PT30" s="232"/>
      <c r="PU30" s="232"/>
      <c r="PV30" s="232"/>
      <c r="PW30" s="232"/>
      <c r="PX30" s="232"/>
      <c r="PY30" s="232"/>
      <c r="PZ30" s="232"/>
      <c r="QA30" s="232"/>
      <c r="QB30" s="232"/>
      <c r="QC30" s="232"/>
      <c r="QD30" s="232"/>
      <c r="QE30" s="232"/>
      <c r="QF30" s="232"/>
      <c r="QG30" s="232"/>
      <c r="QH30" s="232"/>
      <c r="QI30" s="232"/>
      <c r="QJ30" s="232"/>
      <c r="QK30" s="232"/>
      <c r="QL30" s="232"/>
      <c r="QM30" s="232"/>
      <c r="QN30" s="232"/>
      <c r="QO30" s="232"/>
      <c r="QP30" s="232"/>
      <c r="QQ30" s="232"/>
      <c r="QR30" s="232"/>
      <c r="QS30" s="232"/>
      <c r="QT30" s="232"/>
      <c r="QU30" s="232"/>
      <c r="QV30" s="232"/>
      <c r="QW30" s="232"/>
      <c r="QX30" s="232"/>
      <c r="QY30" s="232"/>
      <c r="QZ30" s="232"/>
      <c r="RA30" s="232"/>
      <c r="RB30" s="232"/>
      <c r="RC30" s="232"/>
      <c r="RD30" s="232"/>
      <c r="RE30" s="232"/>
      <c r="RF30" s="232"/>
      <c r="RG30" s="232"/>
      <c r="RH30" s="232"/>
      <c r="RI30" s="232"/>
      <c r="RJ30" s="232"/>
      <c r="RK30" s="232"/>
      <c r="RL30" s="232"/>
      <c r="RM30" s="232"/>
      <c r="RN30" s="232"/>
      <c r="RO30" s="232"/>
      <c r="RP30" s="232"/>
      <c r="RQ30" s="232"/>
      <c r="RR30" s="232"/>
      <c r="RS30" s="232"/>
      <c r="RT30" s="232"/>
      <c r="RU30" s="232"/>
      <c r="RV30" s="232"/>
      <c r="RW30" s="232"/>
      <c r="RX30" s="232"/>
      <c r="RY30" s="232"/>
      <c r="RZ30" s="232"/>
      <c r="SA30" s="232"/>
      <c r="SB30" s="232"/>
      <c r="SC30" s="232"/>
      <c r="SD30" s="232"/>
      <c r="SE30" s="232"/>
      <c r="SF30" s="232"/>
      <c r="SG30" s="232"/>
      <c r="SH30" s="232"/>
      <c r="SI30" s="232"/>
      <c r="SJ30" s="232"/>
      <c r="SK30" s="232"/>
      <c r="SL30" s="232"/>
      <c r="SM30" s="232"/>
      <c r="SN30" s="232"/>
      <c r="SO30" s="232"/>
      <c r="SP30" s="232"/>
      <c r="SQ30" s="232"/>
      <c r="SR30" s="232"/>
      <c r="SS30" s="232"/>
      <c r="ST30" s="232"/>
      <c r="SU30" s="232"/>
      <c r="SV30" s="232"/>
      <c r="SW30" s="232"/>
      <c r="SX30" s="232"/>
      <c r="SY30" s="232"/>
      <c r="SZ30" s="232"/>
      <c r="TA30" s="232"/>
      <c r="TB30" s="232"/>
      <c r="TC30" s="232"/>
      <c r="TD30" s="232"/>
      <c r="TE30" s="232"/>
      <c r="TF30" s="232"/>
      <c r="TG30" s="232"/>
      <c r="TH30" s="232"/>
      <c r="TI30" s="232"/>
      <c r="TJ30" s="232"/>
      <c r="TK30" s="232"/>
      <c r="TL30" s="232"/>
      <c r="TM30" s="232"/>
      <c r="TN30" s="232"/>
      <c r="TO30" s="232"/>
      <c r="TP30" s="232"/>
      <c r="TQ30" s="232"/>
      <c r="TR30" s="232"/>
      <c r="TS30" s="232"/>
      <c r="TT30" s="232"/>
      <c r="TU30" s="232"/>
      <c r="TV30" s="232"/>
      <c r="TW30" s="232"/>
      <c r="TX30" s="232"/>
      <c r="TY30" s="232"/>
      <c r="TZ30" s="232"/>
      <c r="UA30" s="232"/>
      <c r="UB30" s="232"/>
      <c r="UC30" s="232"/>
      <c r="UD30" s="232"/>
      <c r="UE30" s="232"/>
      <c r="UF30" s="232"/>
      <c r="UG30" s="232"/>
      <c r="UH30" s="232"/>
      <c r="UI30" s="232"/>
      <c r="UJ30" s="232"/>
      <c r="UK30" s="232"/>
      <c r="UL30" s="232"/>
      <c r="UM30" s="232"/>
      <c r="UN30" s="232"/>
      <c r="UO30" s="232"/>
      <c r="UP30" s="232"/>
      <c r="UQ30" s="232"/>
      <c r="UR30" s="232"/>
      <c r="US30" s="232"/>
      <c r="UT30" s="232"/>
      <c r="UU30" s="232"/>
      <c r="UV30" s="232"/>
      <c r="UW30" s="232"/>
      <c r="UX30" s="232"/>
      <c r="UY30" s="232"/>
      <c r="UZ30" s="232"/>
      <c r="VA30" s="232"/>
      <c r="VB30" s="232"/>
      <c r="VC30" s="232"/>
      <c r="VD30" s="232"/>
      <c r="VE30" s="232"/>
      <c r="VF30" s="232"/>
      <c r="VG30" s="232"/>
      <c r="VH30" s="232"/>
      <c r="VI30" s="232"/>
      <c r="VJ30" s="232"/>
      <c r="VK30" s="232"/>
      <c r="VL30" s="232"/>
      <c r="VM30" s="232"/>
      <c r="VN30" s="232"/>
      <c r="VO30" s="232"/>
      <c r="VP30" s="232"/>
      <c r="VQ30" s="232"/>
      <c r="VR30" s="232"/>
      <c r="VS30" s="232"/>
      <c r="VT30" s="232"/>
      <c r="VU30" s="232"/>
      <c r="VV30" s="232"/>
      <c r="VW30" s="232"/>
      <c r="VX30" s="232"/>
      <c r="VY30" s="232"/>
      <c r="VZ30" s="232"/>
      <c r="WA30" s="232"/>
      <c r="WB30" s="232"/>
      <c r="WC30" s="232"/>
      <c r="WD30" s="232"/>
      <c r="WE30" s="232"/>
      <c r="WF30" s="232"/>
      <c r="WG30" s="232"/>
      <c r="WH30" s="232"/>
      <c r="WI30" s="232"/>
      <c r="WJ30" s="232"/>
      <c r="WK30" s="232"/>
      <c r="WL30" s="232"/>
      <c r="WM30" s="232"/>
      <c r="WN30" s="232"/>
      <c r="WO30" s="232"/>
      <c r="WP30" s="232"/>
      <c r="WQ30" s="232"/>
      <c r="WR30" s="232"/>
      <c r="WS30" s="232"/>
      <c r="WT30" s="232"/>
      <c r="WU30" s="232"/>
      <c r="WV30" s="232"/>
      <c r="WW30" s="232"/>
      <c r="WX30" s="232"/>
      <c r="WY30" s="232"/>
      <c r="WZ30" s="232"/>
      <c r="XA30" s="232"/>
      <c r="XB30" s="232"/>
      <c r="XC30" s="232"/>
      <c r="XD30" s="232"/>
      <c r="XE30" s="232"/>
      <c r="XF30" s="232"/>
      <c r="XG30" s="232"/>
      <c r="XH30" s="232"/>
      <c r="XI30" s="232"/>
      <c r="XJ30" s="232"/>
      <c r="XK30" s="232"/>
      <c r="XL30" s="232"/>
      <c r="XM30" s="232"/>
      <c r="XN30" s="232"/>
      <c r="XO30" s="232"/>
      <c r="XP30" s="232"/>
      <c r="XQ30" s="232"/>
      <c r="XR30" s="232"/>
      <c r="XS30" s="232"/>
      <c r="XT30" s="232"/>
      <c r="XU30" s="232"/>
      <c r="XV30" s="232"/>
      <c r="XW30" s="232"/>
      <c r="XX30" s="232"/>
      <c r="XY30" s="232"/>
      <c r="XZ30" s="232"/>
      <c r="YA30" s="232"/>
      <c r="YB30" s="232"/>
      <c r="YC30" s="232"/>
      <c r="YD30" s="232"/>
      <c r="YE30" s="232"/>
      <c r="YF30" s="232"/>
      <c r="YG30" s="232"/>
      <c r="YH30" s="232"/>
      <c r="YI30" s="232"/>
      <c r="YJ30" s="232"/>
      <c r="YK30" s="232"/>
      <c r="YL30" s="232"/>
      <c r="YM30" s="232"/>
      <c r="YN30" s="232"/>
      <c r="YO30" s="232"/>
      <c r="YP30" s="232"/>
      <c r="YQ30" s="232"/>
      <c r="YR30" s="232"/>
      <c r="YS30" s="232"/>
      <c r="YT30" s="232"/>
      <c r="YU30" s="232"/>
      <c r="YV30" s="232"/>
      <c r="YW30" s="232"/>
      <c r="YX30" s="232"/>
      <c r="YY30" s="232"/>
      <c r="YZ30" s="232"/>
      <c r="ZA30" s="232"/>
      <c r="ZB30" s="232"/>
      <c r="ZC30" s="232"/>
      <c r="ZD30" s="232"/>
      <c r="ZE30" s="232"/>
      <c r="ZF30" s="232"/>
      <c r="ZG30" s="232"/>
      <c r="ZH30" s="232"/>
      <c r="ZI30" s="232"/>
      <c r="ZJ30" s="232"/>
      <c r="ZK30" s="232"/>
      <c r="ZL30" s="232"/>
      <c r="ZM30" s="232"/>
      <c r="ZN30" s="232"/>
      <c r="ZO30" s="232"/>
      <c r="ZP30" s="232"/>
      <c r="ZQ30" s="232"/>
      <c r="ZR30" s="232"/>
      <c r="ZS30" s="232"/>
      <c r="ZT30" s="232"/>
      <c r="ZU30" s="232"/>
      <c r="ZV30" s="232"/>
      <c r="ZW30" s="232"/>
      <c r="ZX30" s="232"/>
      <c r="ZY30" s="232"/>
      <c r="ZZ30" s="232"/>
      <c r="AAA30" s="232"/>
      <c r="AAB30" s="232"/>
      <c r="AAC30" s="232"/>
      <c r="AAD30" s="232"/>
      <c r="AAE30" s="232"/>
      <c r="AAF30" s="232"/>
      <c r="AAG30" s="232"/>
      <c r="AAH30" s="232"/>
      <c r="AAI30" s="232"/>
      <c r="AAJ30" s="232"/>
      <c r="AAK30" s="232"/>
      <c r="AAL30" s="232"/>
      <c r="AAM30" s="232"/>
      <c r="AAN30" s="232"/>
      <c r="AAO30" s="232"/>
      <c r="AAP30" s="232"/>
      <c r="AAQ30" s="232"/>
      <c r="AAR30" s="232"/>
      <c r="AAS30" s="232"/>
      <c r="AAT30" s="232"/>
      <c r="AAU30" s="232"/>
      <c r="AAV30" s="232"/>
      <c r="AAW30" s="232"/>
      <c r="AAX30" s="232"/>
      <c r="AAY30" s="232"/>
      <c r="AAZ30" s="232"/>
      <c r="ABA30" s="232"/>
      <c r="ABB30" s="232"/>
      <c r="ABC30" s="232"/>
      <c r="ABD30" s="232"/>
      <c r="ABE30" s="232"/>
      <c r="ABF30" s="232"/>
      <c r="ABG30" s="232"/>
      <c r="ABH30" s="232"/>
      <c r="ABI30" s="232"/>
      <c r="ABJ30" s="232"/>
      <c r="ABK30" s="232"/>
      <c r="ABL30" s="232"/>
      <c r="ABM30" s="232"/>
      <c r="ABN30" s="232"/>
      <c r="ABO30" s="232"/>
      <c r="ABP30" s="232"/>
      <c r="ABQ30" s="232"/>
      <c r="ABR30" s="232"/>
      <c r="ABS30" s="232"/>
      <c r="ABT30" s="232"/>
      <c r="ABU30" s="232"/>
      <c r="ABV30" s="232"/>
      <c r="ABW30" s="232"/>
      <c r="ABX30" s="232"/>
      <c r="ABY30" s="232"/>
      <c r="ABZ30" s="232"/>
      <c r="ACA30" s="232"/>
      <c r="ACB30" s="232"/>
      <c r="ACC30" s="232"/>
      <c r="ACD30" s="232"/>
      <c r="ACE30" s="232"/>
      <c r="ACF30" s="232"/>
      <c r="ACG30" s="232"/>
      <c r="ACH30" s="232"/>
      <c r="ACI30" s="232"/>
      <c r="ACJ30" s="232"/>
      <c r="ACK30" s="232"/>
      <c r="ACL30" s="232"/>
      <c r="ACM30" s="232"/>
      <c r="ACN30" s="232"/>
      <c r="ACO30" s="232"/>
      <c r="ACP30" s="232"/>
      <c r="ACQ30" s="232"/>
      <c r="ACR30" s="232"/>
      <c r="ACS30" s="232"/>
      <c r="ACT30" s="232"/>
      <c r="ACU30" s="232"/>
      <c r="ACV30" s="232"/>
      <c r="ACW30" s="232"/>
      <c r="ACX30" s="232"/>
      <c r="ACY30" s="232"/>
      <c r="ACZ30" s="232"/>
      <c r="ADA30" s="232"/>
      <c r="ADB30" s="232"/>
      <c r="ADC30" s="232"/>
      <c r="ADD30" s="232"/>
      <c r="ADE30" s="232"/>
      <c r="ADF30" s="232"/>
      <c r="ADG30" s="232"/>
      <c r="ADH30" s="232"/>
      <c r="ADI30" s="232"/>
      <c r="ADJ30" s="232"/>
      <c r="ADK30" s="232"/>
      <c r="ADL30" s="232"/>
      <c r="ADM30" s="232"/>
      <c r="ADN30" s="232"/>
      <c r="ADO30" s="232"/>
      <c r="ADP30" s="232"/>
      <c r="ADQ30" s="232"/>
      <c r="ADR30" s="232"/>
      <c r="ADS30" s="232"/>
      <c r="ADT30" s="232"/>
      <c r="ADU30" s="232"/>
      <c r="ADV30" s="232"/>
      <c r="ADW30" s="232"/>
      <c r="ADX30" s="232"/>
      <c r="ADY30" s="232"/>
      <c r="ADZ30" s="232"/>
      <c r="AEA30" s="232"/>
      <c r="AEB30" s="232"/>
      <c r="AEC30" s="232"/>
      <c r="AED30" s="232"/>
      <c r="AEE30" s="232"/>
      <c r="AEF30" s="232"/>
      <c r="AEG30" s="232"/>
      <c r="AEH30" s="232"/>
      <c r="AEI30" s="232"/>
      <c r="AEJ30" s="232"/>
      <c r="AEK30" s="232"/>
      <c r="AEL30" s="232"/>
      <c r="AEM30" s="232"/>
      <c r="AEN30" s="232"/>
      <c r="AEO30" s="232"/>
      <c r="AEP30" s="232"/>
      <c r="AEQ30" s="232"/>
      <c r="AER30" s="232"/>
      <c r="AES30" s="232"/>
      <c r="AET30" s="232"/>
      <c r="AEU30" s="232"/>
      <c r="AEV30" s="232"/>
      <c r="AEW30" s="232"/>
      <c r="AEX30" s="232"/>
      <c r="AEY30" s="232"/>
      <c r="AEZ30" s="232"/>
      <c r="AFA30" s="232"/>
      <c r="AFB30" s="232"/>
      <c r="AFC30" s="232"/>
      <c r="AFD30" s="232"/>
      <c r="AFE30" s="232"/>
      <c r="AFF30" s="232"/>
      <c r="AFG30" s="232"/>
      <c r="AFH30" s="232"/>
      <c r="AFI30" s="232"/>
      <c r="AFJ30" s="232"/>
      <c r="AFK30" s="232"/>
      <c r="AFL30" s="232"/>
      <c r="AFM30" s="232"/>
      <c r="AFN30" s="232"/>
      <c r="AFO30" s="232"/>
      <c r="AFP30" s="232"/>
      <c r="AFQ30" s="232"/>
      <c r="AFR30" s="232"/>
      <c r="AFS30" s="232"/>
      <c r="AFT30" s="232"/>
      <c r="AFU30" s="232"/>
      <c r="AFV30" s="232"/>
      <c r="AFW30" s="232"/>
      <c r="AFX30" s="232"/>
      <c r="AFY30" s="232"/>
      <c r="AFZ30" s="232"/>
      <c r="AGA30" s="232"/>
      <c r="AGB30" s="232"/>
      <c r="AGC30" s="232"/>
      <c r="AGD30" s="232"/>
      <c r="AGE30" s="232"/>
      <c r="AGF30" s="232"/>
      <c r="AGG30" s="232"/>
      <c r="AGH30" s="232"/>
      <c r="AGI30" s="232"/>
      <c r="AGJ30" s="232"/>
      <c r="AGK30" s="232"/>
      <c r="AGL30" s="232"/>
      <c r="AGM30" s="232"/>
      <c r="AGN30" s="232"/>
      <c r="AGO30" s="232"/>
      <c r="AGP30" s="232"/>
      <c r="AGQ30" s="232"/>
      <c r="AGR30" s="232"/>
      <c r="AGS30" s="232"/>
      <c r="AGT30" s="232"/>
      <c r="AGU30" s="232"/>
      <c r="AGV30" s="232"/>
      <c r="AGW30" s="232"/>
      <c r="AGX30" s="232"/>
      <c r="AGY30" s="232"/>
      <c r="AGZ30" s="232"/>
      <c r="AHA30" s="232"/>
      <c r="AHB30" s="232"/>
      <c r="AHC30" s="232"/>
      <c r="AHD30" s="232"/>
      <c r="AHE30" s="232"/>
      <c r="AHF30" s="232"/>
      <c r="AHG30" s="232"/>
      <c r="AHH30" s="232"/>
      <c r="AHI30" s="232"/>
      <c r="AHJ30" s="232"/>
      <c r="AHK30" s="232"/>
      <c r="AHL30" s="232"/>
      <c r="AHM30" s="232"/>
      <c r="AHN30" s="232"/>
      <c r="AHO30" s="232"/>
      <c r="AHP30" s="232"/>
      <c r="AHQ30" s="232"/>
      <c r="AHR30" s="232"/>
      <c r="AHS30" s="232"/>
      <c r="AHT30" s="232"/>
      <c r="AHU30" s="232"/>
      <c r="AHV30" s="232"/>
      <c r="AHW30" s="232"/>
      <c r="AHX30" s="232"/>
      <c r="AHY30" s="232"/>
      <c r="AHZ30" s="232"/>
      <c r="AIA30" s="232"/>
      <c r="AIB30" s="232"/>
      <c r="AIC30" s="232"/>
      <c r="AID30" s="232"/>
      <c r="AIE30" s="232"/>
      <c r="AIF30" s="232"/>
      <c r="AIG30" s="232"/>
      <c r="AIH30" s="232"/>
      <c r="AII30" s="232"/>
      <c r="AIJ30" s="232"/>
      <c r="AIK30" s="232"/>
      <c r="AIL30" s="232"/>
      <c r="AIM30" s="232"/>
      <c r="AIN30" s="232"/>
      <c r="AIO30" s="232"/>
      <c r="AIP30" s="232"/>
      <c r="AIQ30" s="232"/>
      <c r="AIR30" s="232"/>
      <c r="AIS30" s="232"/>
      <c r="AIT30" s="232"/>
      <c r="AIU30" s="232"/>
      <c r="AIV30" s="232"/>
      <c r="AIW30" s="232"/>
      <c r="AIX30" s="232"/>
      <c r="AIY30" s="232"/>
      <c r="AIZ30" s="232"/>
      <c r="AJA30" s="232"/>
      <c r="AJB30" s="232"/>
      <c r="AJC30" s="232"/>
      <c r="AJD30" s="232"/>
      <c r="AJE30" s="232"/>
      <c r="AJF30" s="232"/>
      <c r="AJG30" s="232"/>
      <c r="AJH30" s="232"/>
      <c r="AJI30" s="232"/>
      <c r="AJJ30" s="232"/>
      <c r="AJK30" s="232"/>
      <c r="AJL30" s="232"/>
      <c r="AJM30" s="232"/>
      <c r="AJN30" s="232"/>
      <c r="AJO30" s="232"/>
      <c r="AJP30" s="232"/>
      <c r="AJQ30" s="232"/>
      <c r="AJR30" s="232"/>
      <c r="AJS30" s="232"/>
      <c r="AJT30" s="232"/>
      <c r="AJU30" s="232"/>
      <c r="AJV30" s="232"/>
      <c r="AJW30" s="232"/>
      <c r="AJX30" s="232"/>
      <c r="AJY30" s="232"/>
      <c r="AJZ30" s="232"/>
      <c r="AKA30" s="232"/>
      <c r="AKB30" s="232"/>
      <c r="AKC30" s="232"/>
      <c r="AKD30" s="232"/>
      <c r="AKE30" s="232"/>
      <c r="AKF30" s="232"/>
      <c r="AKG30" s="232"/>
      <c r="AKH30" s="232"/>
      <c r="AKI30" s="232"/>
      <c r="AKJ30" s="232"/>
      <c r="AKK30" s="232"/>
      <c r="AKL30" s="232"/>
      <c r="AKM30" s="232"/>
      <c r="AKN30" s="232"/>
      <c r="AKO30" s="232"/>
      <c r="AKP30" s="232"/>
      <c r="AKQ30" s="232"/>
      <c r="AKR30" s="232"/>
      <c r="AKS30" s="232"/>
      <c r="AKT30" s="232"/>
      <c r="AKU30" s="232"/>
      <c r="AKV30" s="232"/>
      <c r="AKW30" s="232"/>
      <c r="AKX30" s="232"/>
      <c r="AKY30" s="232"/>
      <c r="AKZ30" s="232"/>
      <c r="ALA30" s="232"/>
      <c r="ALB30" s="232"/>
      <c r="ALC30" s="232"/>
      <c r="ALD30" s="232"/>
      <c r="ALE30" s="232"/>
      <c r="ALF30" s="232"/>
      <c r="ALG30" s="232"/>
      <c r="ALH30" s="232"/>
      <c r="ALI30" s="232"/>
      <c r="ALJ30" s="232"/>
      <c r="ALK30" s="232"/>
      <c r="ALL30" s="232"/>
      <c r="ALM30" s="232"/>
      <c r="ALN30" s="232"/>
      <c r="ALO30" s="232"/>
      <c r="ALP30" s="232"/>
      <c r="ALQ30" s="232"/>
      <c r="ALR30" s="232"/>
      <c r="ALS30" s="232"/>
      <c r="ALT30" s="232"/>
      <c r="ALU30" s="232"/>
      <c r="ALV30" s="232"/>
      <c r="ALW30" s="232"/>
      <c r="ALX30" s="232"/>
      <c r="ALY30" s="232"/>
      <c r="ALZ30" s="232"/>
      <c r="AMA30" s="232"/>
      <c r="AMB30" s="232"/>
      <c r="AMC30" s="232"/>
      <c r="AMD30" s="232"/>
      <c r="AME30" s="232"/>
      <c r="AMF30" s="232"/>
      <c r="AMG30" s="232"/>
      <c r="AMH30" s="232"/>
      <c r="AMI30" s="232"/>
      <c r="AMJ30" s="232"/>
      <c r="AMK30" s="232"/>
    </row>
    <row r="31" spans="1:1025" s="234" customFormat="1" ht="16.5" customHeight="1">
      <c r="A31" s="389" t="str">
        <f>IF(ISBLANK('[10]PRESUPUESTO EMPALME'!A70),"",'[10]PRESUPUESTO EMPALME'!A70)</f>
        <v/>
      </c>
      <c r="B31" s="370" t="str">
        <f>IF(ISBLANK('[10]PRESUPUESTO EMPALME'!B70),"",'[10]PRESUPUESTO EMPALME'!B70)</f>
        <v/>
      </c>
      <c r="C31" s="312" t="str">
        <f>IF(ISBLANK('[10]PRESUPUESTO EMPALME'!C70),"",'[10]PRESUPUESTO EMPALME'!C70)</f>
        <v/>
      </c>
      <c r="D31" s="311" t="str">
        <f>IF(ISBLANK('[10]PRESUPUESTO EMPALME'!D70),"",'[10]PRESUPUESTO EMPALME'!D70)</f>
        <v/>
      </c>
      <c r="E31" s="317"/>
      <c r="F31" s="309" t="str">
        <f t="shared" si="1"/>
        <v/>
      </c>
      <c r="G31" s="288" t="str">
        <f>IF(ISBLANK('[10]PRESUPUESTO EMPALME'!G70),"",'[10]PRESUPUESTO EMPALME'!G70)</f>
        <v/>
      </c>
      <c r="H31" s="250"/>
      <c r="K31" s="233"/>
      <c r="L31" s="233"/>
      <c r="M31" s="233"/>
      <c r="N31" s="233"/>
      <c r="O31" s="233"/>
      <c r="P31" s="233"/>
      <c r="Q31" s="233"/>
      <c r="R31" s="233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  <c r="BK31" s="232"/>
      <c r="BL31" s="232"/>
      <c r="BM31" s="232"/>
      <c r="BN31" s="232"/>
      <c r="BO31" s="232"/>
      <c r="BP31" s="232"/>
      <c r="BQ31" s="232"/>
      <c r="BR31" s="232"/>
      <c r="BS31" s="232"/>
      <c r="BT31" s="232"/>
      <c r="BU31" s="232"/>
      <c r="BV31" s="232"/>
      <c r="BW31" s="232"/>
      <c r="BX31" s="232"/>
      <c r="BY31" s="232"/>
      <c r="BZ31" s="232"/>
      <c r="CA31" s="232"/>
      <c r="CB31" s="232"/>
      <c r="CC31" s="232"/>
      <c r="CD31" s="232"/>
      <c r="CE31" s="232"/>
      <c r="CF31" s="232"/>
      <c r="CG31" s="232"/>
      <c r="CH31" s="232"/>
      <c r="CI31" s="232"/>
      <c r="CJ31" s="232"/>
      <c r="CK31" s="232"/>
      <c r="CL31" s="232"/>
      <c r="CM31" s="232"/>
      <c r="CN31" s="232"/>
      <c r="CO31" s="232"/>
      <c r="CP31" s="232"/>
      <c r="CQ31" s="232"/>
      <c r="CR31" s="232"/>
      <c r="CS31" s="232"/>
      <c r="CT31" s="232"/>
      <c r="CU31" s="232"/>
      <c r="CV31" s="232"/>
      <c r="CW31" s="232"/>
      <c r="CX31" s="232"/>
      <c r="CY31" s="232"/>
      <c r="CZ31" s="232"/>
      <c r="DA31" s="232"/>
      <c r="DB31" s="232"/>
      <c r="DC31" s="232"/>
      <c r="DD31" s="232"/>
      <c r="DE31" s="232"/>
      <c r="DF31" s="232"/>
      <c r="DG31" s="232"/>
      <c r="DH31" s="232"/>
      <c r="DI31" s="232"/>
      <c r="DJ31" s="232"/>
      <c r="DK31" s="232"/>
      <c r="DL31" s="232"/>
      <c r="DM31" s="232"/>
      <c r="DN31" s="232"/>
      <c r="DO31" s="232"/>
      <c r="DP31" s="232"/>
      <c r="DQ31" s="232"/>
      <c r="DR31" s="232"/>
      <c r="DS31" s="232"/>
      <c r="DT31" s="232"/>
      <c r="DU31" s="232"/>
      <c r="DV31" s="232"/>
      <c r="DW31" s="232"/>
      <c r="DX31" s="232"/>
      <c r="DY31" s="232"/>
      <c r="DZ31" s="232"/>
      <c r="EA31" s="232"/>
      <c r="EB31" s="232"/>
      <c r="EC31" s="232"/>
      <c r="ED31" s="232"/>
      <c r="EE31" s="232"/>
      <c r="EF31" s="232"/>
      <c r="EG31" s="232"/>
      <c r="EH31" s="232"/>
      <c r="EI31" s="232"/>
      <c r="EJ31" s="232"/>
      <c r="EK31" s="232"/>
      <c r="EL31" s="232"/>
      <c r="EM31" s="232"/>
      <c r="EN31" s="232"/>
      <c r="EO31" s="232"/>
      <c r="EP31" s="232"/>
      <c r="EQ31" s="232"/>
      <c r="ER31" s="232"/>
      <c r="ES31" s="232"/>
      <c r="ET31" s="232"/>
      <c r="EU31" s="232"/>
      <c r="EV31" s="232"/>
      <c r="EW31" s="232"/>
      <c r="EX31" s="232"/>
      <c r="EY31" s="232"/>
      <c r="EZ31" s="232"/>
      <c r="FA31" s="232"/>
      <c r="FB31" s="232"/>
      <c r="FC31" s="232"/>
      <c r="FD31" s="232"/>
      <c r="FE31" s="232"/>
      <c r="FF31" s="232"/>
      <c r="FG31" s="232"/>
      <c r="FH31" s="232"/>
      <c r="FI31" s="232"/>
      <c r="FJ31" s="232"/>
      <c r="FK31" s="232"/>
      <c r="FL31" s="232"/>
      <c r="FM31" s="232"/>
      <c r="FN31" s="232"/>
      <c r="FO31" s="232"/>
      <c r="FP31" s="232"/>
      <c r="FQ31" s="232"/>
      <c r="FR31" s="232"/>
      <c r="FS31" s="232"/>
      <c r="FT31" s="232"/>
      <c r="FU31" s="232"/>
      <c r="FV31" s="232"/>
      <c r="FW31" s="232"/>
      <c r="FX31" s="232"/>
      <c r="FY31" s="232"/>
      <c r="FZ31" s="232"/>
      <c r="GA31" s="232"/>
      <c r="GB31" s="232"/>
      <c r="GC31" s="232"/>
      <c r="GD31" s="232"/>
      <c r="GE31" s="232"/>
      <c r="GF31" s="232"/>
      <c r="GG31" s="232"/>
      <c r="GH31" s="232"/>
      <c r="GI31" s="232"/>
      <c r="GJ31" s="232"/>
      <c r="GK31" s="232"/>
      <c r="GL31" s="232"/>
      <c r="GM31" s="232"/>
      <c r="GN31" s="232"/>
      <c r="GO31" s="232"/>
      <c r="GP31" s="232"/>
      <c r="GQ31" s="232"/>
      <c r="GR31" s="232"/>
      <c r="GS31" s="232"/>
      <c r="GT31" s="232"/>
      <c r="GU31" s="232"/>
      <c r="GV31" s="232"/>
      <c r="GW31" s="232"/>
      <c r="GX31" s="232"/>
      <c r="GY31" s="232"/>
      <c r="GZ31" s="232"/>
      <c r="HA31" s="232"/>
      <c r="HB31" s="232"/>
      <c r="HC31" s="232"/>
      <c r="HD31" s="232"/>
      <c r="HE31" s="232"/>
      <c r="HF31" s="232"/>
      <c r="HG31" s="232"/>
      <c r="HH31" s="232"/>
      <c r="HI31" s="232"/>
      <c r="HJ31" s="232"/>
      <c r="HK31" s="232"/>
      <c r="HL31" s="232"/>
      <c r="HM31" s="232"/>
      <c r="HN31" s="232"/>
      <c r="HO31" s="232"/>
      <c r="HP31" s="232"/>
      <c r="HQ31" s="232"/>
      <c r="HR31" s="232"/>
      <c r="HS31" s="232"/>
      <c r="HT31" s="232"/>
      <c r="HU31" s="232"/>
      <c r="HV31" s="232"/>
      <c r="HW31" s="232"/>
      <c r="HX31" s="232"/>
      <c r="HY31" s="232"/>
      <c r="HZ31" s="232"/>
      <c r="IA31" s="232"/>
      <c r="IB31" s="232"/>
      <c r="IC31" s="232"/>
      <c r="ID31" s="232"/>
      <c r="IE31" s="232"/>
      <c r="IF31" s="232"/>
      <c r="IG31" s="232"/>
      <c r="IH31" s="232"/>
      <c r="II31" s="232"/>
      <c r="IJ31" s="232"/>
      <c r="IK31" s="232"/>
      <c r="IL31" s="232"/>
      <c r="IM31" s="232"/>
      <c r="IN31" s="232"/>
      <c r="IO31" s="232"/>
      <c r="IP31" s="232"/>
      <c r="IQ31" s="232"/>
      <c r="IR31" s="232"/>
      <c r="IS31" s="232"/>
      <c r="IT31" s="232"/>
      <c r="IU31" s="232"/>
      <c r="IV31" s="232"/>
      <c r="IW31" s="232"/>
      <c r="IX31" s="232"/>
      <c r="IY31" s="232"/>
      <c r="IZ31" s="232"/>
      <c r="JA31" s="232"/>
      <c r="JB31" s="232"/>
      <c r="JC31" s="232"/>
      <c r="JD31" s="232"/>
      <c r="JE31" s="232"/>
      <c r="JF31" s="232"/>
      <c r="JG31" s="232"/>
      <c r="JH31" s="232"/>
      <c r="JI31" s="232"/>
      <c r="JJ31" s="232"/>
      <c r="JK31" s="232"/>
      <c r="JL31" s="232"/>
      <c r="JM31" s="232"/>
      <c r="JN31" s="232"/>
      <c r="JO31" s="232"/>
      <c r="JP31" s="232"/>
      <c r="JQ31" s="232"/>
      <c r="JR31" s="232"/>
      <c r="JS31" s="232"/>
      <c r="JT31" s="232"/>
      <c r="JU31" s="232"/>
      <c r="JV31" s="232"/>
      <c r="JW31" s="232"/>
      <c r="JX31" s="232"/>
      <c r="JY31" s="232"/>
      <c r="JZ31" s="232"/>
      <c r="KA31" s="232"/>
      <c r="KB31" s="232"/>
      <c r="KC31" s="232"/>
      <c r="KD31" s="232"/>
      <c r="KE31" s="232"/>
      <c r="KF31" s="232"/>
      <c r="KG31" s="232"/>
      <c r="KH31" s="232"/>
      <c r="KI31" s="232"/>
      <c r="KJ31" s="232"/>
      <c r="KK31" s="232"/>
      <c r="KL31" s="232"/>
      <c r="KM31" s="232"/>
      <c r="KN31" s="232"/>
      <c r="KO31" s="232"/>
      <c r="KP31" s="232"/>
      <c r="KQ31" s="232"/>
      <c r="KR31" s="232"/>
      <c r="KS31" s="232"/>
      <c r="KT31" s="232"/>
      <c r="KU31" s="232"/>
      <c r="KV31" s="232"/>
      <c r="KW31" s="232"/>
      <c r="KX31" s="232"/>
      <c r="KY31" s="232"/>
      <c r="KZ31" s="232"/>
      <c r="LA31" s="232"/>
      <c r="LB31" s="232"/>
      <c r="LC31" s="232"/>
      <c r="LD31" s="232"/>
      <c r="LE31" s="232"/>
      <c r="LF31" s="232"/>
      <c r="LG31" s="232"/>
      <c r="LH31" s="232"/>
      <c r="LI31" s="232"/>
      <c r="LJ31" s="232"/>
      <c r="LK31" s="232"/>
      <c r="LL31" s="232"/>
      <c r="LM31" s="232"/>
      <c r="LN31" s="232"/>
      <c r="LO31" s="232"/>
      <c r="LP31" s="232"/>
      <c r="LQ31" s="232"/>
      <c r="LR31" s="232"/>
      <c r="LS31" s="232"/>
      <c r="LT31" s="232"/>
      <c r="LU31" s="232"/>
      <c r="LV31" s="232"/>
      <c r="LW31" s="232"/>
      <c r="LX31" s="232"/>
      <c r="LY31" s="232"/>
      <c r="LZ31" s="232"/>
      <c r="MA31" s="232"/>
      <c r="MB31" s="232"/>
      <c r="MC31" s="232"/>
      <c r="MD31" s="232"/>
      <c r="ME31" s="232"/>
      <c r="MF31" s="232"/>
      <c r="MG31" s="232"/>
      <c r="MH31" s="232"/>
      <c r="MI31" s="232"/>
      <c r="MJ31" s="232"/>
      <c r="MK31" s="232"/>
      <c r="ML31" s="232"/>
      <c r="MM31" s="232"/>
      <c r="MN31" s="232"/>
      <c r="MO31" s="232"/>
      <c r="MP31" s="232"/>
      <c r="MQ31" s="232"/>
      <c r="MR31" s="232"/>
      <c r="MS31" s="232"/>
      <c r="MT31" s="232"/>
      <c r="MU31" s="232"/>
      <c r="MV31" s="232"/>
      <c r="MW31" s="232"/>
      <c r="MX31" s="232"/>
      <c r="MY31" s="232"/>
      <c r="MZ31" s="232"/>
      <c r="NA31" s="232"/>
      <c r="NB31" s="232"/>
      <c r="NC31" s="232"/>
      <c r="ND31" s="232"/>
      <c r="NE31" s="232"/>
      <c r="NF31" s="232"/>
      <c r="NG31" s="232"/>
      <c r="NH31" s="232"/>
      <c r="NI31" s="232"/>
      <c r="NJ31" s="232"/>
      <c r="NK31" s="232"/>
      <c r="NL31" s="232"/>
      <c r="NM31" s="232"/>
      <c r="NN31" s="232"/>
      <c r="NO31" s="232"/>
      <c r="NP31" s="232"/>
      <c r="NQ31" s="232"/>
      <c r="NR31" s="232"/>
      <c r="NS31" s="232"/>
      <c r="NT31" s="232"/>
      <c r="NU31" s="232"/>
      <c r="NV31" s="232"/>
      <c r="NW31" s="232"/>
      <c r="NX31" s="232"/>
      <c r="NY31" s="232"/>
      <c r="NZ31" s="232"/>
      <c r="OA31" s="232"/>
      <c r="OB31" s="232"/>
      <c r="OC31" s="232"/>
      <c r="OD31" s="232"/>
      <c r="OE31" s="232"/>
      <c r="OF31" s="232"/>
      <c r="OG31" s="232"/>
      <c r="OH31" s="232"/>
      <c r="OI31" s="232"/>
      <c r="OJ31" s="232"/>
      <c r="OK31" s="232"/>
      <c r="OL31" s="232"/>
      <c r="OM31" s="232"/>
      <c r="ON31" s="232"/>
      <c r="OO31" s="232"/>
      <c r="OP31" s="232"/>
      <c r="OQ31" s="232"/>
      <c r="OR31" s="232"/>
      <c r="OS31" s="232"/>
      <c r="OT31" s="232"/>
      <c r="OU31" s="232"/>
      <c r="OV31" s="232"/>
      <c r="OW31" s="232"/>
      <c r="OX31" s="232"/>
      <c r="OY31" s="232"/>
      <c r="OZ31" s="232"/>
      <c r="PA31" s="232"/>
      <c r="PB31" s="232"/>
      <c r="PC31" s="232"/>
      <c r="PD31" s="232"/>
      <c r="PE31" s="232"/>
      <c r="PF31" s="232"/>
      <c r="PG31" s="232"/>
      <c r="PH31" s="232"/>
      <c r="PI31" s="232"/>
      <c r="PJ31" s="232"/>
      <c r="PK31" s="232"/>
      <c r="PL31" s="232"/>
      <c r="PM31" s="232"/>
      <c r="PN31" s="232"/>
      <c r="PO31" s="232"/>
      <c r="PP31" s="232"/>
      <c r="PQ31" s="232"/>
      <c r="PR31" s="232"/>
      <c r="PS31" s="232"/>
      <c r="PT31" s="232"/>
      <c r="PU31" s="232"/>
      <c r="PV31" s="232"/>
      <c r="PW31" s="232"/>
      <c r="PX31" s="232"/>
      <c r="PY31" s="232"/>
      <c r="PZ31" s="232"/>
      <c r="QA31" s="232"/>
      <c r="QB31" s="232"/>
      <c r="QC31" s="232"/>
      <c r="QD31" s="232"/>
      <c r="QE31" s="232"/>
      <c r="QF31" s="232"/>
      <c r="QG31" s="232"/>
      <c r="QH31" s="232"/>
      <c r="QI31" s="232"/>
      <c r="QJ31" s="232"/>
      <c r="QK31" s="232"/>
      <c r="QL31" s="232"/>
      <c r="QM31" s="232"/>
      <c r="QN31" s="232"/>
      <c r="QO31" s="232"/>
      <c r="QP31" s="232"/>
      <c r="QQ31" s="232"/>
      <c r="QR31" s="232"/>
      <c r="QS31" s="232"/>
      <c r="QT31" s="232"/>
      <c r="QU31" s="232"/>
      <c r="QV31" s="232"/>
      <c r="QW31" s="232"/>
      <c r="QX31" s="232"/>
      <c r="QY31" s="232"/>
      <c r="QZ31" s="232"/>
      <c r="RA31" s="232"/>
      <c r="RB31" s="232"/>
      <c r="RC31" s="232"/>
      <c r="RD31" s="232"/>
      <c r="RE31" s="232"/>
      <c r="RF31" s="232"/>
      <c r="RG31" s="232"/>
      <c r="RH31" s="232"/>
      <c r="RI31" s="232"/>
      <c r="RJ31" s="232"/>
      <c r="RK31" s="232"/>
      <c r="RL31" s="232"/>
      <c r="RM31" s="232"/>
      <c r="RN31" s="232"/>
      <c r="RO31" s="232"/>
      <c r="RP31" s="232"/>
      <c r="RQ31" s="232"/>
      <c r="RR31" s="232"/>
      <c r="RS31" s="232"/>
      <c r="RT31" s="232"/>
      <c r="RU31" s="232"/>
      <c r="RV31" s="232"/>
      <c r="RW31" s="232"/>
      <c r="RX31" s="232"/>
      <c r="RY31" s="232"/>
      <c r="RZ31" s="232"/>
      <c r="SA31" s="232"/>
      <c r="SB31" s="232"/>
      <c r="SC31" s="232"/>
      <c r="SD31" s="232"/>
      <c r="SE31" s="232"/>
      <c r="SF31" s="232"/>
      <c r="SG31" s="232"/>
      <c r="SH31" s="232"/>
      <c r="SI31" s="232"/>
      <c r="SJ31" s="232"/>
      <c r="SK31" s="232"/>
      <c r="SL31" s="232"/>
      <c r="SM31" s="232"/>
      <c r="SN31" s="232"/>
      <c r="SO31" s="232"/>
      <c r="SP31" s="232"/>
      <c r="SQ31" s="232"/>
      <c r="SR31" s="232"/>
      <c r="SS31" s="232"/>
      <c r="ST31" s="232"/>
      <c r="SU31" s="232"/>
      <c r="SV31" s="232"/>
      <c r="SW31" s="232"/>
      <c r="SX31" s="232"/>
      <c r="SY31" s="232"/>
      <c r="SZ31" s="232"/>
      <c r="TA31" s="232"/>
      <c r="TB31" s="232"/>
      <c r="TC31" s="232"/>
      <c r="TD31" s="232"/>
      <c r="TE31" s="232"/>
      <c r="TF31" s="232"/>
      <c r="TG31" s="232"/>
      <c r="TH31" s="232"/>
      <c r="TI31" s="232"/>
      <c r="TJ31" s="232"/>
      <c r="TK31" s="232"/>
      <c r="TL31" s="232"/>
      <c r="TM31" s="232"/>
      <c r="TN31" s="232"/>
      <c r="TO31" s="232"/>
      <c r="TP31" s="232"/>
      <c r="TQ31" s="232"/>
      <c r="TR31" s="232"/>
      <c r="TS31" s="232"/>
      <c r="TT31" s="232"/>
      <c r="TU31" s="232"/>
      <c r="TV31" s="232"/>
      <c r="TW31" s="232"/>
      <c r="TX31" s="232"/>
      <c r="TY31" s="232"/>
      <c r="TZ31" s="232"/>
      <c r="UA31" s="232"/>
      <c r="UB31" s="232"/>
      <c r="UC31" s="232"/>
      <c r="UD31" s="232"/>
      <c r="UE31" s="232"/>
      <c r="UF31" s="232"/>
      <c r="UG31" s="232"/>
      <c r="UH31" s="232"/>
      <c r="UI31" s="232"/>
      <c r="UJ31" s="232"/>
      <c r="UK31" s="232"/>
      <c r="UL31" s="232"/>
      <c r="UM31" s="232"/>
      <c r="UN31" s="232"/>
      <c r="UO31" s="232"/>
      <c r="UP31" s="232"/>
      <c r="UQ31" s="232"/>
      <c r="UR31" s="232"/>
      <c r="US31" s="232"/>
      <c r="UT31" s="232"/>
      <c r="UU31" s="232"/>
      <c r="UV31" s="232"/>
      <c r="UW31" s="232"/>
      <c r="UX31" s="232"/>
      <c r="UY31" s="232"/>
      <c r="UZ31" s="232"/>
      <c r="VA31" s="232"/>
      <c r="VB31" s="232"/>
      <c r="VC31" s="232"/>
      <c r="VD31" s="232"/>
      <c r="VE31" s="232"/>
      <c r="VF31" s="232"/>
      <c r="VG31" s="232"/>
      <c r="VH31" s="232"/>
      <c r="VI31" s="232"/>
      <c r="VJ31" s="232"/>
      <c r="VK31" s="232"/>
      <c r="VL31" s="232"/>
      <c r="VM31" s="232"/>
      <c r="VN31" s="232"/>
      <c r="VO31" s="232"/>
      <c r="VP31" s="232"/>
      <c r="VQ31" s="232"/>
      <c r="VR31" s="232"/>
      <c r="VS31" s="232"/>
      <c r="VT31" s="232"/>
      <c r="VU31" s="232"/>
      <c r="VV31" s="232"/>
      <c r="VW31" s="232"/>
      <c r="VX31" s="232"/>
      <c r="VY31" s="232"/>
      <c r="VZ31" s="232"/>
      <c r="WA31" s="232"/>
      <c r="WB31" s="232"/>
      <c r="WC31" s="232"/>
      <c r="WD31" s="232"/>
      <c r="WE31" s="232"/>
      <c r="WF31" s="232"/>
      <c r="WG31" s="232"/>
      <c r="WH31" s="232"/>
      <c r="WI31" s="232"/>
      <c r="WJ31" s="232"/>
      <c r="WK31" s="232"/>
      <c r="WL31" s="232"/>
      <c r="WM31" s="232"/>
      <c r="WN31" s="232"/>
      <c r="WO31" s="232"/>
      <c r="WP31" s="232"/>
      <c r="WQ31" s="232"/>
      <c r="WR31" s="232"/>
      <c r="WS31" s="232"/>
      <c r="WT31" s="232"/>
      <c r="WU31" s="232"/>
      <c r="WV31" s="232"/>
      <c r="WW31" s="232"/>
      <c r="WX31" s="232"/>
      <c r="WY31" s="232"/>
      <c r="WZ31" s="232"/>
      <c r="XA31" s="232"/>
      <c r="XB31" s="232"/>
      <c r="XC31" s="232"/>
      <c r="XD31" s="232"/>
      <c r="XE31" s="232"/>
      <c r="XF31" s="232"/>
      <c r="XG31" s="232"/>
      <c r="XH31" s="232"/>
      <c r="XI31" s="232"/>
      <c r="XJ31" s="232"/>
      <c r="XK31" s="232"/>
      <c r="XL31" s="232"/>
      <c r="XM31" s="232"/>
      <c r="XN31" s="232"/>
      <c r="XO31" s="232"/>
      <c r="XP31" s="232"/>
      <c r="XQ31" s="232"/>
      <c r="XR31" s="232"/>
      <c r="XS31" s="232"/>
      <c r="XT31" s="232"/>
      <c r="XU31" s="232"/>
      <c r="XV31" s="232"/>
      <c r="XW31" s="232"/>
      <c r="XX31" s="232"/>
      <c r="XY31" s="232"/>
      <c r="XZ31" s="232"/>
      <c r="YA31" s="232"/>
      <c r="YB31" s="232"/>
      <c r="YC31" s="232"/>
      <c r="YD31" s="232"/>
      <c r="YE31" s="232"/>
      <c r="YF31" s="232"/>
      <c r="YG31" s="232"/>
      <c r="YH31" s="232"/>
      <c r="YI31" s="232"/>
      <c r="YJ31" s="232"/>
      <c r="YK31" s="232"/>
      <c r="YL31" s="232"/>
      <c r="YM31" s="232"/>
      <c r="YN31" s="232"/>
      <c r="YO31" s="232"/>
      <c r="YP31" s="232"/>
      <c r="YQ31" s="232"/>
      <c r="YR31" s="232"/>
      <c r="YS31" s="232"/>
      <c r="YT31" s="232"/>
      <c r="YU31" s="232"/>
      <c r="YV31" s="232"/>
      <c r="YW31" s="232"/>
      <c r="YX31" s="232"/>
      <c r="YY31" s="232"/>
      <c r="YZ31" s="232"/>
      <c r="ZA31" s="232"/>
      <c r="ZB31" s="232"/>
      <c r="ZC31" s="232"/>
      <c r="ZD31" s="232"/>
      <c r="ZE31" s="232"/>
      <c r="ZF31" s="232"/>
      <c r="ZG31" s="232"/>
      <c r="ZH31" s="232"/>
      <c r="ZI31" s="232"/>
      <c r="ZJ31" s="232"/>
      <c r="ZK31" s="232"/>
      <c r="ZL31" s="232"/>
      <c r="ZM31" s="232"/>
      <c r="ZN31" s="232"/>
      <c r="ZO31" s="232"/>
      <c r="ZP31" s="232"/>
      <c r="ZQ31" s="232"/>
      <c r="ZR31" s="232"/>
      <c r="ZS31" s="232"/>
      <c r="ZT31" s="232"/>
      <c r="ZU31" s="232"/>
      <c r="ZV31" s="232"/>
      <c r="ZW31" s="232"/>
      <c r="ZX31" s="232"/>
      <c r="ZY31" s="232"/>
      <c r="ZZ31" s="232"/>
      <c r="AAA31" s="232"/>
      <c r="AAB31" s="232"/>
      <c r="AAC31" s="232"/>
      <c r="AAD31" s="232"/>
      <c r="AAE31" s="232"/>
      <c r="AAF31" s="232"/>
      <c r="AAG31" s="232"/>
      <c r="AAH31" s="232"/>
      <c r="AAI31" s="232"/>
      <c r="AAJ31" s="232"/>
      <c r="AAK31" s="232"/>
      <c r="AAL31" s="232"/>
      <c r="AAM31" s="232"/>
      <c r="AAN31" s="232"/>
      <c r="AAO31" s="232"/>
      <c r="AAP31" s="232"/>
      <c r="AAQ31" s="232"/>
      <c r="AAR31" s="232"/>
      <c r="AAS31" s="232"/>
      <c r="AAT31" s="232"/>
      <c r="AAU31" s="232"/>
      <c r="AAV31" s="232"/>
      <c r="AAW31" s="232"/>
      <c r="AAX31" s="232"/>
      <c r="AAY31" s="232"/>
      <c r="AAZ31" s="232"/>
      <c r="ABA31" s="232"/>
      <c r="ABB31" s="232"/>
      <c r="ABC31" s="232"/>
      <c r="ABD31" s="232"/>
      <c r="ABE31" s="232"/>
      <c r="ABF31" s="232"/>
      <c r="ABG31" s="232"/>
      <c r="ABH31" s="232"/>
      <c r="ABI31" s="232"/>
      <c r="ABJ31" s="232"/>
      <c r="ABK31" s="232"/>
      <c r="ABL31" s="232"/>
      <c r="ABM31" s="232"/>
      <c r="ABN31" s="232"/>
      <c r="ABO31" s="232"/>
      <c r="ABP31" s="232"/>
      <c r="ABQ31" s="232"/>
      <c r="ABR31" s="232"/>
      <c r="ABS31" s="232"/>
      <c r="ABT31" s="232"/>
      <c r="ABU31" s="232"/>
      <c r="ABV31" s="232"/>
      <c r="ABW31" s="232"/>
      <c r="ABX31" s="232"/>
      <c r="ABY31" s="232"/>
      <c r="ABZ31" s="232"/>
      <c r="ACA31" s="232"/>
      <c r="ACB31" s="232"/>
      <c r="ACC31" s="232"/>
      <c r="ACD31" s="232"/>
      <c r="ACE31" s="232"/>
      <c r="ACF31" s="232"/>
      <c r="ACG31" s="232"/>
      <c r="ACH31" s="232"/>
      <c r="ACI31" s="232"/>
      <c r="ACJ31" s="232"/>
      <c r="ACK31" s="232"/>
      <c r="ACL31" s="232"/>
      <c r="ACM31" s="232"/>
      <c r="ACN31" s="232"/>
      <c r="ACO31" s="232"/>
      <c r="ACP31" s="232"/>
      <c r="ACQ31" s="232"/>
      <c r="ACR31" s="232"/>
      <c r="ACS31" s="232"/>
      <c r="ACT31" s="232"/>
      <c r="ACU31" s="232"/>
      <c r="ACV31" s="232"/>
      <c r="ACW31" s="232"/>
      <c r="ACX31" s="232"/>
      <c r="ACY31" s="232"/>
      <c r="ACZ31" s="232"/>
      <c r="ADA31" s="232"/>
      <c r="ADB31" s="232"/>
      <c r="ADC31" s="232"/>
      <c r="ADD31" s="232"/>
      <c r="ADE31" s="232"/>
      <c r="ADF31" s="232"/>
      <c r="ADG31" s="232"/>
      <c r="ADH31" s="232"/>
      <c r="ADI31" s="232"/>
      <c r="ADJ31" s="232"/>
      <c r="ADK31" s="232"/>
      <c r="ADL31" s="232"/>
      <c r="ADM31" s="232"/>
      <c r="ADN31" s="232"/>
      <c r="ADO31" s="232"/>
      <c r="ADP31" s="232"/>
      <c r="ADQ31" s="232"/>
      <c r="ADR31" s="232"/>
      <c r="ADS31" s="232"/>
      <c r="ADT31" s="232"/>
      <c r="ADU31" s="232"/>
      <c r="ADV31" s="232"/>
      <c r="ADW31" s="232"/>
      <c r="ADX31" s="232"/>
      <c r="ADY31" s="232"/>
      <c r="ADZ31" s="232"/>
      <c r="AEA31" s="232"/>
      <c r="AEB31" s="232"/>
      <c r="AEC31" s="232"/>
      <c r="AED31" s="232"/>
      <c r="AEE31" s="232"/>
      <c r="AEF31" s="232"/>
      <c r="AEG31" s="232"/>
      <c r="AEH31" s="232"/>
      <c r="AEI31" s="232"/>
      <c r="AEJ31" s="232"/>
      <c r="AEK31" s="232"/>
      <c r="AEL31" s="232"/>
      <c r="AEM31" s="232"/>
      <c r="AEN31" s="232"/>
      <c r="AEO31" s="232"/>
      <c r="AEP31" s="232"/>
      <c r="AEQ31" s="232"/>
      <c r="AER31" s="232"/>
      <c r="AES31" s="232"/>
      <c r="AET31" s="232"/>
      <c r="AEU31" s="232"/>
      <c r="AEV31" s="232"/>
      <c r="AEW31" s="232"/>
      <c r="AEX31" s="232"/>
      <c r="AEY31" s="232"/>
      <c r="AEZ31" s="232"/>
      <c r="AFA31" s="232"/>
      <c r="AFB31" s="232"/>
      <c r="AFC31" s="232"/>
      <c r="AFD31" s="232"/>
      <c r="AFE31" s="232"/>
      <c r="AFF31" s="232"/>
      <c r="AFG31" s="232"/>
      <c r="AFH31" s="232"/>
      <c r="AFI31" s="232"/>
      <c r="AFJ31" s="232"/>
      <c r="AFK31" s="232"/>
      <c r="AFL31" s="232"/>
      <c r="AFM31" s="232"/>
      <c r="AFN31" s="232"/>
      <c r="AFO31" s="232"/>
      <c r="AFP31" s="232"/>
      <c r="AFQ31" s="232"/>
      <c r="AFR31" s="232"/>
      <c r="AFS31" s="232"/>
      <c r="AFT31" s="232"/>
      <c r="AFU31" s="232"/>
      <c r="AFV31" s="232"/>
      <c r="AFW31" s="232"/>
      <c r="AFX31" s="232"/>
      <c r="AFY31" s="232"/>
      <c r="AFZ31" s="232"/>
      <c r="AGA31" s="232"/>
      <c r="AGB31" s="232"/>
      <c r="AGC31" s="232"/>
      <c r="AGD31" s="232"/>
      <c r="AGE31" s="232"/>
      <c r="AGF31" s="232"/>
      <c r="AGG31" s="232"/>
      <c r="AGH31" s="232"/>
      <c r="AGI31" s="232"/>
      <c r="AGJ31" s="232"/>
      <c r="AGK31" s="232"/>
      <c r="AGL31" s="232"/>
      <c r="AGM31" s="232"/>
      <c r="AGN31" s="232"/>
      <c r="AGO31" s="232"/>
      <c r="AGP31" s="232"/>
      <c r="AGQ31" s="232"/>
      <c r="AGR31" s="232"/>
      <c r="AGS31" s="232"/>
      <c r="AGT31" s="232"/>
      <c r="AGU31" s="232"/>
      <c r="AGV31" s="232"/>
      <c r="AGW31" s="232"/>
      <c r="AGX31" s="232"/>
      <c r="AGY31" s="232"/>
      <c r="AGZ31" s="232"/>
      <c r="AHA31" s="232"/>
      <c r="AHB31" s="232"/>
      <c r="AHC31" s="232"/>
      <c r="AHD31" s="232"/>
      <c r="AHE31" s="232"/>
      <c r="AHF31" s="232"/>
      <c r="AHG31" s="232"/>
      <c r="AHH31" s="232"/>
      <c r="AHI31" s="232"/>
      <c r="AHJ31" s="232"/>
      <c r="AHK31" s="232"/>
      <c r="AHL31" s="232"/>
      <c r="AHM31" s="232"/>
      <c r="AHN31" s="232"/>
      <c r="AHO31" s="232"/>
      <c r="AHP31" s="232"/>
      <c r="AHQ31" s="232"/>
      <c r="AHR31" s="232"/>
      <c r="AHS31" s="232"/>
      <c r="AHT31" s="232"/>
      <c r="AHU31" s="232"/>
      <c r="AHV31" s="232"/>
      <c r="AHW31" s="232"/>
      <c r="AHX31" s="232"/>
      <c r="AHY31" s="232"/>
      <c r="AHZ31" s="232"/>
      <c r="AIA31" s="232"/>
      <c r="AIB31" s="232"/>
      <c r="AIC31" s="232"/>
      <c r="AID31" s="232"/>
      <c r="AIE31" s="232"/>
      <c r="AIF31" s="232"/>
      <c r="AIG31" s="232"/>
      <c r="AIH31" s="232"/>
      <c r="AII31" s="232"/>
      <c r="AIJ31" s="232"/>
      <c r="AIK31" s="232"/>
      <c r="AIL31" s="232"/>
      <c r="AIM31" s="232"/>
      <c r="AIN31" s="232"/>
      <c r="AIO31" s="232"/>
      <c r="AIP31" s="232"/>
      <c r="AIQ31" s="232"/>
      <c r="AIR31" s="232"/>
      <c r="AIS31" s="232"/>
      <c r="AIT31" s="232"/>
      <c r="AIU31" s="232"/>
      <c r="AIV31" s="232"/>
      <c r="AIW31" s="232"/>
      <c r="AIX31" s="232"/>
      <c r="AIY31" s="232"/>
      <c r="AIZ31" s="232"/>
      <c r="AJA31" s="232"/>
      <c r="AJB31" s="232"/>
      <c r="AJC31" s="232"/>
      <c r="AJD31" s="232"/>
      <c r="AJE31" s="232"/>
      <c r="AJF31" s="232"/>
      <c r="AJG31" s="232"/>
      <c r="AJH31" s="232"/>
      <c r="AJI31" s="232"/>
      <c r="AJJ31" s="232"/>
      <c r="AJK31" s="232"/>
      <c r="AJL31" s="232"/>
      <c r="AJM31" s="232"/>
      <c r="AJN31" s="232"/>
      <c r="AJO31" s="232"/>
      <c r="AJP31" s="232"/>
      <c r="AJQ31" s="232"/>
      <c r="AJR31" s="232"/>
      <c r="AJS31" s="232"/>
      <c r="AJT31" s="232"/>
      <c r="AJU31" s="232"/>
      <c r="AJV31" s="232"/>
      <c r="AJW31" s="232"/>
      <c r="AJX31" s="232"/>
      <c r="AJY31" s="232"/>
      <c r="AJZ31" s="232"/>
      <c r="AKA31" s="232"/>
      <c r="AKB31" s="232"/>
      <c r="AKC31" s="232"/>
      <c r="AKD31" s="232"/>
      <c r="AKE31" s="232"/>
      <c r="AKF31" s="232"/>
      <c r="AKG31" s="232"/>
      <c r="AKH31" s="232"/>
      <c r="AKI31" s="232"/>
      <c r="AKJ31" s="232"/>
      <c r="AKK31" s="232"/>
      <c r="AKL31" s="232"/>
      <c r="AKM31" s="232"/>
      <c r="AKN31" s="232"/>
      <c r="AKO31" s="232"/>
      <c r="AKP31" s="232"/>
      <c r="AKQ31" s="232"/>
      <c r="AKR31" s="232"/>
      <c r="AKS31" s="232"/>
      <c r="AKT31" s="232"/>
      <c r="AKU31" s="232"/>
      <c r="AKV31" s="232"/>
      <c r="AKW31" s="232"/>
      <c r="AKX31" s="232"/>
      <c r="AKY31" s="232"/>
      <c r="AKZ31" s="232"/>
      <c r="ALA31" s="232"/>
      <c r="ALB31" s="232"/>
      <c r="ALC31" s="232"/>
      <c r="ALD31" s="232"/>
      <c r="ALE31" s="232"/>
      <c r="ALF31" s="232"/>
      <c r="ALG31" s="232"/>
      <c r="ALH31" s="232"/>
      <c r="ALI31" s="232"/>
      <c r="ALJ31" s="232"/>
      <c r="ALK31" s="232"/>
      <c r="ALL31" s="232"/>
      <c r="ALM31" s="232"/>
      <c r="ALN31" s="232"/>
      <c r="ALO31" s="232"/>
      <c r="ALP31" s="232"/>
      <c r="ALQ31" s="232"/>
      <c r="ALR31" s="232"/>
      <c r="ALS31" s="232"/>
      <c r="ALT31" s="232"/>
      <c r="ALU31" s="232"/>
      <c r="ALV31" s="232"/>
      <c r="ALW31" s="232"/>
      <c r="ALX31" s="232"/>
      <c r="ALY31" s="232"/>
      <c r="ALZ31" s="232"/>
      <c r="AMA31" s="232"/>
      <c r="AMB31" s="232"/>
      <c r="AMC31" s="232"/>
      <c r="AMD31" s="232"/>
      <c r="AME31" s="232"/>
      <c r="AMF31" s="232"/>
      <c r="AMG31" s="232"/>
      <c r="AMH31" s="232"/>
      <c r="AMI31" s="232"/>
      <c r="AMJ31" s="232"/>
      <c r="AMK31" s="232"/>
    </row>
    <row r="32" spans="1:1025" ht="60" customHeight="1">
      <c r="A32" s="390">
        <f>A30+1</f>
        <v>6</v>
      </c>
      <c r="B32" s="320" t="s">
        <v>223</v>
      </c>
      <c r="C32" s="342">
        <f>IF(ISBLANK('[10]PRESUPUESTO EMPALME'!C71),"",'[10]PRESUPUESTO EMPALME'!C71)</f>
        <v>1</v>
      </c>
      <c r="D32" s="311" t="str">
        <f>IF(ISBLANK('[10]PRESUPUESTO EMPALME'!D71),"",'[10]PRESUPUESTO EMPALME'!D71)</f>
        <v>PA</v>
      </c>
      <c r="E32" s="317"/>
      <c r="F32" s="309">
        <f t="shared" si="1"/>
        <v>0</v>
      </c>
      <c r="G32" s="288">
        <f>SUM(F32)</f>
        <v>0</v>
      </c>
      <c r="H32" s="250"/>
    </row>
    <row r="33" spans="1:1025" ht="12.75" customHeight="1">
      <c r="A33" s="389" t="str">
        <f>IF(ISBLANK('[10]PRESUPUESTO EMPALME'!A72),"",'[10]PRESUPUESTO EMPALME'!A72)</f>
        <v/>
      </c>
      <c r="B33" s="370" t="str">
        <f>IF(ISBLANK('[10]PRESUPUESTO EMPALME'!B72),"",'[10]PRESUPUESTO EMPALME'!B72)</f>
        <v/>
      </c>
      <c r="C33" s="342" t="str">
        <f>IF(ISBLANK('[10]PRESUPUESTO EMPALME'!C72),"",'[10]PRESUPUESTO EMPALME'!C72)</f>
        <v/>
      </c>
      <c r="D33" s="311" t="str">
        <f>IF(ISBLANK('[10]PRESUPUESTO EMPALME'!D72),"",'[10]PRESUPUESTO EMPALME'!D72)</f>
        <v/>
      </c>
      <c r="E33" s="317"/>
      <c r="F33" s="309" t="str">
        <f t="shared" si="1"/>
        <v/>
      </c>
      <c r="G33" s="288" t="str">
        <f>IF(ISBLANK('[10]PRESUPUESTO EMPALME'!G72),"",'[10]PRESUPUESTO EMPALME'!G72)</f>
        <v/>
      </c>
      <c r="H33" s="250"/>
    </row>
    <row r="34" spans="1:1025" s="373" customFormat="1" ht="32.25" customHeight="1">
      <c r="A34" s="388" t="s">
        <v>87</v>
      </c>
      <c r="B34" s="387" t="s">
        <v>222</v>
      </c>
      <c r="C34" s="386"/>
      <c r="D34" s="378"/>
      <c r="E34" s="385"/>
      <c r="F34" s="376"/>
      <c r="G34" s="384"/>
      <c r="H34" s="250"/>
      <c r="I34" s="234"/>
    </row>
    <row r="35" spans="1:1025" s="373" customFormat="1" ht="54.75" customHeight="1">
      <c r="A35" s="381" t="s">
        <v>221</v>
      </c>
      <c r="B35" s="380" t="s">
        <v>220</v>
      </c>
      <c r="C35" s="379">
        <v>1</v>
      </c>
      <c r="D35" s="378" t="s">
        <v>2</v>
      </c>
      <c r="E35" s="377"/>
      <c r="F35" s="376"/>
      <c r="G35" s="375"/>
      <c r="H35" s="250"/>
      <c r="I35" s="234"/>
      <c r="J35" s="374"/>
    </row>
    <row r="36" spans="1:1025" ht="23.25" customHeight="1">
      <c r="A36" s="381" t="s">
        <v>219</v>
      </c>
      <c r="B36" s="380" t="s">
        <v>218</v>
      </c>
      <c r="C36" s="379">
        <v>2</v>
      </c>
      <c r="D36" s="378" t="s">
        <v>2</v>
      </c>
      <c r="E36" s="377"/>
      <c r="F36" s="376"/>
      <c r="G36" s="383"/>
      <c r="H36" s="250"/>
      <c r="J36" s="382">
        <v>81661.53</v>
      </c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  <c r="AN36" s="231"/>
      <c r="AO36" s="231"/>
      <c r="AP36" s="231"/>
      <c r="AQ36" s="231"/>
      <c r="AR36" s="231"/>
      <c r="AS36" s="231"/>
      <c r="AT36" s="231"/>
      <c r="AU36" s="231"/>
      <c r="AV36" s="231"/>
      <c r="AW36" s="231"/>
      <c r="AX36" s="231"/>
      <c r="AY36" s="231"/>
      <c r="AZ36" s="231"/>
      <c r="BA36" s="231"/>
      <c r="BB36" s="231"/>
      <c r="BC36" s="231"/>
      <c r="BD36" s="231"/>
      <c r="BE36" s="231"/>
      <c r="BF36" s="231"/>
      <c r="BG36" s="231"/>
      <c r="BH36" s="231"/>
      <c r="BI36" s="231"/>
      <c r="BJ36" s="231"/>
      <c r="BK36" s="231"/>
      <c r="BL36" s="231"/>
      <c r="BM36" s="231"/>
      <c r="BN36" s="231"/>
      <c r="BO36" s="231"/>
      <c r="BP36" s="231"/>
      <c r="BQ36" s="231"/>
      <c r="BR36" s="231"/>
      <c r="BS36" s="231"/>
      <c r="BT36" s="231"/>
      <c r="BU36" s="231"/>
      <c r="BV36" s="231"/>
      <c r="BW36" s="231"/>
      <c r="BX36" s="231"/>
      <c r="BY36" s="231"/>
      <c r="BZ36" s="231"/>
      <c r="CA36" s="231"/>
      <c r="CB36" s="231"/>
      <c r="CC36" s="231"/>
      <c r="CD36" s="231"/>
      <c r="CE36" s="231"/>
      <c r="CF36" s="231"/>
      <c r="CG36" s="231"/>
      <c r="CH36" s="231"/>
      <c r="CI36" s="231"/>
      <c r="CJ36" s="231"/>
      <c r="CK36" s="231"/>
      <c r="CL36" s="231"/>
      <c r="CM36" s="231"/>
      <c r="CN36" s="231"/>
      <c r="CO36" s="231"/>
      <c r="CP36" s="231"/>
      <c r="CQ36" s="231"/>
      <c r="CR36" s="231"/>
      <c r="CS36" s="231"/>
      <c r="CT36" s="231"/>
      <c r="CU36" s="231"/>
      <c r="CV36" s="231"/>
      <c r="CW36" s="231"/>
      <c r="CX36" s="231"/>
      <c r="CY36" s="231"/>
      <c r="CZ36" s="231"/>
      <c r="DA36" s="231"/>
      <c r="DB36" s="231"/>
      <c r="DC36" s="231"/>
      <c r="DD36" s="231"/>
      <c r="DE36" s="231"/>
      <c r="DF36" s="231"/>
      <c r="DG36" s="231"/>
      <c r="DH36" s="231"/>
      <c r="DI36" s="231"/>
      <c r="DJ36" s="231"/>
      <c r="DK36" s="231"/>
      <c r="DL36" s="231"/>
      <c r="DM36" s="231"/>
      <c r="DN36" s="231"/>
      <c r="DO36" s="231"/>
      <c r="DP36" s="231"/>
      <c r="DQ36" s="231"/>
      <c r="DR36" s="231"/>
      <c r="DS36" s="231"/>
      <c r="DT36" s="231"/>
      <c r="DU36" s="231"/>
      <c r="DV36" s="231"/>
      <c r="DW36" s="231"/>
      <c r="DX36" s="231"/>
      <c r="DY36" s="231"/>
      <c r="DZ36" s="231"/>
      <c r="EA36" s="231"/>
      <c r="EB36" s="231"/>
      <c r="EC36" s="231"/>
      <c r="ED36" s="231"/>
      <c r="EE36" s="231"/>
      <c r="EF36" s="231"/>
      <c r="EG36" s="231"/>
      <c r="EH36" s="231"/>
      <c r="EI36" s="231"/>
      <c r="EJ36" s="231"/>
      <c r="EK36" s="231"/>
      <c r="EL36" s="231"/>
      <c r="EM36" s="231"/>
      <c r="EN36" s="231"/>
      <c r="EO36" s="231"/>
      <c r="EP36" s="231"/>
      <c r="EQ36" s="231"/>
      <c r="ER36" s="231"/>
      <c r="ES36" s="231"/>
      <c r="ET36" s="231"/>
      <c r="EU36" s="231"/>
      <c r="EV36" s="231"/>
      <c r="EW36" s="231"/>
      <c r="EX36" s="231"/>
      <c r="EY36" s="231"/>
      <c r="EZ36" s="231"/>
      <c r="FA36" s="231"/>
      <c r="FB36" s="231"/>
      <c r="FC36" s="231"/>
      <c r="FD36" s="231"/>
      <c r="FE36" s="231"/>
      <c r="FF36" s="231"/>
      <c r="FG36" s="231"/>
      <c r="FH36" s="231"/>
      <c r="FI36" s="231"/>
      <c r="FJ36" s="231"/>
      <c r="FK36" s="231"/>
      <c r="FL36" s="231"/>
      <c r="FM36" s="231"/>
      <c r="FN36" s="231"/>
      <c r="FO36" s="231"/>
      <c r="FP36" s="231"/>
      <c r="FQ36" s="231"/>
      <c r="FR36" s="231"/>
      <c r="FS36" s="231"/>
      <c r="FT36" s="231"/>
      <c r="FU36" s="231"/>
      <c r="FV36" s="231"/>
      <c r="FW36" s="231"/>
      <c r="FX36" s="231"/>
      <c r="FY36" s="231"/>
      <c r="FZ36" s="231"/>
      <c r="GA36" s="231"/>
      <c r="GB36" s="231"/>
      <c r="GC36" s="231"/>
      <c r="GD36" s="231"/>
      <c r="GE36" s="231"/>
      <c r="GF36" s="231"/>
      <c r="GG36" s="231"/>
      <c r="GH36" s="231"/>
      <c r="GI36" s="231"/>
      <c r="GJ36" s="231"/>
      <c r="GK36" s="231"/>
      <c r="GL36" s="231"/>
      <c r="GM36" s="231"/>
      <c r="GN36" s="231"/>
      <c r="GO36" s="231"/>
      <c r="GP36" s="231"/>
      <c r="GQ36" s="231"/>
      <c r="GR36" s="231"/>
      <c r="GS36" s="231"/>
      <c r="GT36" s="231"/>
      <c r="GU36" s="231"/>
      <c r="GV36" s="231"/>
      <c r="GW36" s="231"/>
      <c r="GX36" s="231"/>
      <c r="GY36" s="231"/>
      <c r="GZ36" s="231"/>
      <c r="HA36" s="231"/>
      <c r="HB36" s="231"/>
      <c r="HC36" s="231"/>
      <c r="HD36" s="231"/>
      <c r="HE36" s="231"/>
      <c r="HF36" s="231"/>
      <c r="HG36" s="231"/>
      <c r="HH36" s="231"/>
      <c r="HI36" s="231"/>
      <c r="HJ36" s="231"/>
      <c r="HK36" s="231"/>
      <c r="HL36" s="231"/>
      <c r="HM36" s="231"/>
      <c r="HN36" s="231"/>
      <c r="HO36" s="231"/>
      <c r="HP36" s="231"/>
      <c r="HQ36" s="231"/>
      <c r="HR36" s="231"/>
      <c r="HS36" s="231"/>
      <c r="HT36" s="231"/>
      <c r="HU36" s="231"/>
      <c r="HV36" s="231"/>
      <c r="HW36" s="231"/>
      <c r="HX36" s="231"/>
      <c r="HY36" s="231"/>
      <c r="HZ36" s="231"/>
      <c r="IA36" s="231"/>
      <c r="IB36" s="231"/>
      <c r="IC36" s="231"/>
      <c r="ID36" s="231"/>
      <c r="IE36" s="231"/>
      <c r="IF36" s="231"/>
      <c r="IG36" s="231"/>
      <c r="IH36" s="231"/>
      <c r="II36" s="231"/>
      <c r="IJ36" s="231"/>
      <c r="IK36" s="231"/>
      <c r="IL36" s="231"/>
      <c r="IM36" s="231"/>
      <c r="IN36" s="231"/>
      <c r="IO36" s="231"/>
      <c r="IP36" s="231"/>
      <c r="IQ36" s="231"/>
      <c r="IR36" s="231"/>
      <c r="IS36" s="231"/>
      <c r="IT36" s="231"/>
      <c r="IU36" s="231"/>
      <c r="IV36" s="231"/>
      <c r="IW36" s="231"/>
      <c r="IX36" s="231"/>
      <c r="IY36" s="231"/>
      <c r="IZ36" s="231"/>
      <c r="JA36" s="231"/>
      <c r="JB36" s="231"/>
      <c r="JC36" s="231"/>
      <c r="JD36" s="231"/>
      <c r="JE36" s="231"/>
      <c r="JF36" s="231"/>
      <c r="JG36" s="231"/>
      <c r="JH36" s="231"/>
      <c r="JI36" s="231"/>
      <c r="JJ36" s="231"/>
      <c r="JK36" s="231"/>
      <c r="JL36" s="231"/>
      <c r="JM36" s="231"/>
      <c r="JN36" s="231"/>
      <c r="JO36" s="231"/>
      <c r="JP36" s="231"/>
      <c r="JQ36" s="231"/>
      <c r="JR36" s="231"/>
      <c r="JS36" s="231"/>
      <c r="JT36" s="231"/>
      <c r="JU36" s="231"/>
      <c r="JV36" s="231"/>
      <c r="JW36" s="231"/>
      <c r="JX36" s="231"/>
      <c r="JY36" s="231"/>
      <c r="JZ36" s="231"/>
      <c r="KA36" s="231"/>
      <c r="KB36" s="231"/>
      <c r="KC36" s="231"/>
      <c r="KD36" s="231"/>
      <c r="KE36" s="231"/>
      <c r="KF36" s="231"/>
      <c r="KG36" s="231"/>
      <c r="KH36" s="231"/>
      <c r="KI36" s="231"/>
      <c r="KJ36" s="231"/>
      <c r="KK36" s="231"/>
      <c r="KL36" s="231"/>
      <c r="KM36" s="231"/>
      <c r="KN36" s="231"/>
      <c r="KO36" s="231"/>
      <c r="KP36" s="231"/>
      <c r="KQ36" s="231"/>
      <c r="KR36" s="231"/>
      <c r="KS36" s="231"/>
      <c r="KT36" s="231"/>
      <c r="KU36" s="231"/>
      <c r="KV36" s="231"/>
      <c r="KW36" s="231"/>
      <c r="KX36" s="231"/>
      <c r="KY36" s="231"/>
      <c r="KZ36" s="231"/>
      <c r="LA36" s="231"/>
      <c r="LB36" s="231"/>
      <c r="LC36" s="231"/>
      <c r="LD36" s="231"/>
      <c r="LE36" s="231"/>
      <c r="LF36" s="231"/>
      <c r="LG36" s="231"/>
      <c r="LH36" s="231"/>
      <c r="LI36" s="231"/>
      <c r="LJ36" s="231"/>
      <c r="LK36" s="231"/>
      <c r="LL36" s="231"/>
      <c r="LM36" s="231"/>
      <c r="LN36" s="231"/>
      <c r="LO36" s="231"/>
      <c r="LP36" s="231"/>
      <c r="LQ36" s="231"/>
      <c r="LR36" s="231"/>
      <c r="LS36" s="231"/>
      <c r="LT36" s="231"/>
      <c r="LU36" s="231"/>
      <c r="LV36" s="231"/>
      <c r="LW36" s="231"/>
      <c r="LX36" s="231"/>
      <c r="LY36" s="231"/>
      <c r="LZ36" s="231"/>
      <c r="MA36" s="231"/>
      <c r="MB36" s="231"/>
      <c r="MC36" s="231"/>
      <c r="MD36" s="231"/>
      <c r="ME36" s="231"/>
      <c r="MF36" s="231"/>
      <c r="MG36" s="231"/>
      <c r="MH36" s="231"/>
      <c r="MI36" s="231"/>
      <c r="MJ36" s="231"/>
      <c r="MK36" s="231"/>
      <c r="ML36" s="231"/>
      <c r="MM36" s="231"/>
      <c r="MN36" s="231"/>
      <c r="MO36" s="231"/>
      <c r="MP36" s="231"/>
      <c r="MQ36" s="231"/>
      <c r="MR36" s="231"/>
      <c r="MS36" s="231"/>
      <c r="MT36" s="231"/>
      <c r="MU36" s="231"/>
      <c r="MV36" s="231"/>
      <c r="MW36" s="231"/>
      <c r="MX36" s="231"/>
      <c r="MY36" s="231"/>
      <c r="MZ36" s="231"/>
      <c r="NA36" s="231"/>
      <c r="NB36" s="231"/>
      <c r="NC36" s="231"/>
      <c r="ND36" s="231"/>
      <c r="NE36" s="231"/>
      <c r="NF36" s="231"/>
      <c r="NG36" s="231"/>
      <c r="NH36" s="231"/>
      <c r="NI36" s="231"/>
      <c r="NJ36" s="231"/>
      <c r="NK36" s="231"/>
      <c r="NL36" s="231"/>
      <c r="NM36" s="231"/>
      <c r="NN36" s="231"/>
      <c r="NO36" s="231"/>
      <c r="NP36" s="231"/>
      <c r="NQ36" s="231"/>
      <c r="NR36" s="231"/>
      <c r="NS36" s="231"/>
      <c r="NT36" s="231"/>
      <c r="NU36" s="231"/>
      <c r="NV36" s="231"/>
      <c r="NW36" s="231"/>
      <c r="NX36" s="231"/>
      <c r="NY36" s="231"/>
      <c r="NZ36" s="231"/>
      <c r="OA36" s="231"/>
      <c r="OB36" s="231"/>
      <c r="OC36" s="231"/>
      <c r="OD36" s="231"/>
      <c r="OE36" s="231"/>
      <c r="OF36" s="231"/>
      <c r="OG36" s="231"/>
      <c r="OH36" s="231"/>
      <c r="OI36" s="231"/>
      <c r="OJ36" s="231"/>
      <c r="OK36" s="231"/>
      <c r="OL36" s="231"/>
      <c r="OM36" s="231"/>
      <c r="ON36" s="231"/>
      <c r="OO36" s="231"/>
      <c r="OP36" s="231"/>
      <c r="OQ36" s="231"/>
      <c r="OR36" s="231"/>
      <c r="OS36" s="231"/>
      <c r="OT36" s="231"/>
      <c r="OU36" s="231"/>
      <c r="OV36" s="231"/>
      <c r="OW36" s="231"/>
      <c r="OX36" s="231"/>
      <c r="OY36" s="231"/>
      <c r="OZ36" s="231"/>
      <c r="PA36" s="231"/>
      <c r="PB36" s="231"/>
      <c r="PC36" s="231"/>
      <c r="PD36" s="231"/>
      <c r="PE36" s="231"/>
      <c r="PF36" s="231"/>
      <c r="PG36" s="231"/>
      <c r="PH36" s="231"/>
      <c r="PI36" s="231"/>
      <c r="PJ36" s="231"/>
      <c r="PK36" s="231"/>
      <c r="PL36" s="231"/>
      <c r="PM36" s="231"/>
      <c r="PN36" s="231"/>
      <c r="PO36" s="231"/>
      <c r="PP36" s="231"/>
      <c r="PQ36" s="231"/>
      <c r="PR36" s="231"/>
      <c r="PS36" s="231"/>
      <c r="PT36" s="231"/>
      <c r="PU36" s="231"/>
      <c r="PV36" s="231"/>
      <c r="PW36" s="231"/>
      <c r="PX36" s="231"/>
      <c r="PY36" s="231"/>
      <c r="PZ36" s="231"/>
      <c r="QA36" s="231"/>
      <c r="QB36" s="231"/>
      <c r="QC36" s="231"/>
      <c r="QD36" s="231"/>
      <c r="QE36" s="231"/>
      <c r="QF36" s="231"/>
      <c r="QG36" s="231"/>
      <c r="QH36" s="231"/>
      <c r="QI36" s="231"/>
      <c r="QJ36" s="231"/>
      <c r="QK36" s="231"/>
      <c r="QL36" s="231"/>
      <c r="QM36" s="231"/>
      <c r="QN36" s="231"/>
      <c r="QO36" s="231"/>
      <c r="QP36" s="231"/>
      <c r="QQ36" s="231"/>
      <c r="QR36" s="231"/>
      <c r="QS36" s="231"/>
      <c r="QT36" s="231"/>
      <c r="QU36" s="231"/>
      <c r="QV36" s="231"/>
      <c r="QW36" s="231"/>
      <c r="QX36" s="231"/>
      <c r="QY36" s="231"/>
      <c r="QZ36" s="231"/>
      <c r="RA36" s="231"/>
      <c r="RB36" s="231"/>
      <c r="RC36" s="231"/>
      <c r="RD36" s="231"/>
      <c r="RE36" s="231"/>
      <c r="RF36" s="231"/>
      <c r="RG36" s="231"/>
      <c r="RH36" s="231"/>
      <c r="RI36" s="231"/>
      <c r="RJ36" s="231"/>
      <c r="RK36" s="231"/>
      <c r="RL36" s="231"/>
      <c r="RM36" s="231"/>
      <c r="RN36" s="231"/>
      <c r="RO36" s="231"/>
      <c r="RP36" s="231"/>
      <c r="RQ36" s="231"/>
      <c r="RR36" s="231"/>
      <c r="RS36" s="231"/>
      <c r="RT36" s="231"/>
      <c r="RU36" s="231"/>
      <c r="RV36" s="231"/>
      <c r="RW36" s="231"/>
      <c r="RX36" s="231"/>
      <c r="RY36" s="231"/>
      <c r="RZ36" s="231"/>
      <c r="SA36" s="231"/>
      <c r="SB36" s="231"/>
      <c r="SC36" s="231"/>
      <c r="SD36" s="231"/>
      <c r="SE36" s="231"/>
      <c r="SF36" s="231"/>
      <c r="SG36" s="231"/>
      <c r="SH36" s="231"/>
      <c r="SI36" s="231"/>
      <c r="SJ36" s="231"/>
      <c r="SK36" s="231"/>
      <c r="SL36" s="231"/>
      <c r="SM36" s="231"/>
      <c r="SN36" s="231"/>
      <c r="SO36" s="231"/>
      <c r="SP36" s="231"/>
      <c r="SQ36" s="231"/>
      <c r="SR36" s="231"/>
      <c r="SS36" s="231"/>
      <c r="ST36" s="231"/>
      <c r="SU36" s="231"/>
      <c r="SV36" s="231"/>
      <c r="SW36" s="231"/>
      <c r="SX36" s="231"/>
      <c r="SY36" s="231"/>
      <c r="SZ36" s="231"/>
      <c r="TA36" s="231"/>
      <c r="TB36" s="231"/>
      <c r="TC36" s="231"/>
      <c r="TD36" s="231"/>
      <c r="TE36" s="231"/>
      <c r="TF36" s="231"/>
      <c r="TG36" s="231"/>
      <c r="TH36" s="231"/>
      <c r="TI36" s="231"/>
      <c r="TJ36" s="231"/>
      <c r="TK36" s="231"/>
      <c r="TL36" s="231"/>
      <c r="TM36" s="231"/>
      <c r="TN36" s="231"/>
      <c r="TO36" s="231"/>
      <c r="TP36" s="231"/>
      <c r="TQ36" s="231"/>
      <c r="TR36" s="231"/>
      <c r="TS36" s="231"/>
      <c r="TT36" s="231"/>
      <c r="TU36" s="231"/>
      <c r="TV36" s="231"/>
      <c r="TW36" s="231"/>
      <c r="TX36" s="231"/>
      <c r="TY36" s="231"/>
      <c r="TZ36" s="231"/>
      <c r="UA36" s="231"/>
      <c r="UB36" s="231"/>
      <c r="UC36" s="231"/>
      <c r="UD36" s="231"/>
      <c r="UE36" s="231"/>
      <c r="UF36" s="231"/>
      <c r="UG36" s="231"/>
      <c r="UH36" s="231"/>
      <c r="UI36" s="231"/>
      <c r="UJ36" s="231"/>
      <c r="UK36" s="231"/>
      <c r="UL36" s="231"/>
      <c r="UM36" s="231"/>
      <c r="UN36" s="231"/>
      <c r="UO36" s="231"/>
      <c r="UP36" s="231"/>
      <c r="UQ36" s="231"/>
      <c r="UR36" s="231"/>
      <c r="US36" s="231"/>
      <c r="UT36" s="231"/>
      <c r="UU36" s="231"/>
      <c r="UV36" s="231"/>
      <c r="UW36" s="231"/>
      <c r="UX36" s="231"/>
      <c r="UY36" s="231"/>
      <c r="UZ36" s="231"/>
      <c r="VA36" s="231"/>
      <c r="VB36" s="231"/>
      <c r="VC36" s="231"/>
      <c r="VD36" s="231"/>
      <c r="VE36" s="231"/>
      <c r="VF36" s="231"/>
      <c r="VG36" s="231"/>
      <c r="VH36" s="231"/>
      <c r="VI36" s="231"/>
      <c r="VJ36" s="231"/>
      <c r="VK36" s="231"/>
      <c r="VL36" s="231"/>
      <c r="VM36" s="231"/>
      <c r="VN36" s="231"/>
      <c r="VO36" s="231"/>
      <c r="VP36" s="231"/>
      <c r="VQ36" s="231"/>
      <c r="VR36" s="231"/>
      <c r="VS36" s="231"/>
      <c r="VT36" s="231"/>
      <c r="VU36" s="231"/>
      <c r="VV36" s="231"/>
      <c r="VW36" s="231"/>
      <c r="VX36" s="231"/>
      <c r="VY36" s="231"/>
      <c r="VZ36" s="231"/>
      <c r="WA36" s="231"/>
      <c r="WB36" s="231"/>
      <c r="WC36" s="231"/>
      <c r="WD36" s="231"/>
      <c r="WE36" s="231"/>
      <c r="WF36" s="231"/>
      <c r="WG36" s="231"/>
      <c r="WH36" s="231"/>
      <c r="WI36" s="231"/>
      <c r="WJ36" s="231"/>
      <c r="WK36" s="231"/>
      <c r="WL36" s="231"/>
      <c r="WM36" s="231"/>
      <c r="WN36" s="231"/>
      <c r="WO36" s="231"/>
      <c r="WP36" s="231"/>
      <c r="WQ36" s="231"/>
      <c r="WR36" s="231"/>
      <c r="WS36" s="231"/>
      <c r="WT36" s="231"/>
      <c r="WU36" s="231"/>
      <c r="WV36" s="231"/>
      <c r="WW36" s="231"/>
      <c r="WX36" s="231"/>
      <c r="WY36" s="231"/>
      <c r="WZ36" s="231"/>
      <c r="XA36" s="231"/>
      <c r="XB36" s="231"/>
      <c r="XC36" s="231"/>
      <c r="XD36" s="231"/>
      <c r="XE36" s="231"/>
      <c r="XF36" s="231"/>
      <c r="XG36" s="231"/>
      <c r="XH36" s="231"/>
      <c r="XI36" s="231"/>
      <c r="XJ36" s="231"/>
      <c r="XK36" s="231"/>
      <c r="XL36" s="231"/>
      <c r="XM36" s="231"/>
      <c r="XN36" s="231"/>
      <c r="XO36" s="231"/>
      <c r="XP36" s="231"/>
      <c r="XQ36" s="231"/>
      <c r="XR36" s="231"/>
      <c r="XS36" s="231"/>
      <c r="XT36" s="231"/>
      <c r="XU36" s="231"/>
      <c r="XV36" s="231"/>
      <c r="XW36" s="231"/>
      <c r="XX36" s="231"/>
      <c r="XY36" s="231"/>
      <c r="XZ36" s="231"/>
      <c r="YA36" s="231"/>
      <c r="YB36" s="231"/>
      <c r="YC36" s="231"/>
      <c r="YD36" s="231"/>
      <c r="YE36" s="231"/>
      <c r="YF36" s="231"/>
      <c r="YG36" s="231"/>
      <c r="YH36" s="231"/>
      <c r="YI36" s="231"/>
      <c r="YJ36" s="231"/>
      <c r="YK36" s="231"/>
      <c r="YL36" s="231"/>
      <c r="YM36" s="231"/>
      <c r="YN36" s="231"/>
      <c r="YO36" s="231"/>
      <c r="YP36" s="231"/>
      <c r="YQ36" s="231"/>
      <c r="YR36" s="231"/>
      <c r="YS36" s="231"/>
      <c r="YT36" s="231"/>
      <c r="YU36" s="231"/>
      <c r="YV36" s="231"/>
      <c r="YW36" s="231"/>
      <c r="YX36" s="231"/>
      <c r="YY36" s="231"/>
      <c r="YZ36" s="231"/>
      <c r="ZA36" s="231"/>
      <c r="ZB36" s="231"/>
      <c r="ZC36" s="231"/>
      <c r="ZD36" s="231"/>
      <c r="ZE36" s="231"/>
      <c r="ZF36" s="231"/>
      <c r="ZG36" s="231"/>
      <c r="ZH36" s="231"/>
      <c r="ZI36" s="231"/>
      <c r="ZJ36" s="231"/>
      <c r="ZK36" s="231"/>
      <c r="ZL36" s="231"/>
      <c r="ZM36" s="231"/>
      <c r="ZN36" s="231"/>
      <c r="ZO36" s="231"/>
      <c r="ZP36" s="231"/>
      <c r="ZQ36" s="231"/>
      <c r="ZR36" s="231"/>
      <c r="ZS36" s="231"/>
      <c r="ZT36" s="231"/>
      <c r="ZU36" s="231"/>
      <c r="ZV36" s="231"/>
      <c r="ZW36" s="231"/>
      <c r="ZX36" s="231"/>
      <c r="ZY36" s="231"/>
      <c r="ZZ36" s="231"/>
      <c r="AAA36" s="231"/>
      <c r="AAB36" s="231"/>
      <c r="AAC36" s="231"/>
      <c r="AAD36" s="231"/>
      <c r="AAE36" s="231"/>
      <c r="AAF36" s="231"/>
      <c r="AAG36" s="231"/>
      <c r="AAH36" s="231"/>
      <c r="AAI36" s="231"/>
      <c r="AAJ36" s="231"/>
      <c r="AAK36" s="231"/>
      <c r="AAL36" s="231"/>
      <c r="AAM36" s="231"/>
      <c r="AAN36" s="231"/>
      <c r="AAO36" s="231"/>
      <c r="AAP36" s="231"/>
      <c r="AAQ36" s="231"/>
      <c r="AAR36" s="231"/>
      <c r="AAS36" s="231"/>
      <c r="AAT36" s="231"/>
      <c r="AAU36" s="231"/>
      <c r="AAV36" s="231"/>
      <c r="AAW36" s="231"/>
      <c r="AAX36" s="231"/>
      <c r="AAY36" s="231"/>
      <c r="AAZ36" s="231"/>
      <c r="ABA36" s="231"/>
      <c r="ABB36" s="231"/>
      <c r="ABC36" s="231"/>
      <c r="ABD36" s="231"/>
      <c r="ABE36" s="231"/>
      <c r="ABF36" s="231"/>
      <c r="ABG36" s="231"/>
      <c r="ABH36" s="231"/>
      <c r="ABI36" s="231"/>
      <c r="ABJ36" s="231"/>
      <c r="ABK36" s="231"/>
      <c r="ABL36" s="231"/>
      <c r="ABM36" s="231"/>
      <c r="ABN36" s="231"/>
      <c r="ABO36" s="231"/>
      <c r="ABP36" s="231"/>
      <c r="ABQ36" s="231"/>
      <c r="ABR36" s="231"/>
      <c r="ABS36" s="231"/>
      <c r="ABT36" s="231"/>
      <c r="ABU36" s="231"/>
      <c r="ABV36" s="231"/>
      <c r="ABW36" s="231"/>
      <c r="ABX36" s="231"/>
      <c r="ABY36" s="231"/>
      <c r="ABZ36" s="231"/>
      <c r="ACA36" s="231"/>
      <c r="ACB36" s="231"/>
      <c r="ACC36" s="231"/>
      <c r="ACD36" s="231"/>
      <c r="ACE36" s="231"/>
      <c r="ACF36" s="231"/>
      <c r="ACG36" s="231"/>
      <c r="ACH36" s="231"/>
      <c r="ACI36" s="231"/>
      <c r="ACJ36" s="231"/>
      <c r="ACK36" s="231"/>
      <c r="ACL36" s="231"/>
      <c r="ACM36" s="231"/>
      <c r="ACN36" s="231"/>
      <c r="ACO36" s="231"/>
      <c r="ACP36" s="231"/>
      <c r="ACQ36" s="231"/>
      <c r="ACR36" s="231"/>
      <c r="ACS36" s="231"/>
      <c r="ACT36" s="231"/>
      <c r="ACU36" s="231"/>
      <c r="ACV36" s="231"/>
      <c r="ACW36" s="231"/>
      <c r="ACX36" s="231"/>
      <c r="ACY36" s="231"/>
      <c r="ACZ36" s="231"/>
      <c r="ADA36" s="231"/>
      <c r="ADB36" s="231"/>
      <c r="ADC36" s="231"/>
      <c r="ADD36" s="231"/>
      <c r="ADE36" s="231"/>
      <c r="ADF36" s="231"/>
      <c r="ADG36" s="231"/>
      <c r="ADH36" s="231"/>
      <c r="ADI36" s="231"/>
      <c r="ADJ36" s="231"/>
      <c r="ADK36" s="231"/>
      <c r="ADL36" s="231"/>
      <c r="ADM36" s="231"/>
      <c r="ADN36" s="231"/>
      <c r="ADO36" s="231"/>
      <c r="ADP36" s="231"/>
      <c r="ADQ36" s="231"/>
      <c r="ADR36" s="231"/>
      <c r="ADS36" s="231"/>
      <c r="ADT36" s="231"/>
      <c r="ADU36" s="231"/>
      <c r="ADV36" s="231"/>
      <c r="ADW36" s="231"/>
      <c r="ADX36" s="231"/>
      <c r="ADY36" s="231"/>
      <c r="ADZ36" s="231"/>
      <c r="AEA36" s="231"/>
      <c r="AEB36" s="231"/>
      <c r="AEC36" s="231"/>
      <c r="AED36" s="231"/>
      <c r="AEE36" s="231"/>
      <c r="AEF36" s="231"/>
      <c r="AEG36" s="231"/>
      <c r="AEH36" s="231"/>
      <c r="AEI36" s="231"/>
      <c r="AEJ36" s="231"/>
      <c r="AEK36" s="231"/>
      <c r="AEL36" s="231"/>
      <c r="AEM36" s="231"/>
      <c r="AEN36" s="231"/>
      <c r="AEO36" s="231"/>
      <c r="AEP36" s="231"/>
      <c r="AEQ36" s="231"/>
      <c r="AER36" s="231"/>
      <c r="AES36" s="231"/>
      <c r="AET36" s="231"/>
      <c r="AEU36" s="231"/>
      <c r="AEV36" s="231"/>
      <c r="AEW36" s="231"/>
      <c r="AEX36" s="231"/>
      <c r="AEY36" s="231"/>
      <c r="AEZ36" s="231"/>
      <c r="AFA36" s="231"/>
      <c r="AFB36" s="231"/>
      <c r="AFC36" s="231"/>
      <c r="AFD36" s="231"/>
      <c r="AFE36" s="231"/>
      <c r="AFF36" s="231"/>
      <c r="AFG36" s="231"/>
      <c r="AFH36" s="231"/>
      <c r="AFI36" s="231"/>
      <c r="AFJ36" s="231"/>
      <c r="AFK36" s="231"/>
      <c r="AFL36" s="231"/>
      <c r="AFM36" s="231"/>
      <c r="AFN36" s="231"/>
      <c r="AFO36" s="231"/>
      <c r="AFP36" s="231"/>
      <c r="AFQ36" s="231"/>
      <c r="AFR36" s="231"/>
      <c r="AFS36" s="231"/>
      <c r="AFT36" s="231"/>
      <c r="AFU36" s="231"/>
      <c r="AFV36" s="231"/>
      <c r="AFW36" s="231"/>
      <c r="AFX36" s="231"/>
      <c r="AFY36" s="231"/>
      <c r="AFZ36" s="231"/>
      <c r="AGA36" s="231"/>
      <c r="AGB36" s="231"/>
      <c r="AGC36" s="231"/>
      <c r="AGD36" s="231"/>
      <c r="AGE36" s="231"/>
      <c r="AGF36" s="231"/>
      <c r="AGG36" s="231"/>
      <c r="AGH36" s="231"/>
      <c r="AGI36" s="231"/>
      <c r="AGJ36" s="231"/>
      <c r="AGK36" s="231"/>
      <c r="AGL36" s="231"/>
      <c r="AGM36" s="231"/>
      <c r="AGN36" s="231"/>
      <c r="AGO36" s="231"/>
      <c r="AGP36" s="231"/>
      <c r="AGQ36" s="231"/>
      <c r="AGR36" s="231"/>
      <c r="AGS36" s="231"/>
      <c r="AGT36" s="231"/>
      <c r="AGU36" s="231"/>
      <c r="AGV36" s="231"/>
      <c r="AGW36" s="231"/>
      <c r="AGX36" s="231"/>
      <c r="AGY36" s="231"/>
      <c r="AGZ36" s="231"/>
      <c r="AHA36" s="231"/>
      <c r="AHB36" s="231"/>
      <c r="AHC36" s="231"/>
      <c r="AHD36" s="231"/>
      <c r="AHE36" s="231"/>
      <c r="AHF36" s="231"/>
      <c r="AHG36" s="231"/>
      <c r="AHH36" s="231"/>
      <c r="AHI36" s="231"/>
      <c r="AHJ36" s="231"/>
      <c r="AHK36" s="231"/>
      <c r="AHL36" s="231"/>
      <c r="AHM36" s="231"/>
      <c r="AHN36" s="231"/>
      <c r="AHO36" s="231"/>
      <c r="AHP36" s="231"/>
      <c r="AHQ36" s="231"/>
      <c r="AHR36" s="231"/>
      <c r="AHS36" s="231"/>
      <c r="AHT36" s="231"/>
      <c r="AHU36" s="231"/>
      <c r="AHV36" s="231"/>
      <c r="AHW36" s="231"/>
      <c r="AHX36" s="231"/>
      <c r="AHY36" s="231"/>
      <c r="AHZ36" s="231"/>
      <c r="AIA36" s="231"/>
      <c r="AIB36" s="231"/>
      <c r="AIC36" s="231"/>
      <c r="AID36" s="231"/>
      <c r="AIE36" s="231"/>
      <c r="AIF36" s="231"/>
      <c r="AIG36" s="231"/>
      <c r="AIH36" s="231"/>
      <c r="AII36" s="231"/>
      <c r="AIJ36" s="231"/>
      <c r="AIK36" s="231"/>
      <c r="AIL36" s="231"/>
      <c r="AIM36" s="231"/>
      <c r="AIN36" s="231"/>
      <c r="AIO36" s="231"/>
      <c r="AIP36" s="231"/>
      <c r="AIQ36" s="231"/>
      <c r="AIR36" s="231"/>
      <c r="AIS36" s="231"/>
      <c r="AIT36" s="231"/>
      <c r="AIU36" s="231"/>
      <c r="AIV36" s="231"/>
      <c r="AIW36" s="231"/>
      <c r="AIX36" s="231"/>
      <c r="AIY36" s="231"/>
      <c r="AIZ36" s="231"/>
      <c r="AJA36" s="231"/>
      <c r="AJB36" s="231"/>
      <c r="AJC36" s="231"/>
      <c r="AJD36" s="231"/>
      <c r="AJE36" s="231"/>
      <c r="AJF36" s="231"/>
      <c r="AJG36" s="231"/>
      <c r="AJH36" s="231"/>
      <c r="AJI36" s="231"/>
      <c r="AJJ36" s="231"/>
      <c r="AJK36" s="231"/>
      <c r="AJL36" s="231"/>
      <c r="AJM36" s="231"/>
      <c r="AJN36" s="231"/>
      <c r="AJO36" s="231"/>
      <c r="AJP36" s="231"/>
      <c r="AJQ36" s="231"/>
      <c r="AJR36" s="231"/>
      <c r="AJS36" s="231"/>
      <c r="AJT36" s="231"/>
      <c r="AJU36" s="231"/>
      <c r="AJV36" s="231"/>
      <c r="AJW36" s="231"/>
      <c r="AJX36" s="231"/>
      <c r="AJY36" s="231"/>
      <c r="AJZ36" s="231"/>
      <c r="AKA36" s="231"/>
      <c r="AKB36" s="231"/>
      <c r="AKC36" s="231"/>
      <c r="AKD36" s="231"/>
      <c r="AKE36" s="231"/>
      <c r="AKF36" s="231"/>
      <c r="AKG36" s="231"/>
      <c r="AKH36" s="231"/>
      <c r="AKI36" s="231"/>
      <c r="AKJ36" s="231"/>
      <c r="AKK36" s="231"/>
      <c r="AKL36" s="231"/>
      <c r="AKM36" s="231"/>
      <c r="AKN36" s="231"/>
      <c r="AKO36" s="231"/>
      <c r="AKP36" s="231"/>
      <c r="AKQ36" s="231"/>
      <c r="AKR36" s="231"/>
      <c r="AKS36" s="231"/>
      <c r="AKT36" s="231"/>
      <c r="AKU36" s="231"/>
      <c r="AKV36" s="231"/>
      <c r="AKW36" s="231"/>
      <c r="AKX36" s="231"/>
      <c r="AKY36" s="231"/>
      <c r="AKZ36" s="231"/>
      <c r="ALA36" s="231"/>
      <c r="ALB36" s="231"/>
      <c r="ALC36" s="231"/>
      <c r="ALD36" s="231"/>
      <c r="ALE36" s="231"/>
      <c r="ALF36" s="231"/>
      <c r="ALG36" s="231"/>
      <c r="ALH36" s="231"/>
      <c r="ALI36" s="231"/>
      <c r="ALJ36" s="231"/>
      <c r="ALK36" s="231"/>
      <c r="ALL36" s="231"/>
      <c r="ALM36" s="231"/>
      <c r="ALN36" s="231"/>
      <c r="ALO36" s="231"/>
      <c r="ALP36" s="231"/>
      <c r="ALQ36" s="231"/>
      <c r="ALR36" s="231"/>
      <c r="ALS36" s="231"/>
      <c r="ALT36" s="231"/>
      <c r="ALU36" s="231"/>
      <c r="ALV36" s="231"/>
      <c r="ALW36" s="231"/>
      <c r="ALX36" s="231"/>
      <c r="ALY36" s="231"/>
      <c r="ALZ36" s="231"/>
      <c r="AMA36" s="231"/>
      <c r="AMB36" s="231"/>
      <c r="AMC36" s="231"/>
      <c r="AMD36" s="231"/>
      <c r="AME36" s="231"/>
      <c r="AMF36" s="231"/>
      <c r="AMG36" s="231"/>
      <c r="AMH36" s="231"/>
      <c r="AMI36" s="231"/>
      <c r="AMJ36" s="231"/>
      <c r="AMK36" s="231"/>
    </row>
    <row r="37" spans="1:1025" ht="24" customHeight="1">
      <c r="A37" s="381" t="s">
        <v>217</v>
      </c>
      <c r="B37" s="380" t="s">
        <v>216</v>
      </c>
      <c r="C37" s="379">
        <v>1</v>
      </c>
      <c r="D37" s="378" t="s">
        <v>2</v>
      </c>
      <c r="E37" s="377"/>
      <c r="F37" s="376"/>
      <c r="G37" s="383"/>
      <c r="H37" s="250"/>
      <c r="J37" s="382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  <c r="AK37" s="231"/>
      <c r="AL37" s="231"/>
      <c r="AM37" s="231"/>
      <c r="AN37" s="231"/>
      <c r="AO37" s="231"/>
      <c r="AP37" s="231"/>
      <c r="AQ37" s="231"/>
      <c r="AR37" s="231"/>
      <c r="AS37" s="231"/>
      <c r="AT37" s="231"/>
      <c r="AU37" s="231"/>
      <c r="AV37" s="231"/>
      <c r="AW37" s="231"/>
      <c r="AX37" s="231"/>
      <c r="AY37" s="231"/>
      <c r="AZ37" s="231"/>
      <c r="BA37" s="231"/>
      <c r="BB37" s="231"/>
      <c r="BC37" s="231"/>
      <c r="BD37" s="231"/>
      <c r="BE37" s="231"/>
      <c r="BF37" s="231"/>
      <c r="BG37" s="231"/>
      <c r="BH37" s="231"/>
      <c r="BI37" s="231"/>
      <c r="BJ37" s="231"/>
      <c r="BK37" s="231"/>
      <c r="BL37" s="231"/>
      <c r="BM37" s="231"/>
      <c r="BN37" s="231"/>
      <c r="BO37" s="231"/>
      <c r="BP37" s="231"/>
      <c r="BQ37" s="231"/>
      <c r="BR37" s="231"/>
      <c r="BS37" s="231"/>
      <c r="BT37" s="231"/>
      <c r="BU37" s="231"/>
      <c r="BV37" s="231"/>
      <c r="BW37" s="231"/>
      <c r="BX37" s="231"/>
      <c r="BY37" s="231"/>
      <c r="BZ37" s="231"/>
      <c r="CA37" s="231"/>
      <c r="CB37" s="231"/>
      <c r="CC37" s="231"/>
      <c r="CD37" s="231"/>
      <c r="CE37" s="231"/>
      <c r="CF37" s="231"/>
      <c r="CG37" s="231"/>
      <c r="CH37" s="231"/>
      <c r="CI37" s="231"/>
      <c r="CJ37" s="231"/>
      <c r="CK37" s="231"/>
      <c r="CL37" s="231"/>
      <c r="CM37" s="231"/>
      <c r="CN37" s="231"/>
      <c r="CO37" s="231"/>
      <c r="CP37" s="231"/>
      <c r="CQ37" s="231"/>
      <c r="CR37" s="231"/>
      <c r="CS37" s="231"/>
      <c r="CT37" s="231"/>
      <c r="CU37" s="231"/>
      <c r="CV37" s="231"/>
      <c r="CW37" s="231"/>
      <c r="CX37" s="231"/>
      <c r="CY37" s="231"/>
      <c r="CZ37" s="231"/>
      <c r="DA37" s="231"/>
      <c r="DB37" s="231"/>
      <c r="DC37" s="231"/>
      <c r="DD37" s="231"/>
      <c r="DE37" s="231"/>
      <c r="DF37" s="231"/>
      <c r="DG37" s="231"/>
      <c r="DH37" s="231"/>
      <c r="DI37" s="231"/>
      <c r="DJ37" s="231"/>
      <c r="DK37" s="231"/>
      <c r="DL37" s="231"/>
      <c r="DM37" s="231"/>
      <c r="DN37" s="231"/>
      <c r="DO37" s="231"/>
      <c r="DP37" s="231"/>
      <c r="DQ37" s="231"/>
      <c r="DR37" s="231"/>
      <c r="DS37" s="231"/>
      <c r="DT37" s="231"/>
      <c r="DU37" s="231"/>
      <c r="DV37" s="231"/>
      <c r="DW37" s="231"/>
      <c r="DX37" s="231"/>
      <c r="DY37" s="231"/>
      <c r="DZ37" s="231"/>
      <c r="EA37" s="231"/>
      <c r="EB37" s="231"/>
      <c r="EC37" s="231"/>
      <c r="ED37" s="231"/>
      <c r="EE37" s="231"/>
      <c r="EF37" s="231"/>
      <c r="EG37" s="231"/>
      <c r="EH37" s="231"/>
      <c r="EI37" s="231"/>
      <c r="EJ37" s="231"/>
      <c r="EK37" s="231"/>
      <c r="EL37" s="231"/>
      <c r="EM37" s="231"/>
      <c r="EN37" s="231"/>
      <c r="EO37" s="231"/>
      <c r="EP37" s="231"/>
      <c r="EQ37" s="231"/>
      <c r="ER37" s="231"/>
      <c r="ES37" s="231"/>
      <c r="ET37" s="231"/>
      <c r="EU37" s="231"/>
      <c r="EV37" s="231"/>
      <c r="EW37" s="231"/>
      <c r="EX37" s="231"/>
      <c r="EY37" s="231"/>
      <c r="EZ37" s="231"/>
      <c r="FA37" s="231"/>
      <c r="FB37" s="231"/>
      <c r="FC37" s="231"/>
      <c r="FD37" s="231"/>
      <c r="FE37" s="231"/>
      <c r="FF37" s="231"/>
      <c r="FG37" s="231"/>
      <c r="FH37" s="231"/>
      <c r="FI37" s="231"/>
      <c r="FJ37" s="231"/>
      <c r="FK37" s="231"/>
      <c r="FL37" s="231"/>
      <c r="FM37" s="231"/>
      <c r="FN37" s="231"/>
      <c r="FO37" s="231"/>
      <c r="FP37" s="231"/>
      <c r="FQ37" s="231"/>
      <c r="FR37" s="231"/>
      <c r="FS37" s="231"/>
      <c r="FT37" s="231"/>
      <c r="FU37" s="231"/>
      <c r="FV37" s="231"/>
      <c r="FW37" s="231"/>
      <c r="FX37" s="231"/>
      <c r="FY37" s="231"/>
      <c r="FZ37" s="231"/>
      <c r="GA37" s="231"/>
      <c r="GB37" s="231"/>
      <c r="GC37" s="231"/>
      <c r="GD37" s="231"/>
      <c r="GE37" s="231"/>
      <c r="GF37" s="231"/>
      <c r="GG37" s="231"/>
      <c r="GH37" s="231"/>
      <c r="GI37" s="231"/>
      <c r="GJ37" s="231"/>
      <c r="GK37" s="231"/>
      <c r="GL37" s="231"/>
      <c r="GM37" s="231"/>
      <c r="GN37" s="231"/>
      <c r="GO37" s="231"/>
      <c r="GP37" s="231"/>
      <c r="GQ37" s="231"/>
      <c r="GR37" s="231"/>
      <c r="GS37" s="231"/>
      <c r="GT37" s="231"/>
      <c r="GU37" s="231"/>
      <c r="GV37" s="231"/>
      <c r="GW37" s="231"/>
      <c r="GX37" s="231"/>
      <c r="GY37" s="231"/>
      <c r="GZ37" s="231"/>
      <c r="HA37" s="231"/>
      <c r="HB37" s="231"/>
      <c r="HC37" s="231"/>
      <c r="HD37" s="231"/>
      <c r="HE37" s="231"/>
      <c r="HF37" s="231"/>
      <c r="HG37" s="231"/>
      <c r="HH37" s="231"/>
      <c r="HI37" s="231"/>
      <c r="HJ37" s="231"/>
      <c r="HK37" s="231"/>
      <c r="HL37" s="231"/>
      <c r="HM37" s="231"/>
      <c r="HN37" s="231"/>
      <c r="HO37" s="231"/>
      <c r="HP37" s="231"/>
      <c r="HQ37" s="231"/>
      <c r="HR37" s="231"/>
      <c r="HS37" s="231"/>
      <c r="HT37" s="231"/>
      <c r="HU37" s="231"/>
      <c r="HV37" s="231"/>
      <c r="HW37" s="231"/>
      <c r="HX37" s="231"/>
      <c r="HY37" s="231"/>
      <c r="HZ37" s="231"/>
      <c r="IA37" s="231"/>
      <c r="IB37" s="231"/>
      <c r="IC37" s="231"/>
      <c r="ID37" s="231"/>
      <c r="IE37" s="231"/>
      <c r="IF37" s="231"/>
      <c r="IG37" s="231"/>
      <c r="IH37" s="231"/>
      <c r="II37" s="231"/>
      <c r="IJ37" s="231"/>
      <c r="IK37" s="231"/>
      <c r="IL37" s="231"/>
      <c r="IM37" s="231"/>
      <c r="IN37" s="231"/>
      <c r="IO37" s="231"/>
      <c r="IP37" s="231"/>
      <c r="IQ37" s="231"/>
      <c r="IR37" s="231"/>
      <c r="IS37" s="231"/>
      <c r="IT37" s="231"/>
      <c r="IU37" s="231"/>
      <c r="IV37" s="231"/>
      <c r="IW37" s="231"/>
      <c r="IX37" s="231"/>
      <c r="IY37" s="231"/>
      <c r="IZ37" s="231"/>
      <c r="JA37" s="231"/>
      <c r="JB37" s="231"/>
      <c r="JC37" s="231"/>
      <c r="JD37" s="231"/>
      <c r="JE37" s="231"/>
      <c r="JF37" s="231"/>
      <c r="JG37" s="231"/>
      <c r="JH37" s="231"/>
      <c r="JI37" s="231"/>
      <c r="JJ37" s="231"/>
      <c r="JK37" s="231"/>
      <c r="JL37" s="231"/>
      <c r="JM37" s="231"/>
      <c r="JN37" s="231"/>
      <c r="JO37" s="231"/>
      <c r="JP37" s="231"/>
      <c r="JQ37" s="231"/>
      <c r="JR37" s="231"/>
      <c r="JS37" s="231"/>
      <c r="JT37" s="231"/>
      <c r="JU37" s="231"/>
      <c r="JV37" s="231"/>
      <c r="JW37" s="231"/>
      <c r="JX37" s="231"/>
      <c r="JY37" s="231"/>
      <c r="JZ37" s="231"/>
      <c r="KA37" s="231"/>
      <c r="KB37" s="231"/>
      <c r="KC37" s="231"/>
      <c r="KD37" s="231"/>
      <c r="KE37" s="231"/>
      <c r="KF37" s="231"/>
      <c r="KG37" s="231"/>
      <c r="KH37" s="231"/>
      <c r="KI37" s="231"/>
      <c r="KJ37" s="231"/>
      <c r="KK37" s="231"/>
      <c r="KL37" s="231"/>
      <c r="KM37" s="231"/>
      <c r="KN37" s="231"/>
      <c r="KO37" s="231"/>
      <c r="KP37" s="231"/>
      <c r="KQ37" s="231"/>
      <c r="KR37" s="231"/>
      <c r="KS37" s="231"/>
      <c r="KT37" s="231"/>
      <c r="KU37" s="231"/>
      <c r="KV37" s="231"/>
      <c r="KW37" s="231"/>
      <c r="KX37" s="231"/>
      <c r="KY37" s="231"/>
      <c r="KZ37" s="231"/>
      <c r="LA37" s="231"/>
      <c r="LB37" s="231"/>
      <c r="LC37" s="231"/>
      <c r="LD37" s="231"/>
      <c r="LE37" s="231"/>
      <c r="LF37" s="231"/>
      <c r="LG37" s="231"/>
      <c r="LH37" s="231"/>
      <c r="LI37" s="231"/>
      <c r="LJ37" s="231"/>
      <c r="LK37" s="231"/>
      <c r="LL37" s="231"/>
      <c r="LM37" s="231"/>
      <c r="LN37" s="231"/>
      <c r="LO37" s="231"/>
      <c r="LP37" s="231"/>
      <c r="LQ37" s="231"/>
      <c r="LR37" s="231"/>
      <c r="LS37" s="231"/>
      <c r="LT37" s="231"/>
      <c r="LU37" s="231"/>
      <c r="LV37" s="231"/>
      <c r="LW37" s="231"/>
      <c r="LX37" s="231"/>
      <c r="LY37" s="231"/>
      <c r="LZ37" s="231"/>
      <c r="MA37" s="231"/>
      <c r="MB37" s="231"/>
      <c r="MC37" s="231"/>
      <c r="MD37" s="231"/>
      <c r="ME37" s="231"/>
      <c r="MF37" s="231"/>
      <c r="MG37" s="231"/>
      <c r="MH37" s="231"/>
      <c r="MI37" s="231"/>
      <c r="MJ37" s="231"/>
      <c r="MK37" s="231"/>
      <c r="ML37" s="231"/>
      <c r="MM37" s="231"/>
      <c r="MN37" s="231"/>
      <c r="MO37" s="231"/>
      <c r="MP37" s="231"/>
      <c r="MQ37" s="231"/>
      <c r="MR37" s="231"/>
      <c r="MS37" s="231"/>
      <c r="MT37" s="231"/>
      <c r="MU37" s="231"/>
      <c r="MV37" s="231"/>
      <c r="MW37" s="231"/>
      <c r="MX37" s="231"/>
      <c r="MY37" s="231"/>
      <c r="MZ37" s="231"/>
      <c r="NA37" s="231"/>
      <c r="NB37" s="231"/>
      <c r="NC37" s="231"/>
      <c r="ND37" s="231"/>
      <c r="NE37" s="231"/>
      <c r="NF37" s="231"/>
      <c r="NG37" s="231"/>
      <c r="NH37" s="231"/>
      <c r="NI37" s="231"/>
      <c r="NJ37" s="231"/>
      <c r="NK37" s="231"/>
      <c r="NL37" s="231"/>
      <c r="NM37" s="231"/>
      <c r="NN37" s="231"/>
      <c r="NO37" s="231"/>
      <c r="NP37" s="231"/>
      <c r="NQ37" s="231"/>
      <c r="NR37" s="231"/>
      <c r="NS37" s="231"/>
      <c r="NT37" s="231"/>
      <c r="NU37" s="231"/>
      <c r="NV37" s="231"/>
      <c r="NW37" s="231"/>
      <c r="NX37" s="231"/>
      <c r="NY37" s="231"/>
      <c r="NZ37" s="231"/>
      <c r="OA37" s="231"/>
      <c r="OB37" s="231"/>
      <c r="OC37" s="231"/>
      <c r="OD37" s="231"/>
      <c r="OE37" s="231"/>
      <c r="OF37" s="231"/>
      <c r="OG37" s="231"/>
      <c r="OH37" s="231"/>
      <c r="OI37" s="231"/>
      <c r="OJ37" s="231"/>
      <c r="OK37" s="231"/>
      <c r="OL37" s="231"/>
      <c r="OM37" s="231"/>
      <c r="ON37" s="231"/>
      <c r="OO37" s="231"/>
      <c r="OP37" s="231"/>
      <c r="OQ37" s="231"/>
      <c r="OR37" s="231"/>
      <c r="OS37" s="231"/>
      <c r="OT37" s="231"/>
      <c r="OU37" s="231"/>
      <c r="OV37" s="231"/>
      <c r="OW37" s="231"/>
      <c r="OX37" s="231"/>
      <c r="OY37" s="231"/>
      <c r="OZ37" s="231"/>
      <c r="PA37" s="231"/>
      <c r="PB37" s="231"/>
      <c r="PC37" s="231"/>
      <c r="PD37" s="231"/>
      <c r="PE37" s="231"/>
      <c r="PF37" s="231"/>
      <c r="PG37" s="231"/>
      <c r="PH37" s="231"/>
      <c r="PI37" s="231"/>
      <c r="PJ37" s="231"/>
      <c r="PK37" s="231"/>
      <c r="PL37" s="231"/>
      <c r="PM37" s="231"/>
      <c r="PN37" s="231"/>
      <c r="PO37" s="231"/>
      <c r="PP37" s="231"/>
      <c r="PQ37" s="231"/>
      <c r="PR37" s="231"/>
      <c r="PS37" s="231"/>
      <c r="PT37" s="231"/>
      <c r="PU37" s="231"/>
      <c r="PV37" s="231"/>
      <c r="PW37" s="231"/>
      <c r="PX37" s="231"/>
      <c r="PY37" s="231"/>
      <c r="PZ37" s="231"/>
      <c r="QA37" s="231"/>
      <c r="QB37" s="231"/>
      <c r="QC37" s="231"/>
      <c r="QD37" s="231"/>
      <c r="QE37" s="231"/>
      <c r="QF37" s="231"/>
      <c r="QG37" s="231"/>
      <c r="QH37" s="231"/>
      <c r="QI37" s="231"/>
      <c r="QJ37" s="231"/>
      <c r="QK37" s="231"/>
      <c r="QL37" s="231"/>
      <c r="QM37" s="231"/>
      <c r="QN37" s="231"/>
      <c r="QO37" s="231"/>
      <c r="QP37" s="231"/>
      <c r="QQ37" s="231"/>
      <c r="QR37" s="231"/>
      <c r="QS37" s="231"/>
      <c r="QT37" s="231"/>
      <c r="QU37" s="231"/>
      <c r="QV37" s="231"/>
      <c r="QW37" s="231"/>
      <c r="QX37" s="231"/>
      <c r="QY37" s="231"/>
      <c r="QZ37" s="231"/>
      <c r="RA37" s="231"/>
      <c r="RB37" s="231"/>
      <c r="RC37" s="231"/>
      <c r="RD37" s="231"/>
      <c r="RE37" s="231"/>
      <c r="RF37" s="231"/>
      <c r="RG37" s="231"/>
      <c r="RH37" s="231"/>
      <c r="RI37" s="231"/>
      <c r="RJ37" s="231"/>
      <c r="RK37" s="231"/>
      <c r="RL37" s="231"/>
      <c r="RM37" s="231"/>
      <c r="RN37" s="231"/>
      <c r="RO37" s="231"/>
      <c r="RP37" s="231"/>
      <c r="RQ37" s="231"/>
      <c r="RR37" s="231"/>
      <c r="RS37" s="231"/>
      <c r="RT37" s="231"/>
      <c r="RU37" s="231"/>
      <c r="RV37" s="231"/>
      <c r="RW37" s="231"/>
      <c r="RX37" s="231"/>
      <c r="RY37" s="231"/>
      <c r="RZ37" s="231"/>
      <c r="SA37" s="231"/>
      <c r="SB37" s="231"/>
      <c r="SC37" s="231"/>
      <c r="SD37" s="231"/>
      <c r="SE37" s="231"/>
      <c r="SF37" s="231"/>
      <c r="SG37" s="231"/>
      <c r="SH37" s="231"/>
      <c r="SI37" s="231"/>
      <c r="SJ37" s="231"/>
      <c r="SK37" s="231"/>
      <c r="SL37" s="231"/>
      <c r="SM37" s="231"/>
      <c r="SN37" s="231"/>
      <c r="SO37" s="231"/>
      <c r="SP37" s="231"/>
      <c r="SQ37" s="231"/>
      <c r="SR37" s="231"/>
      <c r="SS37" s="231"/>
      <c r="ST37" s="231"/>
      <c r="SU37" s="231"/>
      <c r="SV37" s="231"/>
      <c r="SW37" s="231"/>
      <c r="SX37" s="231"/>
      <c r="SY37" s="231"/>
      <c r="SZ37" s="231"/>
      <c r="TA37" s="231"/>
      <c r="TB37" s="231"/>
      <c r="TC37" s="231"/>
      <c r="TD37" s="231"/>
      <c r="TE37" s="231"/>
      <c r="TF37" s="231"/>
      <c r="TG37" s="231"/>
      <c r="TH37" s="231"/>
      <c r="TI37" s="231"/>
      <c r="TJ37" s="231"/>
      <c r="TK37" s="231"/>
      <c r="TL37" s="231"/>
      <c r="TM37" s="231"/>
      <c r="TN37" s="231"/>
      <c r="TO37" s="231"/>
      <c r="TP37" s="231"/>
      <c r="TQ37" s="231"/>
      <c r="TR37" s="231"/>
      <c r="TS37" s="231"/>
      <c r="TT37" s="231"/>
      <c r="TU37" s="231"/>
      <c r="TV37" s="231"/>
      <c r="TW37" s="231"/>
      <c r="TX37" s="231"/>
      <c r="TY37" s="231"/>
      <c r="TZ37" s="231"/>
      <c r="UA37" s="231"/>
      <c r="UB37" s="231"/>
      <c r="UC37" s="231"/>
      <c r="UD37" s="231"/>
      <c r="UE37" s="231"/>
      <c r="UF37" s="231"/>
      <c r="UG37" s="231"/>
      <c r="UH37" s="231"/>
      <c r="UI37" s="231"/>
      <c r="UJ37" s="231"/>
      <c r="UK37" s="231"/>
      <c r="UL37" s="231"/>
      <c r="UM37" s="231"/>
      <c r="UN37" s="231"/>
      <c r="UO37" s="231"/>
      <c r="UP37" s="231"/>
      <c r="UQ37" s="231"/>
      <c r="UR37" s="231"/>
      <c r="US37" s="231"/>
      <c r="UT37" s="231"/>
      <c r="UU37" s="231"/>
      <c r="UV37" s="231"/>
      <c r="UW37" s="231"/>
      <c r="UX37" s="231"/>
      <c r="UY37" s="231"/>
      <c r="UZ37" s="231"/>
      <c r="VA37" s="231"/>
      <c r="VB37" s="231"/>
      <c r="VC37" s="231"/>
      <c r="VD37" s="231"/>
      <c r="VE37" s="231"/>
      <c r="VF37" s="231"/>
      <c r="VG37" s="231"/>
      <c r="VH37" s="231"/>
      <c r="VI37" s="231"/>
      <c r="VJ37" s="231"/>
      <c r="VK37" s="231"/>
      <c r="VL37" s="231"/>
      <c r="VM37" s="231"/>
      <c r="VN37" s="231"/>
      <c r="VO37" s="231"/>
      <c r="VP37" s="231"/>
      <c r="VQ37" s="231"/>
      <c r="VR37" s="231"/>
      <c r="VS37" s="231"/>
      <c r="VT37" s="231"/>
      <c r="VU37" s="231"/>
      <c r="VV37" s="231"/>
      <c r="VW37" s="231"/>
      <c r="VX37" s="231"/>
      <c r="VY37" s="231"/>
      <c r="VZ37" s="231"/>
      <c r="WA37" s="231"/>
      <c r="WB37" s="231"/>
      <c r="WC37" s="231"/>
      <c r="WD37" s="231"/>
      <c r="WE37" s="231"/>
      <c r="WF37" s="231"/>
      <c r="WG37" s="231"/>
      <c r="WH37" s="231"/>
      <c r="WI37" s="231"/>
      <c r="WJ37" s="231"/>
      <c r="WK37" s="231"/>
      <c r="WL37" s="231"/>
      <c r="WM37" s="231"/>
      <c r="WN37" s="231"/>
      <c r="WO37" s="231"/>
      <c r="WP37" s="231"/>
      <c r="WQ37" s="231"/>
      <c r="WR37" s="231"/>
      <c r="WS37" s="231"/>
      <c r="WT37" s="231"/>
      <c r="WU37" s="231"/>
      <c r="WV37" s="231"/>
      <c r="WW37" s="231"/>
      <c r="WX37" s="231"/>
      <c r="WY37" s="231"/>
      <c r="WZ37" s="231"/>
      <c r="XA37" s="231"/>
      <c r="XB37" s="231"/>
      <c r="XC37" s="231"/>
      <c r="XD37" s="231"/>
      <c r="XE37" s="231"/>
      <c r="XF37" s="231"/>
      <c r="XG37" s="231"/>
      <c r="XH37" s="231"/>
      <c r="XI37" s="231"/>
      <c r="XJ37" s="231"/>
      <c r="XK37" s="231"/>
      <c r="XL37" s="231"/>
      <c r="XM37" s="231"/>
      <c r="XN37" s="231"/>
      <c r="XO37" s="231"/>
      <c r="XP37" s="231"/>
      <c r="XQ37" s="231"/>
      <c r="XR37" s="231"/>
      <c r="XS37" s="231"/>
      <c r="XT37" s="231"/>
      <c r="XU37" s="231"/>
      <c r="XV37" s="231"/>
      <c r="XW37" s="231"/>
      <c r="XX37" s="231"/>
      <c r="XY37" s="231"/>
      <c r="XZ37" s="231"/>
      <c r="YA37" s="231"/>
      <c r="YB37" s="231"/>
      <c r="YC37" s="231"/>
      <c r="YD37" s="231"/>
      <c r="YE37" s="231"/>
      <c r="YF37" s="231"/>
      <c r="YG37" s="231"/>
      <c r="YH37" s="231"/>
      <c r="YI37" s="231"/>
      <c r="YJ37" s="231"/>
      <c r="YK37" s="231"/>
      <c r="YL37" s="231"/>
      <c r="YM37" s="231"/>
      <c r="YN37" s="231"/>
      <c r="YO37" s="231"/>
      <c r="YP37" s="231"/>
      <c r="YQ37" s="231"/>
      <c r="YR37" s="231"/>
      <c r="YS37" s="231"/>
      <c r="YT37" s="231"/>
      <c r="YU37" s="231"/>
      <c r="YV37" s="231"/>
      <c r="YW37" s="231"/>
      <c r="YX37" s="231"/>
      <c r="YY37" s="231"/>
      <c r="YZ37" s="231"/>
      <c r="ZA37" s="231"/>
      <c r="ZB37" s="231"/>
      <c r="ZC37" s="231"/>
      <c r="ZD37" s="231"/>
      <c r="ZE37" s="231"/>
      <c r="ZF37" s="231"/>
      <c r="ZG37" s="231"/>
      <c r="ZH37" s="231"/>
      <c r="ZI37" s="231"/>
      <c r="ZJ37" s="231"/>
      <c r="ZK37" s="231"/>
      <c r="ZL37" s="231"/>
      <c r="ZM37" s="231"/>
      <c r="ZN37" s="231"/>
      <c r="ZO37" s="231"/>
      <c r="ZP37" s="231"/>
      <c r="ZQ37" s="231"/>
      <c r="ZR37" s="231"/>
      <c r="ZS37" s="231"/>
      <c r="ZT37" s="231"/>
      <c r="ZU37" s="231"/>
      <c r="ZV37" s="231"/>
      <c r="ZW37" s="231"/>
      <c r="ZX37" s="231"/>
      <c r="ZY37" s="231"/>
      <c r="ZZ37" s="231"/>
      <c r="AAA37" s="231"/>
      <c r="AAB37" s="231"/>
      <c r="AAC37" s="231"/>
      <c r="AAD37" s="231"/>
      <c r="AAE37" s="231"/>
      <c r="AAF37" s="231"/>
      <c r="AAG37" s="231"/>
      <c r="AAH37" s="231"/>
      <c r="AAI37" s="231"/>
      <c r="AAJ37" s="231"/>
      <c r="AAK37" s="231"/>
      <c r="AAL37" s="231"/>
      <c r="AAM37" s="231"/>
      <c r="AAN37" s="231"/>
      <c r="AAO37" s="231"/>
      <c r="AAP37" s="231"/>
      <c r="AAQ37" s="231"/>
      <c r="AAR37" s="231"/>
      <c r="AAS37" s="231"/>
      <c r="AAT37" s="231"/>
      <c r="AAU37" s="231"/>
      <c r="AAV37" s="231"/>
      <c r="AAW37" s="231"/>
      <c r="AAX37" s="231"/>
      <c r="AAY37" s="231"/>
      <c r="AAZ37" s="231"/>
      <c r="ABA37" s="231"/>
      <c r="ABB37" s="231"/>
      <c r="ABC37" s="231"/>
      <c r="ABD37" s="231"/>
      <c r="ABE37" s="231"/>
      <c r="ABF37" s="231"/>
      <c r="ABG37" s="231"/>
      <c r="ABH37" s="231"/>
      <c r="ABI37" s="231"/>
      <c r="ABJ37" s="231"/>
      <c r="ABK37" s="231"/>
      <c r="ABL37" s="231"/>
      <c r="ABM37" s="231"/>
      <c r="ABN37" s="231"/>
      <c r="ABO37" s="231"/>
      <c r="ABP37" s="231"/>
      <c r="ABQ37" s="231"/>
      <c r="ABR37" s="231"/>
      <c r="ABS37" s="231"/>
      <c r="ABT37" s="231"/>
      <c r="ABU37" s="231"/>
      <c r="ABV37" s="231"/>
      <c r="ABW37" s="231"/>
      <c r="ABX37" s="231"/>
      <c r="ABY37" s="231"/>
      <c r="ABZ37" s="231"/>
      <c r="ACA37" s="231"/>
      <c r="ACB37" s="231"/>
      <c r="ACC37" s="231"/>
      <c r="ACD37" s="231"/>
      <c r="ACE37" s="231"/>
      <c r="ACF37" s="231"/>
      <c r="ACG37" s="231"/>
      <c r="ACH37" s="231"/>
      <c r="ACI37" s="231"/>
      <c r="ACJ37" s="231"/>
      <c r="ACK37" s="231"/>
      <c r="ACL37" s="231"/>
      <c r="ACM37" s="231"/>
      <c r="ACN37" s="231"/>
      <c r="ACO37" s="231"/>
      <c r="ACP37" s="231"/>
      <c r="ACQ37" s="231"/>
      <c r="ACR37" s="231"/>
      <c r="ACS37" s="231"/>
      <c r="ACT37" s="231"/>
      <c r="ACU37" s="231"/>
      <c r="ACV37" s="231"/>
      <c r="ACW37" s="231"/>
      <c r="ACX37" s="231"/>
      <c r="ACY37" s="231"/>
      <c r="ACZ37" s="231"/>
      <c r="ADA37" s="231"/>
      <c r="ADB37" s="231"/>
      <c r="ADC37" s="231"/>
      <c r="ADD37" s="231"/>
      <c r="ADE37" s="231"/>
      <c r="ADF37" s="231"/>
      <c r="ADG37" s="231"/>
      <c r="ADH37" s="231"/>
      <c r="ADI37" s="231"/>
      <c r="ADJ37" s="231"/>
      <c r="ADK37" s="231"/>
      <c r="ADL37" s="231"/>
      <c r="ADM37" s="231"/>
      <c r="ADN37" s="231"/>
      <c r="ADO37" s="231"/>
      <c r="ADP37" s="231"/>
      <c r="ADQ37" s="231"/>
      <c r="ADR37" s="231"/>
      <c r="ADS37" s="231"/>
      <c r="ADT37" s="231"/>
      <c r="ADU37" s="231"/>
      <c r="ADV37" s="231"/>
      <c r="ADW37" s="231"/>
      <c r="ADX37" s="231"/>
      <c r="ADY37" s="231"/>
      <c r="ADZ37" s="231"/>
      <c r="AEA37" s="231"/>
      <c r="AEB37" s="231"/>
      <c r="AEC37" s="231"/>
      <c r="AED37" s="231"/>
      <c r="AEE37" s="231"/>
      <c r="AEF37" s="231"/>
      <c r="AEG37" s="231"/>
      <c r="AEH37" s="231"/>
      <c r="AEI37" s="231"/>
      <c r="AEJ37" s="231"/>
      <c r="AEK37" s="231"/>
      <c r="AEL37" s="231"/>
      <c r="AEM37" s="231"/>
      <c r="AEN37" s="231"/>
      <c r="AEO37" s="231"/>
      <c r="AEP37" s="231"/>
      <c r="AEQ37" s="231"/>
      <c r="AER37" s="231"/>
      <c r="AES37" s="231"/>
      <c r="AET37" s="231"/>
      <c r="AEU37" s="231"/>
      <c r="AEV37" s="231"/>
      <c r="AEW37" s="231"/>
      <c r="AEX37" s="231"/>
      <c r="AEY37" s="231"/>
      <c r="AEZ37" s="231"/>
      <c r="AFA37" s="231"/>
      <c r="AFB37" s="231"/>
      <c r="AFC37" s="231"/>
      <c r="AFD37" s="231"/>
      <c r="AFE37" s="231"/>
      <c r="AFF37" s="231"/>
      <c r="AFG37" s="231"/>
      <c r="AFH37" s="231"/>
      <c r="AFI37" s="231"/>
      <c r="AFJ37" s="231"/>
      <c r="AFK37" s="231"/>
      <c r="AFL37" s="231"/>
      <c r="AFM37" s="231"/>
      <c r="AFN37" s="231"/>
      <c r="AFO37" s="231"/>
      <c r="AFP37" s="231"/>
      <c r="AFQ37" s="231"/>
      <c r="AFR37" s="231"/>
      <c r="AFS37" s="231"/>
      <c r="AFT37" s="231"/>
      <c r="AFU37" s="231"/>
      <c r="AFV37" s="231"/>
      <c r="AFW37" s="231"/>
      <c r="AFX37" s="231"/>
      <c r="AFY37" s="231"/>
      <c r="AFZ37" s="231"/>
      <c r="AGA37" s="231"/>
      <c r="AGB37" s="231"/>
      <c r="AGC37" s="231"/>
      <c r="AGD37" s="231"/>
      <c r="AGE37" s="231"/>
      <c r="AGF37" s="231"/>
      <c r="AGG37" s="231"/>
      <c r="AGH37" s="231"/>
      <c r="AGI37" s="231"/>
      <c r="AGJ37" s="231"/>
      <c r="AGK37" s="231"/>
      <c r="AGL37" s="231"/>
      <c r="AGM37" s="231"/>
      <c r="AGN37" s="231"/>
      <c r="AGO37" s="231"/>
      <c r="AGP37" s="231"/>
      <c r="AGQ37" s="231"/>
      <c r="AGR37" s="231"/>
      <c r="AGS37" s="231"/>
      <c r="AGT37" s="231"/>
      <c r="AGU37" s="231"/>
      <c r="AGV37" s="231"/>
      <c r="AGW37" s="231"/>
      <c r="AGX37" s="231"/>
      <c r="AGY37" s="231"/>
      <c r="AGZ37" s="231"/>
      <c r="AHA37" s="231"/>
      <c r="AHB37" s="231"/>
      <c r="AHC37" s="231"/>
      <c r="AHD37" s="231"/>
      <c r="AHE37" s="231"/>
      <c r="AHF37" s="231"/>
      <c r="AHG37" s="231"/>
      <c r="AHH37" s="231"/>
      <c r="AHI37" s="231"/>
      <c r="AHJ37" s="231"/>
      <c r="AHK37" s="231"/>
      <c r="AHL37" s="231"/>
      <c r="AHM37" s="231"/>
      <c r="AHN37" s="231"/>
      <c r="AHO37" s="231"/>
      <c r="AHP37" s="231"/>
      <c r="AHQ37" s="231"/>
      <c r="AHR37" s="231"/>
      <c r="AHS37" s="231"/>
      <c r="AHT37" s="231"/>
      <c r="AHU37" s="231"/>
      <c r="AHV37" s="231"/>
      <c r="AHW37" s="231"/>
      <c r="AHX37" s="231"/>
      <c r="AHY37" s="231"/>
      <c r="AHZ37" s="231"/>
      <c r="AIA37" s="231"/>
      <c r="AIB37" s="231"/>
      <c r="AIC37" s="231"/>
      <c r="AID37" s="231"/>
      <c r="AIE37" s="231"/>
      <c r="AIF37" s="231"/>
      <c r="AIG37" s="231"/>
      <c r="AIH37" s="231"/>
      <c r="AII37" s="231"/>
      <c r="AIJ37" s="231"/>
      <c r="AIK37" s="231"/>
      <c r="AIL37" s="231"/>
      <c r="AIM37" s="231"/>
      <c r="AIN37" s="231"/>
      <c r="AIO37" s="231"/>
      <c r="AIP37" s="231"/>
      <c r="AIQ37" s="231"/>
      <c r="AIR37" s="231"/>
      <c r="AIS37" s="231"/>
      <c r="AIT37" s="231"/>
      <c r="AIU37" s="231"/>
      <c r="AIV37" s="231"/>
      <c r="AIW37" s="231"/>
      <c r="AIX37" s="231"/>
      <c r="AIY37" s="231"/>
      <c r="AIZ37" s="231"/>
      <c r="AJA37" s="231"/>
      <c r="AJB37" s="231"/>
      <c r="AJC37" s="231"/>
      <c r="AJD37" s="231"/>
      <c r="AJE37" s="231"/>
      <c r="AJF37" s="231"/>
      <c r="AJG37" s="231"/>
      <c r="AJH37" s="231"/>
      <c r="AJI37" s="231"/>
      <c r="AJJ37" s="231"/>
      <c r="AJK37" s="231"/>
      <c r="AJL37" s="231"/>
      <c r="AJM37" s="231"/>
      <c r="AJN37" s="231"/>
      <c r="AJO37" s="231"/>
      <c r="AJP37" s="231"/>
      <c r="AJQ37" s="231"/>
      <c r="AJR37" s="231"/>
      <c r="AJS37" s="231"/>
      <c r="AJT37" s="231"/>
      <c r="AJU37" s="231"/>
      <c r="AJV37" s="231"/>
      <c r="AJW37" s="231"/>
      <c r="AJX37" s="231"/>
      <c r="AJY37" s="231"/>
      <c r="AJZ37" s="231"/>
      <c r="AKA37" s="231"/>
      <c r="AKB37" s="231"/>
      <c r="AKC37" s="231"/>
      <c r="AKD37" s="231"/>
      <c r="AKE37" s="231"/>
      <c r="AKF37" s="231"/>
      <c r="AKG37" s="231"/>
      <c r="AKH37" s="231"/>
      <c r="AKI37" s="231"/>
      <c r="AKJ37" s="231"/>
      <c r="AKK37" s="231"/>
      <c r="AKL37" s="231"/>
      <c r="AKM37" s="231"/>
      <c r="AKN37" s="231"/>
      <c r="AKO37" s="231"/>
      <c r="AKP37" s="231"/>
      <c r="AKQ37" s="231"/>
      <c r="AKR37" s="231"/>
      <c r="AKS37" s="231"/>
      <c r="AKT37" s="231"/>
      <c r="AKU37" s="231"/>
      <c r="AKV37" s="231"/>
      <c r="AKW37" s="231"/>
      <c r="AKX37" s="231"/>
      <c r="AKY37" s="231"/>
      <c r="AKZ37" s="231"/>
      <c r="ALA37" s="231"/>
      <c r="ALB37" s="231"/>
      <c r="ALC37" s="231"/>
      <c r="ALD37" s="231"/>
      <c r="ALE37" s="231"/>
      <c r="ALF37" s="231"/>
      <c r="ALG37" s="231"/>
      <c r="ALH37" s="231"/>
      <c r="ALI37" s="231"/>
      <c r="ALJ37" s="231"/>
      <c r="ALK37" s="231"/>
      <c r="ALL37" s="231"/>
      <c r="ALM37" s="231"/>
      <c r="ALN37" s="231"/>
      <c r="ALO37" s="231"/>
      <c r="ALP37" s="231"/>
      <c r="ALQ37" s="231"/>
      <c r="ALR37" s="231"/>
      <c r="ALS37" s="231"/>
      <c r="ALT37" s="231"/>
      <c r="ALU37" s="231"/>
      <c r="ALV37" s="231"/>
      <c r="ALW37" s="231"/>
      <c r="ALX37" s="231"/>
      <c r="ALY37" s="231"/>
      <c r="ALZ37" s="231"/>
      <c r="AMA37" s="231"/>
      <c r="AMB37" s="231"/>
      <c r="AMC37" s="231"/>
      <c r="AMD37" s="231"/>
      <c r="AME37" s="231"/>
      <c r="AMF37" s="231"/>
      <c r="AMG37" s="231"/>
      <c r="AMH37" s="231"/>
      <c r="AMI37" s="231"/>
      <c r="AMJ37" s="231"/>
      <c r="AMK37" s="231"/>
    </row>
    <row r="38" spans="1:1025" s="373" customFormat="1" ht="63" customHeight="1">
      <c r="A38" s="381" t="s">
        <v>215</v>
      </c>
      <c r="B38" s="380" t="s">
        <v>214</v>
      </c>
      <c r="C38" s="379">
        <v>1</v>
      </c>
      <c r="D38" s="378" t="s">
        <v>213</v>
      </c>
      <c r="E38" s="377"/>
      <c r="F38" s="376"/>
      <c r="G38" s="375">
        <f>SUM(F35:F38)</f>
        <v>0</v>
      </c>
      <c r="H38" s="250"/>
      <c r="I38" s="234"/>
      <c r="J38" s="374"/>
    </row>
    <row r="39" spans="1:1025" ht="11.25" customHeight="1" thickBot="1">
      <c r="A39" s="372" t="str">
        <f>IF(ISBLANK('[10]PRESUPUESTO EMPALME'!A74),"",'[10]PRESUPUESTO EMPALME'!A74)</f>
        <v/>
      </c>
      <c r="B39" s="320" t="str">
        <f>IF(ISBLANK('[10]PRESUPUESTO EMPALME'!B74),"",'[10]PRESUPUESTO EMPALME'!B74)</f>
        <v/>
      </c>
      <c r="C39" s="293" t="str">
        <f>IF(ISBLANK('[10]PRESUPUESTO EMPALME'!C74),"",'[10]PRESUPUESTO EMPALME'!C74)</f>
        <v/>
      </c>
      <c r="D39" s="371" t="str">
        <f>IF(ISBLANK('[10]PRESUPUESTO EMPALME'!D74),"",'[10]PRESUPUESTO EMPALME'!D74)</f>
        <v/>
      </c>
      <c r="E39" s="370" t="str">
        <f>IF(ISBLANK('[10]PRESUPUESTO EMPALME'!E74),"",'[10]PRESUPUESTO EMPALME'!E74)</f>
        <v/>
      </c>
      <c r="F39" s="369" t="str">
        <f>IF(ISBLANK('[10]PRESUPUESTO EMPALME'!F74),"",'[10]PRESUPUESTO EMPALME'!F74)</f>
        <v/>
      </c>
      <c r="G39" s="288" t="str">
        <f>IF(ISBLANK('[10]PRESUPUESTO EMPALME'!G74),"",'[10]PRESUPUESTO EMPALME'!G74)</f>
        <v/>
      </c>
      <c r="H39" s="250"/>
    </row>
    <row r="40" spans="1:1025" ht="24.75" customHeight="1" thickTop="1" thickBot="1">
      <c r="A40" s="1587" t="s">
        <v>212</v>
      </c>
      <c r="B40" s="1587"/>
      <c r="C40" s="1587"/>
      <c r="D40" s="1587"/>
      <c r="E40" s="1587"/>
      <c r="F40" s="1587"/>
      <c r="G40" s="368">
        <f>SUM(G9:G39)</f>
        <v>0</v>
      </c>
      <c r="H40" s="250"/>
      <c r="J40" s="233"/>
    </row>
    <row r="41" spans="1:1025" ht="24.75" customHeight="1" thickTop="1">
      <c r="A41" s="367"/>
      <c r="B41" s="366"/>
      <c r="C41" s="366"/>
      <c r="D41" s="366"/>
      <c r="E41" s="366"/>
      <c r="F41" s="366"/>
      <c r="G41" s="365"/>
      <c r="H41" s="250"/>
      <c r="J41" s="233"/>
    </row>
    <row r="42" spans="1:1025" ht="67.5" customHeight="1">
      <c r="A42" s="364" t="s">
        <v>211</v>
      </c>
      <c r="B42" s="363" t="s">
        <v>210</v>
      </c>
      <c r="C42" s="312"/>
      <c r="D42" s="311"/>
      <c r="E42" s="310"/>
      <c r="F42" s="361"/>
      <c r="G42" s="362"/>
      <c r="H42" s="250"/>
    </row>
    <row r="43" spans="1:1025" ht="16.5" customHeight="1">
      <c r="A43" s="323"/>
      <c r="B43" s="351"/>
      <c r="C43" s="312"/>
      <c r="D43" s="311"/>
      <c r="E43" s="310"/>
      <c r="F43" s="361"/>
      <c r="G43" s="288"/>
      <c r="H43" s="250"/>
    </row>
    <row r="44" spans="1:1025">
      <c r="A44" s="330">
        <v>1</v>
      </c>
      <c r="B44" s="358" t="str">
        <f>IF(ISBLANK('[10]PRESUP LINEA IMPULSION'!B14),"",'[10]PRESUP LINEA IMPULSION'!B14)</f>
        <v>TRABAJOS PRELIMINARES:</v>
      </c>
      <c r="C44" s="293" t="str">
        <f>IF(ISBLANK('[10]PRESUP LINEA IMPULSION'!C14),"",'[10]PRESUP LINEA IMPULSION'!C14)</f>
        <v/>
      </c>
      <c r="D44" s="351" t="str">
        <f>IF(ISBLANK('[10]PRESUP LINEA IMPULSION'!D14),"",'[10]PRESUP LINEA IMPULSION'!D14)</f>
        <v/>
      </c>
      <c r="E44" s="310"/>
      <c r="F44" s="309" t="str">
        <f>IF(ISBLANK('[10]PRESUP LINEA IMPULSION'!F14),"",'[10]PRESUP LINEA IMPULSION'!F14)</f>
        <v/>
      </c>
      <c r="G44" s="288" t="str">
        <f>IF(ISBLANK('[10]PRESUP LINEA IMPULSION'!G14),"",'[10]PRESUP LINEA IMPULSION'!G14)</f>
        <v/>
      </c>
      <c r="H44" s="250"/>
    </row>
    <row r="45" spans="1:1025">
      <c r="A45" s="335">
        <f>A44+0.1</f>
        <v>1.1000000000000001</v>
      </c>
      <c r="B45" s="351" t="str">
        <f>IF(ISBLANK('[10]PRESUP LINEA IMPULSION'!B15),"",'[10]PRESUP LINEA IMPULSION'!B15)</f>
        <v>Replanteo</v>
      </c>
      <c r="C45" s="342">
        <f>IF(ISBLANK('[10]PRESUP LINEA IMPULSION'!C15),"",'[10]PRESUP LINEA IMPULSION'!C15)</f>
        <v>1029.47</v>
      </c>
      <c r="D45" s="311" t="str">
        <f>IF(ISBLANK('[10]PRESUP LINEA IMPULSION'!D15),"",'[10]PRESUP LINEA IMPULSION'!D15)</f>
        <v>ML</v>
      </c>
      <c r="E45" s="310"/>
      <c r="F45" s="309">
        <f>IF(C45="","",ROUND(C45*E45,2))</f>
        <v>0</v>
      </c>
      <c r="G45" s="288"/>
      <c r="H45" s="250"/>
    </row>
    <row r="46" spans="1:1025">
      <c r="A46" s="335">
        <f>A45+0.1</f>
        <v>1.2</v>
      </c>
      <c r="B46" s="351" t="s">
        <v>209</v>
      </c>
      <c r="C46" s="342">
        <v>1</v>
      </c>
      <c r="D46" s="311" t="s">
        <v>14</v>
      </c>
      <c r="E46" s="310"/>
      <c r="F46" s="309">
        <f>IF(C46="","",ROUND(C46*E46,2))</f>
        <v>0</v>
      </c>
      <c r="G46" s="288">
        <f>SUM(F45:F46)</f>
        <v>0</v>
      </c>
      <c r="H46" s="250"/>
    </row>
    <row r="47" spans="1:1025" ht="16.5" customHeight="1">
      <c r="A47" s="314"/>
      <c r="B47" s="358" t="str">
        <f>IF(ISBLANK('[10]PRESUP LINEA IMPULSION'!B16),"",'[10]PRESUP LINEA IMPULSION'!B16)</f>
        <v/>
      </c>
      <c r="C47" s="312" t="str">
        <f>IF(ISBLANK('[10]PRESUP LINEA IMPULSION'!C16),"",'[10]PRESUP LINEA IMPULSION'!C16)</f>
        <v/>
      </c>
      <c r="D47" s="360" t="str">
        <f>IF(ISBLANK('[10]PRESUP LINEA IMPULSION'!D16),"",'[10]PRESUP LINEA IMPULSION'!D16)</f>
        <v/>
      </c>
      <c r="E47" s="359"/>
      <c r="F47" s="309" t="str">
        <f>IF(C47="","",ROUND(C47*E47,2))</f>
        <v/>
      </c>
      <c r="G47" s="288" t="str">
        <f>IF(ISBLANK('[10]PRESUP LINEA IMPULSION'!G16),"",'[10]PRESUP LINEA IMPULSION'!G16)</f>
        <v/>
      </c>
      <c r="H47" s="250"/>
    </row>
    <row r="48" spans="1:1025" s="234" customFormat="1">
      <c r="A48" s="330">
        <f>A44+1</f>
        <v>2</v>
      </c>
      <c r="B48" s="358" t="str">
        <f>IF(ISBLANK('[10]PRESUP LINEA IMPULSION'!B17),"",'[10]PRESUP LINEA IMPULSION'!B17)</f>
        <v>MOVIMIENTO DE TIERRA:</v>
      </c>
      <c r="C48" s="312" t="str">
        <f>IF(ISBLANK('[10]PRESUP LINEA IMPULSION'!C17),"",'[10]PRESUP LINEA IMPULSION'!C17)</f>
        <v/>
      </c>
      <c r="D48" s="351" t="str">
        <f>IF(ISBLANK('[10]PRESUP LINEA IMPULSION'!D17),"",'[10]PRESUP LINEA IMPULSION'!D17)</f>
        <v/>
      </c>
      <c r="E48" s="310"/>
      <c r="F48" s="309" t="str">
        <f>IF(C48="","",ROUND(C48*E48,2))</f>
        <v/>
      </c>
      <c r="G48" s="288" t="str">
        <f>IF(ISBLANK('[10]PRESUP LINEA IMPULSION'!G17),"",'[10]PRESUP LINEA IMPULSION'!G17)</f>
        <v/>
      </c>
      <c r="H48" s="250"/>
      <c r="K48" s="233"/>
      <c r="L48" s="233"/>
      <c r="M48" s="233"/>
      <c r="N48" s="233"/>
      <c r="O48" s="233"/>
      <c r="P48" s="233"/>
      <c r="Q48" s="233"/>
      <c r="R48" s="233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  <c r="CA48" s="232"/>
      <c r="CB48" s="232"/>
      <c r="CC48" s="232"/>
      <c r="CD48" s="232"/>
      <c r="CE48" s="232"/>
      <c r="CF48" s="232"/>
      <c r="CG48" s="232"/>
      <c r="CH48" s="232"/>
      <c r="CI48" s="232"/>
      <c r="CJ48" s="232"/>
      <c r="CK48" s="232"/>
      <c r="CL48" s="232"/>
      <c r="CM48" s="232"/>
      <c r="CN48" s="232"/>
      <c r="CO48" s="232"/>
      <c r="CP48" s="232"/>
      <c r="CQ48" s="232"/>
      <c r="CR48" s="232"/>
      <c r="CS48" s="232"/>
      <c r="CT48" s="232"/>
      <c r="CU48" s="232"/>
      <c r="CV48" s="232"/>
      <c r="CW48" s="232"/>
      <c r="CX48" s="232"/>
      <c r="CY48" s="232"/>
      <c r="CZ48" s="232"/>
      <c r="DA48" s="232"/>
      <c r="DB48" s="232"/>
      <c r="DC48" s="232"/>
      <c r="DD48" s="232"/>
      <c r="DE48" s="232"/>
      <c r="DF48" s="232"/>
      <c r="DG48" s="232"/>
      <c r="DH48" s="232"/>
      <c r="DI48" s="232"/>
      <c r="DJ48" s="232"/>
      <c r="DK48" s="232"/>
      <c r="DL48" s="232"/>
      <c r="DM48" s="232"/>
      <c r="DN48" s="232"/>
      <c r="DO48" s="232"/>
      <c r="DP48" s="232"/>
      <c r="DQ48" s="232"/>
      <c r="DR48" s="232"/>
      <c r="DS48" s="232"/>
      <c r="DT48" s="232"/>
      <c r="DU48" s="232"/>
      <c r="DV48" s="232"/>
      <c r="DW48" s="232"/>
      <c r="DX48" s="232"/>
      <c r="DY48" s="232"/>
      <c r="DZ48" s="232"/>
      <c r="EA48" s="232"/>
      <c r="EB48" s="232"/>
      <c r="EC48" s="232"/>
      <c r="ED48" s="232"/>
      <c r="EE48" s="232"/>
      <c r="EF48" s="232"/>
      <c r="EG48" s="232"/>
      <c r="EH48" s="232"/>
      <c r="EI48" s="232"/>
      <c r="EJ48" s="232"/>
      <c r="EK48" s="232"/>
      <c r="EL48" s="232"/>
      <c r="EM48" s="232"/>
      <c r="EN48" s="232"/>
      <c r="EO48" s="232"/>
      <c r="EP48" s="232"/>
      <c r="EQ48" s="232"/>
      <c r="ER48" s="232"/>
      <c r="ES48" s="232"/>
      <c r="ET48" s="232"/>
      <c r="EU48" s="232"/>
      <c r="EV48" s="232"/>
      <c r="EW48" s="232"/>
      <c r="EX48" s="232"/>
      <c r="EY48" s="232"/>
      <c r="EZ48" s="232"/>
      <c r="FA48" s="232"/>
      <c r="FB48" s="232"/>
      <c r="FC48" s="232"/>
      <c r="FD48" s="232"/>
      <c r="FE48" s="232"/>
      <c r="FF48" s="232"/>
      <c r="FG48" s="232"/>
      <c r="FH48" s="232"/>
      <c r="FI48" s="232"/>
      <c r="FJ48" s="232"/>
      <c r="FK48" s="232"/>
      <c r="FL48" s="232"/>
      <c r="FM48" s="232"/>
      <c r="FN48" s="232"/>
      <c r="FO48" s="232"/>
      <c r="FP48" s="232"/>
      <c r="FQ48" s="232"/>
      <c r="FR48" s="232"/>
      <c r="FS48" s="232"/>
      <c r="FT48" s="232"/>
      <c r="FU48" s="232"/>
      <c r="FV48" s="232"/>
      <c r="FW48" s="232"/>
      <c r="FX48" s="232"/>
      <c r="FY48" s="232"/>
      <c r="FZ48" s="232"/>
      <c r="GA48" s="232"/>
      <c r="GB48" s="232"/>
      <c r="GC48" s="232"/>
      <c r="GD48" s="232"/>
      <c r="GE48" s="232"/>
      <c r="GF48" s="232"/>
      <c r="GG48" s="232"/>
      <c r="GH48" s="232"/>
      <c r="GI48" s="232"/>
      <c r="GJ48" s="232"/>
      <c r="GK48" s="232"/>
      <c r="GL48" s="232"/>
      <c r="GM48" s="232"/>
      <c r="GN48" s="232"/>
      <c r="GO48" s="232"/>
      <c r="GP48" s="232"/>
      <c r="GQ48" s="232"/>
      <c r="GR48" s="232"/>
      <c r="GS48" s="232"/>
      <c r="GT48" s="232"/>
      <c r="GU48" s="232"/>
      <c r="GV48" s="232"/>
      <c r="GW48" s="232"/>
      <c r="GX48" s="232"/>
      <c r="GY48" s="232"/>
      <c r="GZ48" s="232"/>
      <c r="HA48" s="232"/>
      <c r="HB48" s="232"/>
      <c r="HC48" s="232"/>
      <c r="HD48" s="232"/>
      <c r="HE48" s="232"/>
      <c r="HF48" s="232"/>
      <c r="HG48" s="232"/>
      <c r="HH48" s="232"/>
      <c r="HI48" s="232"/>
      <c r="HJ48" s="232"/>
      <c r="HK48" s="232"/>
      <c r="HL48" s="232"/>
      <c r="HM48" s="232"/>
      <c r="HN48" s="232"/>
      <c r="HO48" s="232"/>
      <c r="HP48" s="232"/>
      <c r="HQ48" s="232"/>
      <c r="HR48" s="232"/>
      <c r="HS48" s="232"/>
      <c r="HT48" s="232"/>
      <c r="HU48" s="232"/>
      <c r="HV48" s="232"/>
      <c r="HW48" s="232"/>
      <c r="HX48" s="232"/>
      <c r="HY48" s="232"/>
      <c r="HZ48" s="232"/>
      <c r="IA48" s="232"/>
      <c r="IB48" s="232"/>
      <c r="IC48" s="232"/>
      <c r="ID48" s="232"/>
      <c r="IE48" s="232"/>
      <c r="IF48" s="232"/>
      <c r="IG48" s="232"/>
      <c r="IH48" s="232"/>
      <c r="II48" s="232"/>
      <c r="IJ48" s="232"/>
      <c r="IK48" s="232"/>
      <c r="IL48" s="232"/>
      <c r="IM48" s="232"/>
      <c r="IN48" s="232"/>
      <c r="IO48" s="232"/>
      <c r="IP48" s="232"/>
      <c r="IQ48" s="232"/>
      <c r="IR48" s="232"/>
      <c r="IS48" s="232"/>
      <c r="IT48" s="232"/>
      <c r="IU48" s="232"/>
      <c r="IV48" s="232"/>
      <c r="IW48" s="232"/>
      <c r="IX48" s="232"/>
      <c r="IY48" s="232"/>
      <c r="IZ48" s="232"/>
      <c r="JA48" s="232"/>
      <c r="JB48" s="232"/>
      <c r="JC48" s="232"/>
      <c r="JD48" s="232"/>
      <c r="JE48" s="232"/>
      <c r="JF48" s="232"/>
      <c r="JG48" s="232"/>
      <c r="JH48" s="232"/>
      <c r="JI48" s="232"/>
      <c r="JJ48" s="232"/>
      <c r="JK48" s="232"/>
      <c r="JL48" s="232"/>
      <c r="JM48" s="232"/>
      <c r="JN48" s="232"/>
      <c r="JO48" s="232"/>
      <c r="JP48" s="232"/>
      <c r="JQ48" s="232"/>
      <c r="JR48" s="232"/>
      <c r="JS48" s="232"/>
      <c r="JT48" s="232"/>
      <c r="JU48" s="232"/>
      <c r="JV48" s="232"/>
      <c r="JW48" s="232"/>
      <c r="JX48" s="232"/>
      <c r="JY48" s="232"/>
      <c r="JZ48" s="232"/>
      <c r="KA48" s="232"/>
      <c r="KB48" s="232"/>
      <c r="KC48" s="232"/>
      <c r="KD48" s="232"/>
      <c r="KE48" s="232"/>
      <c r="KF48" s="232"/>
      <c r="KG48" s="232"/>
      <c r="KH48" s="232"/>
      <c r="KI48" s="232"/>
      <c r="KJ48" s="232"/>
      <c r="KK48" s="232"/>
      <c r="KL48" s="232"/>
      <c r="KM48" s="232"/>
      <c r="KN48" s="232"/>
      <c r="KO48" s="232"/>
      <c r="KP48" s="232"/>
      <c r="KQ48" s="232"/>
      <c r="KR48" s="232"/>
      <c r="KS48" s="232"/>
      <c r="KT48" s="232"/>
      <c r="KU48" s="232"/>
      <c r="KV48" s="232"/>
      <c r="KW48" s="232"/>
      <c r="KX48" s="232"/>
      <c r="KY48" s="232"/>
      <c r="KZ48" s="232"/>
      <c r="LA48" s="232"/>
      <c r="LB48" s="232"/>
      <c r="LC48" s="232"/>
      <c r="LD48" s="232"/>
      <c r="LE48" s="232"/>
      <c r="LF48" s="232"/>
      <c r="LG48" s="232"/>
      <c r="LH48" s="232"/>
      <c r="LI48" s="232"/>
      <c r="LJ48" s="232"/>
      <c r="LK48" s="232"/>
      <c r="LL48" s="232"/>
      <c r="LM48" s="232"/>
      <c r="LN48" s="232"/>
      <c r="LO48" s="232"/>
      <c r="LP48" s="232"/>
      <c r="LQ48" s="232"/>
      <c r="LR48" s="232"/>
      <c r="LS48" s="232"/>
      <c r="LT48" s="232"/>
      <c r="LU48" s="232"/>
      <c r="LV48" s="232"/>
      <c r="LW48" s="232"/>
      <c r="LX48" s="232"/>
      <c r="LY48" s="232"/>
      <c r="LZ48" s="232"/>
      <c r="MA48" s="232"/>
      <c r="MB48" s="232"/>
      <c r="MC48" s="232"/>
      <c r="MD48" s="232"/>
      <c r="ME48" s="232"/>
      <c r="MF48" s="232"/>
      <c r="MG48" s="232"/>
      <c r="MH48" s="232"/>
      <c r="MI48" s="232"/>
      <c r="MJ48" s="232"/>
      <c r="MK48" s="232"/>
      <c r="ML48" s="232"/>
      <c r="MM48" s="232"/>
      <c r="MN48" s="232"/>
      <c r="MO48" s="232"/>
      <c r="MP48" s="232"/>
      <c r="MQ48" s="232"/>
      <c r="MR48" s="232"/>
      <c r="MS48" s="232"/>
      <c r="MT48" s="232"/>
      <c r="MU48" s="232"/>
      <c r="MV48" s="232"/>
      <c r="MW48" s="232"/>
      <c r="MX48" s="232"/>
      <c r="MY48" s="232"/>
      <c r="MZ48" s="232"/>
      <c r="NA48" s="232"/>
      <c r="NB48" s="232"/>
      <c r="NC48" s="232"/>
      <c r="ND48" s="232"/>
      <c r="NE48" s="232"/>
      <c r="NF48" s="232"/>
      <c r="NG48" s="232"/>
      <c r="NH48" s="232"/>
      <c r="NI48" s="232"/>
      <c r="NJ48" s="232"/>
      <c r="NK48" s="232"/>
      <c r="NL48" s="232"/>
      <c r="NM48" s="232"/>
      <c r="NN48" s="232"/>
      <c r="NO48" s="232"/>
      <c r="NP48" s="232"/>
      <c r="NQ48" s="232"/>
      <c r="NR48" s="232"/>
      <c r="NS48" s="232"/>
      <c r="NT48" s="232"/>
      <c r="NU48" s="232"/>
      <c r="NV48" s="232"/>
      <c r="NW48" s="232"/>
      <c r="NX48" s="232"/>
      <c r="NY48" s="232"/>
      <c r="NZ48" s="232"/>
      <c r="OA48" s="232"/>
      <c r="OB48" s="232"/>
      <c r="OC48" s="232"/>
      <c r="OD48" s="232"/>
      <c r="OE48" s="232"/>
      <c r="OF48" s="232"/>
      <c r="OG48" s="232"/>
      <c r="OH48" s="232"/>
      <c r="OI48" s="232"/>
      <c r="OJ48" s="232"/>
      <c r="OK48" s="232"/>
      <c r="OL48" s="232"/>
      <c r="OM48" s="232"/>
      <c r="ON48" s="232"/>
      <c r="OO48" s="232"/>
      <c r="OP48" s="232"/>
      <c r="OQ48" s="232"/>
      <c r="OR48" s="232"/>
      <c r="OS48" s="232"/>
      <c r="OT48" s="232"/>
      <c r="OU48" s="232"/>
      <c r="OV48" s="232"/>
      <c r="OW48" s="232"/>
      <c r="OX48" s="232"/>
      <c r="OY48" s="232"/>
      <c r="OZ48" s="232"/>
      <c r="PA48" s="232"/>
      <c r="PB48" s="232"/>
      <c r="PC48" s="232"/>
      <c r="PD48" s="232"/>
      <c r="PE48" s="232"/>
      <c r="PF48" s="232"/>
      <c r="PG48" s="232"/>
      <c r="PH48" s="232"/>
      <c r="PI48" s="232"/>
      <c r="PJ48" s="232"/>
      <c r="PK48" s="232"/>
      <c r="PL48" s="232"/>
      <c r="PM48" s="232"/>
      <c r="PN48" s="232"/>
      <c r="PO48" s="232"/>
      <c r="PP48" s="232"/>
      <c r="PQ48" s="232"/>
      <c r="PR48" s="232"/>
      <c r="PS48" s="232"/>
      <c r="PT48" s="232"/>
      <c r="PU48" s="232"/>
      <c r="PV48" s="232"/>
      <c r="PW48" s="232"/>
      <c r="PX48" s="232"/>
      <c r="PY48" s="232"/>
      <c r="PZ48" s="232"/>
      <c r="QA48" s="232"/>
      <c r="QB48" s="232"/>
      <c r="QC48" s="232"/>
      <c r="QD48" s="232"/>
      <c r="QE48" s="232"/>
      <c r="QF48" s="232"/>
      <c r="QG48" s="232"/>
      <c r="QH48" s="232"/>
      <c r="QI48" s="232"/>
      <c r="QJ48" s="232"/>
      <c r="QK48" s="232"/>
      <c r="QL48" s="232"/>
      <c r="QM48" s="232"/>
      <c r="QN48" s="232"/>
      <c r="QO48" s="232"/>
      <c r="QP48" s="232"/>
      <c r="QQ48" s="232"/>
      <c r="QR48" s="232"/>
      <c r="QS48" s="232"/>
      <c r="QT48" s="232"/>
      <c r="QU48" s="232"/>
      <c r="QV48" s="232"/>
      <c r="QW48" s="232"/>
      <c r="QX48" s="232"/>
      <c r="QY48" s="232"/>
      <c r="QZ48" s="232"/>
      <c r="RA48" s="232"/>
      <c r="RB48" s="232"/>
      <c r="RC48" s="232"/>
      <c r="RD48" s="232"/>
      <c r="RE48" s="232"/>
      <c r="RF48" s="232"/>
      <c r="RG48" s="232"/>
      <c r="RH48" s="232"/>
      <c r="RI48" s="232"/>
      <c r="RJ48" s="232"/>
      <c r="RK48" s="232"/>
      <c r="RL48" s="232"/>
      <c r="RM48" s="232"/>
      <c r="RN48" s="232"/>
      <c r="RO48" s="232"/>
      <c r="RP48" s="232"/>
      <c r="RQ48" s="232"/>
      <c r="RR48" s="232"/>
      <c r="RS48" s="232"/>
      <c r="RT48" s="232"/>
      <c r="RU48" s="232"/>
      <c r="RV48" s="232"/>
      <c r="RW48" s="232"/>
      <c r="RX48" s="232"/>
      <c r="RY48" s="232"/>
      <c r="RZ48" s="232"/>
      <c r="SA48" s="232"/>
      <c r="SB48" s="232"/>
      <c r="SC48" s="232"/>
      <c r="SD48" s="232"/>
      <c r="SE48" s="232"/>
      <c r="SF48" s="232"/>
      <c r="SG48" s="232"/>
      <c r="SH48" s="232"/>
      <c r="SI48" s="232"/>
      <c r="SJ48" s="232"/>
      <c r="SK48" s="232"/>
      <c r="SL48" s="232"/>
      <c r="SM48" s="232"/>
      <c r="SN48" s="232"/>
      <c r="SO48" s="232"/>
      <c r="SP48" s="232"/>
      <c r="SQ48" s="232"/>
      <c r="SR48" s="232"/>
      <c r="SS48" s="232"/>
      <c r="ST48" s="232"/>
      <c r="SU48" s="232"/>
      <c r="SV48" s="232"/>
      <c r="SW48" s="232"/>
      <c r="SX48" s="232"/>
      <c r="SY48" s="232"/>
      <c r="SZ48" s="232"/>
      <c r="TA48" s="232"/>
      <c r="TB48" s="232"/>
      <c r="TC48" s="232"/>
      <c r="TD48" s="232"/>
      <c r="TE48" s="232"/>
      <c r="TF48" s="232"/>
      <c r="TG48" s="232"/>
      <c r="TH48" s="232"/>
      <c r="TI48" s="232"/>
      <c r="TJ48" s="232"/>
      <c r="TK48" s="232"/>
      <c r="TL48" s="232"/>
      <c r="TM48" s="232"/>
      <c r="TN48" s="232"/>
      <c r="TO48" s="232"/>
      <c r="TP48" s="232"/>
      <c r="TQ48" s="232"/>
      <c r="TR48" s="232"/>
      <c r="TS48" s="232"/>
      <c r="TT48" s="232"/>
      <c r="TU48" s="232"/>
      <c r="TV48" s="232"/>
      <c r="TW48" s="232"/>
      <c r="TX48" s="232"/>
      <c r="TY48" s="232"/>
      <c r="TZ48" s="232"/>
      <c r="UA48" s="232"/>
      <c r="UB48" s="232"/>
      <c r="UC48" s="232"/>
      <c r="UD48" s="232"/>
      <c r="UE48" s="232"/>
      <c r="UF48" s="232"/>
      <c r="UG48" s="232"/>
      <c r="UH48" s="232"/>
      <c r="UI48" s="232"/>
      <c r="UJ48" s="232"/>
      <c r="UK48" s="232"/>
      <c r="UL48" s="232"/>
      <c r="UM48" s="232"/>
      <c r="UN48" s="232"/>
      <c r="UO48" s="232"/>
      <c r="UP48" s="232"/>
      <c r="UQ48" s="232"/>
      <c r="UR48" s="232"/>
      <c r="US48" s="232"/>
      <c r="UT48" s="232"/>
      <c r="UU48" s="232"/>
      <c r="UV48" s="232"/>
      <c r="UW48" s="232"/>
      <c r="UX48" s="232"/>
      <c r="UY48" s="232"/>
      <c r="UZ48" s="232"/>
      <c r="VA48" s="232"/>
      <c r="VB48" s="232"/>
      <c r="VC48" s="232"/>
      <c r="VD48" s="232"/>
      <c r="VE48" s="232"/>
      <c r="VF48" s="232"/>
      <c r="VG48" s="232"/>
      <c r="VH48" s="232"/>
      <c r="VI48" s="232"/>
      <c r="VJ48" s="232"/>
      <c r="VK48" s="232"/>
      <c r="VL48" s="232"/>
      <c r="VM48" s="232"/>
      <c r="VN48" s="232"/>
      <c r="VO48" s="232"/>
      <c r="VP48" s="232"/>
      <c r="VQ48" s="232"/>
      <c r="VR48" s="232"/>
      <c r="VS48" s="232"/>
      <c r="VT48" s="232"/>
      <c r="VU48" s="232"/>
      <c r="VV48" s="232"/>
      <c r="VW48" s="232"/>
      <c r="VX48" s="232"/>
      <c r="VY48" s="232"/>
      <c r="VZ48" s="232"/>
      <c r="WA48" s="232"/>
      <c r="WB48" s="232"/>
      <c r="WC48" s="232"/>
      <c r="WD48" s="232"/>
      <c r="WE48" s="232"/>
      <c r="WF48" s="232"/>
      <c r="WG48" s="232"/>
      <c r="WH48" s="232"/>
      <c r="WI48" s="232"/>
      <c r="WJ48" s="232"/>
      <c r="WK48" s="232"/>
      <c r="WL48" s="232"/>
      <c r="WM48" s="232"/>
      <c r="WN48" s="232"/>
      <c r="WO48" s="232"/>
      <c r="WP48" s="232"/>
      <c r="WQ48" s="232"/>
      <c r="WR48" s="232"/>
      <c r="WS48" s="232"/>
      <c r="WT48" s="232"/>
      <c r="WU48" s="232"/>
      <c r="WV48" s="232"/>
      <c r="WW48" s="232"/>
      <c r="WX48" s="232"/>
      <c r="WY48" s="232"/>
      <c r="WZ48" s="232"/>
      <c r="XA48" s="232"/>
      <c r="XB48" s="232"/>
      <c r="XC48" s="232"/>
      <c r="XD48" s="232"/>
      <c r="XE48" s="232"/>
      <c r="XF48" s="232"/>
      <c r="XG48" s="232"/>
      <c r="XH48" s="232"/>
      <c r="XI48" s="232"/>
      <c r="XJ48" s="232"/>
      <c r="XK48" s="232"/>
      <c r="XL48" s="232"/>
      <c r="XM48" s="232"/>
      <c r="XN48" s="232"/>
      <c r="XO48" s="232"/>
      <c r="XP48" s="232"/>
      <c r="XQ48" s="232"/>
      <c r="XR48" s="232"/>
      <c r="XS48" s="232"/>
      <c r="XT48" s="232"/>
      <c r="XU48" s="232"/>
      <c r="XV48" s="232"/>
      <c r="XW48" s="232"/>
      <c r="XX48" s="232"/>
      <c r="XY48" s="232"/>
      <c r="XZ48" s="232"/>
      <c r="YA48" s="232"/>
      <c r="YB48" s="232"/>
      <c r="YC48" s="232"/>
      <c r="YD48" s="232"/>
      <c r="YE48" s="232"/>
      <c r="YF48" s="232"/>
      <c r="YG48" s="232"/>
      <c r="YH48" s="232"/>
      <c r="YI48" s="232"/>
      <c r="YJ48" s="232"/>
      <c r="YK48" s="232"/>
      <c r="YL48" s="232"/>
      <c r="YM48" s="232"/>
      <c r="YN48" s="232"/>
      <c r="YO48" s="232"/>
      <c r="YP48" s="232"/>
      <c r="YQ48" s="232"/>
      <c r="YR48" s="232"/>
      <c r="YS48" s="232"/>
      <c r="YT48" s="232"/>
      <c r="YU48" s="232"/>
      <c r="YV48" s="232"/>
      <c r="YW48" s="232"/>
      <c r="YX48" s="232"/>
      <c r="YY48" s="232"/>
      <c r="YZ48" s="232"/>
      <c r="ZA48" s="232"/>
      <c r="ZB48" s="232"/>
      <c r="ZC48" s="232"/>
      <c r="ZD48" s="232"/>
      <c r="ZE48" s="232"/>
      <c r="ZF48" s="232"/>
      <c r="ZG48" s="232"/>
      <c r="ZH48" s="232"/>
      <c r="ZI48" s="232"/>
      <c r="ZJ48" s="232"/>
      <c r="ZK48" s="232"/>
      <c r="ZL48" s="232"/>
      <c r="ZM48" s="232"/>
      <c r="ZN48" s="232"/>
      <c r="ZO48" s="232"/>
      <c r="ZP48" s="232"/>
      <c r="ZQ48" s="232"/>
      <c r="ZR48" s="232"/>
      <c r="ZS48" s="232"/>
      <c r="ZT48" s="232"/>
      <c r="ZU48" s="232"/>
      <c r="ZV48" s="232"/>
      <c r="ZW48" s="232"/>
      <c r="ZX48" s="232"/>
      <c r="ZY48" s="232"/>
      <c r="ZZ48" s="232"/>
      <c r="AAA48" s="232"/>
      <c r="AAB48" s="232"/>
      <c r="AAC48" s="232"/>
      <c r="AAD48" s="232"/>
      <c r="AAE48" s="232"/>
      <c r="AAF48" s="232"/>
      <c r="AAG48" s="232"/>
      <c r="AAH48" s="232"/>
      <c r="AAI48" s="232"/>
      <c r="AAJ48" s="232"/>
      <c r="AAK48" s="232"/>
      <c r="AAL48" s="232"/>
      <c r="AAM48" s="232"/>
      <c r="AAN48" s="232"/>
      <c r="AAO48" s="232"/>
      <c r="AAP48" s="232"/>
      <c r="AAQ48" s="232"/>
      <c r="AAR48" s="232"/>
      <c r="AAS48" s="232"/>
      <c r="AAT48" s="232"/>
      <c r="AAU48" s="232"/>
      <c r="AAV48" s="232"/>
      <c r="AAW48" s="232"/>
      <c r="AAX48" s="232"/>
      <c r="AAY48" s="232"/>
      <c r="AAZ48" s="232"/>
      <c r="ABA48" s="232"/>
      <c r="ABB48" s="232"/>
      <c r="ABC48" s="232"/>
      <c r="ABD48" s="232"/>
      <c r="ABE48" s="232"/>
      <c r="ABF48" s="232"/>
      <c r="ABG48" s="232"/>
      <c r="ABH48" s="232"/>
      <c r="ABI48" s="232"/>
      <c r="ABJ48" s="232"/>
      <c r="ABK48" s="232"/>
      <c r="ABL48" s="232"/>
      <c r="ABM48" s="232"/>
      <c r="ABN48" s="232"/>
      <c r="ABO48" s="232"/>
      <c r="ABP48" s="232"/>
      <c r="ABQ48" s="232"/>
      <c r="ABR48" s="232"/>
      <c r="ABS48" s="232"/>
      <c r="ABT48" s="232"/>
      <c r="ABU48" s="232"/>
      <c r="ABV48" s="232"/>
      <c r="ABW48" s="232"/>
      <c r="ABX48" s="232"/>
      <c r="ABY48" s="232"/>
      <c r="ABZ48" s="232"/>
      <c r="ACA48" s="232"/>
      <c r="ACB48" s="232"/>
      <c r="ACC48" s="232"/>
      <c r="ACD48" s="232"/>
      <c r="ACE48" s="232"/>
      <c r="ACF48" s="232"/>
      <c r="ACG48" s="232"/>
      <c r="ACH48" s="232"/>
      <c r="ACI48" s="232"/>
      <c r="ACJ48" s="232"/>
      <c r="ACK48" s="232"/>
      <c r="ACL48" s="232"/>
      <c r="ACM48" s="232"/>
      <c r="ACN48" s="232"/>
      <c r="ACO48" s="232"/>
      <c r="ACP48" s="232"/>
      <c r="ACQ48" s="232"/>
      <c r="ACR48" s="232"/>
      <c r="ACS48" s="232"/>
      <c r="ACT48" s="232"/>
      <c r="ACU48" s="232"/>
      <c r="ACV48" s="232"/>
      <c r="ACW48" s="232"/>
      <c r="ACX48" s="232"/>
      <c r="ACY48" s="232"/>
      <c r="ACZ48" s="232"/>
      <c r="ADA48" s="232"/>
      <c r="ADB48" s="232"/>
      <c r="ADC48" s="232"/>
      <c r="ADD48" s="232"/>
      <c r="ADE48" s="232"/>
      <c r="ADF48" s="232"/>
      <c r="ADG48" s="232"/>
      <c r="ADH48" s="232"/>
      <c r="ADI48" s="232"/>
      <c r="ADJ48" s="232"/>
      <c r="ADK48" s="232"/>
      <c r="ADL48" s="232"/>
      <c r="ADM48" s="232"/>
      <c r="ADN48" s="232"/>
      <c r="ADO48" s="232"/>
      <c r="ADP48" s="232"/>
      <c r="ADQ48" s="232"/>
      <c r="ADR48" s="232"/>
      <c r="ADS48" s="232"/>
      <c r="ADT48" s="232"/>
      <c r="ADU48" s="232"/>
      <c r="ADV48" s="232"/>
      <c r="ADW48" s="232"/>
      <c r="ADX48" s="232"/>
      <c r="ADY48" s="232"/>
      <c r="ADZ48" s="232"/>
      <c r="AEA48" s="232"/>
      <c r="AEB48" s="232"/>
      <c r="AEC48" s="232"/>
      <c r="AED48" s="232"/>
      <c r="AEE48" s="232"/>
      <c r="AEF48" s="232"/>
      <c r="AEG48" s="232"/>
      <c r="AEH48" s="232"/>
      <c r="AEI48" s="232"/>
      <c r="AEJ48" s="232"/>
      <c r="AEK48" s="232"/>
      <c r="AEL48" s="232"/>
      <c r="AEM48" s="232"/>
      <c r="AEN48" s="232"/>
      <c r="AEO48" s="232"/>
      <c r="AEP48" s="232"/>
      <c r="AEQ48" s="232"/>
      <c r="AER48" s="232"/>
      <c r="AES48" s="232"/>
      <c r="AET48" s="232"/>
      <c r="AEU48" s="232"/>
      <c r="AEV48" s="232"/>
      <c r="AEW48" s="232"/>
      <c r="AEX48" s="232"/>
      <c r="AEY48" s="232"/>
      <c r="AEZ48" s="232"/>
      <c r="AFA48" s="232"/>
      <c r="AFB48" s="232"/>
      <c r="AFC48" s="232"/>
      <c r="AFD48" s="232"/>
      <c r="AFE48" s="232"/>
      <c r="AFF48" s="232"/>
      <c r="AFG48" s="232"/>
      <c r="AFH48" s="232"/>
      <c r="AFI48" s="232"/>
      <c r="AFJ48" s="232"/>
      <c r="AFK48" s="232"/>
      <c r="AFL48" s="232"/>
      <c r="AFM48" s="232"/>
      <c r="AFN48" s="232"/>
      <c r="AFO48" s="232"/>
      <c r="AFP48" s="232"/>
      <c r="AFQ48" s="232"/>
      <c r="AFR48" s="232"/>
      <c r="AFS48" s="232"/>
      <c r="AFT48" s="232"/>
      <c r="AFU48" s="232"/>
      <c r="AFV48" s="232"/>
      <c r="AFW48" s="232"/>
      <c r="AFX48" s="232"/>
      <c r="AFY48" s="232"/>
      <c r="AFZ48" s="232"/>
      <c r="AGA48" s="232"/>
      <c r="AGB48" s="232"/>
      <c r="AGC48" s="232"/>
      <c r="AGD48" s="232"/>
      <c r="AGE48" s="232"/>
      <c r="AGF48" s="232"/>
      <c r="AGG48" s="232"/>
      <c r="AGH48" s="232"/>
      <c r="AGI48" s="232"/>
      <c r="AGJ48" s="232"/>
      <c r="AGK48" s="232"/>
      <c r="AGL48" s="232"/>
      <c r="AGM48" s="232"/>
      <c r="AGN48" s="232"/>
      <c r="AGO48" s="232"/>
      <c r="AGP48" s="232"/>
      <c r="AGQ48" s="232"/>
      <c r="AGR48" s="232"/>
      <c r="AGS48" s="232"/>
      <c r="AGT48" s="232"/>
      <c r="AGU48" s="232"/>
      <c r="AGV48" s="232"/>
      <c r="AGW48" s="232"/>
      <c r="AGX48" s="232"/>
      <c r="AGY48" s="232"/>
      <c r="AGZ48" s="232"/>
      <c r="AHA48" s="232"/>
      <c r="AHB48" s="232"/>
      <c r="AHC48" s="232"/>
      <c r="AHD48" s="232"/>
      <c r="AHE48" s="232"/>
      <c r="AHF48" s="232"/>
      <c r="AHG48" s="232"/>
      <c r="AHH48" s="232"/>
      <c r="AHI48" s="232"/>
      <c r="AHJ48" s="232"/>
      <c r="AHK48" s="232"/>
      <c r="AHL48" s="232"/>
      <c r="AHM48" s="232"/>
      <c r="AHN48" s="232"/>
      <c r="AHO48" s="232"/>
      <c r="AHP48" s="232"/>
      <c r="AHQ48" s="232"/>
      <c r="AHR48" s="232"/>
      <c r="AHS48" s="232"/>
      <c r="AHT48" s="232"/>
      <c r="AHU48" s="232"/>
      <c r="AHV48" s="232"/>
      <c r="AHW48" s="232"/>
      <c r="AHX48" s="232"/>
      <c r="AHY48" s="232"/>
      <c r="AHZ48" s="232"/>
      <c r="AIA48" s="232"/>
      <c r="AIB48" s="232"/>
      <c r="AIC48" s="232"/>
      <c r="AID48" s="232"/>
      <c r="AIE48" s="232"/>
      <c r="AIF48" s="232"/>
      <c r="AIG48" s="232"/>
      <c r="AIH48" s="232"/>
      <c r="AII48" s="232"/>
      <c r="AIJ48" s="232"/>
      <c r="AIK48" s="232"/>
      <c r="AIL48" s="232"/>
      <c r="AIM48" s="232"/>
      <c r="AIN48" s="232"/>
      <c r="AIO48" s="232"/>
      <c r="AIP48" s="232"/>
      <c r="AIQ48" s="232"/>
      <c r="AIR48" s="232"/>
      <c r="AIS48" s="232"/>
      <c r="AIT48" s="232"/>
      <c r="AIU48" s="232"/>
      <c r="AIV48" s="232"/>
      <c r="AIW48" s="232"/>
      <c r="AIX48" s="232"/>
      <c r="AIY48" s="232"/>
      <c r="AIZ48" s="232"/>
      <c r="AJA48" s="232"/>
      <c r="AJB48" s="232"/>
      <c r="AJC48" s="232"/>
      <c r="AJD48" s="232"/>
      <c r="AJE48" s="232"/>
      <c r="AJF48" s="232"/>
      <c r="AJG48" s="232"/>
      <c r="AJH48" s="232"/>
      <c r="AJI48" s="232"/>
      <c r="AJJ48" s="232"/>
      <c r="AJK48" s="232"/>
      <c r="AJL48" s="232"/>
      <c r="AJM48" s="232"/>
      <c r="AJN48" s="232"/>
      <c r="AJO48" s="232"/>
      <c r="AJP48" s="232"/>
      <c r="AJQ48" s="232"/>
      <c r="AJR48" s="232"/>
      <c r="AJS48" s="232"/>
      <c r="AJT48" s="232"/>
      <c r="AJU48" s="232"/>
      <c r="AJV48" s="232"/>
      <c r="AJW48" s="232"/>
      <c r="AJX48" s="232"/>
      <c r="AJY48" s="232"/>
      <c r="AJZ48" s="232"/>
      <c r="AKA48" s="232"/>
      <c r="AKB48" s="232"/>
      <c r="AKC48" s="232"/>
      <c r="AKD48" s="232"/>
      <c r="AKE48" s="232"/>
      <c r="AKF48" s="232"/>
      <c r="AKG48" s="232"/>
      <c r="AKH48" s="232"/>
      <c r="AKI48" s="232"/>
      <c r="AKJ48" s="232"/>
      <c r="AKK48" s="232"/>
      <c r="AKL48" s="232"/>
      <c r="AKM48" s="232"/>
      <c r="AKN48" s="232"/>
      <c r="AKO48" s="232"/>
      <c r="AKP48" s="232"/>
      <c r="AKQ48" s="232"/>
      <c r="AKR48" s="232"/>
      <c r="AKS48" s="232"/>
      <c r="AKT48" s="232"/>
      <c r="AKU48" s="232"/>
      <c r="AKV48" s="232"/>
      <c r="AKW48" s="232"/>
      <c r="AKX48" s="232"/>
      <c r="AKY48" s="232"/>
      <c r="AKZ48" s="232"/>
      <c r="ALA48" s="232"/>
      <c r="ALB48" s="232"/>
      <c r="ALC48" s="232"/>
      <c r="ALD48" s="232"/>
      <c r="ALE48" s="232"/>
      <c r="ALF48" s="232"/>
      <c r="ALG48" s="232"/>
      <c r="ALH48" s="232"/>
      <c r="ALI48" s="232"/>
      <c r="ALJ48" s="232"/>
      <c r="ALK48" s="232"/>
      <c r="ALL48" s="232"/>
      <c r="ALM48" s="232"/>
      <c r="ALN48" s="232"/>
      <c r="ALO48" s="232"/>
      <c r="ALP48" s="232"/>
      <c r="ALQ48" s="232"/>
      <c r="ALR48" s="232"/>
      <c r="ALS48" s="232"/>
      <c r="ALT48" s="232"/>
      <c r="ALU48" s="232"/>
      <c r="ALV48" s="232"/>
      <c r="ALW48" s="232"/>
      <c r="ALX48" s="232"/>
      <c r="ALY48" s="232"/>
      <c r="ALZ48" s="232"/>
      <c r="AMA48" s="232"/>
      <c r="AMB48" s="232"/>
      <c r="AMC48" s="232"/>
      <c r="AMD48" s="232"/>
      <c r="AME48" s="232"/>
      <c r="AMF48" s="232"/>
      <c r="AMG48" s="232"/>
      <c r="AMH48" s="232"/>
      <c r="AMI48" s="232"/>
      <c r="AMJ48" s="232"/>
      <c r="AMK48" s="232"/>
    </row>
    <row r="49" spans="1:1025" s="234" customFormat="1">
      <c r="A49" s="330" t="s">
        <v>136</v>
      </c>
      <c r="B49" s="358" t="s">
        <v>208</v>
      </c>
      <c r="C49" s="312"/>
      <c r="D49" s="351"/>
      <c r="E49" s="310"/>
      <c r="F49" s="309"/>
      <c r="G49" s="288"/>
      <c r="H49" s="250"/>
      <c r="K49" s="233"/>
      <c r="L49" s="233"/>
      <c r="M49" s="233"/>
      <c r="N49" s="233"/>
      <c r="O49" s="233"/>
      <c r="P49" s="233"/>
      <c r="Q49" s="233"/>
      <c r="R49" s="233"/>
      <c r="S49" s="232"/>
      <c r="T49" s="232"/>
      <c r="U49" s="232"/>
      <c r="V49" s="232"/>
      <c r="W49" s="232"/>
      <c r="X49" s="232"/>
      <c r="Y49" s="232"/>
      <c r="Z49" s="232"/>
      <c r="AA49" s="232"/>
      <c r="AB49" s="232"/>
      <c r="AC49" s="232"/>
      <c r="AD49" s="232"/>
      <c r="AE49" s="232"/>
      <c r="AF49" s="232"/>
      <c r="AG49" s="232"/>
      <c r="AH49" s="232"/>
      <c r="AI49" s="232"/>
      <c r="AJ49" s="232"/>
      <c r="AK49" s="232"/>
      <c r="AL49" s="232"/>
      <c r="AM49" s="232"/>
      <c r="AN49" s="232"/>
      <c r="AO49" s="232"/>
      <c r="AP49" s="232"/>
      <c r="AQ49" s="232"/>
      <c r="AR49" s="232"/>
      <c r="AS49" s="232"/>
      <c r="AT49" s="232"/>
      <c r="AU49" s="232"/>
      <c r="AV49" s="232"/>
      <c r="AW49" s="232"/>
      <c r="AX49" s="232"/>
      <c r="AY49" s="232"/>
      <c r="AZ49" s="232"/>
      <c r="BA49" s="232"/>
      <c r="BB49" s="232"/>
      <c r="BC49" s="232"/>
      <c r="BD49" s="232"/>
      <c r="BE49" s="232"/>
      <c r="BF49" s="232"/>
      <c r="BG49" s="232"/>
      <c r="BH49" s="232"/>
      <c r="BI49" s="232"/>
      <c r="BJ49" s="232"/>
      <c r="BK49" s="232"/>
      <c r="BL49" s="232"/>
      <c r="BM49" s="232"/>
      <c r="BN49" s="232"/>
      <c r="BO49" s="232"/>
      <c r="BP49" s="232"/>
      <c r="BQ49" s="232"/>
      <c r="BR49" s="232"/>
      <c r="BS49" s="232"/>
      <c r="BT49" s="232"/>
      <c r="BU49" s="232"/>
      <c r="BV49" s="232"/>
      <c r="BW49" s="232"/>
      <c r="BX49" s="232"/>
      <c r="BY49" s="232"/>
      <c r="BZ49" s="232"/>
      <c r="CA49" s="232"/>
      <c r="CB49" s="232"/>
      <c r="CC49" s="232"/>
      <c r="CD49" s="232"/>
      <c r="CE49" s="232"/>
      <c r="CF49" s="232"/>
      <c r="CG49" s="232"/>
      <c r="CH49" s="232"/>
      <c r="CI49" s="232"/>
      <c r="CJ49" s="232"/>
      <c r="CK49" s="232"/>
      <c r="CL49" s="232"/>
      <c r="CM49" s="232"/>
      <c r="CN49" s="232"/>
      <c r="CO49" s="232"/>
      <c r="CP49" s="232"/>
      <c r="CQ49" s="232"/>
      <c r="CR49" s="232"/>
      <c r="CS49" s="232"/>
      <c r="CT49" s="232"/>
      <c r="CU49" s="232"/>
      <c r="CV49" s="232"/>
      <c r="CW49" s="232"/>
      <c r="CX49" s="232"/>
      <c r="CY49" s="232"/>
      <c r="CZ49" s="232"/>
      <c r="DA49" s="232"/>
      <c r="DB49" s="232"/>
      <c r="DC49" s="232"/>
      <c r="DD49" s="232"/>
      <c r="DE49" s="232"/>
      <c r="DF49" s="232"/>
      <c r="DG49" s="232"/>
      <c r="DH49" s="232"/>
      <c r="DI49" s="232"/>
      <c r="DJ49" s="232"/>
      <c r="DK49" s="232"/>
      <c r="DL49" s="232"/>
      <c r="DM49" s="232"/>
      <c r="DN49" s="232"/>
      <c r="DO49" s="232"/>
      <c r="DP49" s="232"/>
      <c r="DQ49" s="232"/>
      <c r="DR49" s="232"/>
      <c r="DS49" s="232"/>
      <c r="DT49" s="232"/>
      <c r="DU49" s="232"/>
      <c r="DV49" s="232"/>
      <c r="DW49" s="232"/>
      <c r="DX49" s="232"/>
      <c r="DY49" s="232"/>
      <c r="DZ49" s="232"/>
      <c r="EA49" s="232"/>
      <c r="EB49" s="232"/>
      <c r="EC49" s="232"/>
      <c r="ED49" s="232"/>
      <c r="EE49" s="232"/>
      <c r="EF49" s="232"/>
      <c r="EG49" s="232"/>
      <c r="EH49" s="232"/>
      <c r="EI49" s="232"/>
      <c r="EJ49" s="232"/>
      <c r="EK49" s="232"/>
      <c r="EL49" s="232"/>
      <c r="EM49" s="232"/>
      <c r="EN49" s="232"/>
      <c r="EO49" s="232"/>
      <c r="EP49" s="232"/>
      <c r="EQ49" s="232"/>
      <c r="ER49" s="232"/>
      <c r="ES49" s="232"/>
      <c r="ET49" s="232"/>
      <c r="EU49" s="232"/>
      <c r="EV49" s="232"/>
      <c r="EW49" s="232"/>
      <c r="EX49" s="232"/>
      <c r="EY49" s="232"/>
      <c r="EZ49" s="232"/>
      <c r="FA49" s="232"/>
      <c r="FB49" s="232"/>
      <c r="FC49" s="232"/>
      <c r="FD49" s="232"/>
      <c r="FE49" s="232"/>
      <c r="FF49" s="232"/>
      <c r="FG49" s="232"/>
      <c r="FH49" s="232"/>
      <c r="FI49" s="232"/>
      <c r="FJ49" s="232"/>
      <c r="FK49" s="232"/>
      <c r="FL49" s="232"/>
      <c r="FM49" s="232"/>
      <c r="FN49" s="232"/>
      <c r="FO49" s="232"/>
      <c r="FP49" s="232"/>
      <c r="FQ49" s="232"/>
      <c r="FR49" s="232"/>
      <c r="FS49" s="232"/>
      <c r="FT49" s="232"/>
      <c r="FU49" s="232"/>
      <c r="FV49" s="232"/>
      <c r="FW49" s="232"/>
      <c r="FX49" s="232"/>
      <c r="FY49" s="232"/>
      <c r="FZ49" s="232"/>
      <c r="GA49" s="232"/>
      <c r="GB49" s="232"/>
      <c r="GC49" s="232"/>
      <c r="GD49" s="232"/>
      <c r="GE49" s="232"/>
      <c r="GF49" s="232"/>
      <c r="GG49" s="232"/>
      <c r="GH49" s="232"/>
      <c r="GI49" s="232"/>
      <c r="GJ49" s="232"/>
      <c r="GK49" s="232"/>
      <c r="GL49" s="232"/>
      <c r="GM49" s="232"/>
      <c r="GN49" s="232"/>
      <c r="GO49" s="232"/>
      <c r="GP49" s="232"/>
      <c r="GQ49" s="232"/>
      <c r="GR49" s="232"/>
      <c r="GS49" s="232"/>
      <c r="GT49" s="232"/>
      <c r="GU49" s="232"/>
      <c r="GV49" s="232"/>
      <c r="GW49" s="232"/>
      <c r="GX49" s="232"/>
      <c r="GY49" s="232"/>
      <c r="GZ49" s="232"/>
      <c r="HA49" s="232"/>
      <c r="HB49" s="232"/>
      <c r="HC49" s="232"/>
      <c r="HD49" s="232"/>
      <c r="HE49" s="232"/>
      <c r="HF49" s="232"/>
      <c r="HG49" s="232"/>
      <c r="HH49" s="232"/>
      <c r="HI49" s="232"/>
      <c r="HJ49" s="232"/>
      <c r="HK49" s="232"/>
      <c r="HL49" s="232"/>
      <c r="HM49" s="232"/>
      <c r="HN49" s="232"/>
      <c r="HO49" s="232"/>
      <c r="HP49" s="232"/>
      <c r="HQ49" s="232"/>
      <c r="HR49" s="232"/>
      <c r="HS49" s="232"/>
      <c r="HT49" s="232"/>
      <c r="HU49" s="232"/>
      <c r="HV49" s="232"/>
      <c r="HW49" s="232"/>
      <c r="HX49" s="232"/>
      <c r="HY49" s="232"/>
      <c r="HZ49" s="232"/>
      <c r="IA49" s="232"/>
      <c r="IB49" s="232"/>
      <c r="IC49" s="232"/>
      <c r="ID49" s="232"/>
      <c r="IE49" s="232"/>
      <c r="IF49" s="232"/>
      <c r="IG49" s="232"/>
      <c r="IH49" s="232"/>
      <c r="II49" s="232"/>
      <c r="IJ49" s="232"/>
      <c r="IK49" s="232"/>
      <c r="IL49" s="232"/>
      <c r="IM49" s="232"/>
      <c r="IN49" s="232"/>
      <c r="IO49" s="232"/>
      <c r="IP49" s="232"/>
      <c r="IQ49" s="232"/>
      <c r="IR49" s="232"/>
      <c r="IS49" s="232"/>
      <c r="IT49" s="232"/>
      <c r="IU49" s="232"/>
      <c r="IV49" s="232"/>
      <c r="IW49" s="232"/>
      <c r="IX49" s="232"/>
      <c r="IY49" s="232"/>
      <c r="IZ49" s="232"/>
      <c r="JA49" s="232"/>
      <c r="JB49" s="232"/>
      <c r="JC49" s="232"/>
      <c r="JD49" s="232"/>
      <c r="JE49" s="232"/>
      <c r="JF49" s="232"/>
      <c r="JG49" s="232"/>
      <c r="JH49" s="232"/>
      <c r="JI49" s="232"/>
      <c r="JJ49" s="232"/>
      <c r="JK49" s="232"/>
      <c r="JL49" s="232"/>
      <c r="JM49" s="232"/>
      <c r="JN49" s="232"/>
      <c r="JO49" s="232"/>
      <c r="JP49" s="232"/>
      <c r="JQ49" s="232"/>
      <c r="JR49" s="232"/>
      <c r="JS49" s="232"/>
      <c r="JT49" s="232"/>
      <c r="JU49" s="232"/>
      <c r="JV49" s="232"/>
      <c r="JW49" s="232"/>
      <c r="JX49" s="232"/>
      <c r="JY49" s="232"/>
      <c r="JZ49" s="232"/>
      <c r="KA49" s="232"/>
      <c r="KB49" s="232"/>
      <c r="KC49" s="232"/>
      <c r="KD49" s="232"/>
      <c r="KE49" s="232"/>
      <c r="KF49" s="232"/>
      <c r="KG49" s="232"/>
      <c r="KH49" s="232"/>
      <c r="KI49" s="232"/>
      <c r="KJ49" s="232"/>
      <c r="KK49" s="232"/>
      <c r="KL49" s="232"/>
      <c r="KM49" s="232"/>
      <c r="KN49" s="232"/>
      <c r="KO49" s="232"/>
      <c r="KP49" s="232"/>
      <c r="KQ49" s="232"/>
      <c r="KR49" s="232"/>
      <c r="KS49" s="232"/>
      <c r="KT49" s="232"/>
      <c r="KU49" s="232"/>
      <c r="KV49" s="232"/>
      <c r="KW49" s="232"/>
      <c r="KX49" s="232"/>
      <c r="KY49" s="232"/>
      <c r="KZ49" s="232"/>
      <c r="LA49" s="232"/>
      <c r="LB49" s="232"/>
      <c r="LC49" s="232"/>
      <c r="LD49" s="232"/>
      <c r="LE49" s="232"/>
      <c r="LF49" s="232"/>
      <c r="LG49" s="232"/>
      <c r="LH49" s="232"/>
      <c r="LI49" s="232"/>
      <c r="LJ49" s="232"/>
      <c r="LK49" s="232"/>
      <c r="LL49" s="232"/>
      <c r="LM49" s="232"/>
      <c r="LN49" s="232"/>
      <c r="LO49" s="232"/>
      <c r="LP49" s="232"/>
      <c r="LQ49" s="232"/>
      <c r="LR49" s="232"/>
      <c r="LS49" s="232"/>
      <c r="LT49" s="232"/>
      <c r="LU49" s="232"/>
      <c r="LV49" s="232"/>
      <c r="LW49" s="232"/>
      <c r="LX49" s="232"/>
      <c r="LY49" s="232"/>
      <c r="LZ49" s="232"/>
      <c r="MA49" s="232"/>
      <c r="MB49" s="232"/>
      <c r="MC49" s="232"/>
      <c r="MD49" s="232"/>
      <c r="ME49" s="232"/>
      <c r="MF49" s="232"/>
      <c r="MG49" s="232"/>
      <c r="MH49" s="232"/>
      <c r="MI49" s="232"/>
      <c r="MJ49" s="232"/>
      <c r="MK49" s="232"/>
      <c r="ML49" s="232"/>
      <c r="MM49" s="232"/>
      <c r="MN49" s="232"/>
      <c r="MO49" s="232"/>
      <c r="MP49" s="232"/>
      <c r="MQ49" s="232"/>
      <c r="MR49" s="232"/>
      <c r="MS49" s="232"/>
      <c r="MT49" s="232"/>
      <c r="MU49" s="232"/>
      <c r="MV49" s="232"/>
      <c r="MW49" s="232"/>
      <c r="MX49" s="232"/>
      <c r="MY49" s="232"/>
      <c r="MZ49" s="232"/>
      <c r="NA49" s="232"/>
      <c r="NB49" s="232"/>
      <c r="NC49" s="232"/>
      <c r="ND49" s="232"/>
      <c r="NE49" s="232"/>
      <c r="NF49" s="232"/>
      <c r="NG49" s="232"/>
      <c r="NH49" s="232"/>
      <c r="NI49" s="232"/>
      <c r="NJ49" s="232"/>
      <c r="NK49" s="232"/>
      <c r="NL49" s="232"/>
      <c r="NM49" s="232"/>
      <c r="NN49" s="232"/>
      <c r="NO49" s="232"/>
      <c r="NP49" s="232"/>
      <c r="NQ49" s="232"/>
      <c r="NR49" s="232"/>
      <c r="NS49" s="232"/>
      <c r="NT49" s="232"/>
      <c r="NU49" s="232"/>
      <c r="NV49" s="232"/>
      <c r="NW49" s="232"/>
      <c r="NX49" s="232"/>
      <c r="NY49" s="232"/>
      <c r="NZ49" s="232"/>
      <c r="OA49" s="232"/>
      <c r="OB49" s="232"/>
      <c r="OC49" s="232"/>
      <c r="OD49" s="232"/>
      <c r="OE49" s="232"/>
      <c r="OF49" s="232"/>
      <c r="OG49" s="232"/>
      <c r="OH49" s="232"/>
      <c r="OI49" s="232"/>
      <c r="OJ49" s="232"/>
      <c r="OK49" s="232"/>
      <c r="OL49" s="232"/>
      <c r="OM49" s="232"/>
      <c r="ON49" s="232"/>
      <c r="OO49" s="232"/>
      <c r="OP49" s="232"/>
      <c r="OQ49" s="232"/>
      <c r="OR49" s="232"/>
      <c r="OS49" s="232"/>
      <c r="OT49" s="232"/>
      <c r="OU49" s="232"/>
      <c r="OV49" s="232"/>
      <c r="OW49" s="232"/>
      <c r="OX49" s="232"/>
      <c r="OY49" s="232"/>
      <c r="OZ49" s="232"/>
      <c r="PA49" s="232"/>
      <c r="PB49" s="232"/>
      <c r="PC49" s="232"/>
      <c r="PD49" s="232"/>
      <c r="PE49" s="232"/>
      <c r="PF49" s="232"/>
      <c r="PG49" s="232"/>
      <c r="PH49" s="232"/>
      <c r="PI49" s="232"/>
      <c r="PJ49" s="232"/>
      <c r="PK49" s="232"/>
      <c r="PL49" s="232"/>
      <c r="PM49" s="232"/>
      <c r="PN49" s="232"/>
      <c r="PO49" s="232"/>
      <c r="PP49" s="232"/>
      <c r="PQ49" s="232"/>
      <c r="PR49" s="232"/>
      <c r="PS49" s="232"/>
      <c r="PT49" s="232"/>
      <c r="PU49" s="232"/>
      <c r="PV49" s="232"/>
      <c r="PW49" s="232"/>
      <c r="PX49" s="232"/>
      <c r="PY49" s="232"/>
      <c r="PZ49" s="232"/>
      <c r="QA49" s="232"/>
      <c r="QB49" s="232"/>
      <c r="QC49" s="232"/>
      <c r="QD49" s="232"/>
      <c r="QE49" s="232"/>
      <c r="QF49" s="232"/>
      <c r="QG49" s="232"/>
      <c r="QH49" s="232"/>
      <c r="QI49" s="232"/>
      <c r="QJ49" s="232"/>
      <c r="QK49" s="232"/>
      <c r="QL49" s="232"/>
      <c r="QM49" s="232"/>
      <c r="QN49" s="232"/>
      <c r="QO49" s="232"/>
      <c r="QP49" s="232"/>
      <c r="QQ49" s="232"/>
      <c r="QR49" s="232"/>
      <c r="QS49" s="232"/>
      <c r="QT49" s="232"/>
      <c r="QU49" s="232"/>
      <c r="QV49" s="232"/>
      <c r="QW49" s="232"/>
      <c r="QX49" s="232"/>
      <c r="QY49" s="232"/>
      <c r="QZ49" s="232"/>
      <c r="RA49" s="232"/>
      <c r="RB49" s="232"/>
      <c r="RC49" s="232"/>
      <c r="RD49" s="232"/>
      <c r="RE49" s="232"/>
      <c r="RF49" s="232"/>
      <c r="RG49" s="232"/>
      <c r="RH49" s="232"/>
      <c r="RI49" s="232"/>
      <c r="RJ49" s="232"/>
      <c r="RK49" s="232"/>
      <c r="RL49" s="232"/>
      <c r="RM49" s="232"/>
      <c r="RN49" s="232"/>
      <c r="RO49" s="232"/>
      <c r="RP49" s="232"/>
      <c r="RQ49" s="232"/>
      <c r="RR49" s="232"/>
      <c r="RS49" s="232"/>
      <c r="RT49" s="232"/>
      <c r="RU49" s="232"/>
      <c r="RV49" s="232"/>
      <c r="RW49" s="232"/>
      <c r="RX49" s="232"/>
      <c r="RY49" s="232"/>
      <c r="RZ49" s="232"/>
      <c r="SA49" s="232"/>
      <c r="SB49" s="232"/>
      <c r="SC49" s="232"/>
      <c r="SD49" s="232"/>
      <c r="SE49" s="232"/>
      <c r="SF49" s="232"/>
      <c r="SG49" s="232"/>
      <c r="SH49" s="232"/>
      <c r="SI49" s="232"/>
      <c r="SJ49" s="232"/>
      <c r="SK49" s="232"/>
      <c r="SL49" s="232"/>
      <c r="SM49" s="232"/>
      <c r="SN49" s="232"/>
      <c r="SO49" s="232"/>
      <c r="SP49" s="232"/>
      <c r="SQ49" s="232"/>
      <c r="SR49" s="232"/>
      <c r="SS49" s="232"/>
      <c r="ST49" s="232"/>
      <c r="SU49" s="232"/>
      <c r="SV49" s="232"/>
      <c r="SW49" s="232"/>
      <c r="SX49" s="232"/>
      <c r="SY49" s="232"/>
      <c r="SZ49" s="232"/>
      <c r="TA49" s="232"/>
      <c r="TB49" s="232"/>
      <c r="TC49" s="232"/>
      <c r="TD49" s="232"/>
      <c r="TE49" s="232"/>
      <c r="TF49" s="232"/>
      <c r="TG49" s="232"/>
      <c r="TH49" s="232"/>
      <c r="TI49" s="232"/>
      <c r="TJ49" s="232"/>
      <c r="TK49" s="232"/>
      <c r="TL49" s="232"/>
      <c r="TM49" s="232"/>
      <c r="TN49" s="232"/>
      <c r="TO49" s="232"/>
      <c r="TP49" s="232"/>
      <c r="TQ49" s="232"/>
      <c r="TR49" s="232"/>
      <c r="TS49" s="232"/>
      <c r="TT49" s="232"/>
      <c r="TU49" s="232"/>
      <c r="TV49" s="232"/>
      <c r="TW49" s="232"/>
      <c r="TX49" s="232"/>
      <c r="TY49" s="232"/>
      <c r="TZ49" s="232"/>
      <c r="UA49" s="232"/>
      <c r="UB49" s="232"/>
      <c r="UC49" s="232"/>
      <c r="UD49" s="232"/>
      <c r="UE49" s="232"/>
      <c r="UF49" s="232"/>
      <c r="UG49" s="232"/>
      <c r="UH49" s="232"/>
      <c r="UI49" s="232"/>
      <c r="UJ49" s="232"/>
      <c r="UK49" s="232"/>
      <c r="UL49" s="232"/>
      <c r="UM49" s="232"/>
      <c r="UN49" s="232"/>
      <c r="UO49" s="232"/>
      <c r="UP49" s="232"/>
      <c r="UQ49" s="232"/>
      <c r="UR49" s="232"/>
      <c r="US49" s="232"/>
      <c r="UT49" s="232"/>
      <c r="UU49" s="232"/>
      <c r="UV49" s="232"/>
      <c r="UW49" s="232"/>
      <c r="UX49" s="232"/>
      <c r="UY49" s="232"/>
      <c r="UZ49" s="232"/>
      <c r="VA49" s="232"/>
      <c r="VB49" s="232"/>
      <c r="VC49" s="232"/>
      <c r="VD49" s="232"/>
      <c r="VE49" s="232"/>
      <c r="VF49" s="232"/>
      <c r="VG49" s="232"/>
      <c r="VH49" s="232"/>
      <c r="VI49" s="232"/>
      <c r="VJ49" s="232"/>
      <c r="VK49" s="232"/>
      <c r="VL49" s="232"/>
      <c r="VM49" s="232"/>
      <c r="VN49" s="232"/>
      <c r="VO49" s="232"/>
      <c r="VP49" s="232"/>
      <c r="VQ49" s="232"/>
      <c r="VR49" s="232"/>
      <c r="VS49" s="232"/>
      <c r="VT49" s="232"/>
      <c r="VU49" s="232"/>
      <c r="VV49" s="232"/>
      <c r="VW49" s="232"/>
      <c r="VX49" s="232"/>
      <c r="VY49" s="232"/>
      <c r="VZ49" s="232"/>
      <c r="WA49" s="232"/>
      <c r="WB49" s="232"/>
      <c r="WC49" s="232"/>
      <c r="WD49" s="232"/>
      <c r="WE49" s="232"/>
      <c r="WF49" s="232"/>
      <c r="WG49" s="232"/>
      <c r="WH49" s="232"/>
      <c r="WI49" s="232"/>
      <c r="WJ49" s="232"/>
      <c r="WK49" s="232"/>
      <c r="WL49" s="232"/>
      <c r="WM49" s="232"/>
      <c r="WN49" s="232"/>
      <c r="WO49" s="232"/>
      <c r="WP49" s="232"/>
      <c r="WQ49" s="232"/>
      <c r="WR49" s="232"/>
      <c r="WS49" s="232"/>
      <c r="WT49" s="232"/>
      <c r="WU49" s="232"/>
      <c r="WV49" s="232"/>
      <c r="WW49" s="232"/>
      <c r="WX49" s="232"/>
      <c r="WY49" s="232"/>
      <c r="WZ49" s="232"/>
      <c r="XA49" s="232"/>
      <c r="XB49" s="232"/>
      <c r="XC49" s="232"/>
      <c r="XD49" s="232"/>
      <c r="XE49" s="232"/>
      <c r="XF49" s="232"/>
      <c r="XG49" s="232"/>
      <c r="XH49" s="232"/>
      <c r="XI49" s="232"/>
      <c r="XJ49" s="232"/>
      <c r="XK49" s="232"/>
      <c r="XL49" s="232"/>
      <c r="XM49" s="232"/>
      <c r="XN49" s="232"/>
      <c r="XO49" s="232"/>
      <c r="XP49" s="232"/>
      <c r="XQ49" s="232"/>
      <c r="XR49" s="232"/>
      <c r="XS49" s="232"/>
      <c r="XT49" s="232"/>
      <c r="XU49" s="232"/>
      <c r="XV49" s="232"/>
      <c r="XW49" s="232"/>
      <c r="XX49" s="232"/>
      <c r="XY49" s="232"/>
      <c r="XZ49" s="232"/>
      <c r="YA49" s="232"/>
      <c r="YB49" s="232"/>
      <c r="YC49" s="232"/>
      <c r="YD49" s="232"/>
      <c r="YE49" s="232"/>
      <c r="YF49" s="232"/>
      <c r="YG49" s="232"/>
      <c r="YH49" s="232"/>
      <c r="YI49" s="232"/>
      <c r="YJ49" s="232"/>
      <c r="YK49" s="232"/>
      <c r="YL49" s="232"/>
      <c r="YM49" s="232"/>
      <c r="YN49" s="232"/>
      <c r="YO49" s="232"/>
      <c r="YP49" s="232"/>
      <c r="YQ49" s="232"/>
      <c r="YR49" s="232"/>
      <c r="YS49" s="232"/>
      <c r="YT49" s="232"/>
      <c r="YU49" s="232"/>
      <c r="YV49" s="232"/>
      <c r="YW49" s="232"/>
      <c r="YX49" s="232"/>
      <c r="YY49" s="232"/>
      <c r="YZ49" s="232"/>
      <c r="ZA49" s="232"/>
      <c r="ZB49" s="232"/>
      <c r="ZC49" s="232"/>
      <c r="ZD49" s="232"/>
      <c r="ZE49" s="232"/>
      <c r="ZF49" s="232"/>
      <c r="ZG49" s="232"/>
      <c r="ZH49" s="232"/>
      <c r="ZI49" s="232"/>
      <c r="ZJ49" s="232"/>
      <c r="ZK49" s="232"/>
      <c r="ZL49" s="232"/>
      <c r="ZM49" s="232"/>
      <c r="ZN49" s="232"/>
      <c r="ZO49" s="232"/>
      <c r="ZP49" s="232"/>
      <c r="ZQ49" s="232"/>
      <c r="ZR49" s="232"/>
      <c r="ZS49" s="232"/>
      <c r="ZT49" s="232"/>
      <c r="ZU49" s="232"/>
      <c r="ZV49" s="232"/>
      <c r="ZW49" s="232"/>
      <c r="ZX49" s="232"/>
      <c r="ZY49" s="232"/>
      <c r="ZZ49" s="232"/>
      <c r="AAA49" s="232"/>
      <c r="AAB49" s="232"/>
      <c r="AAC49" s="232"/>
      <c r="AAD49" s="232"/>
      <c r="AAE49" s="232"/>
      <c r="AAF49" s="232"/>
      <c r="AAG49" s="232"/>
      <c r="AAH49" s="232"/>
      <c r="AAI49" s="232"/>
      <c r="AAJ49" s="232"/>
      <c r="AAK49" s="232"/>
      <c r="AAL49" s="232"/>
      <c r="AAM49" s="232"/>
      <c r="AAN49" s="232"/>
      <c r="AAO49" s="232"/>
      <c r="AAP49" s="232"/>
      <c r="AAQ49" s="232"/>
      <c r="AAR49" s="232"/>
      <c r="AAS49" s="232"/>
      <c r="AAT49" s="232"/>
      <c r="AAU49" s="232"/>
      <c r="AAV49" s="232"/>
      <c r="AAW49" s="232"/>
      <c r="AAX49" s="232"/>
      <c r="AAY49" s="232"/>
      <c r="AAZ49" s="232"/>
      <c r="ABA49" s="232"/>
      <c r="ABB49" s="232"/>
      <c r="ABC49" s="232"/>
      <c r="ABD49" s="232"/>
      <c r="ABE49" s="232"/>
      <c r="ABF49" s="232"/>
      <c r="ABG49" s="232"/>
      <c r="ABH49" s="232"/>
      <c r="ABI49" s="232"/>
      <c r="ABJ49" s="232"/>
      <c r="ABK49" s="232"/>
      <c r="ABL49" s="232"/>
      <c r="ABM49" s="232"/>
      <c r="ABN49" s="232"/>
      <c r="ABO49" s="232"/>
      <c r="ABP49" s="232"/>
      <c r="ABQ49" s="232"/>
      <c r="ABR49" s="232"/>
      <c r="ABS49" s="232"/>
      <c r="ABT49" s="232"/>
      <c r="ABU49" s="232"/>
      <c r="ABV49" s="232"/>
      <c r="ABW49" s="232"/>
      <c r="ABX49" s="232"/>
      <c r="ABY49" s="232"/>
      <c r="ABZ49" s="232"/>
      <c r="ACA49" s="232"/>
      <c r="ACB49" s="232"/>
      <c r="ACC49" s="232"/>
      <c r="ACD49" s="232"/>
      <c r="ACE49" s="232"/>
      <c r="ACF49" s="232"/>
      <c r="ACG49" s="232"/>
      <c r="ACH49" s="232"/>
      <c r="ACI49" s="232"/>
      <c r="ACJ49" s="232"/>
      <c r="ACK49" s="232"/>
      <c r="ACL49" s="232"/>
      <c r="ACM49" s="232"/>
      <c r="ACN49" s="232"/>
      <c r="ACO49" s="232"/>
      <c r="ACP49" s="232"/>
      <c r="ACQ49" s="232"/>
      <c r="ACR49" s="232"/>
      <c r="ACS49" s="232"/>
      <c r="ACT49" s="232"/>
      <c r="ACU49" s="232"/>
      <c r="ACV49" s="232"/>
      <c r="ACW49" s="232"/>
      <c r="ACX49" s="232"/>
      <c r="ACY49" s="232"/>
      <c r="ACZ49" s="232"/>
      <c r="ADA49" s="232"/>
      <c r="ADB49" s="232"/>
      <c r="ADC49" s="232"/>
      <c r="ADD49" s="232"/>
      <c r="ADE49" s="232"/>
      <c r="ADF49" s="232"/>
      <c r="ADG49" s="232"/>
      <c r="ADH49" s="232"/>
      <c r="ADI49" s="232"/>
      <c r="ADJ49" s="232"/>
      <c r="ADK49" s="232"/>
      <c r="ADL49" s="232"/>
      <c r="ADM49" s="232"/>
      <c r="ADN49" s="232"/>
      <c r="ADO49" s="232"/>
      <c r="ADP49" s="232"/>
      <c r="ADQ49" s="232"/>
      <c r="ADR49" s="232"/>
      <c r="ADS49" s="232"/>
      <c r="ADT49" s="232"/>
      <c r="ADU49" s="232"/>
      <c r="ADV49" s="232"/>
      <c r="ADW49" s="232"/>
      <c r="ADX49" s="232"/>
      <c r="ADY49" s="232"/>
      <c r="ADZ49" s="232"/>
      <c r="AEA49" s="232"/>
      <c r="AEB49" s="232"/>
      <c r="AEC49" s="232"/>
      <c r="AED49" s="232"/>
      <c r="AEE49" s="232"/>
      <c r="AEF49" s="232"/>
      <c r="AEG49" s="232"/>
      <c r="AEH49" s="232"/>
      <c r="AEI49" s="232"/>
      <c r="AEJ49" s="232"/>
      <c r="AEK49" s="232"/>
      <c r="AEL49" s="232"/>
      <c r="AEM49" s="232"/>
      <c r="AEN49" s="232"/>
      <c r="AEO49" s="232"/>
      <c r="AEP49" s="232"/>
      <c r="AEQ49" s="232"/>
      <c r="AER49" s="232"/>
      <c r="AES49" s="232"/>
      <c r="AET49" s="232"/>
      <c r="AEU49" s="232"/>
      <c r="AEV49" s="232"/>
      <c r="AEW49" s="232"/>
      <c r="AEX49" s="232"/>
      <c r="AEY49" s="232"/>
      <c r="AEZ49" s="232"/>
      <c r="AFA49" s="232"/>
      <c r="AFB49" s="232"/>
      <c r="AFC49" s="232"/>
      <c r="AFD49" s="232"/>
      <c r="AFE49" s="232"/>
      <c r="AFF49" s="232"/>
      <c r="AFG49" s="232"/>
      <c r="AFH49" s="232"/>
      <c r="AFI49" s="232"/>
      <c r="AFJ49" s="232"/>
      <c r="AFK49" s="232"/>
      <c r="AFL49" s="232"/>
      <c r="AFM49" s="232"/>
      <c r="AFN49" s="232"/>
      <c r="AFO49" s="232"/>
      <c r="AFP49" s="232"/>
      <c r="AFQ49" s="232"/>
      <c r="AFR49" s="232"/>
      <c r="AFS49" s="232"/>
      <c r="AFT49" s="232"/>
      <c r="AFU49" s="232"/>
      <c r="AFV49" s="232"/>
      <c r="AFW49" s="232"/>
      <c r="AFX49" s="232"/>
      <c r="AFY49" s="232"/>
      <c r="AFZ49" s="232"/>
      <c r="AGA49" s="232"/>
      <c r="AGB49" s="232"/>
      <c r="AGC49" s="232"/>
      <c r="AGD49" s="232"/>
      <c r="AGE49" s="232"/>
      <c r="AGF49" s="232"/>
      <c r="AGG49" s="232"/>
      <c r="AGH49" s="232"/>
      <c r="AGI49" s="232"/>
      <c r="AGJ49" s="232"/>
      <c r="AGK49" s="232"/>
      <c r="AGL49" s="232"/>
      <c r="AGM49" s="232"/>
      <c r="AGN49" s="232"/>
      <c r="AGO49" s="232"/>
      <c r="AGP49" s="232"/>
      <c r="AGQ49" s="232"/>
      <c r="AGR49" s="232"/>
      <c r="AGS49" s="232"/>
      <c r="AGT49" s="232"/>
      <c r="AGU49" s="232"/>
      <c r="AGV49" s="232"/>
      <c r="AGW49" s="232"/>
      <c r="AGX49" s="232"/>
      <c r="AGY49" s="232"/>
      <c r="AGZ49" s="232"/>
      <c r="AHA49" s="232"/>
      <c r="AHB49" s="232"/>
      <c r="AHC49" s="232"/>
      <c r="AHD49" s="232"/>
      <c r="AHE49" s="232"/>
      <c r="AHF49" s="232"/>
      <c r="AHG49" s="232"/>
      <c r="AHH49" s="232"/>
      <c r="AHI49" s="232"/>
      <c r="AHJ49" s="232"/>
      <c r="AHK49" s="232"/>
      <c r="AHL49" s="232"/>
      <c r="AHM49" s="232"/>
      <c r="AHN49" s="232"/>
      <c r="AHO49" s="232"/>
      <c r="AHP49" s="232"/>
      <c r="AHQ49" s="232"/>
      <c r="AHR49" s="232"/>
      <c r="AHS49" s="232"/>
      <c r="AHT49" s="232"/>
      <c r="AHU49" s="232"/>
      <c r="AHV49" s="232"/>
      <c r="AHW49" s="232"/>
      <c r="AHX49" s="232"/>
      <c r="AHY49" s="232"/>
      <c r="AHZ49" s="232"/>
      <c r="AIA49" s="232"/>
      <c r="AIB49" s="232"/>
      <c r="AIC49" s="232"/>
      <c r="AID49" s="232"/>
      <c r="AIE49" s="232"/>
      <c r="AIF49" s="232"/>
      <c r="AIG49" s="232"/>
      <c r="AIH49" s="232"/>
      <c r="AII49" s="232"/>
      <c r="AIJ49" s="232"/>
      <c r="AIK49" s="232"/>
      <c r="AIL49" s="232"/>
      <c r="AIM49" s="232"/>
      <c r="AIN49" s="232"/>
      <c r="AIO49" s="232"/>
      <c r="AIP49" s="232"/>
      <c r="AIQ49" s="232"/>
      <c r="AIR49" s="232"/>
      <c r="AIS49" s="232"/>
      <c r="AIT49" s="232"/>
      <c r="AIU49" s="232"/>
      <c r="AIV49" s="232"/>
      <c r="AIW49" s="232"/>
      <c r="AIX49" s="232"/>
      <c r="AIY49" s="232"/>
      <c r="AIZ49" s="232"/>
      <c r="AJA49" s="232"/>
      <c r="AJB49" s="232"/>
      <c r="AJC49" s="232"/>
      <c r="AJD49" s="232"/>
      <c r="AJE49" s="232"/>
      <c r="AJF49" s="232"/>
      <c r="AJG49" s="232"/>
      <c r="AJH49" s="232"/>
      <c r="AJI49" s="232"/>
      <c r="AJJ49" s="232"/>
      <c r="AJK49" s="232"/>
      <c r="AJL49" s="232"/>
      <c r="AJM49" s="232"/>
      <c r="AJN49" s="232"/>
      <c r="AJO49" s="232"/>
      <c r="AJP49" s="232"/>
      <c r="AJQ49" s="232"/>
      <c r="AJR49" s="232"/>
      <c r="AJS49" s="232"/>
      <c r="AJT49" s="232"/>
      <c r="AJU49" s="232"/>
      <c r="AJV49" s="232"/>
      <c r="AJW49" s="232"/>
      <c r="AJX49" s="232"/>
      <c r="AJY49" s="232"/>
      <c r="AJZ49" s="232"/>
      <c r="AKA49" s="232"/>
      <c r="AKB49" s="232"/>
      <c r="AKC49" s="232"/>
      <c r="AKD49" s="232"/>
      <c r="AKE49" s="232"/>
      <c r="AKF49" s="232"/>
      <c r="AKG49" s="232"/>
      <c r="AKH49" s="232"/>
      <c r="AKI49" s="232"/>
      <c r="AKJ49" s="232"/>
      <c r="AKK49" s="232"/>
      <c r="AKL49" s="232"/>
      <c r="AKM49" s="232"/>
      <c r="AKN49" s="232"/>
      <c r="AKO49" s="232"/>
      <c r="AKP49" s="232"/>
      <c r="AKQ49" s="232"/>
      <c r="AKR49" s="232"/>
      <c r="AKS49" s="232"/>
      <c r="AKT49" s="232"/>
      <c r="AKU49" s="232"/>
      <c r="AKV49" s="232"/>
      <c r="AKW49" s="232"/>
      <c r="AKX49" s="232"/>
      <c r="AKY49" s="232"/>
      <c r="AKZ49" s="232"/>
      <c r="ALA49" s="232"/>
      <c r="ALB49" s="232"/>
      <c r="ALC49" s="232"/>
      <c r="ALD49" s="232"/>
      <c r="ALE49" s="232"/>
      <c r="ALF49" s="232"/>
      <c r="ALG49" s="232"/>
      <c r="ALH49" s="232"/>
      <c r="ALI49" s="232"/>
      <c r="ALJ49" s="232"/>
      <c r="ALK49" s="232"/>
      <c r="ALL49" s="232"/>
      <c r="ALM49" s="232"/>
      <c r="ALN49" s="232"/>
      <c r="ALO49" s="232"/>
      <c r="ALP49" s="232"/>
      <c r="ALQ49" s="232"/>
      <c r="ALR49" s="232"/>
      <c r="ALS49" s="232"/>
      <c r="ALT49" s="232"/>
      <c r="ALU49" s="232"/>
      <c r="ALV49" s="232"/>
      <c r="ALW49" s="232"/>
      <c r="ALX49" s="232"/>
      <c r="ALY49" s="232"/>
      <c r="ALZ49" s="232"/>
      <c r="AMA49" s="232"/>
      <c r="AMB49" s="232"/>
      <c r="AMC49" s="232"/>
      <c r="AMD49" s="232"/>
      <c r="AME49" s="232"/>
      <c r="AMF49" s="232"/>
      <c r="AMG49" s="232"/>
      <c r="AMH49" s="232"/>
      <c r="AMI49" s="232"/>
      <c r="AMJ49" s="232"/>
      <c r="AMK49" s="232"/>
    </row>
    <row r="50" spans="1:1025" s="234" customFormat="1" ht="38">
      <c r="A50" s="335" t="s">
        <v>134</v>
      </c>
      <c r="B50" s="322" t="s">
        <v>207</v>
      </c>
      <c r="C50" s="342">
        <f>ROUND('[10]PRESUP LINEA IMPULSION'!C18*0.8,2)</f>
        <v>602.29</v>
      </c>
      <c r="D50" s="311" t="str">
        <f>IF(ISBLANK('[10]PRESUP LINEA IMPULSION'!D18),"",'[10]PRESUP LINEA IMPULSION'!D18)</f>
        <v>M3</v>
      </c>
      <c r="E50" s="310"/>
      <c r="F50" s="309">
        <f>IF(C50="","",ROUND(C50*E50,2))</f>
        <v>0</v>
      </c>
      <c r="G50" s="288" t="str">
        <f>IF(ISBLANK('[10]PRESUP LINEA IMPULSION'!G18),"",'[10]PRESUP LINEA IMPULSION'!G18)</f>
        <v/>
      </c>
      <c r="H50" s="250"/>
      <c r="K50" s="233"/>
      <c r="L50" s="233"/>
      <c r="M50" s="233"/>
      <c r="N50" s="233"/>
      <c r="O50" s="233"/>
      <c r="P50" s="233"/>
      <c r="Q50" s="233"/>
      <c r="R50" s="233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  <c r="AS50" s="232"/>
      <c r="AT50" s="232"/>
      <c r="AU50" s="232"/>
      <c r="AV50" s="232"/>
      <c r="AW50" s="232"/>
      <c r="AX50" s="232"/>
      <c r="AY50" s="232"/>
      <c r="AZ50" s="232"/>
      <c r="BA50" s="232"/>
      <c r="BB50" s="232"/>
      <c r="BC50" s="232"/>
      <c r="BD50" s="232"/>
      <c r="BE50" s="232"/>
      <c r="BF50" s="232"/>
      <c r="BG50" s="232"/>
      <c r="BH50" s="232"/>
      <c r="BI50" s="232"/>
      <c r="BJ50" s="232"/>
      <c r="BK50" s="232"/>
      <c r="BL50" s="232"/>
      <c r="BM50" s="232"/>
      <c r="BN50" s="232"/>
      <c r="BO50" s="232"/>
      <c r="BP50" s="232"/>
      <c r="BQ50" s="232"/>
      <c r="BR50" s="232"/>
      <c r="BS50" s="232"/>
      <c r="BT50" s="232"/>
      <c r="BU50" s="232"/>
      <c r="BV50" s="232"/>
      <c r="BW50" s="232"/>
      <c r="BX50" s="232"/>
      <c r="BY50" s="232"/>
      <c r="BZ50" s="232"/>
      <c r="CA50" s="232"/>
      <c r="CB50" s="232"/>
      <c r="CC50" s="232"/>
      <c r="CD50" s="232"/>
      <c r="CE50" s="232"/>
      <c r="CF50" s="232"/>
      <c r="CG50" s="232"/>
      <c r="CH50" s="232"/>
      <c r="CI50" s="232"/>
      <c r="CJ50" s="232"/>
      <c r="CK50" s="232"/>
      <c r="CL50" s="232"/>
      <c r="CM50" s="232"/>
      <c r="CN50" s="232"/>
      <c r="CO50" s="232"/>
      <c r="CP50" s="232"/>
      <c r="CQ50" s="232"/>
      <c r="CR50" s="232"/>
      <c r="CS50" s="232"/>
      <c r="CT50" s="232"/>
      <c r="CU50" s="232"/>
      <c r="CV50" s="232"/>
      <c r="CW50" s="232"/>
      <c r="CX50" s="232"/>
      <c r="CY50" s="232"/>
      <c r="CZ50" s="232"/>
      <c r="DA50" s="232"/>
      <c r="DB50" s="232"/>
      <c r="DC50" s="232"/>
      <c r="DD50" s="232"/>
      <c r="DE50" s="232"/>
      <c r="DF50" s="232"/>
      <c r="DG50" s="232"/>
      <c r="DH50" s="232"/>
      <c r="DI50" s="232"/>
      <c r="DJ50" s="232"/>
      <c r="DK50" s="232"/>
      <c r="DL50" s="232"/>
      <c r="DM50" s="232"/>
      <c r="DN50" s="232"/>
      <c r="DO50" s="232"/>
      <c r="DP50" s="232"/>
      <c r="DQ50" s="232"/>
      <c r="DR50" s="232"/>
      <c r="DS50" s="232"/>
      <c r="DT50" s="232"/>
      <c r="DU50" s="232"/>
      <c r="DV50" s="232"/>
      <c r="DW50" s="232"/>
      <c r="DX50" s="232"/>
      <c r="DY50" s="232"/>
      <c r="DZ50" s="232"/>
      <c r="EA50" s="232"/>
      <c r="EB50" s="232"/>
      <c r="EC50" s="232"/>
      <c r="ED50" s="232"/>
      <c r="EE50" s="232"/>
      <c r="EF50" s="232"/>
      <c r="EG50" s="232"/>
      <c r="EH50" s="232"/>
      <c r="EI50" s="232"/>
      <c r="EJ50" s="232"/>
      <c r="EK50" s="232"/>
      <c r="EL50" s="232"/>
      <c r="EM50" s="232"/>
      <c r="EN50" s="232"/>
      <c r="EO50" s="232"/>
      <c r="EP50" s="232"/>
      <c r="EQ50" s="232"/>
      <c r="ER50" s="232"/>
      <c r="ES50" s="232"/>
      <c r="ET50" s="232"/>
      <c r="EU50" s="232"/>
      <c r="EV50" s="232"/>
      <c r="EW50" s="232"/>
      <c r="EX50" s="232"/>
      <c r="EY50" s="232"/>
      <c r="EZ50" s="232"/>
      <c r="FA50" s="232"/>
      <c r="FB50" s="232"/>
      <c r="FC50" s="232"/>
      <c r="FD50" s="232"/>
      <c r="FE50" s="232"/>
      <c r="FF50" s="232"/>
      <c r="FG50" s="232"/>
      <c r="FH50" s="232"/>
      <c r="FI50" s="232"/>
      <c r="FJ50" s="232"/>
      <c r="FK50" s="232"/>
      <c r="FL50" s="232"/>
      <c r="FM50" s="232"/>
      <c r="FN50" s="232"/>
      <c r="FO50" s="232"/>
      <c r="FP50" s="232"/>
      <c r="FQ50" s="232"/>
      <c r="FR50" s="232"/>
      <c r="FS50" s="232"/>
      <c r="FT50" s="232"/>
      <c r="FU50" s="232"/>
      <c r="FV50" s="232"/>
      <c r="FW50" s="232"/>
      <c r="FX50" s="232"/>
      <c r="FY50" s="232"/>
      <c r="FZ50" s="232"/>
      <c r="GA50" s="232"/>
      <c r="GB50" s="232"/>
      <c r="GC50" s="232"/>
      <c r="GD50" s="232"/>
      <c r="GE50" s="232"/>
      <c r="GF50" s="232"/>
      <c r="GG50" s="232"/>
      <c r="GH50" s="232"/>
      <c r="GI50" s="232"/>
      <c r="GJ50" s="232"/>
      <c r="GK50" s="232"/>
      <c r="GL50" s="232"/>
      <c r="GM50" s="232"/>
      <c r="GN50" s="232"/>
      <c r="GO50" s="232"/>
      <c r="GP50" s="232"/>
      <c r="GQ50" s="232"/>
      <c r="GR50" s="232"/>
      <c r="GS50" s="232"/>
      <c r="GT50" s="232"/>
      <c r="GU50" s="232"/>
      <c r="GV50" s="232"/>
      <c r="GW50" s="232"/>
      <c r="GX50" s="232"/>
      <c r="GY50" s="232"/>
      <c r="GZ50" s="232"/>
      <c r="HA50" s="232"/>
      <c r="HB50" s="232"/>
      <c r="HC50" s="232"/>
      <c r="HD50" s="232"/>
      <c r="HE50" s="232"/>
      <c r="HF50" s="232"/>
      <c r="HG50" s="232"/>
      <c r="HH50" s="232"/>
      <c r="HI50" s="232"/>
      <c r="HJ50" s="232"/>
      <c r="HK50" s="232"/>
      <c r="HL50" s="232"/>
      <c r="HM50" s="232"/>
      <c r="HN50" s="232"/>
      <c r="HO50" s="232"/>
      <c r="HP50" s="232"/>
      <c r="HQ50" s="232"/>
      <c r="HR50" s="232"/>
      <c r="HS50" s="232"/>
      <c r="HT50" s="232"/>
      <c r="HU50" s="232"/>
      <c r="HV50" s="232"/>
      <c r="HW50" s="232"/>
      <c r="HX50" s="232"/>
      <c r="HY50" s="232"/>
      <c r="HZ50" s="232"/>
      <c r="IA50" s="232"/>
      <c r="IB50" s="232"/>
      <c r="IC50" s="232"/>
      <c r="ID50" s="232"/>
      <c r="IE50" s="232"/>
      <c r="IF50" s="232"/>
      <c r="IG50" s="232"/>
      <c r="IH50" s="232"/>
      <c r="II50" s="232"/>
      <c r="IJ50" s="232"/>
      <c r="IK50" s="232"/>
      <c r="IL50" s="232"/>
      <c r="IM50" s="232"/>
      <c r="IN50" s="232"/>
      <c r="IO50" s="232"/>
      <c r="IP50" s="232"/>
      <c r="IQ50" s="232"/>
      <c r="IR50" s="232"/>
      <c r="IS50" s="232"/>
      <c r="IT50" s="232"/>
      <c r="IU50" s="232"/>
      <c r="IV50" s="232"/>
      <c r="IW50" s="232"/>
      <c r="IX50" s="232"/>
      <c r="IY50" s="232"/>
      <c r="IZ50" s="232"/>
      <c r="JA50" s="232"/>
      <c r="JB50" s="232"/>
      <c r="JC50" s="232"/>
      <c r="JD50" s="232"/>
      <c r="JE50" s="232"/>
      <c r="JF50" s="232"/>
      <c r="JG50" s="232"/>
      <c r="JH50" s="232"/>
      <c r="JI50" s="232"/>
      <c r="JJ50" s="232"/>
      <c r="JK50" s="232"/>
      <c r="JL50" s="232"/>
      <c r="JM50" s="232"/>
      <c r="JN50" s="232"/>
      <c r="JO50" s="232"/>
      <c r="JP50" s="232"/>
      <c r="JQ50" s="232"/>
      <c r="JR50" s="232"/>
      <c r="JS50" s="232"/>
      <c r="JT50" s="232"/>
      <c r="JU50" s="232"/>
      <c r="JV50" s="232"/>
      <c r="JW50" s="232"/>
      <c r="JX50" s="232"/>
      <c r="JY50" s="232"/>
      <c r="JZ50" s="232"/>
      <c r="KA50" s="232"/>
      <c r="KB50" s="232"/>
      <c r="KC50" s="232"/>
      <c r="KD50" s="232"/>
      <c r="KE50" s="232"/>
      <c r="KF50" s="232"/>
      <c r="KG50" s="232"/>
      <c r="KH50" s="232"/>
      <c r="KI50" s="232"/>
      <c r="KJ50" s="232"/>
      <c r="KK50" s="232"/>
      <c r="KL50" s="232"/>
      <c r="KM50" s="232"/>
      <c r="KN50" s="232"/>
      <c r="KO50" s="232"/>
      <c r="KP50" s="232"/>
      <c r="KQ50" s="232"/>
      <c r="KR50" s="232"/>
      <c r="KS50" s="232"/>
      <c r="KT50" s="232"/>
      <c r="KU50" s="232"/>
      <c r="KV50" s="232"/>
      <c r="KW50" s="232"/>
      <c r="KX50" s="232"/>
      <c r="KY50" s="232"/>
      <c r="KZ50" s="232"/>
      <c r="LA50" s="232"/>
      <c r="LB50" s="232"/>
      <c r="LC50" s="232"/>
      <c r="LD50" s="232"/>
      <c r="LE50" s="232"/>
      <c r="LF50" s="232"/>
      <c r="LG50" s="232"/>
      <c r="LH50" s="232"/>
      <c r="LI50" s="232"/>
      <c r="LJ50" s="232"/>
      <c r="LK50" s="232"/>
      <c r="LL50" s="232"/>
      <c r="LM50" s="232"/>
      <c r="LN50" s="232"/>
      <c r="LO50" s="232"/>
      <c r="LP50" s="232"/>
      <c r="LQ50" s="232"/>
      <c r="LR50" s="232"/>
      <c r="LS50" s="232"/>
      <c r="LT50" s="232"/>
      <c r="LU50" s="232"/>
      <c r="LV50" s="232"/>
      <c r="LW50" s="232"/>
      <c r="LX50" s="232"/>
      <c r="LY50" s="232"/>
      <c r="LZ50" s="232"/>
      <c r="MA50" s="232"/>
      <c r="MB50" s="232"/>
      <c r="MC50" s="232"/>
      <c r="MD50" s="232"/>
      <c r="ME50" s="232"/>
      <c r="MF50" s="232"/>
      <c r="MG50" s="232"/>
      <c r="MH50" s="232"/>
      <c r="MI50" s="232"/>
      <c r="MJ50" s="232"/>
      <c r="MK50" s="232"/>
      <c r="ML50" s="232"/>
      <c r="MM50" s="232"/>
      <c r="MN50" s="232"/>
      <c r="MO50" s="232"/>
      <c r="MP50" s="232"/>
      <c r="MQ50" s="232"/>
      <c r="MR50" s="232"/>
      <c r="MS50" s="232"/>
      <c r="MT50" s="232"/>
      <c r="MU50" s="232"/>
      <c r="MV50" s="232"/>
      <c r="MW50" s="232"/>
      <c r="MX50" s="232"/>
      <c r="MY50" s="232"/>
      <c r="MZ50" s="232"/>
      <c r="NA50" s="232"/>
      <c r="NB50" s="232"/>
      <c r="NC50" s="232"/>
      <c r="ND50" s="232"/>
      <c r="NE50" s="232"/>
      <c r="NF50" s="232"/>
      <c r="NG50" s="232"/>
      <c r="NH50" s="232"/>
      <c r="NI50" s="232"/>
      <c r="NJ50" s="232"/>
      <c r="NK50" s="232"/>
      <c r="NL50" s="232"/>
      <c r="NM50" s="232"/>
      <c r="NN50" s="232"/>
      <c r="NO50" s="232"/>
      <c r="NP50" s="232"/>
      <c r="NQ50" s="232"/>
      <c r="NR50" s="232"/>
      <c r="NS50" s="232"/>
      <c r="NT50" s="232"/>
      <c r="NU50" s="232"/>
      <c r="NV50" s="232"/>
      <c r="NW50" s="232"/>
      <c r="NX50" s="232"/>
      <c r="NY50" s="232"/>
      <c r="NZ50" s="232"/>
      <c r="OA50" s="232"/>
      <c r="OB50" s="232"/>
      <c r="OC50" s="232"/>
      <c r="OD50" s="232"/>
      <c r="OE50" s="232"/>
      <c r="OF50" s="232"/>
      <c r="OG50" s="232"/>
      <c r="OH50" s="232"/>
      <c r="OI50" s="232"/>
      <c r="OJ50" s="232"/>
      <c r="OK50" s="232"/>
      <c r="OL50" s="232"/>
      <c r="OM50" s="232"/>
      <c r="ON50" s="232"/>
      <c r="OO50" s="232"/>
      <c r="OP50" s="232"/>
      <c r="OQ50" s="232"/>
      <c r="OR50" s="232"/>
      <c r="OS50" s="232"/>
      <c r="OT50" s="232"/>
      <c r="OU50" s="232"/>
      <c r="OV50" s="232"/>
      <c r="OW50" s="232"/>
      <c r="OX50" s="232"/>
      <c r="OY50" s="232"/>
      <c r="OZ50" s="232"/>
      <c r="PA50" s="232"/>
      <c r="PB50" s="232"/>
      <c r="PC50" s="232"/>
      <c r="PD50" s="232"/>
      <c r="PE50" s="232"/>
      <c r="PF50" s="232"/>
      <c r="PG50" s="232"/>
      <c r="PH50" s="232"/>
      <c r="PI50" s="232"/>
      <c r="PJ50" s="232"/>
      <c r="PK50" s="232"/>
      <c r="PL50" s="232"/>
      <c r="PM50" s="232"/>
      <c r="PN50" s="232"/>
      <c r="PO50" s="232"/>
      <c r="PP50" s="232"/>
      <c r="PQ50" s="232"/>
      <c r="PR50" s="232"/>
      <c r="PS50" s="232"/>
      <c r="PT50" s="232"/>
      <c r="PU50" s="232"/>
      <c r="PV50" s="232"/>
      <c r="PW50" s="232"/>
      <c r="PX50" s="232"/>
      <c r="PY50" s="232"/>
      <c r="PZ50" s="232"/>
      <c r="QA50" s="232"/>
      <c r="QB50" s="232"/>
      <c r="QC50" s="232"/>
      <c r="QD50" s="232"/>
      <c r="QE50" s="232"/>
      <c r="QF50" s="232"/>
      <c r="QG50" s="232"/>
      <c r="QH50" s="232"/>
      <c r="QI50" s="232"/>
      <c r="QJ50" s="232"/>
      <c r="QK50" s="232"/>
      <c r="QL50" s="232"/>
      <c r="QM50" s="232"/>
      <c r="QN50" s="232"/>
      <c r="QO50" s="232"/>
      <c r="QP50" s="232"/>
      <c r="QQ50" s="232"/>
      <c r="QR50" s="232"/>
      <c r="QS50" s="232"/>
      <c r="QT50" s="232"/>
      <c r="QU50" s="232"/>
      <c r="QV50" s="232"/>
      <c r="QW50" s="232"/>
      <c r="QX50" s="232"/>
      <c r="QY50" s="232"/>
      <c r="QZ50" s="232"/>
      <c r="RA50" s="232"/>
      <c r="RB50" s="232"/>
      <c r="RC50" s="232"/>
      <c r="RD50" s="232"/>
      <c r="RE50" s="232"/>
      <c r="RF50" s="232"/>
      <c r="RG50" s="232"/>
      <c r="RH50" s="232"/>
      <c r="RI50" s="232"/>
      <c r="RJ50" s="232"/>
      <c r="RK50" s="232"/>
      <c r="RL50" s="232"/>
      <c r="RM50" s="232"/>
      <c r="RN50" s="232"/>
      <c r="RO50" s="232"/>
      <c r="RP50" s="232"/>
      <c r="RQ50" s="232"/>
      <c r="RR50" s="232"/>
      <c r="RS50" s="232"/>
      <c r="RT50" s="232"/>
      <c r="RU50" s="232"/>
      <c r="RV50" s="232"/>
      <c r="RW50" s="232"/>
      <c r="RX50" s="232"/>
      <c r="RY50" s="232"/>
      <c r="RZ50" s="232"/>
      <c r="SA50" s="232"/>
      <c r="SB50" s="232"/>
      <c r="SC50" s="232"/>
      <c r="SD50" s="232"/>
      <c r="SE50" s="232"/>
      <c r="SF50" s="232"/>
      <c r="SG50" s="232"/>
      <c r="SH50" s="232"/>
      <c r="SI50" s="232"/>
      <c r="SJ50" s="232"/>
      <c r="SK50" s="232"/>
      <c r="SL50" s="232"/>
      <c r="SM50" s="232"/>
      <c r="SN50" s="232"/>
      <c r="SO50" s="232"/>
      <c r="SP50" s="232"/>
      <c r="SQ50" s="232"/>
      <c r="SR50" s="232"/>
      <c r="SS50" s="232"/>
      <c r="ST50" s="232"/>
      <c r="SU50" s="232"/>
      <c r="SV50" s="232"/>
      <c r="SW50" s="232"/>
      <c r="SX50" s="232"/>
      <c r="SY50" s="232"/>
      <c r="SZ50" s="232"/>
      <c r="TA50" s="232"/>
      <c r="TB50" s="232"/>
      <c r="TC50" s="232"/>
      <c r="TD50" s="232"/>
      <c r="TE50" s="232"/>
      <c r="TF50" s="232"/>
      <c r="TG50" s="232"/>
      <c r="TH50" s="232"/>
      <c r="TI50" s="232"/>
      <c r="TJ50" s="232"/>
      <c r="TK50" s="232"/>
      <c r="TL50" s="232"/>
      <c r="TM50" s="232"/>
      <c r="TN50" s="232"/>
      <c r="TO50" s="232"/>
      <c r="TP50" s="232"/>
      <c r="TQ50" s="232"/>
      <c r="TR50" s="232"/>
      <c r="TS50" s="232"/>
      <c r="TT50" s="232"/>
      <c r="TU50" s="232"/>
      <c r="TV50" s="232"/>
      <c r="TW50" s="232"/>
      <c r="TX50" s="232"/>
      <c r="TY50" s="232"/>
      <c r="TZ50" s="232"/>
      <c r="UA50" s="232"/>
      <c r="UB50" s="232"/>
      <c r="UC50" s="232"/>
      <c r="UD50" s="232"/>
      <c r="UE50" s="232"/>
      <c r="UF50" s="232"/>
      <c r="UG50" s="232"/>
      <c r="UH50" s="232"/>
      <c r="UI50" s="232"/>
      <c r="UJ50" s="232"/>
      <c r="UK50" s="232"/>
      <c r="UL50" s="232"/>
      <c r="UM50" s="232"/>
      <c r="UN50" s="232"/>
      <c r="UO50" s="232"/>
      <c r="UP50" s="232"/>
      <c r="UQ50" s="232"/>
      <c r="UR50" s="232"/>
      <c r="US50" s="232"/>
      <c r="UT50" s="232"/>
      <c r="UU50" s="232"/>
      <c r="UV50" s="232"/>
      <c r="UW50" s="232"/>
      <c r="UX50" s="232"/>
      <c r="UY50" s="232"/>
      <c r="UZ50" s="232"/>
      <c r="VA50" s="232"/>
      <c r="VB50" s="232"/>
      <c r="VC50" s="232"/>
      <c r="VD50" s="232"/>
      <c r="VE50" s="232"/>
      <c r="VF50" s="232"/>
      <c r="VG50" s="232"/>
      <c r="VH50" s="232"/>
      <c r="VI50" s="232"/>
      <c r="VJ50" s="232"/>
      <c r="VK50" s="232"/>
      <c r="VL50" s="232"/>
      <c r="VM50" s="232"/>
      <c r="VN50" s="232"/>
      <c r="VO50" s="232"/>
      <c r="VP50" s="232"/>
      <c r="VQ50" s="232"/>
      <c r="VR50" s="232"/>
      <c r="VS50" s="232"/>
      <c r="VT50" s="232"/>
      <c r="VU50" s="232"/>
      <c r="VV50" s="232"/>
      <c r="VW50" s="232"/>
      <c r="VX50" s="232"/>
      <c r="VY50" s="232"/>
      <c r="VZ50" s="232"/>
      <c r="WA50" s="232"/>
      <c r="WB50" s="232"/>
      <c r="WC50" s="232"/>
      <c r="WD50" s="232"/>
      <c r="WE50" s="232"/>
      <c r="WF50" s="232"/>
      <c r="WG50" s="232"/>
      <c r="WH50" s="232"/>
      <c r="WI50" s="232"/>
      <c r="WJ50" s="232"/>
      <c r="WK50" s="232"/>
      <c r="WL50" s="232"/>
      <c r="WM50" s="232"/>
      <c r="WN50" s="232"/>
      <c r="WO50" s="232"/>
      <c r="WP50" s="232"/>
      <c r="WQ50" s="232"/>
      <c r="WR50" s="232"/>
      <c r="WS50" s="232"/>
      <c r="WT50" s="232"/>
      <c r="WU50" s="232"/>
      <c r="WV50" s="232"/>
      <c r="WW50" s="232"/>
      <c r="WX50" s="232"/>
      <c r="WY50" s="232"/>
      <c r="WZ50" s="232"/>
      <c r="XA50" s="232"/>
      <c r="XB50" s="232"/>
      <c r="XC50" s="232"/>
      <c r="XD50" s="232"/>
      <c r="XE50" s="232"/>
      <c r="XF50" s="232"/>
      <c r="XG50" s="232"/>
      <c r="XH50" s="232"/>
      <c r="XI50" s="232"/>
      <c r="XJ50" s="232"/>
      <c r="XK50" s="232"/>
      <c r="XL50" s="232"/>
      <c r="XM50" s="232"/>
      <c r="XN50" s="232"/>
      <c r="XO50" s="232"/>
      <c r="XP50" s="232"/>
      <c r="XQ50" s="232"/>
      <c r="XR50" s="232"/>
      <c r="XS50" s="232"/>
      <c r="XT50" s="232"/>
      <c r="XU50" s="232"/>
      <c r="XV50" s="232"/>
      <c r="XW50" s="232"/>
      <c r="XX50" s="232"/>
      <c r="XY50" s="232"/>
      <c r="XZ50" s="232"/>
      <c r="YA50" s="232"/>
      <c r="YB50" s="232"/>
      <c r="YC50" s="232"/>
      <c r="YD50" s="232"/>
      <c r="YE50" s="232"/>
      <c r="YF50" s="232"/>
      <c r="YG50" s="232"/>
      <c r="YH50" s="232"/>
      <c r="YI50" s="232"/>
      <c r="YJ50" s="232"/>
      <c r="YK50" s="232"/>
      <c r="YL50" s="232"/>
      <c r="YM50" s="232"/>
      <c r="YN50" s="232"/>
      <c r="YO50" s="232"/>
      <c r="YP50" s="232"/>
      <c r="YQ50" s="232"/>
      <c r="YR50" s="232"/>
      <c r="YS50" s="232"/>
      <c r="YT50" s="232"/>
      <c r="YU50" s="232"/>
      <c r="YV50" s="232"/>
      <c r="YW50" s="232"/>
      <c r="YX50" s="232"/>
      <c r="YY50" s="232"/>
      <c r="YZ50" s="232"/>
      <c r="ZA50" s="232"/>
      <c r="ZB50" s="232"/>
      <c r="ZC50" s="232"/>
      <c r="ZD50" s="232"/>
      <c r="ZE50" s="232"/>
      <c r="ZF50" s="232"/>
      <c r="ZG50" s="232"/>
      <c r="ZH50" s="232"/>
      <c r="ZI50" s="232"/>
      <c r="ZJ50" s="232"/>
      <c r="ZK50" s="232"/>
      <c r="ZL50" s="232"/>
      <c r="ZM50" s="232"/>
      <c r="ZN50" s="232"/>
      <c r="ZO50" s="232"/>
      <c r="ZP50" s="232"/>
      <c r="ZQ50" s="232"/>
      <c r="ZR50" s="232"/>
      <c r="ZS50" s="232"/>
      <c r="ZT50" s="232"/>
      <c r="ZU50" s="232"/>
      <c r="ZV50" s="232"/>
      <c r="ZW50" s="232"/>
      <c r="ZX50" s="232"/>
      <c r="ZY50" s="232"/>
      <c r="ZZ50" s="232"/>
      <c r="AAA50" s="232"/>
      <c r="AAB50" s="232"/>
      <c r="AAC50" s="232"/>
      <c r="AAD50" s="232"/>
      <c r="AAE50" s="232"/>
      <c r="AAF50" s="232"/>
      <c r="AAG50" s="232"/>
      <c r="AAH50" s="232"/>
      <c r="AAI50" s="232"/>
      <c r="AAJ50" s="232"/>
      <c r="AAK50" s="232"/>
      <c r="AAL50" s="232"/>
      <c r="AAM50" s="232"/>
      <c r="AAN50" s="232"/>
      <c r="AAO50" s="232"/>
      <c r="AAP50" s="232"/>
      <c r="AAQ50" s="232"/>
      <c r="AAR50" s="232"/>
      <c r="AAS50" s="232"/>
      <c r="AAT50" s="232"/>
      <c r="AAU50" s="232"/>
      <c r="AAV50" s="232"/>
      <c r="AAW50" s="232"/>
      <c r="AAX50" s="232"/>
      <c r="AAY50" s="232"/>
      <c r="AAZ50" s="232"/>
      <c r="ABA50" s="232"/>
      <c r="ABB50" s="232"/>
      <c r="ABC50" s="232"/>
      <c r="ABD50" s="232"/>
      <c r="ABE50" s="232"/>
      <c r="ABF50" s="232"/>
      <c r="ABG50" s="232"/>
      <c r="ABH50" s="232"/>
      <c r="ABI50" s="232"/>
      <c r="ABJ50" s="232"/>
      <c r="ABK50" s="232"/>
      <c r="ABL50" s="232"/>
      <c r="ABM50" s="232"/>
      <c r="ABN50" s="232"/>
      <c r="ABO50" s="232"/>
      <c r="ABP50" s="232"/>
      <c r="ABQ50" s="232"/>
      <c r="ABR50" s="232"/>
      <c r="ABS50" s="232"/>
      <c r="ABT50" s="232"/>
      <c r="ABU50" s="232"/>
      <c r="ABV50" s="232"/>
      <c r="ABW50" s="232"/>
      <c r="ABX50" s="232"/>
      <c r="ABY50" s="232"/>
      <c r="ABZ50" s="232"/>
      <c r="ACA50" s="232"/>
      <c r="ACB50" s="232"/>
      <c r="ACC50" s="232"/>
      <c r="ACD50" s="232"/>
      <c r="ACE50" s="232"/>
      <c r="ACF50" s="232"/>
      <c r="ACG50" s="232"/>
      <c r="ACH50" s="232"/>
      <c r="ACI50" s="232"/>
      <c r="ACJ50" s="232"/>
      <c r="ACK50" s="232"/>
      <c r="ACL50" s="232"/>
      <c r="ACM50" s="232"/>
      <c r="ACN50" s="232"/>
      <c r="ACO50" s="232"/>
      <c r="ACP50" s="232"/>
      <c r="ACQ50" s="232"/>
      <c r="ACR50" s="232"/>
      <c r="ACS50" s="232"/>
      <c r="ACT50" s="232"/>
      <c r="ACU50" s="232"/>
      <c r="ACV50" s="232"/>
      <c r="ACW50" s="232"/>
      <c r="ACX50" s="232"/>
      <c r="ACY50" s="232"/>
      <c r="ACZ50" s="232"/>
      <c r="ADA50" s="232"/>
      <c r="ADB50" s="232"/>
      <c r="ADC50" s="232"/>
      <c r="ADD50" s="232"/>
      <c r="ADE50" s="232"/>
      <c r="ADF50" s="232"/>
      <c r="ADG50" s="232"/>
      <c r="ADH50" s="232"/>
      <c r="ADI50" s="232"/>
      <c r="ADJ50" s="232"/>
      <c r="ADK50" s="232"/>
      <c r="ADL50" s="232"/>
      <c r="ADM50" s="232"/>
      <c r="ADN50" s="232"/>
      <c r="ADO50" s="232"/>
      <c r="ADP50" s="232"/>
      <c r="ADQ50" s="232"/>
      <c r="ADR50" s="232"/>
      <c r="ADS50" s="232"/>
      <c r="ADT50" s="232"/>
      <c r="ADU50" s="232"/>
      <c r="ADV50" s="232"/>
      <c r="ADW50" s="232"/>
      <c r="ADX50" s="232"/>
      <c r="ADY50" s="232"/>
      <c r="ADZ50" s="232"/>
      <c r="AEA50" s="232"/>
      <c r="AEB50" s="232"/>
      <c r="AEC50" s="232"/>
      <c r="AED50" s="232"/>
      <c r="AEE50" s="232"/>
      <c r="AEF50" s="232"/>
      <c r="AEG50" s="232"/>
      <c r="AEH50" s="232"/>
      <c r="AEI50" s="232"/>
      <c r="AEJ50" s="232"/>
      <c r="AEK50" s="232"/>
      <c r="AEL50" s="232"/>
      <c r="AEM50" s="232"/>
      <c r="AEN50" s="232"/>
      <c r="AEO50" s="232"/>
      <c r="AEP50" s="232"/>
      <c r="AEQ50" s="232"/>
      <c r="AER50" s="232"/>
      <c r="AES50" s="232"/>
      <c r="AET50" s="232"/>
      <c r="AEU50" s="232"/>
      <c r="AEV50" s="232"/>
      <c r="AEW50" s="232"/>
      <c r="AEX50" s="232"/>
      <c r="AEY50" s="232"/>
      <c r="AEZ50" s="232"/>
      <c r="AFA50" s="232"/>
      <c r="AFB50" s="232"/>
      <c r="AFC50" s="232"/>
      <c r="AFD50" s="232"/>
      <c r="AFE50" s="232"/>
      <c r="AFF50" s="232"/>
      <c r="AFG50" s="232"/>
      <c r="AFH50" s="232"/>
      <c r="AFI50" s="232"/>
      <c r="AFJ50" s="232"/>
      <c r="AFK50" s="232"/>
      <c r="AFL50" s="232"/>
      <c r="AFM50" s="232"/>
      <c r="AFN50" s="232"/>
      <c r="AFO50" s="232"/>
      <c r="AFP50" s="232"/>
      <c r="AFQ50" s="232"/>
      <c r="AFR50" s="232"/>
      <c r="AFS50" s="232"/>
      <c r="AFT50" s="232"/>
      <c r="AFU50" s="232"/>
      <c r="AFV50" s="232"/>
      <c r="AFW50" s="232"/>
      <c r="AFX50" s="232"/>
      <c r="AFY50" s="232"/>
      <c r="AFZ50" s="232"/>
      <c r="AGA50" s="232"/>
      <c r="AGB50" s="232"/>
      <c r="AGC50" s="232"/>
      <c r="AGD50" s="232"/>
      <c r="AGE50" s="232"/>
      <c r="AGF50" s="232"/>
      <c r="AGG50" s="232"/>
      <c r="AGH50" s="232"/>
      <c r="AGI50" s="232"/>
      <c r="AGJ50" s="232"/>
      <c r="AGK50" s="232"/>
      <c r="AGL50" s="232"/>
      <c r="AGM50" s="232"/>
      <c r="AGN50" s="232"/>
      <c r="AGO50" s="232"/>
      <c r="AGP50" s="232"/>
      <c r="AGQ50" s="232"/>
      <c r="AGR50" s="232"/>
      <c r="AGS50" s="232"/>
      <c r="AGT50" s="232"/>
      <c r="AGU50" s="232"/>
      <c r="AGV50" s="232"/>
      <c r="AGW50" s="232"/>
      <c r="AGX50" s="232"/>
      <c r="AGY50" s="232"/>
      <c r="AGZ50" s="232"/>
      <c r="AHA50" s="232"/>
      <c r="AHB50" s="232"/>
      <c r="AHC50" s="232"/>
      <c r="AHD50" s="232"/>
      <c r="AHE50" s="232"/>
      <c r="AHF50" s="232"/>
      <c r="AHG50" s="232"/>
      <c r="AHH50" s="232"/>
      <c r="AHI50" s="232"/>
      <c r="AHJ50" s="232"/>
      <c r="AHK50" s="232"/>
      <c r="AHL50" s="232"/>
      <c r="AHM50" s="232"/>
      <c r="AHN50" s="232"/>
      <c r="AHO50" s="232"/>
      <c r="AHP50" s="232"/>
      <c r="AHQ50" s="232"/>
      <c r="AHR50" s="232"/>
      <c r="AHS50" s="232"/>
      <c r="AHT50" s="232"/>
      <c r="AHU50" s="232"/>
      <c r="AHV50" s="232"/>
      <c r="AHW50" s="232"/>
      <c r="AHX50" s="232"/>
      <c r="AHY50" s="232"/>
      <c r="AHZ50" s="232"/>
      <c r="AIA50" s="232"/>
      <c r="AIB50" s="232"/>
      <c r="AIC50" s="232"/>
      <c r="AID50" s="232"/>
      <c r="AIE50" s="232"/>
      <c r="AIF50" s="232"/>
      <c r="AIG50" s="232"/>
      <c r="AIH50" s="232"/>
      <c r="AII50" s="232"/>
      <c r="AIJ50" s="232"/>
      <c r="AIK50" s="232"/>
      <c r="AIL50" s="232"/>
      <c r="AIM50" s="232"/>
      <c r="AIN50" s="232"/>
      <c r="AIO50" s="232"/>
      <c r="AIP50" s="232"/>
      <c r="AIQ50" s="232"/>
      <c r="AIR50" s="232"/>
      <c r="AIS50" s="232"/>
      <c r="AIT50" s="232"/>
      <c r="AIU50" s="232"/>
      <c r="AIV50" s="232"/>
      <c r="AIW50" s="232"/>
      <c r="AIX50" s="232"/>
      <c r="AIY50" s="232"/>
      <c r="AIZ50" s="232"/>
      <c r="AJA50" s="232"/>
      <c r="AJB50" s="232"/>
      <c r="AJC50" s="232"/>
      <c r="AJD50" s="232"/>
      <c r="AJE50" s="232"/>
      <c r="AJF50" s="232"/>
      <c r="AJG50" s="232"/>
      <c r="AJH50" s="232"/>
      <c r="AJI50" s="232"/>
      <c r="AJJ50" s="232"/>
      <c r="AJK50" s="232"/>
      <c r="AJL50" s="232"/>
      <c r="AJM50" s="232"/>
      <c r="AJN50" s="232"/>
      <c r="AJO50" s="232"/>
      <c r="AJP50" s="232"/>
      <c r="AJQ50" s="232"/>
      <c r="AJR50" s="232"/>
      <c r="AJS50" s="232"/>
      <c r="AJT50" s="232"/>
      <c r="AJU50" s="232"/>
      <c r="AJV50" s="232"/>
      <c r="AJW50" s="232"/>
      <c r="AJX50" s="232"/>
      <c r="AJY50" s="232"/>
      <c r="AJZ50" s="232"/>
      <c r="AKA50" s="232"/>
      <c r="AKB50" s="232"/>
      <c r="AKC50" s="232"/>
      <c r="AKD50" s="232"/>
      <c r="AKE50" s="232"/>
      <c r="AKF50" s="232"/>
      <c r="AKG50" s="232"/>
      <c r="AKH50" s="232"/>
      <c r="AKI50" s="232"/>
      <c r="AKJ50" s="232"/>
      <c r="AKK50" s="232"/>
      <c r="AKL50" s="232"/>
      <c r="AKM50" s="232"/>
      <c r="AKN50" s="232"/>
      <c r="AKO50" s="232"/>
      <c r="AKP50" s="232"/>
      <c r="AKQ50" s="232"/>
      <c r="AKR50" s="232"/>
      <c r="AKS50" s="232"/>
      <c r="AKT50" s="232"/>
      <c r="AKU50" s="232"/>
      <c r="AKV50" s="232"/>
      <c r="AKW50" s="232"/>
      <c r="AKX50" s="232"/>
      <c r="AKY50" s="232"/>
      <c r="AKZ50" s="232"/>
      <c r="ALA50" s="232"/>
      <c r="ALB50" s="232"/>
      <c r="ALC50" s="232"/>
      <c r="ALD50" s="232"/>
      <c r="ALE50" s="232"/>
      <c r="ALF50" s="232"/>
      <c r="ALG50" s="232"/>
      <c r="ALH50" s="232"/>
      <c r="ALI50" s="232"/>
      <c r="ALJ50" s="232"/>
      <c r="ALK50" s="232"/>
      <c r="ALL50" s="232"/>
      <c r="ALM50" s="232"/>
      <c r="ALN50" s="232"/>
      <c r="ALO50" s="232"/>
      <c r="ALP50" s="232"/>
      <c r="ALQ50" s="232"/>
      <c r="ALR50" s="232"/>
      <c r="ALS50" s="232"/>
      <c r="ALT50" s="232"/>
      <c r="ALU50" s="232"/>
      <c r="ALV50" s="232"/>
      <c r="ALW50" s="232"/>
      <c r="ALX50" s="232"/>
      <c r="ALY50" s="232"/>
      <c r="ALZ50" s="232"/>
      <c r="AMA50" s="232"/>
      <c r="AMB50" s="232"/>
      <c r="AMC50" s="232"/>
      <c r="AMD50" s="232"/>
      <c r="AME50" s="232"/>
      <c r="AMF50" s="232"/>
      <c r="AMG50" s="232"/>
      <c r="AMH50" s="232"/>
      <c r="AMI50" s="232"/>
      <c r="AMJ50" s="232"/>
      <c r="AMK50" s="232"/>
    </row>
    <row r="51" spans="1:1025" s="234" customFormat="1">
      <c r="A51" s="335" t="s">
        <v>132</v>
      </c>
      <c r="B51" s="322" t="s">
        <v>206</v>
      </c>
      <c r="C51" s="342">
        <f>ROUND('[10]PRESUP LINEA IMPULSION'!C18*0.2,2)</f>
        <v>150.57</v>
      </c>
      <c r="D51" s="311" t="str">
        <f>IF(ISBLANK('[10]PRESUP LINEA IMPULSION'!D19),"",'[10]PRESUP LINEA IMPULSION'!D19)</f>
        <v>M3</v>
      </c>
      <c r="E51" s="310"/>
      <c r="F51" s="309">
        <f>IF(C51="","",ROUND(C51*E51,2))</f>
        <v>0</v>
      </c>
      <c r="G51" s="288"/>
      <c r="H51" s="250"/>
      <c r="K51" s="233"/>
      <c r="L51" s="233"/>
      <c r="M51" s="233"/>
      <c r="N51" s="233"/>
      <c r="O51" s="233"/>
      <c r="P51" s="233"/>
      <c r="Q51" s="233"/>
      <c r="R51" s="233"/>
      <c r="S51" s="232"/>
      <c r="T51" s="232"/>
      <c r="U51" s="232"/>
      <c r="V51" s="232"/>
      <c r="W51" s="232"/>
      <c r="X51" s="232"/>
      <c r="Y51" s="232"/>
      <c r="Z51" s="232"/>
      <c r="AA51" s="232"/>
      <c r="AB51" s="232"/>
      <c r="AC51" s="232"/>
      <c r="AD51" s="232"/>
      <c r="AE51" s="232"/>
      <c r="AF51" s="232"/>
      <c r="AG51" s="232"/>
      <c r="AH51" s="232"/>
      <c r="AI51" s="232"/>
      <c r="AJ51" s="232"/>
      <c r="AK51" s="232"/>
      <c r="AL51" s="232"/>
      <c r="AM51" s="232"/>
      <c r="AN51" s="232"/>
      <c r="AO51" s="232"/>
      <c r="AP51" s="232"/>
      <c r="AQ51" s="232"/>
      <c r="AR51" s="232"/>
      <c r="AS51" s="232"/>
      <c r="AT51" s="232"/>
      <c r="AU51" s="232"/>
      <c r="AV51" s="232"/>
      <c r="AW51" s="232"/>
      <c r="AX51" s="232"/>
      <c r="AY51" s="232"/>
      <c r="AZ51" s="232"/>
      <c r="BA51" s="232"/>
      <c r="BB51" s="232"/>
      <c r="BC51" s="232"/>
      <c r="BD51" s="232"/>
      <c r="BE51" s="232"/>
      <c r="BF51" s="232"/>
      <c r="BG51" s="232"/>
      <c r="BH51" s="232"/>
      <c r="BI51" s="232"/>
      <c r="BJ51" s="232"/>
      <c r="BK51" s="232"/>
      <c r="BL51" s="232"/>
      <c r="BM51" s="232"/>
      <c r="BN51" s="232"/>
      <c r="BO51" s="232"/>
      <c r="BP51" s="232"/>
      <c r="BQ51" s="232"/>
      <c r="BR51" s="232"/>
      <c r="BS51" s="232"/>
      <c r="BT51" s="232"/>
      <c r="BU51" s="232"/>
      <c r="BV51" s="232"/>
      <c r="BW51" s="232"/>
      <c r="BX51" s="232"/>
      <c r="BY51" s="232"/>
      <c r="BZ51" s="232"/>
      <c r="CA51" s="232"/>
      <c r="CB51" s="232"/>
      <c r="CC51" s="232"/>
      <c r="CD51" s="232"/>
      <c r="CE51" s="232"/>
      <c r="CF51" s="232"/>
      <c r="CG51" s="232"/>
      <c r="CH51" s="232"/>
      <c r="CI51" s="232"/>
      <c r="CJ51" s="232"/>
      <c r="CK51" s="232"/>
      <c r="CL51" s="232"/>
      <c r="CM51" s="232"/>
      <c r="CN51" s="232"/>
      <c r="CO51" s="232"/>
      <c r="CP51" s="232"/>
      <c r="CQ51" s="232"/>
      <c r="CR51" s="232"/>
      <c r="CS51" s="232"/>
      <c r="CT51" s="232"/>
      <c r="CU51" s="232"/>
      <c r="CV51" s="232"/>
      <c r="CW51" s="232"/>
      <c r="CX51" s="232"/>
      <c r="CY51" s="232"/>
      <c r="CZ51" s="232"/>
      <c r="DA51" s="232"/>
      <c r="DB51" s="232"/>
      <c r="DC51" s="232"/>
      <c r="DD51" s="232"/>
      <c r="DE51" s="232"/>
      <c r="DF51" s="232"/>
      <c r="DG51" s="232"/>
      <c r="DH51" s="232"/>
      <c r="DI51" s="232"/>
      <c r="DJ51" s="232"/>
      <c r="DK51" s="232"/>
      <c r="DL51" s="232"/>
      <c r="DM51" s="232"/>
      <c r="DN51" s="232"/>
      <c r="DO51" s="232"/>
      <c r="DP51" s="232"/>
      <c r="DQ51" s="232"/>
      <c r="DR51" s="232"/>
      <c r="DS51" s="232"/>
      <c r="DT51" s="232"/>
      <c r="DU51" s="232"/>
      <c r="DV51" s="232"/>
      <c r="DW51" s="232"/>
      <c r="DX51" s="232"/>
      <c r="DY51" s="232"/>
      <c r="DZ51" s="232"/>
      <c r="EA51" s="232"/>
      <c r="EB51" s="232"/>
      <c r="EC51" s="232"/>
      <c r="ED51" s="232"/>
      <c r="EE51" s="232"/>
      <c r="EF51" s="232"/>
      <c r="EG51" s="232"/>
      <c r="EH51" s="232"/>
      <c r="EI51" s="232"/>
      <c r="EJ51" s="232"/>
      <c r="EK51" s="232"/>
      <c r="EL51" s="232"/>
      <c r="EM51" s="232"/>
      <c r="EN51" s="232"/>
      <c r="EO51" s="232"/>
      <c r="EP51" s="232"/>
      <c r="EQ51" s="232"/>
      <c r="ER51" s="232"/>
      <c r="ES51" s="232"/>
      <c r="ET51" s="232"/>
      <c r="EU51" s="232"/>
      <c r="EV51" s="232"/>
      <c r="EW51" s="232"/>
      <c r="EX51" s="232"/>
      <c r="EY51" s="232"/>
      <c r="EZ51" s="232"/>
      <c r="FA51" s="232"/>
      <c r="FB51" s="232"/>
      <c r="FC51" s="232"/>
      <c r="FD51" s="232"/>
      <c r="FE51" s="232"/>
      <c r="FF51" s="232"/>
      <c r="FG51" s="232"/>
      <c r="FH51" s="232"/>
      <c r="FI51" s="232"/>
      <c r="FJ51" s="232"/>
      <c r="FK51" s="232"/>
      <c r="FL51" s="232"/>
      <c r="FM51" s="232"/>
      <c r="FN51" s="232"/>
      <c r="FO51" s="232"/>
      <c r="FP51" s="232"/>
      <c r="FQ51" s="232"/>
      <c r="FR51" s="232"/>
      <c r="FS51" s="232"/>
      <c r="FT51" s="232"/>
      <c r="FU51" s="232"/>
      <c r="FV51" s="232"/>
      <c r="FW51" s="232"/>
      <c r="FX51" s="232"/>
      <c r="FY51" s="232"/>
      <c r="FZ51" s="232"/>
      <c r="GA51" s="232"/>
      <c r="GB51" s="232"/>
      <c r="GC51" s="232"/>
      <c r="GD51" s="232"/>
      <c r="GE51" s="232"/>
      <c r="GF51" s="232"/>
      <c r="GG51" s="232"/>
      <c r="GH51" s="232"/>
      <c r="GI51" s="232"/>
      <c r="GJ51" s="232"/>
      <c r="GK51" s="232"/>
      <c r="GL51" s="232"/>
      <c r="GM51" s="232"/>
      <c r="GN51" s="232"/>
      <c r="GO51" s="232"/>
      <c r="GP51" s="232"/>
      <c r="GQ51" s="232"/>
      <c r="GR51" s="232"/>
      <c r="GS51" s="232"/>
      <c r="GT51" s="232"/>
      <c r="GU51" s="232"/>
      <c r="GV51" s="232"/>
      <c r="GW51" s="232"/>
      <c r="GX51" s="232"/>
      <c r="GY51" s="232"/>
      <c r="GZ51" s="232"/>
      <c r="HA51" s="232"/>
      <c r="HB51" s="232"/>
      <c r="HC51" s="232"/>
      <c r="HD51" s="232"/>
      <c r="HE51" s="232"/>
      <c r="HF51" s="232"/>
      <c r="HG51" s="232"/>
      <c r="HH51" s="232"/>
      <c r="HI51" s="232"/>
      <c r="HJ51" s="232"/>
      <c r="HK51" s="232"/>
      <c r="HL51" s="232"/>
      <c r="HM51" s="232"/>
      <c r="HN51" s="232"/>
      <c r="HO51" s="232"/>
      <c r="HP51" s="232"/>
      <c r="HQ51" s="232"/>
      <c r="HR51" s="232"/>
      <c r="HS51" s="232"/>
      <c r="HT51" s="232"/>
      <c r="HU51" s="232"/>
      <c r="HV51" s="232"/>
      <c r="HW51" s="232"/>
      <c r="HX51" s="232"/>
      <c r="HY51" s="232"/>
      <c r="HZ51" s="232"/>
      <c r="IA51" s="232"/>
      <c r="IB51" s="232"/>
      <c r="IC51" s="232"/>
      <c r="ID51" s="232"/>
      <c r="IE51" s="232"/>
      <c r="IF51" s="232"/>
      <c r="IG51" s="232"/>
      <c r="IH51" s="232"/>
      <c r="II51" s="232"/>
      <c r="IJ51" s="232"/>
      <c r="IK51" s="232"/>
      <c r="IL51" s="232"/>
      <c r="IM51" s="232"/>
      <c r="IN51" s="232"/>
      <c r="IO51" s="232"/>
      <c r="IP51" s="232"/>
      <c r="IQ51" s="232"/>
      <c r="IR51" s="232"/>
      <c r="IS51" s="232"/>
      <c r="IT51" s="232"/>
      <c r="IU51" s="232"/>
      <c r="IV51" s="232"/>
      <c r="IW51" s="232"/>
      <c r="IX51" s="232"/>
      <c r="IY51" s="232"/>
      <c r="IZ51" s="232"/>
      <c r="JA51" s="232"/>
      <c r="JB51" s="232"/>
      <c r="JC51" s="232"/>
      <c r="JD51" s="232"/>
      <c r="JE51" s="232"/>
      <c r="JF51" s="232"/>
      <c r="JG51" s="232"/>
      <c r="JH51" s="232"/>
      <c r="JI51" s="232"/>
      <c r="JJ51" s="232"/>
      <c r="JK51" s="232"/>
      <c r="JL51" s="232"/>
      <c r="JM51" s="232"/>
      <c r="JN51" s="232"/>
      <c r="JO51" s="232"/>
      <c r="JP51" s="232"/>
      <c r="JQ51" s="232"/>
      <c r="JR51" s="232"/>
      <c r="JS51" s="232"/>
      <c r="JT51" s="232"/>
      <c r="JU51" s="232"/>
      <c r="JV51" s="232"/>
      <c r="JW51" s="232"/>
      <c r="JX51" s="232"/>
      <c r="JY51" s="232"/>
      <c r="JZ51" s="232"/>
      <c r="KA51" s="232"/>
      <c r="KB51" s="232"/>
      <c r="KC51" s="232"/>
      <c r="KD51" s="232"/>
      <c r="KE51" s="232"/>
      <c r="KF51" s="232"/>
      <c r="KG51" s="232"/>
      <c r="KH51" s="232"/>
      <c r="KI51" s="232"/>
      <c r="KJ51" s="232"/>
      <c r="KK51" s="232"/>
      <c r="KL51" s="232"/>
      <c r="KM51" s="232"/>
      <c r="KN51" s="232"/>
      <c r="KO51" s="232"/>
      <c r="KP51" s="232"/>
      <c r="KQ51" s="232"/>
      <c r="KR51" s="232"/>
      <c r="KS51" s="232"/>
      <c r="KT51" s="232"/>
      <c r="KU51" s="232"/>
      <c r="KV51" s="232"/>
      <c r="KW51" s="232"/>
      <c r="KX51" s="232"/>
      <c r="KY51" s="232"/>
      <c r="KZ51" s="232"/>
      <c r="LA51" s="232"/>
      <c r="LB51" s="232"/>
      <c r="LC51" s="232"/>
      <c r="LD51" s="232"/>
      <c r="LE51" s="232"/>
      <c r="LF51" s="232"/>
      <c r="LG51" s="232"/>
      <c r="LH51" s="232"/>
      <c r="LI51" s="232"/>
      <c r="LJ51" s="232"/>
      <c r="LK51" s="232"/>
      <c r="LL51" s="232"/>
      <c r="LM51" s="232"/>
      <c r="LN51" s="232"/>
      <c r="LO51" s="232"/>
      <c r="LP51" s="232"/>
      <c r="LQ51" s="232"/>
      <c r="LR51" s="232"/>
      <c r="LS51" s="232"/>
      <c r="LT51" s="232"/>
      <c r="LU51" s="232"/>
      <c r="LV51" s="232"/>
      <c r="LW51" s="232"/>
      <c r="LX51" s="232"/>
      <c r="LY51" s="232"/>
      <c r="LZ51" s="232"/>
      <c r="MA51" s="232"/>
      <c r="MB51" s="232"/>
      <c r="MC51" s="232"/>
      <c r="MD51" s="232"/>
      <c r="ME51" s="232"/>
      <c r="MF51" s="232"/>
      <c r="MG51" s="232"/>
      <c r="MH51" s="232"/>
      <c r="MI51" s="232"/>
      <c r="MJ51" s="232"/>
      <c r="MK51" s="232"/>
      <c r="ML51" s="232"/>
      <c r="MM51" s="232"/>
      <c r="MN51" s="232"/>
      <c r="MO51" s="232"/>
      <c r="MP51" s="232"/>
      <c r="MQ51" s="232"/>
      <c r="MR51" s="232"/>
      <c r="MS51" s="232"/>
      <c r="MT51" s="232"/>
      <c r="MU51" s="232"/>
      <c r="MV51" s="232"/>
      <c r="MW51" s="232"/>
      <c r="MX51" s="232"/>
      <c r="MY51" s="232"/>
      <c r="MZ51" s="232"/>
      <c r="NA51" s="232"/>
      <c r="NB51" s="232"/>
      <c r="NC51" s="232"/>
      <c r="ND51" s="232"/>
      <c r="NE51" s="232"/>
      <c r="NF51" s="232"/>
      <c r="NG51" s="232"/>
      <c r="NH51" s="232"/>
      <c r="NI51" s="232"/>
      <c r="NJ51" s="232"/>
      <c r="NK51" s="232"/>
      <c r="NL51" s="232"/>
      <c r="NM51" s="232"/>
      <c r="NN51" s="232"/>
      <c r="NO51" s="232"/>
      <c r="NP51" s="232"/>
      <c r="NQ51" s="232"/>
      <c r="NR51" s="232"/>
      <c r="NS51" s="232"/>
      <c r="NT51" s="232"/>
      <c r="NU51" s="232"/>
      <c r="NV51" s="232"/>
      <c r="NW51" s="232"/>
      <c r="NX51" s="232"/>
      <c r="NY51" s="232"/>
      <c r="NZ51" s="232"/>
      <c r="OA51" s="232"/>
      <c r="OB51" s="232"/>
      <c r="OC51" s="232"/>
      <c r="OD51" s="232"/>
      <c r="OE51" s="232"/>
      <c r="OF51" s="232"/>
      <c r="OG51" s="232"/>
      <c r="OH51" s="232"/>
      <c r="OI51" s="232"/>
      <c r="OJ51" s="232"/>
      <c r="OK51" s="232"/>
      <c r="OL51" s="232"/>
      <c r="OM51" s="232"/>
      <c r="ON51" s="232"/>
      <c r="OO51" s="232"/>
      <c r="OP51" s="232"/>
      <c r="OQ51" s="232"/>
      <c r="OR51" s="232"/>
      <c r="OS51" s="232"/>
      <c r="OT51" s="232"/>
      <c r="OU51" s="232"/>
      <c r="OV51" s="232"/>
      <c r="OW51" s="232"/>
      <c r="OX51" s="232"/>
      <c r="OY51" s="232"/>
      <c r="OZ51" s="232"/>
      <c r="PA51" s="232"/>
      <c r="PB51" s="232"/>
      <c r="PC51" s="232"/>
      <c r="PD51" s="232"/>
      <c r="PE51" s="232"/>
      <c r="PF51" s="232"/>
      <c r="PG51" s="232"/>
      <c r="PH51" s="232"/>
      <c r="PI51" s="232"/>
      <c r="PJ51" s="232"/>
      <c r="PK51" s="232"/>
      <c r="PL51" s="232"/>
      <c r="PM51" s="232"/>
      <c r="PN51" s="232"/>
      <c r="PO51" s="232"/>
      <c r="PP51" s="232"/>
      <c r="PQ51" s="232"/>
      <c r="PR51" s="232"/>
      <c r="PS51" s="232"/>
      <c r="PT51" s="232"/>
      <c r="PU51" s="232"/>
      <c r="PV51" s="232"/>
      <c r="PW51" s="232"/>
      <c r="PX51" s="232"/>
      <c r="PY51" s="232"/>
      <c r="PZ51" s="232"/>
      <c r="QA51" s="232"/>
      <c r="QB51" s="232"/>
      <c r="QC51" s="232"/>
      <c r="QD51" s="232"/>
      <c r="QE51" s="232"/>
      <c r="QF51" s="232"/>
      <c r="QG51" s="232"/>
      <c r="QH51" s="232"/>
      <c r="QI51" s="232"/>
      <c r="QJ51" s="232"/>
      <c r="QK51" s="232"/>
      <c r="QL51" s="232"/>
      <c r="QM51" s="232"/>
      <c r="QN51" s="232"/>
      <c r="QO51" s="232"/>
      <c r="QP51" s="232"/>
      <c r="QQ51" s="232"/>
      <c r="QR51" s="232"/>
      <c r="QS51" s="232"/>
      <c r="QT51" s="232"/>
      <c r="QU51" s="232"/>
      <c r="QV51" s="232"/>
      <c r="QW51" s="232"/>
      <c r="QX51" s="232"/>
      <c r="QY51" s="232"/>
      <c r="QZ51" s="232"/>
      <c r="RA51" s="232"/>
      <c r="RB51" s="232"/>
      <c r="RC51" s="232"/>
      <c r="RD51" s="232"/>
      <c r="RE51" s="232"/>
      <c r="RF51" s="232"/>
      <c r="RG51" s="232"/>
      <c r="RH51" s="232"/>
      <c r="RI51" s="232"/>
      <c r="RJ51" s="232"/>
      <c r="RK51" s="232"/>
      <c r="RL51" s="232"/>
      <c r="RM51" s="232"/>
      <c r="RN51" s="232"/>
      <c r="RO51" s="232"/>
      <c r="RP51" s="232"/>
      <c r="RQ51" s="232"/>
      <c r="RR51" s="232"/>
      <c r="RS51" s="232"/>
      <c r="RT51" s="232"/>
      <c r="RU51" s="232"/>
      <c r="RV51" s="232"/>
      <c r="RW51" s="232"/>
      <c r="RX51" s="232"/>
      <c r="RY51" s="232"/>
      <c r="RZ51" s="232"/>
      <c r="SA51" s="232"/>
      <c r="SB51" s="232"/>
      <c r="SC51" s="232"/>
      <c r="SD51" s="232"/>
      <c r="SE51" s="232"/>
      <c r="SF51" s="232"/>
      <c r="SG51" s="232"/>
      <c r="SH51" s="232"/>
      <c r="SI51" s="232"/>
      <c r="SJ51" s="232"/>
      <c r="SK51" s="232"/>
      <c r="SL51" s="232"/>
      <c r="SM51" s="232"/>
      <c r="SN51" s="232"/>
      <c r="SO51" s="232"/>
      <c r="SP51" s="232"/>
      <c r="SQ51" s="232"/>
      <c r="SR51" s="232"/>
      <c r="SS51" s="232"/>
      <c r="ST51" s="232"/>
      <c r="SU51" s="232"/>
      <c r="SV51" s="232"/>
      <c r="SW51" s="232"/>
      <c r="SX51" s="232"/>
      <c r="SY51" s="232"/>
      <c r="SZ51" s="232"/>
      <c r="TA51" s="232"/>
      <c r="TB51" s="232"/>
      <c r="TC51" s="232"/>
      <c r="TD51" s="232"/>
      <c r="TE51" s="232"/>
      <c r="TF51" s="232"/>
      <c r="TG51" s="232"/>
      <c r="TH51" s="232"/>
      <c r="TI51" s="232"/>
      <c r="TJ51" s="232"/>
      <c r="TK51" s="232"/>
      <c r="TL51" s="232"/>
      <c r="TM51" s="232"/>
      <c r="TN51" s="232"/>
      <c r="TO51" s="232"/>
      <c r="TP51" s="232"/>
      <c r="TQ51" s="232"/>
      <c r="TR51" s="232"/>
      <c r="TS51" s="232"/>
      <c r="TT51" s="232"/>
      <c r="TU51" s="232"/>
      <c r="TV51" s="232"/>
      <c r="TW51" s="232"/>
      <c r="TX51" s="232"/>
      <c r="TY51" s="232"/>
      <c r="TZ51" s="232"/>
      <c r="UA51" s="232"/>
      <c r="UB51" s="232"/>
      <c r="UC51" s="232"/>
      <c r="UD51" s="232"/>
      <c r="UE51" s="232"/>
      <c r="UF51" s="232"/>
      <c r="UG51" s="232"/>
      <c r="UH51" s="232"/>
      <c r="UI51" s="232"/>
      <c r="UJ51" s="232"/>
      <c r="UK51" s="232"/>
      <c r="UL51" s="232"/>
      <c r="UM51" s="232"/>
      <c r="UN51" s="232"/>
      <c r="UO51" s="232"/>
      <c r="UP51" s="232"/>
      <c r="UQ51" s="232"/>
      <c r="UR51" s="232"/>
      <c r="US51" s="232"/>
      <c r="UT51" s="232"/>
      <c r="UU51" s="232"/>
      <c r="UV51" s="232"/>
      <c r="UW51" s="232"/>
      <c r="UX51" s="232"/>
      <c r="UY51" s="232"/>
      <c r="UZ51" s="232"/>
      <c r="VA51" s="232"/>
      <c r="VB51" s="232"/>
      <c r="VC51" s="232"/>
      <c r="VD51" s="232"/>
      <c r="VE51" s="232"/>
      <c r="VF51" s="232"/>
      <c r="VG51" s="232"/>
      <c r="VH51" s="232"/>
      <c r="VI51" s="232"/>
      <c r="VJ51" s="232"/>
      <c r="VK51" s="232"/>
      <c r="VL51" s="232"/>
      <c r="VM51" s="232"/>
      <c r="VN51" s="232"/>
      <c r="VO51" s="232"/>
      <c r="VP51" s="232"/>
      <c r="VQ51" s="232"/>
      <c r="VR51" s="232"/>
      <c r="VS51" s="232"/>
      <c r="VT51" s="232"/>
      <c r="VU51" s="232"/>
      <c r="VV51" s="232"/>
      <c r="VW51" s="232"/>
      <c r="VX51" s="232"/>
      <c r="VY51" s="232"/>
      <c r="VZ51" s="232"/>
      <c r="WA51" s="232"/>
      <c r="WB51" s="232"/>
      <c r="WC51" s="232"/>
      <c r="WD51" s="232"/>
      <c r="WE51" s="232"/>
      <c r="WF51" s="232"/>
      <c r="WG51" s="232"/>
      <c r="WH51" s="232"/>
      <c r="WI51" s="232"/>
      <c r="WJ51" s="232"/>
      <c r="WK51" s="232"/>
      <c r="WL51" s="232"/>
      <c r="WM51" s="232"/>
      <c r="WN51" s="232"/>
      <c r="WO51" s="232"/>
      <c r="WP51" s="232"/>
      <c r="WQ51" s="232"/>
      <c r="WR51" s="232"/>
      <c r="WS51" s="232"/>
      <c r="WT51" s="232"/>
      <c r="WU51" s="232"/>
      <c r="WV51" s="232"/>
      <c r="WW51" s="232"/>
      <c r="WX51" s="232"/>
      <c r="WY51" s="232"/>
      <c r="WZ51" s="232"/>
      <c r="XA51" s="232"/>
      <c r="XB51" s="232"/>
      <c r="XC51" s="232"/>
      <c r="XD51" s="232"/>
      <c r="XE51" s="232"/>
      <c r="XF51" s="232"/>
      <c r="XG51" s="232"/>
      <c r="XH51" s="232"/>
      <c r="XI51" s="232"/>
      <c r="XJ51" s="232"/>
      <c r="XK51" s="232"/>
      <c r="XL51" s="232"/>
      <c r="XM51" s="232"/>
      <c r="XN51" s="232"/>
      <c r="XO51" s="232"/>
      <c r="XP51" s="232"/>
      <c r="XQ51" s="232"/>
      <c r="XR51" s="232"/>
      <c r="XS51" s="232"/>
      <c r="XT51" s="232"/>
      <c r="XU51" s="232"/>
      <c r="XV51" s="232"/>
      <c r="XW51" s="232"/>
      <c r="XX51" s="232"/>
      <c r="XY51" s="232"/>
      <c r="XZ51" s="232"/>
      <c r="YA51" s="232"/>
      <c r="YB51" s="232"/>
      <c r="YC51" s="232"/>
      <c r="YD51" s="232"/>
      <c r="YE51" s="232"/>
      <c r="YF51" s="232"/>
      <c r="YG51" s="232"/>
      <c r="YH51" s="232"/>
      <c r="YI51" s="232"/>
      <c r="YJ51" s="232"/>
      <c r="YK51" s="232"/>
      <c r="YL51" s="232"/>
      <c r="YM51" s="232"/>
      <c r="YN51" s="232"/>
      <c r="YO51" s="232"/>
      <c r="YP51" s="232"/>
      <c r="YQ51" s="232"/>
      <c r="YR51" s="232"/>
      <c r="YS51" s="232"/>
      <c r="YT51" s="232"/>
      <c r="YU51" s="232"/>
      <c r="YV51" s="232"/>
      <c r="YW51" s="232"/>
      <c r="YX51" s="232"/>
      <c r="YY51" s="232"/>
      <c r="YZ51" s="232"/>
      <c r="ZA51" s="232"/>
      <c r="ZB51" s="232"/>
      <c r="ZC51" s="232"/>
      <c r="ZD51" s="232"/>
      <c r="ZE51" s="232"/>
      <c r="ZF51" s="232"/>
      <c r="ZG51" s="232"/>
      <c r="ZH51" s="232"/>
      <c r="ZI51" s="232"/>
      <c r="ZJ51" s="232"/>
      <c r="ZK51" s="232"/>
      <c r="ZL51" s="232"/>
      <c r="ZM51" s="232"/>
      <c r="ZN51" s="232"/>
      <c r="ZO51" s="232"/>
      <c r="ZP51" s="232"/>
      <c r="ZQ51" s="232"/>
      <c r="ZR51" s="232"/>
      <c r="ZS51" s="232"/>
      <c r="ZT51" s="232"/>
      <c r="ZU51" s="232"/>
      <c r="ZV51" s="232"/>
      <c r="ZW51" s="232"/>
      <c r="ZX51" s="232"/>
      <c r="ZY51" s="232"/>
      <c r="ZZ51" s="232"/>
      <c r="AAA51" s="232"/>
      <c r="AAB51" s="232"/>
      <c r="AAC51" s="232"/>
      <c r="AAD51" s="232"/>
      <c r="AAE51" s="232"/>
      <c r="AAF51" s="232"/>
      <c r="AAG51" s="232"/>
      <c r="AAH51" s="232"/>
      <c r="AAI51" s="232"/>
      <c r="AAJ51" s="232"/>
      <c r="AAK51" s="232"/>
      <c r="AAL51" s="232"/>
      <c r="AAM51" s="232"/>
      <c r="AAN51" s="232"/>
      <c r="AAO51" s="232"/>
      <c r="AAP51" s="232"/>
      <c r="AAQ51" s="232"/>
      <c r="AAR51" s="232"/>
      <c r="AAS51" s="232"/>
      <c r="AAT51" s="232"/>
      <c r="AAU51" s="232"/>
      <c r="AAV51" s="232"/>
      <c r="AAW51" s="232"/>
      <c r="AAX51" s="232"/>
      <c r="AAY51" s="232"/>
      <c r="AAZ51" s="232"/>
      <c r="ABA51" s="232"/>
      <c r="ABB51" s="232"/>
      <c r="ABC51" s="232"/>
      <c r="ABD51" s="232"/>
      <c r="ABE51" s="232"/>
      <c r="ABF51" s="232"/>
      <c r="ABG51" s="232"/>
      <c r="ABH51" s="232"/>
      <c r="ABI51" s="232"/>
      <c r="ABJ51" s="232"/>
      <c r="ABK51" s="232"/>
      <c r="ABL51" s="232"/>
      <c r="ABM51" s="232"/>
      <c r="ABN51" s="232"/>
      <c r="ABO51" s="232"/>
      <c r="ABP51" s="232"/>
      <c r="ABQ51" s="232"/>
      <c r="ABR51" s="232"/>
      <c r="ABS51" s="232"/>
      <c r="ABT51" s="232"/>
      <c r="ABU51" s="232"/>
      <c r="ABV51" s="232"/>
      <c r="ABW51" s="232"/>
      <c r="ABX51" s="232"/>
      <c r="ABY51" s="232"/>
      <c r="ABZ51" s="232"/>
      <c r="ACA51" s="232"/>
      <c r="ACB51" s="232"/>
      <c r="ACC51" s="232"/>
      <c r="ACD51" s="232"/>
      <c r="ACE51" s="232"/>
      <c r="ACF51" s="232"/>
      <c r="ACG51" s="232"/>
      <c r="ACH51" s="232"/>
      <c r="ACI51" s="232"/>
      <c r="ACJ51" s="232"/>
      <c r="ACK51" s="232"/>
      <c r="ACL51" s="232"/>
      <c r="ACM51" s="232"/>
      <c r="ACN51" s="232"/>
      <c r="ACO51" s="232"/>
      <c r="ACP51" s="232"/>
      <c r="ACQ51" s="232"/>
      <c r="ACR51" s="232"/>
      <c r="ACS51" s="232"/>
      <c r="ACT51" s="232"/>
      <c r="ACU51" s="232"/>
      <c r="ACV51" s="232"/>
      <c r="ACW51" s="232"/>
      <c r="ACX51" s="232"/>
      <c r="ACY51" s="232"/>
      <c r="ACZ51" s="232"/>
      <c r="ADA51" s="232"/>
      <c r="ADB51" s="232"/>
      <c r="ADC51" s="232"/>
      <c r="ADD51" s="232"/>
      <c r="ADE51" s="232"/>
      <c r="ADF51" s="232"/>
      <c r="ADG51" s="232"/>
      <c r="ADH51" s="232"/>
      <c r="ADI51" s="232"/>
      <c r="ADJ51" s="232"/>
      <c r="ADK51" s="232"/>
      <c r="ADL51" s="232"/>
      <c r="ADM51" s="232"/>
      <c r="ADN51" s="232"/>
      <c r="ADO51" s="232"/>
      <c r="ADP51" s="232"/>
      <c r="ADQ51" s="232"/>
      <c r="ADR51" s="232"/>
      <c r="ADS51" s="232"/>
      <c r="ADT51" s="232"/>
      <c r="ADU51" s="232"/>
      <c r="ADV51" s="232"/>
      <c r="ADW51" s="232"/>
      <c r="ADX51" s="232"/>
      <c r="ADY51" s="232"/>
      <c r="ADZ51" s="232"/>
      <c r="AEA51" s="232"/>
      <c r="AEB51" s="232"/>
      <c r="AEC51" s="232"/>
      <c r="AED51" s="232"/>
      <c r="AEE51" s="232"/>
      <c r="AEF51" s="232"/>
      <c r="AEG51" s="232"/>
      <c r="AEH51" s="232"/>
      <c r="AEI51" s="232"/>
      <c r="AEJ51" s="232"/>
      <c r="AEK51" s="232"/>
      <c r="AEL51" s="232"/>
      <c r="AEM51" s="232"/>
      <c r="AEN51" s="232"/>
      <c r="AEO51" s="232"/>
      <c r="AEP51" s="232"/>
      <c r="AEQ51" s="232"/>
      <c r="AER51" s="232"/>
      <c r="AES51" s="232"/>
      <c r="AET51" s="232"/>
      <c r="AEU51" s="232"/>
      <c r="AEV51" s="232"/>
      <c r="AEW51" s="232"/>
      <c r="AEX51" s="232"/>
      <c r="AEY51" s="232"/>
      <c r="AEZ51" s="232"/>
      <c r="AFA51" s="232"/>
      <c r="AFB51" s="232"/>
      <c r="AFC51" s="232"/>
      <c r="AFD51" s="232"/>
      <c r="AFE51" s="232"/>
      <c r="AFF51" s="232"/>
      <c r="AFG51" s="232"/>
      <c r="AFH51" s="232"/>
      <c r="AFI51" s="232"/>
      <c r="AFJ51" s="232"/>
      <c r="AFK51" s="232"/>
      <c r="AFL51" s="232"/>
      <c r="AFM51" s="232"/>
      <c r="AFN51" s="232"/>
      <c r="AFO51" s="232"/>
      <c r="AFP51" s="232"/>
      <c r="AFQ51" s="232"/>
      <c r="AFR51" s="232"/>
      <c r="AFS51" s="232"/>
      <c r="AFT51" s="232"/>
      <c r="AFU51" s="232"/>
      <c r="AFV51" s="232"/>
      <c r="AFW51" s="232"/>
      <c r="AFX51" s="232"/>
      <c r="AFY51" s="232"/>
      <c r="AFZ51" s="232"/>
      <c r="AGA51" s="232"/>
      <c r="AGB51" s="232"/>
      <c r="AGC51" s="232"/>
      <c r="AGD51" s="232"/>
      <c r="AGE51" s="232"/>
      <c r="AGF51" s="232"/>
      <c r="AGG51" s="232"/>
      <c r="AGH51" s="232"/>
      <c r="AGI51" s="232"/>
      <c r="AGJ51" s="232"/>
      <c r="AGK51" s="232"/>
      <c r="AGL51" s="232"/>
      <c r="AGM51" s="232"/>
      <c r="AGN51" s="232"/>
      <c r="AGO51" s="232"/>
      <c r="AGP51" s="232"/>
      <c r="AGQ51" s="232"/>
      <c r="AGR51" s="232"/>
      <c r="AGS51" s="232"/>
      <c r="AGT51" s="232"/>
      <c r="AGU51" s="232"/>
      <c r="AGV51" s="232"/>
      <c r="AGW51" s="232"/>
      <c r="AGX51" s="232"/>
      <c r="AGY51" s="232"/>
      <c r="AGZ51" s="232"/>
      <c r="AHA51" s="232"/>
      <c r="AHB51" s="232"/>
      <c r="AHC51" s="232"/>
      <c r="AHD51" s="232"/>
      <c r="AHE51" s="232"/>
      <c r="AHF51" s="232"/>
      <c r="AHG51" s="232"/>
      <c r="AHH51" s="232"/>
      <c r="AHI51" s="232"/>
      <c r="AHJ51" s="232"/>
      <c r="AHK51" s="232"/>
      <c r="AHL51" s="232"/>
      <c r="AHM51" s="232"/>
      <c r="AHN51" s="232"/>
      <c r="AHO51" s="232"/>
      <c r="AHP51" s="232"/>
      <c r="AHQ51" s="232"/>
      <c r="AHR51" s="232"/>
      <c r="AHS51" s="232"/>
      <c r="AHT51" s="232"/>
      <c r="AHU51" s="232"/>
      <c r="AHV51" s="232"/>
      <c r="AHW51" s="232"/>
      <c r="AHX51" s="232"/>
      <c r="AHY51" s="232"/>
      <c r="AHZ51" s="232"/>
      <c r="AIA51" s="232"/>
      <c r="AIB51" s="232"/>
      <c r="AIC51" s="232"/>
      <c r="AID51" s="232"/>
      <c r="AIE51" s="232"/>
      <c r="AIF51" s="232"/>
      <c r="AIG51" s="232"/>
      <c r="AIH51" s="232"/>
      <c r="AII51" s="232"/>
      <c r="AIJ51" s="232"/>
      <c r="AIK51" s="232"/>
      <c r="AIL51" s="232"/>
      <c r="AIM51" s="232"/>
      <c r="AIN51" s="232"/>
      <c r="AIO51" s="232"/>
      <c r="AIP51" s="232"/>
      <c r="AIQ51" s="232"/>
      <c r="AIR51" s="232"/>
      <c r="AIS51" s="232"/>
      <c r="AIT51" s="232"/>
      <c r="AIU51" s="232"/>
      <c r="AIV51" s="232"/>
      <c r="AIW51" s="232"/>
      <c r="AIX51" s="232"/>
      <c r="AIY51" s="232"/>
      <c r="AIZ51" s="232"/>
      <c r="AJA51" s="232"/>
      <c r="AJB51" s="232"/>
      <c r="AJC51" s="232"/>
      <c r="AJD51" s="232"/>
      <c r="AJE51" s="232"/>
      <c r="AJF51" s="232"/>
      <c r="AJG51" s="232"/>
      <c r="AJH51" s="232"/>
      <c r="AJI51" s="232"/>
      <c r="AJJ51" s="232"/>
      <c r="AJK51" s="232"/>
      <c r="AJL51" s="232"/>
      <c r="AJM51" s="232"/>
      <c r="AJN51" s="232"/>
      <c r="AJO51" s="232"/>
      <c r="AJP51" s="232"/>
      <c r="AJQ51" s="232"/>
      <c r="AJR51" s="232"/>
      <c r="AJS51" s="232"/>
      <c r="AJT51" s="232"/>
      <c r="AJU51" s="232"/>
      <c r="AJV51" s="232"/>
      <c r="AJW51" s="232"/>
      <c r="AJX51" s="232"/>
      <c r="AJY51" s="232"/>
      <c r="AJZ51" s="232"/>
      <c r="AKA51" s="232"/>
      <c r="AKB51" s="232"/>
      <c r="AKC51" s="232"/>
      <c r="AKD51" s="232"/>
      <c r="AKE51" s="232"/>
      <c r="AKF51" s="232"/>
      <c r="AKG51" s="232"/>
      <c r="AKH51" s="232"/>
      <c r="AKI51" s="232"/>
      <c r="AKJ51" s="232"/>
      <c r="AKK51" s="232"/>
      <c r="AKL51" s="232"/>
      <c r="AKM51" s="232"/>
      <c r="AKN51" s="232"/>
      <c r="AKO51" s="232"/>
      <c r="AKP51" s="232"/>
      <c r="AKQ51" s="232"/>
      <c r="AKR51" s="232"/>
      <c r="AKS51" s="232"/>
      <c r="AKT51" s="232"/>
      <c r="AKU51" s="232"/>
      <c r="AKV51" s="232"/>
      <c r="AKW51" s="232"/>
      <c r="AKX51" s="232"/>
      <c r="AKY51" s="232"/>
      <c r="AKZ51" s="232"/>
      <c r="ALA51" s="232"/>
      <c r="ALB51" s="232"/>
      <c r="ALC51" s="232"/>
      <c r="ALD51" s="232"/>
      <c r="ALE51" s="232"/>
      <c r="ALF51" s="232"/>
      <c r="ALG51" s="232"/>
      <c r="ALH51" s="232"/>
      <c r="ALI51" s="232"/>
      <c r="ALJ51" s="232"/>
      <c r="ALK51" s="232"/>
      <c r="ALL51" s="232"/>
      <c r="ALM51" s="232"/>
      <c r="ALN51" s="232"/>
      <c r="ALO51" s="232"/>
      <c r="ALP51" s="232"/>
      <c r="ALQ51" s="232"/>
      <c r="ALR51" s="232"/>
      <c r="ALS51" s="232"/>
      <c r="ALT51" s="232"/>
      <c r="ALU51" s="232"/>
      <c r="ALV51" s="232"/>
      <c r="ALW51" s="232"/>
      <c r="ALX51" s="232"/>
      <c r="ALY51" s="232"/>
      <c r="ALZ51" s="232"/>
      <c r="AMA51" s="232"/>
      <c r="AMB51" s="232"/>
      <c r="AMC51" s="232"/>
      <c r="AMD51" s="232"/>
      <c r="AME51" s="232"/>
      <c r="AMF51" s="232"/>
      <c r="AMG51" s="232"/>
      <c r="AMH51" s="232"/>
      <c r="AMI51" s="232"/>
      <c r="AMJ51" s="232"/>
      <c r="AMK51" s="232"/>
    </row>
    <row r="52" spans="1:1025" s="234" customFormat="1">
      <c r="A52" s="335" t="s">
        <v>205</v>
      </c>
      <c r="B52" s="351" t="str">
        <f>IF(ISBLANK('[10]PRESUP LINEA IMPULSION'!B19),"",'[10]PRESUP LINEA IMPULSION'!B19)</f>
        <v>Suministro y Colocación Asiento de Arena</v>
      </c>
      <c r="C52" s="342">
        <f>IF(ISBLANK('[10]PRESUP LINEA IMPULSION'!C19),"",'[10]PRESUP LINEA IMPULSION'!C19)</f>
        <v>66.45</v>
      </c>
      <c r="D52" s="311" t="str">
        <f>IF(ISBLANK('[10]PRESUP LINEA IMPULSION'!D19),"",'[10]PRESUP LINEA IMPULSION'!D19)</f>
        <v>M3</v>
      </c>
      <c r="E52" s="317"/>
      <c r="F52" s="309">
        <f>IF(C52="","",ROUND(C52*E52,2))</f>
        <v>0</v>
      </c>
      <c r="G52" s="288" t="str">
        <f>IF(ISBLANK('[10]PRESUP LINEA IMPULSION'!G19),"",'[10]PRESUP LINEA IMPULSION'!G19)</f>
        <v/>
      </c>
      <c r="H52" s="250"/>
      <c r="K52" s="233"/>
      <c r="L52" s="233"/>
      <c r="M52" s="233"/>
      <c r="N52" s="233"/>
      <c r="O52" s="233"/>
      <c r="P52" s="233"/>
      <c r="Q52" s="233"/>
      <c r="R52" s="233"/>
      <c r="S52" s="232"/>
      <c r="T52" s="232"/>
      <c r="U52" s="232"/>
      <c r="V52" s="232"/>
      <c r="W52" s="232"/>
      <c r="X52" s="232"/>
      <c r="Y52" s="232"/>
      <c r="Z52" s="232"/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  <c r="AS52" s="232"/>
      <c r="AT52" s="232"/>
      <c r="AU52" s="232"/>
      <c r="AV52" s="232"/>
      <c r="AW52" s="232"/>
      <c r="AX52" s="232"/>
      <c r="AY52" s="232"/>
      <c r="AZ52" s="232"/>
      <c r="BA52" s="232"/>
      <c r="BB52" s="232"/>
      <c r="BC52" s="232"/>
      <c r="BD52" s="232"/>
      <c r="BE52" s="232"/>
      <c r="BF52" s="232"/>
      <c r="BG52" s="232"/>
      <c r="BH52" s="232"/>
      <c r="BI52" s="232"/>
      <c r="BJ52" s="232"/>
      <c r="BK52" s="232"/>
      <c r="BL52" s="232"/>
      <c r="BM52" s="232"/>
      <c r="BN52" s="232"/>
      <c r="BO52" s="232"/>
      <c r="BP52" s="232"/>
      <c r="BQ52" s="232"/>
      <c r="BR52" s="232"/>
      <c r="BS52" s="232"/>
      <c r="BT52" s="232"/>
      <c r="BU52" s="232"/>
      <c r="BV52" s="232"/>
      <c r="BW52" s="232"/>
      <c r="BX52" s="232"/>
      <c r="BY52" s="232"/>
      <c r="BZ52" s="232"/>
      <c r="CA52" s="232"/>
      <c r="CB52" s="232"/>
      <c r="CC52" s="232"/>
      <c r="CD52" s="232"/>
      <c r="CE52" s="232"/>
      <c r="CF52" s="232"/>
      <c r="CG52" s="232"/>
      <c r="CH52" s="232"/>
      <c r="CI52" s="232"/>
      <c r="CJ52" s="232"/>
      <c r="CK52" s="232"/>
      <c r="CL52" s="232"/>
      <c r="CM52" s="232"/>
      <c r="CN52" s="232"/>
      <c r="CO52" s="232"/>
      <c r="CP52" s="232"/>
      <c r="CQ52" s="232"/>
      <c r="CR52" s="232"/>
      <c r="CS52" s="232"/>
      <c r="CT52" s="232"/>
      <c r="CU52" s="232"/>
      <c r="CV52" s="232"/>
      <c r="CW52" s="232"/>
      <c r="CX52" s="232"/>
      <c r="CY52" s="232"/>
      <c r="CZ52" s="232"/>
      <c r="DA52" s="232"/>
      <c r="DB52" s="232"/>
      <c r="DC52" s="232"/>
      <c r="DD52" s="232"/>
      <c r="DE52" s="232"/>
      <c r="DF52" s="232"/>
      <c r="DG52" s="232"/>
      <c r="DH52" s="232"/>
      <c r="DI52" s="232"/>
      <c r="DJ52" s="232"/>
      <c r="DK52" s="232"/>
      <c r="DL52" s="232"/>
      <c r="DM52" s="232"/>
      <c r="DN52" s="232"/>
      <c r="DO52" s="232"/>
      <c r="DP52" s="232"/>
      <c r="DQ52" s="232"/>
      <c r="DR52" s="232"/>
      <c r="DS52" s="232"/>
      <c r="DT52" s="232"/>
      <c r="DU52" s="232"/>
      <c r="DV52" s="232"/>
      <c r="DW52" s="232"/>
      <c r="DX52" s="232"/>
      <c r="DY52" s="232"/>
      <c r="DZ52" s="232"/>
      <c r="EA52" s="232"/>
      <c r="EB52" s="232"/>
      <c r="EC52" s="232"/>
      <c r="ED52" s="232"/>
      <c r="EE52" s="232"/>
      <c r="EF52" s="232"/>
      <c r="EG52" s="232"/>
      <c r="EH52" s="232"/>
      <c r="EI52" s="232"/>
      <c r="EJ52" s="232"/>
      <c r="EK52" s="232"/>
      <c r="EL52" s="232"/>
      <c r="EM52" s="232"/>
      <c r="EN52" s="232"/>
      <c r="EO52" s="232"/>
      <c r="EP52" s="232"/>
      <c r="EQ52" s="232"/>
      <c r="ER52" s="232"/>
      <c r="ES52" s="232"/>
      <c r="ET52" s="232"/>
      <c r="EU52" s="232"/>
      <c r="EV52" s="232"/>
      <c r="EW52" s="232"/>
      <c r="EX52" s="232"/>
      <c r="EY52" s="232"/>
      <c r="EZ52" s="232"/>
      <c r="FA52" s="232"/>
      <c r="FB52" s="232"/>
      <c r="FC52" s="232"/>
      <c r="FD52" s="232"/>
      <c r="FE52" s="232"/>
      <c r="FF52" s="232"/>
      <c r="FG52" s="232"/>
      <c r="FH52" s="232"/>
      <c r="FI52" s="232"/>
      <c r="FJ52" s="232"/>
      <c r="FK52" s="232"/>
      <c r="FL52" s="232"/>
      <c r="FM52" s="232"/>
      <c r="FN52" s="232"/>
      <c r="FO52" s="232"/>
      <c r="FP52" s="232"/>
      <c r="FQ52" s="232"/>
      <c r="FR52" s="232"/>
      <c r="FS52" s="232"/>
      <c r="FT52" s="232"/>
      <c r="FU52" s="232"/>
      <c r="FV52" s="232"/>
      <c r="FW52" s="232"/>
      <c r="FX52" s="232"/>
      <c r="FY52" s="232"/>
      <c r="FZ52" s="232"/>
      <c r="GA52" s="232"/>
      <c r="GB52" s="232"/>
      <c r="GC52" s="232"/>
      <c r="GD52" s="232"/>
      <c r="GE52" s="232"/>
      <c r="GF52" s="232"/>
      <c r="GG52" s="232"/>
      <c r="GH52" s="232"/>
      <c r="GI52" s="232"/>
      <c r="GJ52" s="232"/>
      <c r="GK52" s="232"/>
      <c r="GL52" s="232"/>
      <c r="GM52" s="232"/>
      <c r="GN52" s="232"/>
      <c r="GO52" s="232"/>
      <c r="GP52" s="232"/>
      <c r="GQ52" s="232"/>
      <c r="GR52" s="232"/>
      <c r="GS52" s="232"/>
      <c r="GT52" s="232"/>
      <c r="GU52" s="232"/>
      <c r="GV52" s="232"/>
      <c r="GW52" s="232"/>
      <c r="GX52" s="232"/>
      <c r="GY52" s="232"/>
      <c r="GZ52" s="232"/>
      <c r="HA52" s="232"/>
      <c r="HB52" s="232"/>
      <c r="HC52" s="232"/>
      <c r="HD52" s="232"/>
      <c r="HE52" s="232"/>
      <c r="HF52" s="232"/>
      <c r="HG52" s="232"/>
      <c r="HH52" s="232"/>
      <c r="HI52" s="232"/>
      <c r="HJ52" s="232"/>
      <c r="HK52" s="232"/>
      <c r="HL52" s="232"/>
      <c r="HM52" s="232"/>
      <c r="HN52" s="232"/>
      <c r="HO52" s="232"/>
      <c r="HP52" s="232"/>
      <c r="HQ52" s="232"/>
      <c r="HR52" s="232"/>
      <c r="HS52" s="232"/>
      <c r="HT52" s="232"/>
      <c r="HU52" s="232"/>
      <c r="HV52" s="232"/>
      <c r="HW52" s="232"/>
      <c r="HX52" s="232"/>
      <c r="HY52" s="232"/>
      <c r="HZ52" s="232"/>
      <c r="IA52" s="232"/>
      <c r="IB52" s="232"/>
      <c r="IC52" s="232"/>
      <c r="ID52" s="232"/>
      <c r="IE52" s="232"/>
      <c r="IF52" s="232"/>
      <c r="IG52" s="232"/>
      <c r="IH52" s="232"/>
      <c r="II52" s="232"/>
      <c r="IJ52" s="232"/>
      <c r="IK52" s="232"/>
      <c r="IL52" s="232"/>
      <c r="IM52" s="232"/>
      <c r="IN52" s="232"/>
      <c r="IO52" s="232"/>
      <c r="IP52" s="232"/>
      <c r="IQ52" s="232"/>
      <c r="IR52" s="232"/>
      <c r="IS52" s="232"/>
      <c r="IT52" s="232"/>
      <c r="IU52" s="232"/>
      <c r="IV52" s="232"/>
      <c r="IW52" s="232"/>
      <c r="IX52" s="232"/>
      <c r="IY52" s="232"/>
      <c r="IZ52" s="232"/>
      <c r="JA52" s="232"/>
      <c r="JB52" s="232"/>
      <c r="JC52" s="232"/>
      <c r="JD52" s="232"/>
      <c r="JE52" s="232"/>
      <c r="JF52" s="232"/>
      <c r="JG52" s="232"/>
      <c r="JH52" s="232"/>
      <c r="JI52" s="232"/>
      <c r="JJ52" s="232"/>
      <c r="JK52" s="232"/>
      <c r="JL52" s="232"/>
      <c r="JM52" s="232"/>
      <c r="JN52" s="232"/>
      <c r="JO52" s="232"/>
      <c r="JP52" s="232"/>
      <c r="JQ52" s="232"/>
      <c r="JR52" s="232"/>
      <c r="JS52" s="232"/>
      <c r="JT52" s="232"/>
      <c r="JU52" s="232"/>
      <c r="JV52" s="232"/>
      <c r="JW52" s="232"/>
      <c r="JX52" s="232"/>
      <c r="JY52" s="232"/>
      <c r="JZ52" s="232"/>
      <c r="KA52" s="232"/>
      <c r="KB52" s="232"/>
      <c r="KC52" s="232"/>
      <c r="KD52" s="232"/>
      <c r="KE52" s="232"/>
      <c r="KF52" s="232"/>
      <c r="KG52" s="232"/>
      <c r="KH52" s="232"/>
      <c r="KI52" s="232"/>
      <c r="KJ52" s="232"/>
      <c r="KK52" s="232"/>
      <c r="KL52" s="232"/>
      <c r="KM52" s="232"/>
      <c r="KN52" s="232"/>
      <c r="KO52" s="232"/>
      <c r="KP52" s="232"/>
      <c r="KQ52" s="232"/>
      <c r="KR52" s="232"/>
      <c r="KS52" s="232"/>
      <c r="KT52" s="232"/>
      <c r="KU52" s="232"/>
      <c r="KV52" s="232"/>
      <c r="KW52" s="232"/>
      <c r="KX52" s="232"/>
      <c r="KY52" s="232"/>
      <c r="KZ52" s="232"/>
      <c r="LA52" s="232"/>
      <c r="LB52" s="232"/>
      <c r="LC52" s="232"/>
      <c r="LD52" s="232"/>
      <c r="LE52" s="232"/>
      <c r="LF52" s="232"/>
      <c r="LG52" s="232"/>
      <c r="LH52" s="232"/>
      <c r="LI52" s="232"/>
      <c r="LJ52" s="232"/>
      <c r="LK52" s="232"/>
      <c r="LL52" s="232"/>
      <c r="LM52" s="232"/>
      <c r="LN52" s="232"/>
      <c r="LO52" s="232"/>
      <c r="LP52" s="232"/>
      <c r="LQ52" s="232"/>
      <c r="LR52" s="232"/>
      <c r="LS52" s="232"/>
      <c r="LT52" s="232"/>
      <c r="LU52" s="232"/>
      <c r="LV52" s="232"/>
      <c r="LW52" s="232"/>
      <c r="LX52" s="232"/>
      <c r="LY52" s="232"/>
      <c r="LZ52" s="232"/>
      <c r="MA52" s="232"/>
      <c r="MB52" s="232"/>
      <c r="MC52" s="232"/>
      <c r="MD52" s="232"/>
      <c r="ME52" s="232"/>
      <c r="MF52" s="232"/>
      <c r="MG52" s="232"/>
      <c r="MH52" s="232"/>
      <c r="MI52" s="232"/>
      <c r="MJ52" s="232"/>
      <c r="MK52" s="232"/>
      <c r="ML52" s="232"/>
      <c r="MM52" s="232"/>
      <c r="MN52" s="232"/>
      <c r="MO52" s="232"/>
      <c r="MP52" s="232"/>
      <c r="MQ52" s="232"/>
      <c r="MR52" s="232"/>
      <c r="MS52" s="232"/>
      <c r="MT52" s="232"/>
      <c r="MU52" s="232"/>
      <c r="MV52" s="232"/>
      <c r="MW52" s="232"/>
      <c r="MX52" s="232"/>
      <c r="MY52" s="232"/>
      <c r="MZ52" s="232"/>
      <c r="NA52" s="232"/>
      <c r="NB52" s="232"/>
      <c r="NC52" s="232"/>
      <c r="ND52" s="232"/>
      <c r="NE52" s="232"/>
      <c r="NF52" s="232"/>
      <c r="NG52" s="232"/>
      <c r="NH52" s="232"/>
      <c r="NI52" s="232"/>
      <c r="NJ52" s="232"/>
      <c r="NK52" s="232"/>
      <c r="NL52" s="232"/>
      <c r="NM52" s="232"/>
      <c r="NN52" s="232"/>
      <c r="NO52" s="232"/>
      <c r="NP52" s="232"/>
      <c r="NQ52" s="232"/>
      <c r="NR52" s="232"/>
      <c r="NS52" s="232"/>
      <c r="NT52" s="232"/>
      <c r="NU52" s="232"/>
      <c r="NV52" s="232"/>
      <c r="NW52" s="232"/>
      <c r="NX52" s="232"/>
      <c r="NY52" s="232"/>
      <c r="NZ52" s="232"/>
      <c r="OA52" s="232"/>
      <c r="OB52" s="232"/>
      <c r="OC52" s="232"/>
      <c r="OD52" s="232"/>
      <c r="OE52" s="232"/>
      <c r="OF52" s="232"/>
      <c r="OG52" s="232"/>
      <c r="OH52" s="232"/>
      <c r="OI52" s="232"/>
      <c r="OJ52" s="232"/>
      <c r="OK52" s="232"/>
      <c r="OL52" s="232"/>
      <c r="OM52" s="232"/>
      <c r="ON52" s="232"/>
      <c r="OO52" s="232"/>
      <c r="OP52" s="232"/>
      <c r="OQ52" s="232"/>
      <c r="OR52" s="232"/>
      <c r="OS52" s="232"/>
      <c r="OT52" s="232"/>
      <c r="OU52" s="232"/>
      <c r="OV52" s="232"/>
      <c r="OW52" s="232"/>
      <c r="OX52" s="232"/>
      <c r="OY52" s="232"/>
      <c r="OZ52" s="232"/>
      <c r="PA52" s="232"/>
      <c r="PB52" s="232"/>
      <c r="PC52" s="232"/>
      <c r="PD52" s="232"/>
      <c r="PE52" s="232"/>
      <c r="PF52" s="232"/>
      <c r="PG52" s="232"/>
      <c r="PH52" s="232"/>
      <c r="PI52" s="232"/>
      <c r="PJ52" s="232"/>
      <c r="PK52" s="232"/>
      <c r="PL52" s="232"/>
      <c r="PM52" s="232"/>
      <c r="PN52" s="232"/>
      <c r="PO52" s="232"/>
      <c r="PP52" s="232"/>
      <c r="PQ52" s="232"/>
      <c r="PR52" s="232"/>
      <c r="PS52" s="232"/>
      <c r="PT52" s="232"/>
      <c r="PU52" s="232"/>
      <c r="PV52" s="232"/>
      <c r="PW52" s="232"/>
      <c r="PX52" s="232"/>
      <c r="PY52" s="232"/>
      <c r="PZ52" s="232"/>
      <c r="QA52" s="232"/>
      <c r="QB52" s="232"/>
      <c r="QC52" s="232"/>
      <c r="QD52" s="232"/>
      <c r="QE52" s="232"/>
      <c r="QF52" s="232"/>
      <c r="QG52" s="232"/>
      <c r="QH52" s="232"/>
      <c r="QI52" s="232"/>
      <c r="QJ52" s="232"/>
      <c r="QK52" s="232"/>
      <c r="QL52" s="232"/>
      <c r="QM52" s="232"/>
      <c r="QN52" s="232"/>
      <c r="QO52" s="232"/>
      <c r="QP52" s="232"/>
      <c r="QQ52" s="232"/>
      <c r="QR52" s="232"/>
      <c r="QS52" s="232"/>
      <c r="QT52" s="232"/>
      <c r="QU52" s="232"/>
      <c r="QV52" s="232"/>
      <c r="QW52" s="232"/>
      <c r="QX52" s="232"/>
      <c r="QY52" s="232"/>
      <c r="QZ52" s="232"/>
      <c r="RA52" s="232"/>
      <c r="RB52" s="232"/>
      <c r="RC52" s="232"/>
      <c r="RD52" s="232"/>
      <c r="RE52" s="232"/>
      <c r="RF52" s="232"/>
      <c r="RG52" s="232"/>
      <c r="RH52" s="232"/>
      <c r="RI52" s="232"/>
      <c r="RJ52" s="232"/>
      <c r="RK52" s="232"/>
      <c r="RL52" s="232"/>
      <c r="RM52" s="232"/>
      <c r="RN52" s="232"/>
      <c r="RO52" s="232"/>
      <c r="RP52" s="232"/>
      <c r="RQ52" s="232"/>
      <c r="RR52" s="232"/>
      <c r="RS52" s="232"/>
      <c r="RT52" s="232"/>
      <c r="RU52" s="232"/>
      <c r="RV52" s="232"/>
      <c r="RW52" s="232"/>
      <c r="RX52" s="232"/>
      <c r="RY52" s="232"/>
      <c r="RZ52" s="232"/>
      <c r="SA52" s="232"/>
      <c r="SB52" s="232"/>
      <c r="SC52" s="232"/>
      <c r="SD52" s="232"/>
      <c r="SE52" s="232"/>
      <c r="SF52" s="232"/>
      <c r="SG52" s="232"/>
      <c r="SH52" s="232"/>
      <c r="SI52" s="232"/>
      <c r="SJ52" s="232"/>
      <c r="SK52" s="232"/>
      <c r="SL52" s="232"/>
      <c r="SM52" s="232"/>
      <c r="SN52" s="232"/>
      <c r="SO52" s="232"/>
      <c r="SP52" s="232"/>
      <c r="SQ52" s="232"/>
      <c r="SR52" s="232"/>
      <c r="SS52" s="232"/>
      <c r="ST52" s="232"/>
      <c r="SU52" s="232"/>
      <c r="SV52" s="232"/>
      <c r="SW52" s="232"/>
      <c r="SX52" s="232"/>
      <c r="SY52" s="232"/>
      <c r="SZ52" s="232"/>
      <c r="TA52" s="232"/>
      <c r="TB52" s="232"/>
      <c r="TC52" s="232"/>
      <c r="TD52" s="232"/>
      <c r="TE52" s="232"/>
      <c r="TF52" s="232"/>
      <c r="TG52" s="232"/>
      <c r="TH52" s="232"/>
      <c r="TI52" s="232"/>
      <c r="TJ52" s="232"/>
      <c r="TK52" s="232"/>
      <c r="TL52" s="232"/>
      <c r="TM52" s="232"/>
      <c r="TN52" s="232"/>
      <c r="TO52" s="232"/>
      <c r="TP52" s="232"/>
      <c r="TQ52" s="232"/>
      <c r="TR52" s="232"/>
      <c r="TS52" s="232"/>
      <c r="TT52" s="232"/>
      <c r="TU52" s="232"/>
      <c r="TV52" s="232"/>
      <c r="TW52" s="232"/>
      <c r="TX52" s="232"/>
      <c r="TY52" s="232"/>
      <c r="TZ52" s="232"/>
      <c r="UA52" s="232"/>
      <c r="UB52" s="232"/>
      <c r="UC52" s="232"/>
      <c r="UD52" s="232"/>
      <c r="UE52" s="232"/>
      <c r="UF52" s="232"/>
      <c r="UG52" s="232"/>
      <c r="UH52" s="232"/>
      <c r="UI52" s="232"/>
      <c r="UJ52" s="232"/>
      <c r="UK52" s="232"/>
      <c r="UL52" s="232"/>
      <c r="UM52" s="232"/>
      <c r="UN52" s="232"/>
      <c r="UO52" s="232"/>
      <c r="UP52" s="232"/>
      <c r="UQ52" s="232"/>
      <c r="UR52" s="232"/>
      <c r="US52" s="232"/>
      <c r="UT52" s="232"/>
      <c r="UU52" s="232"/>
      <c r="UV52" s="232"/>
      <c r="UW52" s="232"/>
      <c r="UX52" s="232"/>
      <c r="UY52" s="232"/>
      <c r="UZ52" s="232"/>
      <c r="VA52" s="232"/>
      <c r="VB52" s="232"/>
      <c r="VC52" s="232"/>
      <c r="VD52" s="232"/>
      <c r="VE52" s="232"/>
      <c r="VF52" s="232"/>
      <c r="VG52" s="232"/>
      <c r="VH52" s="232"/>
      <c r="VI52" s="232"/>
      <c r="VJ52" s="232"/>
      <c r="VK52" s="232"/>
      <c r="VL52" s="232"/>
      <c r="VM52" s="232"/>
      <c r="VN52" s="232"/>
      <c r="VO52" s="232"/>
      <c r="VP52" s="232"/>
      <c r="VQ52" s="232"/>
      <c r="VR52" s="232"/>
      <c r="VS52" s="232"/>
      <c r="VT52" s="232"/>
      <c r="VU52" s="232"/>
      <c r="VV52" s="232"/>
      <c r="VW52" s="232"/>
      <c r="VX52" s="232"/>
      <c r="VY52" s="232"/>
      <c r="VZ52" s="232"/>
      <c r="WA52" s="232"/>
      <c r="WB52" s="232"/>
      <c r="WC52" s="232"/>
      <c r="WD52" s="232"/>
      <c r="WE52" s="232"/>
      <c r="WF52" s="232"/>
      <c r="WG52" s="232"/>
      <c r="WH52" s="232"/>
      <c r="WI52" s="232"/>
      <c r="WJ52" s="232"/>
      <c r="WK52" s="232"/>
      <c r="WL52" s="232"/>
      <c r="WM52" s="232"/>
      <c r="WN52" s="232"/>
      <c r="WO52" s="232"/>
      <c r="WP52" s="232"/>
      <c r="WQ52" s="232"/>
      <c r="WR52" s="232"/>
      <c r="WS52" s="232"/>
      <c r="WT52" s="232"/>
      <c r="WU52" s="232"/>
      <c r="WV52" s="232"/>
      <c r="WW52" s="232"/>
      <c r="WX52" s="232"/>
      <c r="WY52" s="232"/>
      <c r="WZ52" s="232"/>
      <c r="XA52" s="232"/>
      <c r="XB52" s="232"/>
      <c r="XC52" s="232"/>
      <c r="XD52" s="232"/>
      <c r="XE52" s="232"/>
      <c r="XF52" s="232"/>
      <c r="XG52" s="232"/>
      <c r="XH52" s="232"/>
      <c r="XI52" s="232"/>
      <c r="XJ52" s="232"/>
      <c r="XK52" s="232"/>
      <c r="XL52" s="232"/>
      <c r="XM52" s="232"/>
      <c r="XN52" s="232"/>
      <c r="XO52" s="232"/>
      <c r="XP52" s="232"/>
      <c r="XQ52" s="232"/>
      <c r="XR52" s="232"/>
      <c r="XS52" s="232"/>
      <c r="XT52" s="232"/>
      <c r="XU52" s="232"/>
      <c r="XV52" s="232"/>
      <c r="XW52" s="232"/>
      <c r="XX52" s="232"/>
      <c r="XY52" s="232"/>
      <c r="XZ52" s="232"/>
      <c r="YA52" s="232"/>
      <c r="YB52" s="232"/>
      <c r="YC52" s="232"/>
      <c r="YD52" s="232"/>
      <c r="YE52" s="232"/>
      <c r="YF52" s="232"/>
      <c r="YG52" s="232"/>
      <c r="YH52" s="232"/>
      <c r="YI52" s="232"/>
      <c r="YJ52" s="232"/>
      <c r="YK52" s="232"/>
      <c r="YL52" s="232"/>
      <c r="YM52" s="232"/>
      <c r="YN52" s="232"/>
      <c r="YO52" s="232"/>
      <c r="YP52" s="232"/>
      <c r="YQ52" s="232"/>
      <c r="YR52" s="232"/>
      <c r="YS52" s="232"/>
      <c r="YT52" s="232"/>
      <c r="YU52" s="232"/>
      <c r="YV52" s="232"/>
      <c r="YW52" s="232"/>
      <c r="YX52" s="232"/>
      <c r="YY52" s="232"/>
      <c r="YZ52" s="232"/>
      <c r="ZA52" s="232"/>
      <c r="ZB52" s="232"/>
      <c r="ZC52" s="232"/>
      <c r="ZD52" s="232"/>
      <c r="ZE52" s="232"/>
      <c r="ZF52" s="232"/>
      <c r="ZG52" s="232"/>
      <c r="ZH52" s="232"/>
      <c r="ZI52" s="232"/>
      <c r="ZJ52" s="232"/>
      <c r="ZK52" s="232"/>
      <c r="ZL52" s="232"/>
      <c r="ZM52" s="232"/>
      <c r="ZN52" s="232"/>
      <c r="ZO52" s="232"/>
      <c r="ZP52" s="232"/>
      <c r="ZQ52" s="232"/>
      <c r="ZR52" s="232"/>
      <c r="ZS52" s="232"/>
      <c r="ZT52" s="232"/>
      <c r="ZU52" s="232"/>
      <c r="ZV52" s="232"/>
      <c r="ZW52" s="232"/>
      <c r="ZX52" s="232"/>
      <c r="ZY52" s="232"/>
      <c r="ZZ52" s="232"/>
      <c r="AAA52" s="232"/>
      <c r="AAB52" s="232"/>
      <c r="AAC52" s="232"/>
      <c r="AAD52" s="232"/>
      <c r="AAE52" s="232"/>
      <c r="AAF52" s="232"/>
      <c r="AAG52" s="232"/>
      <c r="AAH52" s="232"/>
      <c r="AAI52" s="232"/>
      <c r="AAJ52" s="232"/>
      <c r="AAK52" s="232"/>
      <c r="AAL52" s="232"/>
      <c r="AAM52" s="232"/>
      <c r="AAN52" s="232"/>
      <c r="AAO52" s="232"/>
      <c r="AAP52" s="232"/>
      <c r="AAQ52" s="232"/>
      <c r="AAR52" s="232"/>
      <c r="AAS52" s="232"/>
      <c r="AAT52" s="232"/>
      <c r="AAU52" s="232"/>
      <c r="AAV52" s="232"/>
      <c r="AAW52" s="232"/>
      <c r="AAX52" s="232"/>
      <c r="AAY52" s="232"/>
      <c r="AAZ52" s="232"/>
      <c r="ABA52" s="232"/>
      <c r="ABB52" s="232"/>
      <c r="ABC52" s="232"/>
      <c r="ABD52" s="232"/>
      <c r="ABE52" s="232"/>
      <c r="ABF52" s="232"/>
      <c r="ABG52" s="232"/>
      <c r="ABH52" s="232"/>
      <c r="ABI52" s="232"/>
      <c r="ABJ52" s="232"/>
      <c r="ABK52" s="232"/>
      <c r="ABL52" s="232"/>
      <c r="ABM52" s="232"/>
      <c r="ABN52" s="232"/>
      <c r="ABO52" s="232"/>
      <c r="ABP52" s="232"/>
      <c r="ABQ52" s="232"/>
      <c r="ABR52" s="232"/>
      <c r="ABS52" s="232"/>
      <c r="ABT52" s="232"/>
      <c r="ABU52" s="232"/>
      <c r="ABV52" s="232"/>
      <c r="ABW52" s="232"/>
      <c r="ABX52" s="232"/>
      <c r="ABY52" s="232"/>
      <c r="ABZ52" s="232"/>
      <c r="ACA52" s="232"/>
      <c r="ACB52" s="232"/>
      <c r="ACC52" s="232"/>
      <c r="ACD52" s="232"/>
      <c r="ACE52" s="232"/>
      <c r="ACF52" s="232"/>
      <c r="ACG52" s="232"/>
      <c r="ACH52" s="232"/>
      <c r="ACI52" s="232"/>
      <c r="ACJ52" s="232"/>
      <c r="ACK52" s="232"/>
      <c r="ACL52" s="232"/>
      <c r="ACM52" s="232"/>
      <c r="ACN52" s="232"/>
      <c r="ACO52" s="232"/>
      <c r="ACP52" s="232"/>
      <c r="ACQ52" s="232"/>
      <c r="ACR52" s="232"/>
      <c r="ACS52" s="232"/>
      <c r="ACT52" s="232"/>
      <c r="ACU52" s="232"/>
      <c r="ACV52" s="232"/>
      <c r="ACW52" s="232"/>
      <c r="ACX52" s="232"/>
      <c r="ACY52" s="232"/>
      <c r="ACZ52" s="232"/>
      <c r="ADA52" s="232"/>
      <c r="ADB52" s="232"/>
      <c r="ADC52" s="232"/>
      <c r="ADD52" s="232"/>
      <c r="ADE52" s="232"/>
      <c r="ADF52" s="232"/>
      <c r="ADG52" s="232"/>
      <c r="ADH52" s="232"/>
      <c r="ADI52" s="232"/>
      <c r="ADJ52" s="232"/>
      <c r="ADK52" s="232"/>
      <c r="ADL52" s="232"/>
      <c r="ADM52" s="232"/>
      <c r="ADN52" s="232"/>
      <c r="ADO52" s="232"/>
      <c r="ADP52" s="232"/>
      <c r="ADQ52" s="232"/>
      <c r="ADR52" s="232"/>
      <c r="ADS52" s="232"/>
      <c r="ADT52" s="232"/>
      <c r="ADU52" s="232"/>
      <c r="ADV52" s="232"/>
      <c r="ADW52" s="232"/>
      <c r="ADX52" s="232"/>
      <c r="ADY52" s="232"/>
      <c r="ADZ52" s="232"/>
      <c r="AEA52" s="232"/>
      <c r="AEB52" s="232"/>
      <c r="AEC52" s="232"/>
      <c r="AED52" s="232"/>
      <c r="AEE52" s="232"/>
      <c r="AEF52" s="232"/>
      <c r="AEG52" s="232"/>
      <c r="AEH52" s="232"/>
      <c r="AEI52" s="232"/>
      <c r="AEJ52" s="232"/>
      <c r="AEK52" s="232"/>
      <c r="AEL52" s="232"/>
      <c r="AEM52" s="232"/>
      <c r="AEN52" s="232"/>
      <c r="AEO52" s="232"/>
      <c r="AEP52" s="232"/>
      <c r="AEQ52" s="232"/>
      <c r="AER52" s="232"/>
      <c r="AES52" s="232"/>
      <c r="AET52" s="232"/>
      <c r="AEU52" s="232"/>
      <c r="AEV52" s="232"/>
      <c r="AEW52" s="232"/>
      <c r="AEX52" s="232"/>
      <c r="AEY52" s="232"/>
      <c r="AEZ52" s="232"/>
      <c r="AFA52" s="232"/>
      <c r="AFB52" s="232"/>
      <c r="AFC52" s="232"/>
      <c r="AFD52" s="232"/>
      <c r="AFE52" s="232"/>
      <c r="AFF52" s="232"/>
      <c r="AFG52" s="232"/>
      <c r="AFH52" s="232"/>
      <c r="AFI52" s="232"/>
      <c r="AFJ52" s="232"/>
      <c r="AFK52" s="232"/>
      <c r="AFL52" s="232"/>
      <c r="AFM52" s="232"/>
      <c r="AFN52" s="232"/>
      <c r="AFO52" s="232"/>
      <c r="AFP52" s="232"/>
      <c r="AFQ52" s="232"/>
      <c r="AFR52" s="232"/>
      <c r="AFS52" s="232"/>
      <c r="AFT52" s="232"/>
      <c r="AFU52" s="232"/>
      <c r="AFV52" s="232"/>
      <c r="AFW52" s="232"/>
      <c r="AFX52" s="232"/>
      <c r="AFY52" s="232"/>
      <c r="AFZ52" s="232"/>
      <c r="AGA52" s="232"/>
      <c r="AGB52" s="232"/>
      <c r="AGC52" s="232"/>
      <c r="AGD52" s="232"/>
      <c r="AGE52" s="232"/>
      <c r="AGF52" s="232"/>
      <c r="AGG52" s="232"/>
      <c r="AGH52" s="232"/>
      <c r="AGI52" s="232"/>
      <c r="AGJ52" s="232"/>
      <c r="AGK52" s="232"/>
      <c r="AGL52" s="232"/>
      <c r="AGM52" s="232"/>
      <c r="AGN52" s="232"/>
      <c r="AGO52" s="232"/>
      <c r="AGP52" s="232"/>
      <c r="AGQ52" s="232"/>
      <c r="AGR52" s="232"/>
      <c r="AGS52" s="232"/>
      <c r="AGT52" s="232"/>
      <c r="AGU52" s="232"/>
      <c r="AGV52" s="232"/>
      <c r="AGW52" s="232"/>
      <c r="AGX52" s="232"/>
      <c r="AGY52" s="232"/>
      <c r="AGZ52" s="232"/>
      <c r="AHA52" s="232"/>
      <c r="AHB52" s="232"/>
      <c r="AHC52" s="232"/>
      <c r="AHD52" s="232"/>
      <c r="AHE52" s="232"/>
      <c r="AHF52" s="232"/>
      <c r="AHG52" s="232"/>
      <c r="AHH52" s="232"/>
      <c r="AHI52" s="232"/>
      <c r="AHJ52" s="232"/>
      <c r="AHK52" s="232"/>
      <c r="AHL52" s="232"/>
      <c r="AHM52" s="232"/>
      <c r="AHN52" s="232"/>
      <c r="AHO52" s="232"/>
      <c r="AHP52" s="232"/>
      <c r="AHQ52" s="232"/>
      <c r="AHR52" s="232"/>
      <c r="AHS52" s="232"/>
      <c r="AHT52" s="232"/>
      <c r="AHU52" s="232"/>
      <c r="AHV52" s="232"/>
      <c r="AHW52" s="232"/>
      <c r="AHX52" s="232"/>
      <c r="AHY52" s="232"/>
      <c r="AHZ52" s="232"/>
      <c r="AIA52" s="232"/>
      <c r="AIB52" s="232"/>
      <c r="AIC52" s="232"/>
      <c r="AID52" s="232"/>
      <c r="AIE52" s="232"/>
      <c r="AIF52" s="232"/>
      <c r="AIG52" s="232"/>
      <c r="AIH52" s="232"/>
      <c r="AII52" s="232"/>
      <c r="AIJ52" s="232"/>
      <c r="AIK52" s="232"/>
      <c r="AIL52" s="232"/>
      <c r="AIM52" s="232"/>
      <c r="AIN52" s="232"/>
      <c r="AIO52" s="232"/>
      <c r="AIP52" s="232"/>
      <c r="AIQ52" s="232"/>
      <c r="AIR52" s="232"/>
      <c r="AIS52" s="232"/>
      <c r="AIT52" s="232"/>
      <c r="AIU52" s="232"/>
      <c r="AIV52" s="232"/>
      <c r="AIW52" s="232"/>
      <c r="AIX52" s="232"/>
      <c r="AIY52" s="232"/>
      <c r="AIZ52" s="232"/>
      <c r="AJA52" s="232"/>
      <c r="AJB52" s="232"/>
      <c r="AJC52" s="232"/>
      <c r="AJD52" s="232"/>
      <c r="AJE52" s="232"/>
      <c r="AJF52" s="232"/>
      <c r="AJG52" s="232"/>
      <c r="AJH52" s="232"/>
      <c r="AJI52" s="232"/>
      <c r="AJJ52" s="232"/>
      <c r="AJK52" s="232"/>
      <c r="AJL52" s="232"/>
      <c r="AJM52" s="232"/>
      <c r="AJN52" s="232"/>
      <c r="AJO52" s="232"/>
      <c r="AJP52" s="232"/>
      <c r="AJQ52" s="232"/>
      <c r="AJR52" s="232"/>
      <c r="AJS52" s="232"/>
      <c r="AJT52" s="232"/>
      <c r="AJU52" s="232"/>
      <c r="AJV52" s="232"/>
      <c r="AJW52" s="232"/>
      <c r="AJX52" s="232"/>
      <c r="AJY52" s="232"/>
      <c r="AJZ52" s="232"/>
      <c r="AKA52" s="232"/>
      <c r="AKB52" s="232"/>
      <c r="AKC52" s="232"/>
      <c r="AKD52" s="232"/>
      <c r="AKE52" s="232"/>
      <c r="AKF52" s="232"/>
      <c r="AKG52" s="232"/>
      <c r="AKH52" s="232"/>
      <c r="AKI52" s="232"/>
      <c r="AKJ52" s="232"/>
      <c r="AKK52" s="232"/>
      <c r="AKL52" s="232"/>
      <c r="AKM52" s="232"/>
      <c r="AKN52" s="232"/>
      <c r="AKO52" s="232"/>
      <c r="AKP52" s="232"/>
      <c r="AKQ52" s="232"/>
      <c r="AKR52" s="232"/>
      <c r="AKS52" s="232"/>
      <c r="AKT52" s="232"/>
      <c r="AKU52" s="232"/>
      <c r="AKV52" s="232"/>
      <c r="AKW52" s="232"/>
      <c r="AKX52" s="232"/>
      <c r="AKY52" s="232"/>
      <c r="AKZ52" s="232"/>
      <c r="ALA52" s="232"/>
      <c r="ALB52" s="232"/>
      <c r="ALC52" s="232"/>
      <c r="ALD52" s="232"/>
      <c r="ALE52" s="232"/>
      <c r="ALF52" s="232"/>
      <c r="ALG52" s="232"/>
      <c r="ALH52" s="232"/>
      <c r="ALI52" s="232"/>
      <c r="ALJ52" s="232"/>
      <c r="ALK52" s="232"/>
      <c r="ALL52" s="232"/>
      <c r="ALM52" s="232"/>
      <c r="ALN52" s="232"/>
      <c r="ALO52" s="232"/>
      <c r="ALP52" s="232"/>
      <c r="ALQ52" s="232"/>
      <c r="ALR52" s="232"/>
      <c r="ALS52" s="232"/>
      <c r="ALT52" s="232"/>
      <c r="ALU52" s="232"/>
      <c r="ALV52" s="232"/>
      <c r="ALW52" s="232"/>
      <c r="ALX52" s="232"/>
      <c r="ALY52" s="232"/>
      <c r="ALZ52" s="232"/>
      <c r="AMA52" s="232"/>
      <c r="AMB52" s="232"/>
      <c r="AMC52" s="232"/>
      <c r="AMD52" s="232"/>
      <c r="AME52" s="232"/>
      <c r="AMF52" s="232"/>
      <c r="AMG52" s="232"/>
      <c r="AMH52" s="232"/>
      <c r="AMI52" s="232"/>
      <c r="AMJ52" s="232"/>
      <c r="AMK52" s="232"/>
    </row>
    <row r="53" spans="1:1025" s="234" customFormat="1">
      <c r="A53" s="335" t="s">
        <v>130</v>
      </c>
      <c r="B53" s="351" t="str">
        <f>IF(ISBLANK('[10]PRESUP LINEA IMPULSION'!B20),"",'[10]PRESUP LINEA IMPULSION'!B20)</f>
        <v xml:space="preserve">Relleno Compactado con Maquito  </v>
      </c>
      <c r="C53" s="342">
        <f>IF(ISBLANK('[10]PRESUP LINEA IMPULSION'!C20),"",'[10]PRESUP LINEA IMPULSION'!C20)</f>
        <v>672.05</v>
      </c>
      <c r="D53" s="311" t="str">
        <f>IF(ISBLANK('[10]PRESUP LINEA IMPULSION'!D20),"",'[10]PRESUP LINEA IMPULSION'!D20)</f>
        <v>M3</v>
      </c>
      <c r="E53" s="317"/>
      <c r="F53" s="309">
        <f>IF(C53="","",ROUND(C53*E53,2))</f>
        <v>0</v>
      </c>
      <c r="G53" s="288" t="str">
        <f>IF(ISBLANK('[10]PRESUP LINEA IMPULSION'!G20),"",'[10]PRESUP LINEA IMPULSION'!G20)</f>
        <v/>
      </c>
      <c r="H53" s="250"/>
      <c r="K53" s="233"/>
      <c r="L53" s="233"/>
      <c r="M53" s="233"/>
      <c r="N53" s="233"/>
      <c r="O53" s="233"/>
      <c r="P53" s="233"/>
      <c r="Q53" s="233"/>
      <c r="R53" s="233"/>
      <c r="S53" s="232"/>
      <c r="T53" s="232"/>
      <c r="U53" s="232"/>
      <c r="V53" s="232"/>
      <c r="W53" s="232"/>
      <c r="X53" s="232"/>
      <c r="Y53" s="232"/>
      <c r="Z53" s="232"/>
      <c r="AA53" s="232"/>
      <c r="AB53" s="232"/>
      <c r="AC53" s="232"/>
      <c r="AD53" s="232"/>
      <c r="AE53" s="232"/>
      <c r="AF53" s="232"/>
      <c r="AG53" s="232"/>
      <c r="AH53" s="232"/>
      <c r="AI53" s="232"/>
      <c r="AJ53" s="232"/>
      <c r="AK53" s="232"/>
      <c r="AL53" s="232"/>
      <c r="AM53" s="232"/>
      <c r="AN53" s="232"/>
      <c r="AO53" s="232"/>
      <c r="AP53" s="232"/>
      <c r="AQ53" s="232"/>
      <c r="AR53" s="232"/>
      <c r="AS53" s="232"/>
      <c r="AT53" s="232"/>
      <c r="AU53" s="232"/>
      <c r="AV53" s="232"/>
      <c r="AW53" s="232"/>
      <c r="AX53" s="232"/>
      <c r="AY53" s="232"/>
      <c r="AZ53" s="232"/>
      <c r="BA53" s="232"/>
      <c r="BB53" s="232"/>
      <c r="BC53" s="232"/>
      <c r="BD53" s="232"/>
      <c r="BE53" s="232"/>
      <c r="BF53" s="232"/>
      <c r="BG53" s="232"/>
      <c r="BH53" s="232"/>
      <c r="BI53" s="232"/>
      <c r="BJ53" s="232"/>
      <c r="BK53" s="232"/>
      <c r="BL53" s="232"/>
      <c r="BM53" s="232"/>
      <c r="BN53" s="232"/>
      <c r="BO53" s="232"/>
      <c r="BP53" s="232"/>
      <c r="BQ53" s="232"/>
      <c r="BR53" s="232"/>
      <c r="BS53" s="232"/>
      <c r="BT53" s="232"/>
      <c r="BU53" s="232"/>
      <c r="BV53" s="232"/>
      <c r="BW53" s="232"/>
      <c r="BX53" s="232"/>
      <c r="BY53" s="232"/>
      <c r="BZ53" s="232"/>
      <c r="CA53" s="232"/>
      <c r="CB53" s="232"/>
      <c r="CC53" s="232"/>
      <c r="CD53" s="232"/>
      <c r="CE53" s="232"/>
      <c r="CF53" s="232"/>
      <c r="CG53" s="232"/>
      <c r="CH53" s="232"/>
      <c r="CI53" s="232"/>
      <c r="CJ53" s="232"/>
      <c r="CK53" s="232"/>
      <c r="CL53" s="232"/>
      <c r="CM53" s="232"/>
      <c r="CN53" s="232"/>
      <c r="CO53" s="232"/>
      <c r="CP53" s="232"/>
      <c r="CQ53" s="232"/>
      <c r="CR53" s="232"/>
      <c r="CS53" s="232"/>
      <c r="CT53" s="232"/>
      <c r="CU53" s="232"/>
      <c r="CV53" s="232"/>
      <c r="CW53" s="232"/>
      <c r="CX53" s="232"/>
      <c r="CY53" s="232"/>
      <c r="CZ53" s="232"/>
      <c r="DA53" s="232"/>
      <c r="DB53" s="232"/>
      <c r="DC53" s="232"/>
      <c r="DD53" s="232"/>
      <c r="DE53" s="232"/>
      <c r="DF53" s="232"/>
      <c r="DG53" s="232"/>
      <c r="DH53" s="232"/>
      <c r="DI53" s="232"/>
      <c r="DJ53" s="232"/>
      <c r="DK53" s="232"/>
      <c r="DL53" s="232"/>
      <c r="DM53" s="232"/>
      <c r="DN53" s="232"/>
      <c r="DO53" s="232"/>
      <c r="DP53" s="232"/>
      <c r="DQ53" s="232"/>
      <c r="DR53" s="232"/>
      <c r="DS53" s="232"/>
      <c r="DT53" s="232"/>
      <c r="DU53" s="232"/>
      <c r="DV53" s="232"/>
      <c r="DW53" s="232"/>
      <c r="DX53" s="232"/>
      <c r="DY53" s="232"/>
      <c r="DZ53" s="232"/>
      <c r="EA53" s="232"/>
      <c r="EB53" s="232"/>
      <c r="EC53" s="232"/>
      <c r="ED53" s="232"/>
      <c r="EE53" s="232"/>
      <c r="EF53" s="232"/>
      <c r="EG53" s="232"/>
      <c r="EH53" s="232"/>
      <c r="EI53" s="232"/>
      <c r="EJ53" s="232"/>
      <c r="EK53" s="232"/>
      <c r="EL53" s="232"/>
      <c r="EM53" s="232"/>
      <c r="EN53" s="232"/>
      <c r="EO53" s="232"/>
      <c r="EP53" s="232"/>
      <c r="EQ53" s="232"/>
      <c r="ER53" s="232"/>
      <c r="ES53" s="232"/>
      <c r="ET53" s="232"/>
      <c r="EU53" s="232"/>
      <c r="EV53" s="232"/>
      <c r="EW53" s="232"/>
      <c r="EX53" s="232"/>
      <c r="EY53" s="232"/>
      <c r="EZ53" s="232"/>
      <c r="FA53" s="232"/>
      <c r="FB53" s="232"/>
      <c r="FC53" s="232"/>
      <c r="FD53" s="232"/>
      <c r="FE53" s="232"/>
      <c r="FF53" s="232"/>
      <c r="FG53" s="232"/>
      <c r="FH53" s="232"/>
      <c r="FI53" s="232"/>
      <c r="FJ53" s="232"/>
      <c r="FK53" s="232"/>
      <c r="FL53" s="232"/>
      <c r="FM53" s="232"/>
      <c r="FN53" s="232"/>
      <c r="FO53" s="232"/>
      <c r="FP53" s="232"/>
      <c r="FQ53" s="232"/>
      <c r="FR53" s="232"/>
      <c r="FS53" s="232"/>
      <c r="FT53" s="232"/>
      <c r="FU53" s="232"/>
      <c r="FV53" s="232"/>
      <c r="FW53" s="232"/>
      <c r="FX53" s="232"/>
      <c r="FY53" s="232"/>
      <c r="FZ53" s="232"/>
      <c r="GA53" s="232"/>
      <c r="GB53" s="232"/>
      <c r="GC53" s="232"/>
      <c r="GD53" s="232"/>
      <c r="GE53" s="232"/>
      <c r="GF53" s="232"/>
      <c r="GG53" s="232"/>
      <c r="GH53" s="232"/>
      <c r="GI53" s="232"/>
      <c r="GJ53" s="232"/>
      <c r="GK53" s="232"/>
      <c r="GL53" s="232"/>
      <c r="GM53" s="232"/>
      <c r="GN53" s="232"/>
      <c r="GO53" s="232"/>
      <c r="GP53" s="232"/>
      <c r="GQ53" s="232"/>
      <c r="GR53" s="232"/>
      <c r="GS53" s="232"/>
      <c r="GT53" s="232"/>
      <c r="GU53" s="232"/>
      <c r="GV53" s="232"/>
      <c r="GW53" s="232"/>
      <c r="GX53" s="232"/>
      <c r="GY53" s="232"/>
      <c r="GZ53" s="232"/>
      <c r="HA53" s="232"/>
      <c r="HB53" s="232"/>
      <c r="HC53" s="232"/>
      <c r="HD53" s="232"/>
      <c r="HE53" s="232"/>
      <c r="HF53" s="232"/>
      <c r="HG53" s="232"/>
      <c r="HH53" s="232"/>
      <c r="HI53" s="232"/>
      <c r="HJ53" s="232"/>
      <c r="HK53" s="232"/>
      <c r="HL53" s="232"/>
      <c r="HM53" s="232"/>
      <c r="HN53" s="232"/>
      <c r="HO53" s="232"/>
      <c r="HP53" s="232"/>
      <c r="HQ53" s="232"/>
      <c r="HR53" s="232"/>
      <c r="HS53" s="232"/>
      <c r="HT53" s="232"/>
      <c r="HU53" s="232"/>
      <c r="HV53" s="232"/>
      <c r="HW53" s="232"/>
      <c r="HX53" s="232"/>
      <c r="HY53" s="232"/>
      <c r="HZ53" s="232"/>
      <c r="IA53" s="232"/>
      <c r="IB53" s="232"/>
      <c r="IC53" s="232"/>
      <c r="ID53" s="232"/>
      <c r="IE53" s="232"/>
      <c r="IF53" s="232"/>
      <c r="IG53" s="232"/>
      <c r="IH53" s="232"/>
      <c r="II53" s="232"/>
      <c r="IJ53" s="232"/>
      <c r="IK53" s="232"/>
      <c r="IL53" s="232"/>
      <c r="IM53" s="232"/>
      <c r="IN53" s="232"/>
      <c r="IO53" s="232"/>
      <c r="IP53" s="232"/>
      <c r="IQ53" s="232"/>
      <c r="IR53" s="232"/>
      <c r="IS53" s="232"/>
      <c r="IT53" s="232"/>
      <c r="IU53" s="232"/>
      <c r="IV53" s="232"/>
      <c r="IW53" s="232"/>
      <c r="IX53" s="232"/>
      <c r="IY53" s="232"/>
      <c r="IZ53" s="232"/>
      <c r="JA53" s="232"/>
      <c r="JB53" s="232"/>
      <c r="JC53" s="232"/>
      <c r="JD53" s="232"/>
      <c r="JE53" s="232"/>
      <c r="JF53" s="232"/>
      <c r="JG53" s="232"/>
      <c r="JH53" s="232"/>
      <c r="JI53" s="232"/>
      <c r="JJ53" s="232"/>
      <c r="JK53" s="232"/>
      <c r="JL53" s="232"/>
      <c r="JM53" s="232"/>
      <c r="JN53" s="232"/>
      <c r="JO53" s="232"/>
      <c r="JP53" s="232"/>
      <c r="JQ53" s="232"/>
      <c r="JR53" s="232"/>
      <c r="JS53" s="232"/>
      <c r="JT53" s="232"/>
      <c r="JU53" s="232"/>
      <c r="JV53" s="232"/>
      <c r="JW53" s="232"/>
      <c r="JX53" s="232"/>
      <c r="JY53" s="232"/>
      <c r="JZ53" s="232"/>
      <c r="KA53" s="232"/>
      <c r="KB53" s="232"/>
      <c r="KC53" s="232"/>
      <c r="KD53" s="232"/>
      <c r="KE53" s="232"/>
      <c r="KF53" s="232"/>
      <c r="KG53" s="232"/>
      <c r="KH53" s="232"/>
      <c r="KI53" s="232"/>
      <c r="KJ53" s="232"/>
      <c r="KK53" s="232"/>
      <c r="KL53" s="232"/>
      <c r="KM53" s="232"/>
      <c r="KN53" s="232"/>
      <c r="KO53" s="232"/>
      <c r="KP53" s="232"/>
      <c r="KQ53" s="232"/>
      <c r="KR53" s="232"/>
      <c r="KS53" s="232"/>
      <c r="KT53" s="232"/>
      <c r="KU53" s="232"/>
      <c r="KV53" s="232"/>
      <c r="KW53" s="232"/>
      <c r="KX53" s="232"/>
      <c r="KY53" s="232"/>
      <c r="KZ53" s="232"/>
      <c r="LA53" s="232"/>
      <c r="LB53" s="232"/>
      <c r="LC53" s="232"/>
      <c r="LD53" s="232"/>
      <c r="LE53" s="232"/>
      <c r="LF53" s="232"/>
      <c r="LG53" s="232"/>
      <c r="LH53" s="232"/>
      <c r="LI53" s="232"/>
      <c r="LJ53" s="232"/>
      <c r="LK53" s="232"/>
      <c r="LL53" s="232"/>
      <c r="LM53" s="232"/>
      <c r="LN53" s="232"/>
      <c r="LO53" s="232"/>
      <c r="LP53" s="232"/>
      <c r="LQ53" s="232"/>
      <c r="LR53" s="232"/>
      <c r="LS53" s="232"/>
      <c r="LT53" s="232"/>
      <c r="LU53" s="232"/>
      <c r="LV53" s="232"/>
      <c r="LW53" s="232"/>
      <c r="LX53" s="232"/>
      <c r="LY53" s="232"/>
      <c r="LZ53" s="232"/>
      <c r="MA53" s="232"/>
      <c r="MB53" s="232"/>
      <c r="MC53" s="232"/>
      <c r="MD53" s="232"/>
      <c r="ME53" s="232"/>
      <c r="MF53" s="232"/>
      <c r="MG53" s="232"/>
      <c r="MH53" s="232"/>
      <c r="MI53" s="232"/>
      <c r="MJ53" s="232"/>
      <c r="MK53" s="232"/>
      <c r="ML53" s="232"/>
      <c r="MM53" s="232"/>
      <c r="MN53" s="232"/>
      <c r="MO53" s="232"/>
      <c r="MP53" s="232"/>
      <c r="MQ53" s="232"/>
      <c r="MR53" s="232"/>
      <c r="MS53" s="232"/>
      <c r="MT53" s="232"/>
      <c r="MU53" s="232"/>
      <c r="MV53" s="232"/>
      <c r="MW53" s="232"/>
      <c r="MX53" s="232"/>
      <c r="MY53" s="232"/>
      <c r="MZ53" s="232"/>
      <c r="NA53" s="232"/>
      <c r="NB53" s="232"/>
      <c r="NC53" s="232"/>
      <c r="ND53" s="232"/>
      <c r="NE53" s="232"/>
      <c r="NF53" s="232"/>
      <c r="NG53" s="232"/>
      <c r="NH53" s="232"/>
      <c r="NI53" s="232"/>
      <c r="NJ53" s="232"/>
      <c r="NK53" s="232"/>
      <c r="NL53" s="232"/>
      <c r="NM53" s="232"/>
      <c r="NN53" s="232"/>
      <c r="NO53" s="232"/>
      <c r="NP53" s="232"/>
      <c r="NQ53" s="232"/>
      <c r="NR53" s="232"/>
      <c r="NS53" s="232"/>
      <c r="NT53" s="232"/>
      <c r="NU53" s="232"/>
      <c r="NV53" s="232"/>
      <c r="NW53" s="232"/>
      <c r="NX53" s="232"/>
      <c r="NY53" s="232"/>
      <c r="NZ53" s="232"/>
      <c r="OA53" s="232"/>
      <c r="OB53" s="232"/>
      <c r="OC53" s="232"/>
      <c r="OD53" s="232"/>
      <c r="OE53" s="232"/>
      <c r="OF53" s="232"/>
      <c r="OG53" s="232"/>
      <c r="OH53" s="232"/>
      <c r="OI53" s="232"/>
      <c r="OJ53" s="232"/>
      <c r="OK53" s="232"/>
      <c r="OL53" s="232"/>
      <c r="OM53" s="232"/>
      <c r="ON53" s="232"/>
      <c r="OO53" s="232"/>
      <c r="OP53" s="232"/>
      <c r="OQ53" s="232"/>
      <c r="OR53" s="232"/>
      <c r="OS53" s="232"/>
      <c r="OT53" s="232"/>
      <c r="OU53" s="232"/>
      <c r="OV53" s="232"/>
      <c r="OW53" s="232"/>
      <c r="OX53" s="232"/>
      <c r="OY53" s="232"/>
      <c r="OZ53" s="232"/>
      <c r="PA53" s="232"/>
      <c r="PB53" s="232"/>
      <c r="PC53" s="232"/>
      <c r="PD53" s="232"/>
      <c r="PE53" s="232"/>
      <c r="PF53" s="232"/>
      <c r="PG53" s="232"/>
      <c r="PH53" s="232"/>
      <c r="PI53" s="232"/>
      <c r="PJ53" s="232"/>
      <c r="PK53" s="232"/>
      <c r="PL53" s="232"/>
      <c r="PM53" s="232"/>
      <c r="PN53" s="232"/>
      <c r="PO53" s="232"/>
      <c r="PP53" s="232"/>
      <c r="PQ53" s="232"/>
      <c r="PR53" s="232"/>
      <c r="PS53" s="232"/>
      <c r="PT53" s="232"/>
      <c r="PU53" s="232"/>
      <c r="PV53" s="232"/>
      <c r="PW53" s="232"/>
      <c r="PX53" s="232"/>
      <c r="PY53" s="232"/>
      <c r="PZ53" s="232"/>
      <c r="QA53" s="232"/>
      <c r="QB53" s="232"/>
      <c r="QC53" s="232"/>
      <c r="QD53" s="232"/>
      <c r="QE53" s="232"/>
      <c r="QF53" s="232"/>
      <c r="QG53" s="232"/>
      <c r="QH53" s="232"/>
      <c r="QI53" s="232"/>
      <c r="QJ53" s="232"/>
      <c r="QK53" s="232"/>
      <c r="QL53" s="232"/>
      <c r="QM53" s="232"/>
      <c r="QN53" s="232"/>
      <c r="QO53" s="232"/>
      <c r="QP53" s="232"/>
      <c r="QQ53" s="232"/>
      <c r="QR53" s="232"/>
      <c r="QS53" s="232"/>
      <c r="QT53" s="232"/>
      <c r="QU53" s="232"/>
      <c r="QV53" s="232"/>
      <c r="QW53" s="232"/>
      <c r="QX53" s="232"/>
      <c r="QY53" s="232"/>
      <c r="QZ53" s="232"/>
      <c r="RA53" s="232"/>
      <c r="RB53" s="232"/>
      <c r="RC53" s="232"/>
      <c r="RD53" s="232"/>
      <c r="RE53" s="232"/>
      <c r="RF53" s="232"/>
      <c r="RG53" s="232"/>
      <c r="RH53" s="232"/>
      <c r="RI53" s="232"/>
      <c r="RJ53" s="232"/>
      <c r="RK53" s="232"/>
      <c r="RL53" s="232"/>
      <c r="RM53" s="232"/>
      <c r="RN53" s="232"/>
      <c r="RO53" s="232"/>
      <c r="RP53" s="232"/>
      <c r="RQ53" s="232"/>
      <c r="RR53" s="232"/>
      <c r="RS53" s="232"/>
      <c r="RT53" s="232"/>
      <c r="RU53" s="232"/>
      <c r="RV53" s="232"/>
      <c r="RW53" s="232"/>
      <c r="RX53" s="232"/>
      <c r="RY53" s="232"/>
      <c r="RZ53" s="232"/>
      <c r="SA53" s="232"/>
      <c r="SB53" s="232"/>
      <c r="SC53" s="232"/>
      <c r="SD53" s="232"/>
      <c r="SE53" s="232"/>
      <c r="SF53" s="232"/>
      <c r="SG53" s="232"/>
      <c r="SH53" s="232"/>
      <c r="SI53" s="232"/>
      <c r="SJ53" s="232"/>
      <c r="SK53" s="232"/>
      <c r="SL53" s="232"/>
      <c r="SM53" s="232"/>
      <c r="SN53" s="232"/>
      <c r="SO53" s="232"/>
      <c r="SP53" s="232"/>
      <c r="SQ53" s="232"/>
      <c r="SR53" s="232"/>
      <c r="SS53" s="232"/>
      <c r="ST53" s="232"/>
      <c r="SU53" s="232"/>
      <c r="SV53" s="232"/>
      <c r="SW53" s="232"/>
      <c r="SX53" s="232"/>
      <c r="SY53" s="232"/>
      <c r="SZ53" s="232"/>
      <c r="TA53" s="232"/>
      <c r="TB53" s="232"/>
      <c r="TC53" s="232"/>
      <c r="TD53" s="232"/>
      <c r="TE53" s="232"/>
      <c r="TF53" s="232"/>
      <c r="TG53" s="232"/>
      <c r="TH53" s="232"/>
      <c r="TI53" s="232"/>
      <c r="TJ53" s="232"/>
      <c r="TK53" s="232"/>
      <c r="TL53" s="232"/>
      <c r="TM53" s="232"/>
      <c r="TN53" s="232"/>
      <c r="TO53" s="232"/>
      <c r="TP53" s="232"/>
      <c r="TQ53" s="232"/>
      <c r="TR53" s="232"/>
      <c r="TS53" s="232"/>
      <c r="TT53" s="232"/>
      <c r="TU53" s="232"/>
      <c r="TV53" s="232"/>
      <c r="TW53" s="232"/>
      <c r="TX53" s="232"/>
      <c r="TY53" s="232"/>
      <c r="TZ53" s="232"/>
      <c r="UA53" s="232"/>
      <c r="UB53" s="232"/>
      <c r="UC53" s="232"/>
      <c r="UD53" s="232"/>
      <c r="UE53" s="232"/>
      <c r="UF53" s="232"/>
      <c r="UG53" s="232"/>
      <c r="UH53" s="232"/>
      <c r="UI53" s="232"/>
      <c r="UJ53" s="232"/>
      <c r="UK53" s="232"/>
      <c r="UL53" s="232"/>
      <c r="UM53" s="232"/>
      <c r="UN53" s="232"/>
      <c r="UO53" s="232"/>
      <c r="UP53" s="232"/>
      <c r="UQ53" s="232"/>
      <c r="UR53" s="232"/>
      <c r="US53" s="232"/>
      <c r="UT53" s="232"/>
      <c r="UU53" s="232"/>
      <c r="UV53" s="232"/>
      <c r="UW53" s="232"/>
      <c r="UX53" s="232"/>
      <c r="UY53" s="232"/>
      <c r="UZ53" s="232"/>
      <c r="VA53" s="232"/>
      <c r="VB53" s="232"/>
      <c r="VC53" s="232"/>
      <c r="VD53" s="232"/>
      <c r="VE53" s="232"/>
      <c r="VF53" s="232"/>
      <c r="VG53" s="232"/>
      <c r="VH53" s="232"/>
      <c r="VI53" s="232"/>
      <c r="VJ53" s="232"/>
      <c r="VK53" s="232"/>
      <c r="VL53" s="232"/>
      <c r="VM53" s="232"/>
      <c r="VN53" s="232"/>
      <c r="VO53" s="232"/>
      <c r="VP53" s="232"/>
      <c r="VQ53" s="232"/>
      <c r="VR53" s="232"/>
      <c r="VS53" s="232"/>
      <c r="VT53" s="232"/>
      <c r="VU53" s="232"/>
      <c r="VV53" s="232"/>
      <c r="VW53" s="232"/>
      <c r="VX53" s="232"/>
      <c r="VY53" s="232"/>
      <c r="VZ53" s="232"/>
      <c r="WA53" s="232"/>
      <c r="WB53" s="232"/>
      <c r="WC53" s="232"/>
      <c r="WD53" s="232"/>
      <c r="WE53" s="232"/>
      <c r="WF53" s="232"/>
      <c r="WG53" s="232"/>
      <c r="WH53" s="232"/>
      <c r="WI53" s="232"/>
      <c r="WJ53" s="232"/>
      <c r="WK53" s="232"/>
      <c r="WL53" s="232"/>
      <c r="WM53" s="232"/>
      <c r="WN53" s="232"/>
      <c r="WO53" s="232"/>
      <c r="WP53" s="232"/>
      <c r="WQ53" s="232"/>
      <c r="WR53" s="232"/>
      <c r="WS53" s="232"/>
      <c r="WT53" s="232"/>
      <c r="WU53" s="232"/>
      <c r="WV53" s="232"/>
      <c r="WW53" s="232"/>
      <c r="WX53" s="232"/>
      <c r="WY53" s="232"/>
      <c r="WZ53" s="232"/>
      <c r="XA53" s="232"/>
      <c r="XB53" s="232"/>
      <c r="XC53" s="232"/>
      <c r="XD53" s="232"/>
      <c r="XE53" s="232"/>
      <c r="XF53" s="232"/>
      <c r="XG53" s="232"/>
      <c r="XH53" s="232"/>
      <c r="XI53" s="232"/>
      <c r="XJ53" s="232"/>
      <c r="XK53" s="232"/>
      <c r="XL53" s="232"/>
      <c r="XM53" s="232"/>
      <c r="XN53" s="232"/>
      <c r="XO53" s="232"/>
      <c r="XP53" s="232"/>
      <c r="XQ53" s="232"/>
      <c r="XR53" s="232"/>
      <c r="XS53" s="232"/>
      <c r="XT53" s="232"/>
      <c r="XU53" s="232"/>
      <c r="XV53" s="232"/>
      <c r="XW53" s="232"/>
      <c r="XX53" s="232"/>
      <c r="XY53" s="232"/>
      <c r="XZ53" s="232"/>
      <c r="YA53" s="232"/>
      <c r="YB53" s="232"/>
      <c r="YC53" s="232"/>
      <c r="YD53" s="232"/>
      <c r="YE53" s="232"/>
      <c r="YF53" s="232"/>
      <c r="YG53" s="232"/>
      <c r="YH53" s="232"/>
      <c r="YI53" s="232"/>
      <c r="YJ53" s="232"/>
      <c r="YK53" s="232"/>
      <c r="YL53" s="232"/>
      <c r="YM53" s="232"/>
      <c r="YN53" s="232"/>
      <c r="YO53" s="232"/>
      <c r="YP53" s="232"/>
      <c r="YQ53" s="232"/>
      <c r="YR53" s="232"/>
      <c r="YS53" s="232"/>
      <c r="YT53" s="232"/>
      <c r="YU53" s="232"/>
      <c r="YV53" s="232"/>
      <c r="YW53" s="232"/>
      <c r="YX53" s="232"/>
      <c r="YY53" s="232"/>
      <c r="YZ53" s="232"/>
      <c r="ZA53" s="232"/>
      <c r="ZB53" s="232"/>
      <c r="ZC53" s="232"/>
      <c r="ZD53" s="232"/>
      <c r="ZE53" s="232"/>
      <c r="ZF53" s="232"/>
      <c r="ZG53" s="232"/>
      <c r="ZH53" s="232"/>
      <c r="ZI53" s="232"/>
      <c r="ZJ53" s="232"/>
      <c r="ZK53" s="232"/>
      <c r="ZL53" s="232"/>
      <c r="ZM53" s="232"/>
      <c r="ZN53" s="232"/>
      <c r="ZO53" s="232"/>
      <c r="ZP53" s="232"/>
      <c r="ZQ53" s="232"/>
      <c r="ZR53" s="232"/>
      <c r="ZS53" s="232"/>
      <c r="ZT53" s="232"/>
      <c r="ZU53" s="232"/>
      <c r="ZV53" s="232"/>
      <c r="ZW53" s="232"/>
      <c r="ZX53" s="232"/>
      <c r="ZY53" s="232"/>
      <c r="ZZ53" s="232"/>
      <c r="AAA53" s="232"/>
      <c r="AAB53" s="232"/>
      <c r="AAC53" s="232"/>
      <c r="AAD53" s="232"/>
      <c r="AAE53" s="232"/>
      <c r="AAF53" s="232"/>
      <c r="AAG53" s="232"/>
      <c r="AAH53" s="232"/>
      <c r="AAI53" s="232"/>
      <c r="AAJ53" s="232"/>
      <c r="AAK53" s="232"/>
      <c r="AAL53" s="232"/>
      <c r="AAM53" s="232"/>
      <c r="AAN53" s="232"/>
      <c r="AAO53" s="232"/>
      <c r="AAP53" s="232"/>
      <c r="AAQ53" s="232"/>
      <c r="AAR53" s="232"/>
      <c r="AAS53" s="232"/>
      <c r="AAT53" s="232"/>
      <c r="AAU53" s="232"/>
      <c r="AAV53" s="232"/>
      <c r="AAW53" s="232"/>
      <c r="AAX53" s="232"/>
      <c r="AAY53" s="232"/>
      <c r="AAZ53" s="232"/>
      <c r="ABA53" s="232"/>
      <c r="ABB53" s="232"/>
      <c r="ABC53" s="232"/>
      <c r="ABD53" s="232"/>
      <c r="ABE53" s="232"/>
      <c r="ABF53" s="232"/>
      <c r="ABG53" s="232"/>
      <c r="ABH53" s="232"/>
      <c r="ABI53" s="232"/>
      <c r="ABJ53" s="232"/>
      <c r="ABK53" s="232"/>
      <c r="ABL53" s="232"/>
      <c r="ABM53" s="232"/>
      <c r="ABN53" s="232"/>
      <c r="ABO53" s="232"/>
      <c r="ABP53" s="232"/>
      <c r="ABQ53" s="232"/>
      <c r="ABR53" s="232"/>
      <c r="ABS53" s="232"/>
      <c r="ABT53" s="232"/>
      <c r="ABU53" s="232"/>
      <c r="ABV53" s="232"/>
      <c r="ABW53" s="232"/>
      <c r="ABX53" s="232"/>
      <c r="ABY53" s="232"/>
      <c r="ABZ53" s="232"/>
      <c r="ACA53" s="232"/>
      <c r="ACB53" s="232"/>
      <c r="ACC53" s="232"/>
      <c r="ACD53" s="232"/>
      <c r="ACE53" s="232"/>
      <c r="ACF53" s="232"/>
      <c r="ACG53" s="232"/>
      <c r="ACH53" s="232"/>
      <c r="ACI53" s="232"/>
      <c r="ACJ53" s="232"/>
      <c r="ACK53" s="232"/>
      <c r="ACL53" s="232"/>
      <c r="ACM53" s="232"/>
      <c r="ACN53" s="232"/>
      <c r="ACO53" s="232"/>
      <c r="ACP53" s="232"/>
      <c r="ACQ53" s="232"/>
      <c r="ACR53" s="232"/>
      <c r="ACS53" s="232"/>
      <c r="ACT53" s="232"/>
      <c r="ACU53" s="232"/>
      <c r="ACV53" s="232"/>
      <c r="ACW53" s="232"/>
      <c r="ACX53" s="232"/>
      <c r="ACY53" s="232"/>
      <c r="ACZ53" s="232"/>
      <c r="ADA53" s="232"/>
      <c r="ADB53" s="232"/>
      <c r="ADC53" s="232"/>
      <c r="ADD53" s="232"/>
      <c r="ADE53" s="232"/>
      <c r="ADF53" s="232"/>
      <c r="ADG53" s="232"/>
      <c r="ADH53" s="232"/>
      <c r="ADI53" s="232"/>
      <c r="ADJ53" s="232"/>
      <c r="ADK53" s="232"/>
      <c r="ADL53" s="232"/>
      <c r="ADM53" s="232"/>
      <c r="ADN53" s="232"/>
      <c r="ADO53" s="232"/>
      <c r="ADP53" s="232"/>
      <c r="ADQ53" s="232"/>
      <c r="ADR53" s="232"/>
      <c r="ADS53" s="232"/>
      <c r="ADT53" s="232"/>
      <c r="ADU53" s="232"/>
      <c r="ADV53" s="232"/>
      <c r="ADW53" s="232"/>
      <c r="ADX53" s="232"/>
      <c r="ADY53" s="232"/>
      <c r="ADZ53" s="232"/>
      <c r="AEA53" s="232"/>
      <c r="AEB53" s="232"/>
      <c r="AEC53" s="232"/>
      <c r="AED53" s="232"/>
      <c r="AEE53" s="232"/>
      <c r="AEF53" s="232"/>
      <c r="AEG53" s="232"/>
      <c r="AEH53" s="232"/>
      <c r="AEI53" s="232"/>
      <c r="AEJ53" s="232"/>
      <c r="AEK53" s="232"/>
      <c r="AEL53" s="232"/>
      <c r="AEM53" s="232"/>
      <c r="AEN53" s="232"/>
      <c r="AEO53" s="232"/>
      <c r="AEP53" s="232"/>
      <c r="AEQ53" s="232"/>
      <c r="AER53" s="232"/>
      <c r="AES53" s="232"/>
      <c r="AET53" s="232"/>
      <c r="AEU53" s="232"/>
      <c r="AEV53" s="232"/>
      <c r="AEW53" s="232"/>
      <c r="AEX53" s="232"/>
      <c r="AEY53" s="232"/>
      <c r="AEZ53" s="232"/>
      <c r="AFA53" s="232"/>
      <c r="AFB53" s="232"/>
      <c r="AFC53" s="232"/>
      <c r="AFD53" s="232"/>
      <c r="AFE53" s="232"/>
      <c r="AFF53" s="232"/>
      <c r="AFG53" s="232"/>
      <c r="AFH53" s="232"/>
      <c r="AFI53" s="232"/>
      <c r="AFJ53" s="232"/>
      <c r="AFK53" s="232"/>
      <c r="AFL53" s="232"/>
      <c r="AFM53" s="232"/>
      <c r="AFN53" s="232"/>
      <c r="AFO53" s="232"/>
      <c r="AFP53" s="232"/>
      <c r="AFQ53" s="232"/>
      <c r="AFR53" s="232"/>
      <c r="AFS53" s="232"/>
      <c r="AFT53" s="232"/>
      <c r="AFU53" s="232"/>
      <c r="AFV53" s="232"/>
      <c r="AFW53" s="232"/>
      <c r="AFX53" s="232"/>
      <c r="AFY53" s="232"/>
      <c r="AFZ53" s="232"/>
      <c r="AGA53" s="232"/>
      <c r="AGB53" s="232"/>
      <c r="AGC53" s="232"/>
      <c r="AGD53" s="232"/>
      <c r="AGE53" s="232"/>
      <c r="AGF53" s="232"/>
      <c r="AGG53" s="232"/>
      <c r="AGH53" s="232"/>
      <c r="AGI53" s="232"/>
      <c r="AGJ53" s="232"/>
      <c r="AGK53" s="232"/>
      <c r="AGL53" s="232"/>
      <c r="AGM53" s="232"/>
      <c r="AGN53" s="232"/>
      <c r="AGO53" s="232"/>
      <c r="AGP53" s="232"/>
      <c r="AGQ53" s="232"/>
      <c r="AGR53" s="232"/>
      <c r="AGS53" s="232"/>
      <c r="AGT53" s="232"/>
      <c r="AGU53" s="232"/>
      <c r="AGV53" s="232"/>
      <c r="AGW53" s="232"/>
      <c r="AGX53" s="232"/>
      <c r="AGY53" s="232"/>
      <c r="AGZ53" s="232"/>
      <c r="AHA53" s="232"/>
      <c r="AHB53" s="232"/>
      <c r="AHC53" s="232"/>
      <c r="AHD53" s="232"/>
      <c r="AHE53" s="232"/>
      <c r="AHF53" s="232"/>
      <c r="AHG53" s="232"/>
      <c r="AHH53" s="232"/>
      <c r="AHI53" s="232"/>
      <c r="AHJ53" s="232"/>
      <c r="AHK53" s="232"/>
      <c r="AHL53" s="232"/>
      <c r="AHM53" s="232"/>
      <c r="AHN53" s="232"/>
      <c r="AHO53" s="232"/>
      <c r="AHP53" s="232"/>
      <c r="AHQ53" s="232"/>
      <c r="AHR53" s="232"/>
      <c r="AHS53" s="232"/>
      <c r="AHT53" s="232"/>
      <c r="AHU53" s="232"/>
      <c r="AHV53" s="232"/>
      <c r="AHW53" s="232"/>
      <c r="AHX53" s="232"/>
      <c r="AHY53" s="232"/>
      <c r="AHZ53" s="232"/>
      <c r="AIA53" s="232"/>
      <c r="AIB53" s="232"/>
      <c r="AIC53" s="232"/>
      <c r="AID53" s="232"/>
      <c r="AIE53" s="232"/>
      <c r="AIF53" s="232"/>
      <c r="AIG53" s="232"/>
      <c r="AIH53" s="232"/>
      <c r="AII53" s="232"/>
      <c r="AIJ53" s="232"/>
      <c r="AIK53" s="232"/>
      <c r="AIL53" s="232"/>
      <c r="AIM53" s="232"/>
      <c r="AIN53" s="232"/>
      <c r="AIO53" s="232"/>
      <c r="AIP53" s="232"/>
      <c r="AIQ53" s="232"/>
      <c r="AIR53" s="232"/>
      <c r="AIS53" s="232"/>
      <c r="AIT53" s="232"/>
      <c r="AIU53" s="232"/>
      <c r="AIV53" s="232"/>
      <c r="AIW53" s="232"/>
      <c r="AIX53" s="232"/>
      <c r="AIY53" s="232"/>
      <c r="AIZ53" s="232"/>
      <c r="AJA53" s="232"/>
      <c r="AJB53" s="232"/>
      <c r="AJC53" s="232"/>
      <c r="AJD53" s="232"/>
      <c r="AJE53" s="232"/>
      <c r="AJF53" s="232"/>
      <c r="AJG53" s="232"/>
      <c r="AJH53" s="232"/>
      <c r="AJI53" s="232"/>
      <c r="AJJ53" s="232"/>
      <c r="AJK53" s="232"/>
      <c r="AJL53" s="232"/>
      <c r="AJM53" s="232"/>
      <c r="AJN53" s="232"/>
      <c r="AJO53" s="232"/>
      <c r="AJP53" s="232"/>
      <c r="AJQ53" s="232"/>
      <c r="AJR53" s="232"/>
      <c r="AJS53" s="232"/>
      <c r="AJT53" s="232"/>
      <c r="AJU53" s="232"/>
      <c r="AJV53" s="232"/>
      <c r="AJW53" s="232"/>
      <c r="AJX53" s="232"/>
      <c r="AJY53" s="232"/>
      <c r="AJZ53" s="232"/>
      <c r="AKA53" s="232"/>
      <c r="AKB53" s="232"/>
      <c r="AKC53" s="232"/>
      <c r="AKD53" s="232"/>
      <c r="AKE53" s="232"/>
      <c r="AKF53" s="232"/>
      <c r="AKG53" s="232"/>
      <c r="AKH53" s="232"/>
      <c r="AKI53" s="232"/>
      <c r="AKJ53" s="232"/>
      <c r="AKK53" s="232"/>
      <c r="AKL53" s="232"/>
      <c r="AKM53" s="232"/>
      <c r="AKN53" s="232"/>
      <c r="AKO53" s="232"/>
      <c r="AKP53" s="232"/>
      <c r="AKQ53" s="232"/>
      <c r="AKR53" s="232"/>
      <c r="AKS53" s="232"/>
      <c r="AKT53" s="232"/>
      <c r="AKU53" s="232"/>
      <c r="AKV53" s="232"/>
      <c r="AKW53" s="232"/>
      <c r="AKX53" s="232"/>
      <c r="AKY53" s="232"/>
      <c r="AKZ53" s="232"/>
      <c r="ALA53" s="232"/>
      <c r="ALB53" s="232"/>
      <c r="ALC53" s="232"/>
      <c r="ALD53" s="232"/>
      <c r="ALE53" s="232"/>
      <c r="ALF53" s="232"/>
      <c r="ALG53" s="232"/>
      <c r="ALH53" s="232"/>
      <c r="ALI53" s="232"/>
      <c r="ALJ53" s="232"/>
      <c r="ALK53" s="232"/>
      <c r="ALL53" s="232"/>
      <c r="ALM53" s="232"/>
      <c r="ALN53" s="232"/>
      <c r="ALO53" s="232"/>
      <c r="ALP53" s="232"/>
      <c r="ALQ53" s="232"/>
      <c r="ALR53" s="232"/>
      <c r="ALS53" s="232"/>
      <c r="ALT53" s="232"/>
      <c r="ALU53" s="232"/>
      <c r="ALV53" s="232"/>
      <c r="ALW53" s="232"/>
      <c r="ALX53" s="232"/>
      <c r="ALY53" s="232"/>
      <c r="ALZ53" s="232"/>
      <c r="AMA53" s="232"/>
      <c r="AMB53" s="232"/>
      <c r="AMC53" s="232"/>
      <c r="AMD53" s="232"/>
      <c r="AME53" s="232"/>
      <c r="AMF53" s="232"/>
      <c r="AMG53" s="232"/>
      <c r="AMH53" s="232"/>
      <c r="AMI53" s="232"/>
      <c r="AMJ53" s="232"/>
      <c r="AMK53" s="232"/>
    </row>
    <row r="54" spans="1:1025" s="234" customFormat="1">
      <c r="A54" s="352" t="s">
        <v>128</v>
      </c>
      <c r="B54" s="351" t="str">
        <f>IF(ISBLANK('[10]PRESUP LINEA IMPULSION'!B21),"",'[10]PRESUP LINEA IMPULSION'!B21)</f>
        <v xml:space="preserve">Suministro de Material Para Relleno </v>
      </c>
      <c r="C54" s="342">
        <f>IF(ISBLANK('[10]PRESUP LINEA IMPULSION'!C21),"",'[10]PRESUP LINEA IMPULSION'!C21)</f>
        <v>217.16</v>
      </c>
      <c r="D54" s="311" t="str">
        <f>IF(ISBLANK('[10]PRESUP LINEA IMPULSION'!D21),"",'[10]PRESUP LINEA IMPULSION'!D21)</f>
        <v>M3</v>
      </c>
      <c r="E54" s="317"/>
      <c r="F54" s="309">
        <f>IF(C54="","",ROUND(C54*E54,2))</f>
        <v>0</v>
      </c>
      <c r="G54" s="288" t="str">
        <f>IF(ISBLANK('[10]PRESUP LINEA IMPULSION'!G21),"",'[10]PRESUP LINEA IMPULSION'!G21)</f>
        <v/>
      </c>
      <c r="H54" s="250"/>
      <c r="K54" s="233"/>
      <c r="L54" s="233"/>
      <c r="M54" s="233"/>
      <c r="N54" s="233"/>
      <c r="O54" s="233"/>
      <c r="P54" s="233"/>
      <c r="Q54" s="233"/>
      <c r="R54" s="233"/>
      <c r="S54" s="232"/>
      <c r="T54" s="232"/>
      <c r="U54" s="232"/>
      <c r="V54" s="232"/>
      <c r="W54" s="232"/>
      <c r="X54" s="232"/>
      <c r="Y54" s="232"/>
      <c r="Z54" s="232"/>
      <c r="AA54" s="232"/>
      <c r="AB54" s="232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  <c r="AS54" s="232"/>
      <c r="AT54" s="232"/>
      <c r="AU54" s="232"/>
      <c r="AV54" s="232"/>
      <c r="AW54" s="232"/>
      <c r="AX54" s="232"/>
      <c r="AY54" s="232"/>
      <c r="AZ54" s="232"/>
      <c r="BA54" s="232"/>
      <c r="BB54" s="232"/>
      <c r="BC54" s="232"/>
      <c r="BD54" s="232"/>
      <c r="BE54" s="232"/>
      <c r="BF54" s="232"/>
      <c r="BG54" s="232"/>
      <c r="BH54" s="232"/>
      <c r="BI54" s="232"/>
      <c r="BJ54" s="232"/>
      <c r="BK54" s="232"/>
      <c r="BL54" s="232"/>
      <c r="BM54" s="232"/>
      <c r="BN54" s="232"/>
      <c r="BO54" s="232"/>
      <c r="BP54" s="232"/>
      <c r="BQ54" s="232"/>
      <c r="BR54" s="232"/>
      <c r="BS54" s="232"/>
      <c r="BT54" s="232"/>
      <c r="BU54" s="232"/>
      <c r="BV54" s="232"/>
      <c r="BW54" s="232"/>
      <c r="BX54" s="232"/>
      <c r="BY54" s="232"/>
      <c r="BZ54" s="232"/>
      <c r="CA54" s="232"/>
      <c r="CB54" s="232"/>
      <c r="CC54" s="232"/>
      <c r="CD54" s="232"/>
      <c r="CE54" s="232"/>
      <c r="CF54" s="232"/>
      <c r="CG54" s="232"/>
      <c r="CH54" s="232"/>
      <c r="CI54" s="232"/>
      <c r="CJ54" s="232"/>
      <c r="CK54" s="232"/>
      <c r="CL54" s="232"/>
      <c r="CM54" s="232"/>
      <c r="CN54" s="232"/>
      <c r="CO54" s="232"/>
      <c r="CP54" s="232"/>
      <c r="CQ54" s="232"/>
      <c r="CR54" s="232"/>
      <c r="CS54" s="232"/>
      <c r="CT54" s="232"/>
      <c r="CU54" s="232"/>
      <c r="CV54" s="232"/>
      <c r="CW54" s="232"/>
      <c r="CX54" s="232"/>
      <c r="CY54" s="232"/>
      <c r="CZ54" s="232"/>
      <c r="DA54" s="232"/>
      <c r="DB54" s="232"/>
      <c r="DC54" s="232"/>
      <c r="DD54" s="232"/>
      <c r="DE54" s="232"/>
      <c r="DF54" s="232"/>
      <c r="DG54" s="232"/>
      <c r="DH54" s="232"/>
      <c r="DI54" s="232"/>
      <c r="DJ54" s="232"/>
      <c r="DK54" s="232"/>
      <c r="DL54" s="232"/>
      <c r="DM54" s="232"/>
      <c r="DN54" s="232"/>
      <c r="DO54" s="232"/>
      <c r="DP54" s="232"/>
      <c r="DQ54" s="232"/>
      <c r="DR54" s="232"/>
      <c r="DS54" s="232"/>
      <c r="DT54" s="232"/>
      <c r="DU54" s="232"/>
      <c r="DV54" s="232"/>
      <c r="DW54" s="232"/>
      <c r="DX54" s="232"/>
      <c r="DY54" s="232"/>
      <c r="DZ54" s="232"/>
      <c r="EA54" s="232"/>
      <c r="EB54" s="232"/>
      <c r="EC54" s="232"/>
      <c r="ED54" s="232"/>
      <c r="EE54" s="232"/>
      <c r="EF54" s="232"/>
      <c r="EG54" s="232"/>
      <c r="EH54" s="232"/>
      <c r="EI54" s="232"/>
      <c r="EJ54" s="232"/>
      <c r="EK54" s="232"/>
      <c r="EL54" s="232"/>
      <c r="EM54" s="232"/>
      <c r="EN54" s="232"/>
      <c r="EO54" s="232"/>
      <c r="EP54" s="232"/>
      <c r="EQ54" s="232"/>
      <c r="ER54" s="232"/>
      <c r="ES54" s="232"/>
      <c r="ET54" s="232"/>
      <c r="EU54" s="232"/>
      <c r="EV54" s="232"/>
      <c r="EW54" s="232"/>
      <c r="EX54" s="232"/>
      <c r="EY54" s="232"/>
      <c r="EZ54" s="232"/>
      <c r="FA54" s="232"/>
      <c r="FB54" s="232"/>
      <c r="FC54" s="232"/>
      <c r="FD54" s="232"/>
      <c r="FE54" s="232"/>
      <c r="FF54" s="232"/>
      <c r="FG54" s="232"/>
      <c r="FH54" s="232"/>
      <c r="FI54" s="232"/>
      <c r="FJ54" s="232"/>
      <c r="FK54" s="232"/>
      <c r="FL54" s="232"/>
      <c r="FM54" s="232"/>
      <c r="FN54" s="232"/>
      <c r="FO54" s="232"/>
      <c r="FP54" s="232"/>
      <c r="FQ54" s="232"/>
      <c r="FR54" s="232"/>
      <c r="FS54" s="232"/>
      <c r="FT54" s="232"/>
      <c r="FU54" s="232"/>
      <c r="FV54" s="232"/>
      <c r="FW54" s="232"/>
      <c r="FX54" s="232"/>
      <c r="FY54" s="232"/>
      <c r="FZ54" s="232"/>
      <c r="GA54" s="232"/>
      <c r="GB54" s="232"/>
      <c r="GC54" s="232"/>
      <c r="GD54" s="232"/>
      <c r="GE54" s="232"/>
      <c r="GF54" s="232"/>
      <c r="GG54" s="232"/>
      <c r="GH54" s="232"/>
      <c r="GI54" s="232"/>
      <c r="GJ54" s="232"/>
      <c r="GK54" s="232"/>
      <c r="GL54" s="232"/>
      <c r="GM54" s="232"/>
      <c r="GN54" s="232"/>
      <c r="GO54" s="232"/>
      <c r="GP54" s="232"/>
      <c r="GQ54" s="232"/>
      <c r="GR54" s="232"/>
      <c r="GS54" s="232"/>
      <c r="GT54" s="232"/>
      <c r="GU54" s="232"/>
      <c r="GV54" s="232"/>
      <c r="GW54" s="232"/>
      <c r="GX54" s="232"/>
      <c r="GY54" s="232"/>
      <c r="GZ54" s="232"/>
      <c r="HA54" s="232"/>
      <c r="HB54" s="232"/>
      <c r="HC54" s="232"/>
      <c r="HD54" s="232"/>
      <c r="HE54" s="232"/>
      <c r="HF54" s="232"/>
      <c r="HG54" s="232"/>
      <c r="HH54" s="232"/>
      <c r="HI54" s="232"/>
      <c r="HJ54" s="232"/>
      <c r="HK54" s="232"/>
      <c r="HL54" s="232"/>
      <c r="HM54" s="232"/>
      <c r="HN54" s="232"/>
      <c r="HO54" s="232"/>
      <c r="HP54" s="232"/>
      <c r="HQ54" s="232"/>
      <c r="HR54" s="232"/>
      <c r="HS54" s="232"/>
      <c r="HT54" s="232"/>
      <c r="HU54" s="232"/>
      <c r="HV54" s="232"/>
      <c r="HW54" s="232"/>
      <c r="HX54" s="232"/>
      <c r="HY54" s="232"/>
      <c r="HZ54" s="232"/>
      <c r="IA54" s="232"/>
      <c r="IB54" s="232"/>
      <c r="IC54" s="232"/>
      <c r="ID54" s="232"/>
      <c r="IE54" s="232"/>
      <c r="IF54" s="232"/>
      <c r="IG54" s="232"/>
      <c r="IH54" s="232"/>
      <c r="II54" s="232"/>
      <c r="IJ54" s="232"/>
      <c r="IK54" s="232"/>
      <c r="IL54" s="232"/>
      <c r="IM54" s="232"/>
      <c r="IN54" s="232"/>
      <c r="IO54" s="232"/>
      <c r="IP54" s="232"/>
      <c r="IQ54" s="232"/>
      <c r="IR54" s="232"/>
      <c r="IS54" s="232"/>
      <c r="IT54" s="232"/>
      <c r="IU54" s="232"/>
      <c r="IV54" s="232"/>
      <c r="IW54" s="232"/>
      <c r="IX54" s="232"/>
      <c r="IY54" s="232"/>
      <c r="IZ54" s="232"/>
      <c r="JA54" s="232"/>
      <c r="JB54" s="232"/>
      <c r="JC54" s="232"/>
      <c r="JD54" s="232"/>
      <c r="JE54" s="232"/>
      <c r="JF54" s="232"/>
      <c r="JG54" s="232"/>
      <c r="JH54" s="232"/>
      <c r="JI54" s="232"/>
      <c r="JJ54" s="232"/>
      <c r="JK54" s="232"/>
      <c r="JL54" s="232"/>
      <c r="JM54" s="232"/>
      <c r="JN54" s="232"/>
      <c r="JO54" s="232"/>
      <c r="JP54" s="232"/>
      <c r="JQ54" s="232"/>
      <c r="JR54" s="232"/>
      <c r="JS54" s="232"/>
      <c r="JT54" s="232"/>
      <c r="JU54" s="232"/>
      <c r="JV54" s="232"/>
      <c r="JW54" s="232"/>
      <c r="JX54" s="232"/>
      <c r="JY54" s="232"/>
      <c r="JZ54" s="232"/>
      <c r="KA54" s="232"/>
      <c r="KB54" s="232"/>
      <c r="KC54" s="232"/>
      <c r="KD54" s="232"/>
      <c r="KE54" s="232"/>
      <c r="KF54" s="232"/>
      <c r="KG54" s="232"/>
      <c r="KH54" s="232"/>
      <c r="KI54" s="232"/>
      <c r="KJ54" s="232"/>
      <c r="KK54" s="232"/>
      <c r="KL54" s="232"/>
      <c r="KM54" s="232"/>
      <c r="KN54" s="232"/>
      <c r="KO54" s="232"/>
      <c r="KP54" s="232"/>
      <c r="KQ54" s="232"/>
      <c r="KR54" s="232"/>
      <c r="KS54" s="232"/>
      <c r="KT54" s="232"/>
      <c r="KU54" s="232"/>
      <c r="KV54" s="232"/>
      <c r="KW54" s="232"/>
      <c r="KX54" s="232"/>
      <c r="KY54" s="232"/>
      <c r="KZ54" s="232"/>
      <c r="LA54" s="232"/>
      <c r="LB54" s="232"/>
      <c r="LC54" s="232"/>
      <c r="LD54" s="232"/>
      <c r="LE54" s="232"/>
      <c r="LF54" s="232"/>
      <c r="LG54" s="232"/>
      <c r="LH54" s="232"/>
      <c r="LI54" s="232"/>
      <c r="LJ54" s="232"/>
      <c r="LK54" s="232"/>
      <c r="LL54" s="232"/>
      <c r="LM54" s="232"/>
      <c r="LN54" s="232"/>
      <c r="LO54" s="232"/>
      <c r="LP54" s="232"/>
      <c r="LQ54" s="232"/>
      <c r="LR54" s="232"/>
      <c r="LS54" s="232"/>
      <c r="LT54" s="232"/>
      <c r="LU54" s="232"/>
      <c r="LV54" s="232"/>
      <c r="LW54" s="232"/>
      <c r="LX54" s="232"/>
      <c r="LY54" s="232"/>
      <c r="LZ54" s="232"/>
      <c r="MA54" s="232"/>
      <c r="MB54" s="232"/>
      <c r="MC54" s="232"/>
      <c r="MD54" s="232"/>
      <c r="ME54" s="232"/>
      <c r="MF54" s="232"/>
      <c r="MG54" s="232"/>
      <c r="MH54" s="232"/>
      <c r="MI54" s="232"/>
      <c r="MJ54" s="232"/>
      <c r="MK54" s="232"/>
      <c r="ML54" s="232"/>
      <c r="MM54" s="232"/>
      <c r="MN54" s="232"/>
      <c r="MO54" s="232"/>
      <c r="MP54" s="232"/>
      <c r="MQ54" s="232"/>
      <c r="MR54" s="232"/>
      <c r="MS54" s="232"/>
      <c r="MT54" s="232"/>
      <c r="MU54" s="232"/>
      <c r="MV54" s="232"/>
      <c r="MW54" s="232"/>
      <c r="MX54" s="232"/>
      <c r="MY54" s="232"/>
      <c r="MZ54" s="232"/>
      <c r="NA54" s="232"/>
      <c r="NB54" s="232"/>
      <c r="NC54" s="232"/>
      <c r="ND54" s="232"/>
      <c r="NE54" s="232"/>
      <c r="NF54" s="232"/>
      <c r="NG54" s="232"/>
      <c r="NH54" s="232"/>
      <c r="NI54" s="232"/>
      <c r="NJ54" s="232"/>
      <c r="NK54" s="232"/>
      <c r="NL54" s="232"/>
      <c r="NM54" s="232"/>
      <c r="NN54" s="232"/>
      <c r="NO54" s="232"/>
      <c r="NP54" s="232"/>
      <c r="NQ54" s="232"/>
      <c r="NR54" s="232"/>
      <c r="NS54" s="232"/>
      <c r="NT54" s="232"/>
      <c r="NU54" s="232"/>
      <c r="NV54" s="232"/>
      <c r="NW54" s="232"/>
      <c r="NX54" s="232"/>
      <c r="NY54" s="232"/>
      <c r="NZ54" s="232"/>
      <c r="OA54" s="232"/>
      <c r="OB54" s="232"/>
      <c r="OC54" s="232"/>
      <c r="OD54" s="232"/>
      <c r="OE54" s="232"/>
      <c r="OF54" s="232"/>
      <c r="OG54" s="232"/>
      <c r="OH54" s="232"/>
      <c r="OI54" s="232"/>
      <c r="OJ54" s="232"/>
      <c r="OK54" s="232"/>
      <c r="OL54" s="232"/>
      <c r="OM54" s="232"/>
      <c r="ON54" s="232"/>
      <c r="OO54" s="232"/>
      <c r="OP54" s="232"/>
      <c r="OQ54" s="232"/>
      <c r="OR54" s="232"/>
      <c r="OS54" s="232"/>
      <c r="OT54" s="232"/>
      <c r="OU54" s="232"/>
      <c r="OV54" s="232"/>
      <c r="OW54" s="232"/>
      <c r="OX54" s="232"/>
      <c r="OY54" s="232"/>
      <c r="OZ54" s="232"/>
      <c r="PA54" s="232"/>
      <c r="PB54" s="232"/>
      <c r="PC54" s="232"/>
      <c r="PD54" s="232"/>
      <c r="PE54" s="232"/>
      <c r="PF54" s="232"/>
      <c r="PG54" s="232"/>
      <c r="PH54" s="232"/>
      <c r="PI54" s="232"/>
      <c r="PJ54" s="232"/>
      <c r="PK54" s="232"/>
      <c r="PL54" s="232"/>
      <c r="PM54" s="232"/>
      <c r="PN54" s="232"/>
      <c r="PO54" s="232"/>
      <c r="PP54" s="232"/>
      <c r="PQ54" s="232"/>
      <c r="PR54" s="232"/>
      <c r="PS54" s="232"/>
      <c r="PT54" s="232"/>
      <c r="PU54" s="232"/>
      <c r="PV54" s="232"/>
      <c r="PW54" s="232"/>
      <c r="PX54" s="232"/>
      <c r="PY54" s="232"/>
      <c r="PZ54" s="232"/>
      <c r="QA54" s="232"/>
      <c r="QB54" s="232"/>
      <c r="QC54" s="232"/>
      <c r="QD54" s="232"/>
      <c r="QE54" s="232"/>
      <c r="QF54" s="232"/>
      <c r="QG54" s="232"/>
      <c r="QH54" s="232"/>
      <c r="QI54" s="232"/>
      <c r="QJ54" s="232"/>
      <c r="QK54" s="232"/>
      <c r="QL54" s="232"/>
      <c r="QM54" s="232"/>
      <c r="QN54" s="232"/>
      <c r="QO54" s="232"/>
      <c r="QP54" s="232"/>
      <c r="QQ54" s="232"/>
      <c r="QR54" s="232"/>
      <c r="QS54" s="232"/>
      <c r="QT54" s="232"/>
      <c r="QU54" s="232"/>
      <c r="QV54" s="232"/>
      <c r="QW54" s="232"/>
      <c r="QX54" s="232"/>
      <c r="QY54" s="232"/>
      <c r="QZ54" s="232"/>
      <c r="RA54" s="232"/>
      <c r="RB54" s="232"/>
      <c r="RC54" s="232"/>
      <c r="RD54" s="232"/>
      <c r="RE54" s="232"/>
      <c r="RF54" s="232"/>
      <c r="RG54" s="232"/>
      <c r="RH54" s="232"/>
      <c r="RI54" s="232"/>
      <c r="RJ54" s="232"/>
      <c r="RK54" s="232"/>
      <c r="RL54" s="232"/>
      <c r="RM54" s="232"/>
      <c r="RN54" s="232"/>
      <c r="RO54" s="232"/>
      <c r="RP54" s="232"/>
      <c r="RQ54" s="232"/>
      <c r="RR54" s="232"/>
      <c r="RS54" s="232"/>
      <c r="RT54" s="232"/>
      <c r="RU54" s="232"/>
      <c r="RV54" s="232"/>
      <c r="RW54" s="232"/>
      <c r="RX54" s="232"/>
      <c r="RY54" s="232"/>
      <c r="RZ54" s="232"/>
      <c r="SA54" s="232"/>
      <c r="SB54" s="232"/>
      <c r="SC54" s="232"/>
      <c r="SD54" s="232"/>
      <c r="SE54" s="232"/>
      <c r="SF54" s="232"/>
      <c r="SG54" s="232"/>
      <c r="SH54" s="232"/>
      <c r="SI54" s="232"/>
      <c r="SJ54" s="232"/>
      <c r="SK54" s="232"/>
      <c r="SL54" s="232"/>
      <c r="SM54" s="232"/>
      <c r="SN54" s="232"/>
      <c r="SO54" s="232"/>
      <c r="SP54" s="232"/>
      <c r="SQ54" s="232"/>
      <c r="SR54" s="232"/>
      <c r="SS54" s="232"/>
      <c r="ST54" s="232"/>
      <c r="SU54" s="232"/>
      <c r="SV54" s="232"/>
      <c r="SW54" s="232"/>
      <c r="SX54" s="232"/>
      <c r="SY54" s="232"/>
      <c r="SZ54" s="232"/>
      <c r="TA54" s="232"/>
      <c r="TB54" s="232"/>
      <c r="TC54" s="232"/>
      <c r="TD54" s="232"/>
      <c r="TE54" s="232"/>
      <c r="TF54" s="232"/>
      <c r="TG54" s="232"/>
      <c r="TH54" s="232"/>
      <c r="TI54" s="232"/>
      <c r="TJ54" s="232"/>
      <c r="TK54" s="232"/>
      <c r="TL54" s="232"/>
      <c r="TM54" s="232"/>
      <c r="TN54" s="232"/>
      <c r="TO54" s="232"/>
      <c r="TP54" s="232"/>
      <c r="TQ54" s="232"/>
      <c r="TR54" s="232"/>
      <c r="TS54" s="232"/>
      <c r="TT54" s="232"/>
      <c r="TU54" s="232"/>
      <c r="TV54" s="232"/>
      <c r="TW54" s="232"/>
      <c r="TX54" s="232"/>
      <c r="TY54" s="232"/>
      <c r="TZ54" s="232"/>
      <c r="UA54" s="232"/>
      <c r="UB54" s="232"/>
      <c r="UC54" s="232"/>
      <c r="UD54" s="232"/>
      <c r="UE54" s="232"/>
      <c r="UF54" s="232"/>
      <c r="UG54" s="232"/>
      <c r="UH54" s="232"/>
      <c r="UI54" s="232"/>
      <c r="UJ54" s="232"/>
      <c r="UK54" s="232"/>
      <c r="UL54" s="232"/>
      <c r="UM54" s="232"/>
      <c r="UN54" s="232"/>
      <c r="UO54" s="232"/>
      <c r="UP54" s="232"/>
      <c r="UQ54" s="232"/>
      <c r="UR54" s="232"/>
      <c r="US54" s="232"/>
      <c r="UT54" s="232"/>
      <c r="UU54" s="232"/>
      <c r="UV54" s="232"/>
      <c r="UW54" s="232"/>
      <c r="UX54" s="232"/>
      <c r="UY54" s="232"/>
      <c r="UZ54" s="232"/>
      <c r="VA54" s="232"/>
      <c r="VB54" s="232"/>
      <c r="VC54" s="232"/>
      <c r="VD54" s="232"/>
      <c r="VE54" s="232"/>
      <c r="VF54" s="232"/>
      <c r="VG54" s="232"/>
      <c r="VH54" s="232"/>
      <c r="VI54" s="232"/>
      <c r="VJ54" s="232"/>
      <c r="VK54" s="232"/>
      <c r="VL54" s="232"/>
      <c r="VM54" s="232"/>
      <c r="VN54" s="232"/>
      <c r="VO54" s="232"/>
      <c r="VP54" s="232"/>
      <c r="VQ54" s="232"/>
      <c r="VR54" s="232"/>
      <c r="VS54" s="232"/>
      <c r="VT54" s="232"/>
      <c r="VU54" s="232"/>
      <c r="VV54" s="232"/>
      <c r="VW54" s="232"/>
      <c r="VX54" s="232"/>
      <c r="VY54" s="232"/>
      <c r="VZ54" s="232"/>
      <c r="WA54" s="232"/>
      <c r="WB54" s="232"/>
      <c r="WC54" s="232"/>
      <c r="WD54" s="232"/>
      <c r="WE54" s="232"/>
      <c r="WF54" s="232"/>
      <c r="WG54" s="232"/>
      <c r="WH54" s="232"/>
      <c r="WI54" s="232"/>
      <c r="WJ54" s="232"/>
      <c r="WK54" s="232"/>
      <c r="WL54" s="232"/>
      <c r="WM54" s="232"/>
      <c r="WN54" s="232"/>
      <c r="WO54" s="232"/>
      <c r="WP54" s="232"/>
      <c r="WQ54" s="232"/>
      <c r="WR54" s="232"/>
      <c r="WS54" s="232"/>
      <c r="WT54" s="232"/>
      <c r="WU54" s="232"/>
      <c r="WV54" s="232"/>
      <c r="WW54" s="232"/>
      <c r="WX54" s="232"/>
      <c r="WY54" s="232"/>
      <c r="WZ54" s="232"/>
      <c r="XA54" s="232"/>
      <c r="XB54" s="232"/>
      <c r="XC54" s="232"/>
      <c r="XD54" s="232"/>
      <c r="XE54" s="232"/>
      <c r="XF54" s="232"/>
      <c r="XG54" s="232"/>
      <c r="XH54" s="232"/>
      <c r="XI54" s="232"/>
      <c r="XJ54" s="232"/>
      <c r="XK54" s="232"/>
      <c r="XL54" s="232"/>
      <c r="XM54" s="232"/>
      <c r="XN54" s="232"/>
      <c r="XO54" s="232"/>
      <c r="XP54" s="232"/>
      <c r="XQ54" s="232"/>
      <c r="XR54" s="232"/>
      <c r="XS54" s="232"/>
      <c r="XT54" s="232"/>
      <c r="XU54" s="232"/>
      <c r="XV54" s="232"/>
      <c r="XW54" s="232"/>
      <c r="XX54" s="232"/>
      <c r="XY54" s="232"/>
      <c r="XZ54" s="232"/>
      <c r="YA54" s="232"/>
      <c r="YB54" s="232"/>
      <c r="YC54" s="232"/>
      <c r="YD54" s="232"/>
      <c r="YE54" s="232"/>
      <c r="YF54" s="232"/>
      <c r="YG54" s="232"/>
      <c r="YH54" s="232"/>
      <c r="YI54" s="232"/>
      <c r="YJ54" s="232"/>
      <c r="YK54" s="232"/>
      <c r="YL54" s="232"/>
      <c r="YM54" s="232"/>
      <c r="YN54" s="232"/>
      <c r="YO54" s="232"/>
      <c r="YP54" s="232"/>
      <c r="YQ54" s="232"/>
      <c r="YR54" s="232"/>
      <c r="YS54" s="232"/>
      <c r="YT54" s="232"/>
      <c r="YU54" s="232"/>
      <c r="YV54" s="232"/>
      <c r="YW54" s="232"/>
      <c r="YX54" s="232"/>
      <c r="YY54" s="232"/>
      <c r="YZ54" s="232"/>
      <c r="ZA54" s="232"/>
      <c r="ZB54" s="232"/>
      <c r="ZC54" s="232"/>
      <c r="ZD54" s="232"/>
      <c r="ZE54" s="232"/>
      <c r="ZF54" s="232"/>
      <c r="ZG54" s="232"/>
      <c r="ZH54" s="232"/>
      <c r="ZI54" s="232"/>
      <c r="ZJ54" s="232"/>
      <c r="ZK54" s="232"/>
      <c r="ZL54" s="232"/>
      <c r="ZM54" s="232"/>
      <c r="ZN54" s="232"/>
      <c r="ZO54" s="232"/>
      <c r="ZP54" s="232"/>
      <c r="ZQ54" s="232"/>
      <c r="ZR54" s="232"/>
      <c r="ZS54" s="232"/>
      <c r="ZT54" s="232"/>
      <c r="ZU54" s="232"/>
      <c r="ZV54" s="232"/>
      <c r="ZW54" s="232"/>
      <c r="ZX54" s="232"/>
      <c r="ZY54" s="232"/>
      <c r="ZZ54" s="232"/>
      <c r="AAA54" s="232"/>
      <c r="AAB54" s="232"/>
      <c r="AAC54" s="232"/>
      <c r="AAD54" s="232"/>
      <c r="AAE54" s="232"/>
      <c r="AAF54" s="232"/>
      <c r="AAG54" s="232"/>
      <c r="AAH54" s="232"/>
      <c r="AAI54" s="232"/>
      <c r="AAJ54" s="232"/>
      <c r="AAK54" s="232"/>
      <c r="AAL54" s="232"/>
      <c r="AAM54" s="232"/>
      <c r="AAN54" s="232"/>
      <c r="AAO54" s="232"/>
      <c r="AAP54" s="232"/>
      <c r="AAQ54" s="232"/>
      <c r="AAR54" s="232"/>
      <c r="AAS54" s="232"/>
      <c r="AAT54" s="232"/>
      <c r="AAU54" s="232"/>
      <c r="AAV54" s="232"/>
      <c r="AAW54" s="232"/>
      <c r="AAX54" s="232"/>
      <c r="AAY54" s="232"/>
      <c r="AAZ54" s="232"/>
      <c r="ABA54" s="232"/>
      <c r="ABB54" s="232"/>
      <c r="ABC54" s="232"/>
      <c r="ABD54" s="232"/>
      <c r="ABE54" s="232"/>
      <c r="ABF54" s="232"/>
      <c r="ABG54" s="232"/>
      <c r="ABH54" s="232"/>
      <c r="ABI54" s="232"/>
      <c r="ABJ54" s="232"/>
      <c r="ABK54" s="232"/>
      <c r="ABL54" s="232"/>
      <c r="ABM54" s="232"/>
      <c r="ABN54" s="232"/>
      <c r="ABO54" s="232"/>
      <c r="ABP54" s="232"/>
      <c r="ABQ54" s="232"/>
      <c r="ABR54" s="232"/>
      <c r="ABS54" s="232"/>
      <c r="ABT54" s="232"/>
      <c r="ABU54" s="232"/>
      <c r="ABV54" s="232"/>
      <c r="ABW54" s="232"/>
      <c r="ABX54" s="232"/>
      <c r="ABY54" s="232"/>
      <c r="ABZ54" s="232"/>
      <c r="ACA54" s="232"/>
      <c r="ACB54" s="232"/>
      <c r="ACC54" s="232"/>
      <c r="ACD54" s="232"/>
      <c r="ACE54" s="232"/>
      <c r="ACF54" s="232"/>
      <c r="ACG54" s="232"/>
      <c r="ACH54" s="232"/>
      <c r="ACI54" s="232"/>
      <c r="ACJ54" s="232"/>
      <c r="ACK54" s="232"/>
      <c r="ACL54" s="232"/>
      <c r="ACM54" s="232"/>
      <c r="ACN54" s="232"/>
      <c r="ACO54" s="232"/>
      <c r="ACP54" s="232"/>
      <c r="ACQ54" s="232"/>
      <c r="ACR54" s="232"/>
      <c r="ACS54" s="232"/>
      <c r="ACT54" s="232"/>
      <c r="ACU54" s="232"/>
      <c r="ACV54" s="232"/>
      <c r="ACW54" s="232"/>
      <c r="ACX54" s="232"/>
      <c r="ACY54" s="232"/>
      <c r="ACZ54" s="232"/>
      <c r="ADA54" s="232"/>
      <c r="ADB54" s="232"/>
      <c r="ADC54" s="232"/>
      <c r="ADD54" s="232"/>
      <c r="ADE54" s="232"/>
      <c r="ADF54" s="232"/>
      <c r="ADG54" s="232"/>
      <c r="ADH54" s="232"/>
      <c r="ADI54" s="232"/>
      <c r="ADJ54" s="232"/>
      <c r="ADK54" s="232"/>
      <c r="ADL54" s="232"/>
      <c r="ADM54" s="232"/>
      <c r="ADN54" s="232"/>
      <c r="ADO54" s="232"/>
      <c r="ADP54" s="232"/>
      <c r="ADQ54" s="232"/>
      <c r="ADR54" s="232"/>
      <c r="ADS54" s="232"/>
      <c r="ADT54" s="232"/>
      <c r="ADU54" s="232"/>
      <c r="ADV54" s="232"/>
      <c r="ADW54" s="232"/>
      <c r="ADX54" s="232"/>
      <c r="ADY54" s="232"/>
      <c r="ADZ54" s="232"/>
      <c r="AEA54" s="232"/>
      <c r="AEB54" s="232"/>
      <c r="AEC54" s="232"/>
      <c r="AED54" s="232"/>
      <c r="AEE54" s="232"/>
      <c r="AEF54" s="232"/>
      <c r="AEG54" s="232"/>
      <c r="AEH54" s="232"/>
      <c r="AEI54" s="232"/>
      <c r="AEJ54" s="232"/>
      <c r="AEK54" s="232"/>
      <c r="AEL54" s="232"/>
      <c r="AEM54" s="232"/>
      <c r="AEN54" s="232"/>
      <c r="AEO54" s="232"/>
      <c r="AEP54" s="232"/>
      <c r="AEQ54" s="232"/>
      <c r="AER54" s="232"/>
      <c r="AES54" s="232"/>
      <c r="AET54" s="232"/>
      <c r="AEU54" s="232"/>
      <c r="AEV54" s="232"/>
      <c r="AEW54" s="232"/>
      <c r="AEX54" s="232"/>
      <c r="AEY54" s="232"/>
      <c r="AEZ54" s="232"/>
      <c r="AFA54" s="232"/>
      <c r="AFB54" s="232"/>
      <c r="AFC54" s="232"/>
      <c r="AFD54" s="232"/>
      <c r="AFE54" s="232"/>
      <c r="AFF54" s="232"/>
      <c r="AFG54" s="232"/>
      <c r="AFH54" s="232"/>
      <c r="AFI54" s="232"/>
      <c r="AFJ54" s="232"/>
      <c r="AFK54" s="232"/>
      <c r="AFL54" s="232"/>
      <c r="AFM54" s="232"/>
      <c r="AFN54" s="232"/>
      <c r="AFO54" s="232"/>
      <c r="AFP54" s="232"/>
      <c r="AFQ54" s="232"/>
      <c r="AFR54" s="232"/>
      <c r="AFS54" s="232"/>
      <c r="AFT54" s="232"/>
      <c r="AFU54" s="232"/>
      <c r="AFV54" s="232"/>
      <c r="AFW54" s="232"/>
      <c r="AFX54" s="232"/>
      <c r="AFY54" s="232"/>
      <c r="AFZ54" s="232"/>
      <c r="AGA54" s="232"/>
      <c r="AGB54" s="232"/>
      <c r="AGC54" s="232"/>
      <c r="AGD54" s="232"/>
      <c r="AGE54" s="232"/>
      <c r="AGF54" s="232"/>
      <c r="AGG54" s="232"/>
      <c r="AGH54" s="232"/>
      <c r="AGI54" s="232"/>
      <c r="AGJ54" s="232"/>
      <c r="AGK54" s="232"/>
      <c r="AGL54" s="232"/>
      <c r="AGM54" s="232"/>
      <c r="AGN54" s="232"/>
      <c r="AGO54" s="232"/>
      <c r="AGP54" s="232"/>
      <c r="AGQ54" s="232"/>
      <c r="AGR54" s="232"/>
      <c r="AGS54" s="232"/>
      <c r="AGT54" s="232"/>
      <c r="AGU54" s="232"/>
      <c r="AGV54" s="232"/>
      <c r="AGW54" s="232"/>
      <c r="AGX54" s="232"/>
      <c r="AGY54" s="232"/>
      <c r="AGZ54" s="232"/>
      <c r="AHA54" s="232"/>
      <c r="AHB54" s="232"/>
      <c r="AHC54" s="232"/>
      <c r="AHD54" s="232"/>
      <c r="AHE54" s="232"/>
      <c r="AHF54" s="232"/>
      <c r="AHG54" s="232"/>
      <c r="AHH54" s="232"/>
      <c r="AHI54" s="232"/>
      <c r="AHJ54" s="232"/>
      <c r="AHK54" s="232"/>
      <c r="AHL54" s="232"/>
      <c r="AHM54" s="232"/>
      <c r="AHN54" s="232"/>
      <c r="AHO54" s="232"/>
      <c r="AHP54" s="232"/>
      <c r="AHQ54" s="232"/>
      <c r="AHR54" s="232"/>
      <c r="AHS54" s="232"/>
      <c r="AHT54" s="232"/>
      <c r="AHU54" s="232"/>
      <c r="AHV54" s="232"/>
      <c r="AHW54" s="232"/>
      <c r="AHX54" s="232"/>
      <c r="AHY54" s="232"/>
      <c r="AHZ54" s="232"/>
      <c r="AIA54" s="232"/>
      <c r="AIB54" s="232"/>
      <c r="AIC54" s="232"/>
      <c r="AID54" s="232"/>
      <c r="AIE54" s="232"/>
      <c r="AIF54" s="232"/>
      <c r="AIG54" s="232"/>
      <c r="AIH54" s="232"/>
      <c r="AII54" s="232"/>
      <c r="AIJ54" s="232"/>
      <c r="AIK54" s="232"/>
      <c r="AIL54" s="232"/>
      <c r="AIM54" s="232"/>
      <c r="AIN54" s="232"/>
      <c r="AIO54" s="232"/>
      <c r="AIP54" s="232"/>
      <c r="AIQ54" s="232"/>
      <c r="AIR54" s="232"/>
      <c r="AIS54" s="232"/>
      <c r="AIT54" s="232"/>
      <c r="AIU54" s="232"/>
      <c r="AIV54" s="232"/>
      <c r="AIW54" s="232"/>
      <c r="AIX54" s="232"/>
      <c r="AIY54" s="232"/>
      <c r="AIZ54" s="232"/>
      <c r="AJA54" s="232"/>
      <c r="AJB54" s="232"/>
      <c r="AJC54" s="232"/>
      <c r="AJD54" s="232"/>
      <c r="AJE54" s="232"/>
      <c r="AJF54" s="232"/>
      <c r="AJG54" s="232"/>
      <c r="AJH54" s="232"/>
      <c r="AJI54" s="232"/>
      <c r="AJJ54" s="232"/>
      <c r="AJK54" s="232"/>
      <c r="AJL54" s="232"/>
      <c r="AJM54" s="232"/>
      <c r="AJN54" s="232"/>
      <c r="AJO54" s="232"/>
      <c r="AJP54" s="232"/>
      <c r="AJQ54" s="232"/>
      <c r="AJR54" s="232"/>
      <c r="AJS54" s="232"/>
      <c r="AJT54" s="232"/>
      <c r="AJU54" s="232"/>
      <c r="AJV54" s="232"/>
      <c r="AJW54" s="232"/>
      <c r="AJX54" s="232"/>
      <c r="AJY54" s="232"/>
      <c r="AJZ54" s="232"/>
      <c r="AKA54" s="232"/>
      <c r="AKB54" s="232"/>
      <c r="AKC54" s="232"/>
      <c r="AKD54" s="232"/>
      <c r="AKE54" s="232"/>
      <c r="AKF54" s="232"/>
      <c r="AKG54" s="232"/>
      <c r="AKH54" s="232"/>
      <c r="AKI54" s="232"/>
      <c r="AKJ54" s="232"/>
      <c r="AKK54" s="232"/>
      <c r="AKL54" s="232"/>
      <c r="AKM54" s="232"/>
      <c r="AKN54" s="232"/>
      <c r="AKO54" s="232"/>
      <c r="AKP54" s="232"/>
      <c r="AKQ54" s="232"/>
      <c r="AKR54" s="232"/>
      <c r="AKS54" s="232"/>
      <c r="AKT54" s="232"/>
      <c r="AKU54" s="232"/>
      <c r="AKV54" s="232"/>
      <c r="AKW54" s="232"/>
      <c r="AKX54" s="232"/>
      <c r="AKY54" s="232"/>
      <c r="AKZ54" s="232"/>
      <c r="ALA54" s="232"/>
      <c r="ALB54" s="232"/>
      <c r="ALC54" s="232"/>
      <c r="ALD54" s="232"/>
      <c r="ALE54" s="232"/>
      <c r="ALF54" s="232"/>
      <c r="ALG54" s="232"/>
      <c r="ALH54" s="232"/>
      <c r="ALI54" s="232"/>
      <c r="ALJ54" s="232"/>
      <c r="ALK54" s="232"/>
      <c r="ALL54" s="232"/>
      <c r="ALM54" s="232"/>
      <c r="ALN54" s="232"/>
      <c r="ALO54" s="232"/>
      <c r="ALP54" s="232"/>
      <c r="ALQ54" s="232"/>
      <c r="ALR54" s="232"/>
      <c r="ALS54" s="232"/>
      <c r="ALT54" s="232"/>
      <c r="ALU54" s="232"/>
      <c r="ALV54" s="232"/>
      <c r="ALW54" s="232"/>
      <c r="ALX54" s="232"/>
      <c r="ALY54" s="232"/>
      <c r="ALZ54" s="232"/>
      <c r="AMA54" s="232"/>
      <c r="AMB54" s="232"/>
      <c r="AMC54" s="232"/>
      <c r="AMD54" s="232"/>
      <c r="AME54" s="232"/>
      <c r="AMF54" s="232"/>
      <c r="AMG54" s="232"/>
      <c r="AMH54" s="232"/>
      <c r="AMI54" s="232"/>
      <c r="AMJ54" s="232"/>
      <c r="AMK54" s="232"/>
    </row>
    <row r="55" spans="1:1025" s="234" customFormat="1">
      <c r="A55" s="352" t="s">
        <v>126</v>
      </c>
      <c r="B55" s="357" t="s">
        <v>204</v>
      </c>
      <c r="C55" s="328">
        <f>+C45*2</f>
        <v>2058.94</v>
      </c>
      <c r="D55" s="356" t="s">
        <v>5</v>
      </c>
      <c r="E55" s="355"/>
      <c r="F55" s="354">
        <f>+C55*E55</f>
        <v>0</v>
      </c>
      <c r="G55" s="353"/>
      <c r="H55" s="250"/>
      <c r="K55" s="233"/>
      <c r="L55" s="233"/>
      <c r="M55" s="233"/>
      <c r="N55" s="233"/>
      <c r="O55" s="233"/>
      <c r="P55" s="233"/>
      <c r="Q55" s="233"/>
      <c r="R55" s="233"/>
      <c r="S55" s="232"/>
      <c r="T55" s="232"/>
      <c r="U55" s="232"/>
      <c r="V55" s="232"/>
      <c r="W55" s="232"/>
      <c r="X55" s="232"/>
      <c r="Y55" s="232"/>
      <c r="Z55" s="232"/>
      <c r="AA55" s="232"/>
      <c r="AB55" s="232"/>
      <c r="AC55" s="232"/>
      <c r="AD55" s="232"/>
      <c r="AE55" s="232"/>
      <c r="AF55" s="232"/>
      <c r="AG55" s="232"/>
      <c r="AH55" s="232"/>
      <c r="AI55" s="232"/>
      <c r="AJ55" s="232"/>
      <c r="AK55" s="232"/>
      <c r="AL55" s="232"/>
      <c r="AM55" s="232"/>
      <c r="AN55" s="232"/>
      <c r="AO55" s="232"/>
      <c r="AP55" s="232"/>
      <c r="AQ55" s="232"/>
      <c r="AR55" s="232"/>
      <c r="AS55" s="232"/>
      <c r="AT55" s="232"/>
      <c r="AU55" s="232"/>
      <c r="AV55" s="232"/>
      <c r="AW55" s="232"/>
      <c r="AX55" s="232"/>
      <c r="AY55" s="232"/>
      <c r="AZ55" s="232"/>
      <c r="BA55" s="232"/>
      <c r="BB55" s="232"/>
      <c r="BC55" s="232"/>
      <c r="BD55" s="232"/>
      <c r="BE55" s="232"/>
      <c r="BF55" s="232"/>
      <c r="BG55" s="232"/>
      <c r="BH55" s="232"/>
      <c r="BI55" s="232"/>
      <c r="BJ55" s="232"/>
      <c r="BK55" s="232"/>
      <c r="BL55" s="232"/>
      <c r="BM55" s="232"/>
      <c r="BN55" s="232"/>
      <c r="BO55" s="232"/>
      <c r="BP55" s="232"/>
      <c r="BQ55" s="232"/>
      <c r="BR55" s="232"/>
      <c r="BS55" s="232"/>
      <c r="BT55" s="232"/>
      <c r="BU55" s="232"/>
      <c r="BV55" s="232"/>
      <c r="BW55" s="232"/>
      <c r="BX55" s="232"/>
      <c r="BY55" s="232"/>
      <c r="BZ55" s="232"/>
      <c r="CA55" s="232"/>
      <c r="CB55" s="232"/>
      <c r="CC55" s="232"/>
      <c r="CD55" s="232"/>
      <c r="CE55" s="232"/>
      <c r="CF55" s="232"/>
      <c r="CG55" s="232"/>
      <c r="CH55" s="232"/>
      <c r="CI55" s="232"/>
      <c r="CJ55" s="232"/>
      <c r="CK55" s="232"/>
      <c r="CL55" s="232"/>
      <c r="CM55" s="232"/>
      <c r="CN55" s="232"/>
      <c r="CO55" s="232"/>
      <c r="CP55" s="232"/>
      <c r="CQ55" s="232"/>
      <c r="CR55" s="232"/>
      <c r="CS55" s="232"/>
      <c r="CT55" s="232"/>
      <c r="CU55" s="232"/>
      <c r="CV55" s="232"/>
      <c r="CW55" s="232"/>
      <c r="CX55" s="232"/>
      <c r="CY55" s="232"/>
      <c r="CZ55" s="232"/>
      <c r="DA55" s="232"/>
      <c r="DB55" s="232"/>
      <c r="DC55" s="232"/>
      <c r="DD55" s="232"/>
      <c r="DE55" s="232"/>
      <c r="DF55" s="232"/>
      <c r="DG55" s="232"/>
      <c r="DH55" s="232"/>
      <c r="DI55" s="232"/>
      <c r="DJ55" s="232"/>
      <c r="DK55" s="232"/>
      <c r="DL55" s="232"/>
      <c r="DM55" s="232"/>
      <c r="DN55" s="232"/>
      <c r="DO55" s="232"/>
      <c r="DP55" s="232"/>
      <c r="DQ55" s="232"/>
      <c r="DR55" s="232"/>
      <c r="DS55" s="232"/>
      <c r="DT55" s="232"/>
      <c r="DU55" s="232"/>
      <c r="DV55" s="232"/>
      <c r="DW55" s="232"/>
      <c r="DX55" s="232"/>
      <c r="DY55" s="232"/>
      <c r="DZ55" s="232"/>
      <c r="EA55" s="232"/>
      <c r="EB55" s="232"/>
      <c r="EC55" s="232"/>
      <c r="ED55" s="232"/>
      <c r="EE55" s="232"/>
      <c r="EF55" s="232"/>
      <c r="EG55" s="232"/>
      <c r="EH55" s="232"/>
      <c r="EI55" s="232"/>
      <c r="EJ55" s="232"/>
      <c r="EK55" s="232"/>
      <c r="EL55" s="232"/>
      <c r="EM55" s="232"/>
      <c r="EN55" s="232"/>
      <c r="EO55" s="232"/>
      <c r="EP55" s="232"/>
      <c r="EQ55" s="232"/>
      <c r="ER55" s="232"/>
      <c r="ES55" s="232"/>
      <c r="ET55" s="232"/>
      <c r="EU55" s="232"/>
      <c r="EV55" s="232"/>
      <c r="EW55" s="232"/>
      <c r="EX55" s="232"/>
      <c r="EY55" s="232"/>
      <c r="EZ55" s="232"/>
      <c r="FA55" s="232"/>
      <c r="FB55" s="232"/>
      <c r="FC55" s="232"/>
      <c r="FD55" s="232"/>
      <c r="FE55" s="232"/>
      <c r="FF55" s="232"/>
      <c r="FG55" s="232"/>
      <c r="FH55" s="232"/>
      <c r="FI55" s="232"/>
      <c r="FJ55" s="232"/>
      <c r="FK55" s="232"/>
      <c r="FL55" s="232"/>
      <c r="FM55" s="232"/>
      <c r="FN55" s="232"/>
      <c r="FO55" s="232"/>
      <c r="FP55" s="232"/>
      <c r="FQ55" s="232"/>
      <c r="FR55" s="232"/>
      <c r="FS55" s="232"/>
      <c r="FT55" s="232"/>
      <c r="FU55" s="232"/>
      <c r="FV55" s="232"/>
      <c r="FW55" s="232"/>
      <c r="FX55" s="232"/>
      <c r="FY55" s="232"/>
      <c r="FZ55" s="232"/>
      <c r="GA55" s="232"/>
      <c r="GB55" s="232"/>
      <c r="GC55" s="232"/>
      <c r="GD55" s="232"/>
      <c r="GE55" s="232"/>
      <c r="GF55" s="232"/>
      <c r="GG55" s="232"/>
      <c r="GH55" s="232"/>
      <c r="GI55" s="232"/>
      <c r="GJ55" s="232"/>
      <c r="GK55" s="232"/>
      <c r="GL55" s="232"/>
      <c r="GM55" s="232"/>
      <c r="GN55" s="232"/>
      <c r="GO55" s="232"/>
      <c r="GP55" s="232"/>
      <c r="GQ55" s="232"/>
      <c r="GR55" s="232"/>
      <c r="GS55" s="232"/>
      <c r="GT55" s="232"/>
      <c r="GU55" s="232"/>
      <c r="GV55" s="232"/>
      <c r="GW55" s="232"/>
      <c r="GX55" s="232"/>
      <c r="GY55" s="232"/>
      <c r="GZ55" s="232"/>
      <c r="HA55" s="232"/>
      <c r="HB55" s="232"/>
      <c r="HC55" s="232"/>
      <c r="HD55" s="232"/>
      <c r="HE55" s="232"/>
      <c r="HF55" s="232"/>
      <c r="HG55" s="232"/>
      <c r="HH55" s="232"/>
      <c r="HI55" s="232"/>
      <c r="HJ55" s="232"/>
      <c r="HK55" s="232"/>
      <c r="HL55" s="232"/>
      <c r="HM55" s="232"/>
      <c r="HN55" s="232"/>
      <c r="HO55" s="232"/>
      <c r="HP55" s="232"/>
      <c r="HQ55" s="232"/>
      <c r="HR55" s="232"/>
      <c r="HS55" s="232"/>
      <c r="HT55" s="232"/>
      <c r="HU55" s="232"/>
      <c r="HV55" s="232"/>
      <c r="HW55" s="232"/>
      <c r="HX55" s="232"/>
      <c r="HY55" s="232"/>
      <c r="HZ55" s="232"/>
      <c r="IA55" s="232"/>
      <c r="IB55" s="232"/>
      <c r="IC55" s="232"/>
      <c r="ID55" s="232"/>
      <c r="IE55" s="232"/>
      <c r="IF55" s="232"/>
      <c r="IG55" s="232"/>
      <c r="IH55" s="232"/>
      <c r="II55" s="232"/>
      <c r="IJ55" s="232"/>
      <c r="IK55" s="232"/>
      <c r="IL55" s="232"/>
      <c r="IM55" s="232"/>
      <c r="IN55" s="232"/>
      <c r="IO55" s="232"/>
      <c r="IP55" s="232"/>
      <c r="IQ55" s="232"/>
      <c r="IR55" s="232"/>
      <c r="IS55" s="232"/>
      <c r="IT55" s="232"/>
      <c r="IU55" s="232"/>
      <c r="IV55" s="232"/>
      <c r="IW55" s="232"/>
      <c r="IX55" s="232"/>
      <c r="IY55" s="232"/>
      <c r="IZ55" s="232"/>
      <c r="JA55" s="232"/>
      <c r="JB55" s="232"/>
      <c r="JC55" s="232"/>
      <c r="JD55" s="232"/>
      <c r="JE55" s="232"/>
      <c r="JF55" s="232"/>
      <c r="JG55" s="232"/>
      <c r="JH55" s="232"/>
      <c r="JI55" s="232"/>
      <c r="JJ55" s="232"/>
      <c r="JK55" s="232"/>
      <c r="JL55" s="232"/>
      <c r="JM55" s="232"/>
      <c r="JN55" s="232"/>
      <c r="JO55" s="232"/>
      <c r="JP55" s="232"/>
      <c r="JQ55" s="232"/>
      <c r="JR55" s="232"/>
      <c r="JS55" s="232"/>
      <c r="JT55" s="232"/>
      <c r="JU55" s="232"/>
      <c r="JV55" s="232"/>
      <c r="JW55" s="232"/>
      <c r="JX55" s="232"/>
      <c r="JY55" s="232"/>
      <c r="JZ55" s="232"/>
      <c r="KA55" s="232"/>
      <c r="KB55" s="232"/>
      <c r="KC55" s="232"/>
      <c r="KD55" s="232"/>
      <c r="KE55" s="232"/>
      <c r="KF55" s="232"/>
      <c r="KG55" s="232"/>
      <c r="KH55" s="232"/>
      <c r="KI55" s="232"/>
      <c r="KJ55" s="232"/>
      <c r="KK55" s="232"/>
      <c r="KL55" s="232"/>
      <c r="KM55" s="232"/>
      <c r="KN55" s="232"/>
      <c r="KO55" s="232"/>
      <c r="KP55" s="232"/>
      <c r="KQ55" s="232"/>
      <c r="KR55" s="232"/>
      <c r="KS55" s="232"/>
      <c r="KT55" s="232"/>
      <c r="KU55" s="232"/>
      <c r="KV55" s="232"/>
      <c r="KW55" s="232"/>
      <c r="KX55" s="232"/>
      <c r="KY55" s="232"/>
      <c r="KZ55" s="232"/>
      <c r="LA55" s="232"/>
      <c r="LB55" s="232"/>
      <c r="LC55" s="232"/>
      <c r="LD55" s="232"/>
      <c r="LE55" s="232"/>
      <c r="LF55" s="232"/>
      <c r="LG55" s="232"/>
      <c r="LH55" s="232"/>
      <c r="LI55" s="232"/>
      <c r="LJ55" s="232"/>
      <c r="LK55" s="232"/>
      <c r="LL55" s="232"/>
      <c r="LM55" s="232"/>
      <c r="LN55" s="232"/>
      <c r="LO55" s="232"/>
      <c r="LP55" s="232"/>
      <c r="LQ55" s="232"/>
      <c r="LR55" s="232"/>
      <c r="LS55" s="232"/>
      <c r="LT55" s="232"/>
      <c r="LU55" s="232"/>
      <c r="LV55" s="232"/>
      <c r="LW55" s="232"/>
      <c r="LX55" s="232"/>
      <c r="LY55" s="232"/>
      <c r="LZ55" s="232"/>
      <c r="MA55" s="232"/>
      <c r="MB55" s="232"/>
      <c r="MC55" s="232"/>
      <c r="MD55" s="232"/>
      <c r="ME55" s="232"/>
      <c r="MF55" s="232"/>
      <c r="MG55" s="232"/>
      <c r="MH55" s="232"/>
      <c r="MI55" s="232"/>
      <c r="MJ55" s="232"/>
      <c r="MK55" s="232"/>
      <c r="ML55" s="232"/>
      <c r="MM55" s="232"/>
      <c r="MN55" s="232"/>
      <c r="MO55" s="232"/>
      <c r="MP55" s="232"/>
      <c r="MQ55" s="232"/>
      <c r="MR55" s="232"/>
      <c r="MS55" s="232"/>
      <c r="MT55" s="232"/>
      <c r="MU55" s="232"/>
      <c r="MV55" s="232"/>
      <c r="MW55" s="232"/>
      <c r="MX55" s="232"/>
      <c r="MY55" s="232"/>
      <c r="MZ55" s="232"/>
      <c r="NA55" s="232"/>
      <c r="NB55" s="232"/>
      <c r="NC55" s="232"/>
      <c r="ND55" s="232"/>
      <c r="NE55" s="232"/>
      <c r="NF55" s="232"/>
      <c r="NG55" s="232"/>
      <c r="NH55" s="232"/>
      <c r="NI55" s="232"/>
      <c r="NJ55" s="232"/>
      <c r="NK55" s="232"/>
      <c r="NL55" s="232"/>
      <c r="NM55" s="232"/>
      <c r="NN55" s="232"/>
      <c r="NO55" s="232"/>
      <c r="NP55" s="232"/>
      <c r="NQ55" s="232"/>
      <c r="NR55" s="232"/>
      <c r="NS55" s="232"/>
      <c r="NT55" s="232"/>
      <c r="NU55" s="232"/>
      <c r="NV55" s="232"/>
      <c r="NW55" s="232"/>
      <c r="NX55" s="232"/>
      <c r="NY55" s="232"/>
      <c r="NZ55" s="232"/>
      <c r="OA55" s="232"/>
      <c r="OB55" s="232"/>
      <c r="OC55" s="232"/>
      <c r="OD55" s="232"/>
      <c r="OE55" s="232"/>
      <c r="OF55" s="232"/>
      <c r="OG55" s="232"/>
      <c r="OH55" s="232"/>
      <c r="OI55" s="232"/>
      <c r="OJ55" s="232"/>
      <c r="OK55" s="232"/>
      <c r="OL55" s="232"/>
      <c r="OM55" s="232"/>
      <c r="ON55" s="232"/>
      <c r="OO55" s="232"/>
      <c r="OP55" s="232"/>
      <c r="OQ55" s="232"/>
      <c r="OR55" s="232"/>
      <c r="OS55" s="232"/>
      <c r="OT55" s="232"/>
      <c r="OU55" s="232"/>
      <c r="OV55" s="232"/>
      <c r="OW55" s="232"/>
      <c r="OX55" s="232"/>
      <c r="OY55" s="232"/>
      <c r="OZ55" s="232"/>
      <c r="PA55" s="232"/>
      <c r="PB55" s="232"/>
      <c r="PC55" s="232"/>
      <c r="PD55" s="232"/>
      <c r="PE55" s="232"/>
      <c r="PF55" s="232"/>
      <c r="PG55" s="232"/>
      <c r="PH55" s="232"/>
      <c r="PI55" s="232"/>
      <c r="PJ55" s="232"/>
      <c r="PK55" s="232"/>
      <c r="PL55" s="232"/>
      <c r="PM55" s="232"/>
      <c r="PN55" s="232"/>
      <c r="PO55" s="232"/>
      <c r="PP55" s="232"/>
      <c r="PQ55" s="232"/>
      <c r="PR55" s="232"/>
      <c r="PS55" s="232"/>
      <c r="PT55" s="232"/>
      <c r="PU55" s="232"/>
      <c r="PV55" s="232"/>
      <c r="PW55" s="232"/>
      <c r="PX55" s="232"/>
      <c r="PY55" s="232"/>
      <c r="PZ55" s="232"/>
      <c r="QA55" s="232"/>
      <c r="QB55" s="232"/>
      <c r="QC55" s="232"/>
      <c r="QD55" s="232"/>
      <c r="QE55" s="232"/>
      <c r="QF55" s="232"/>
      <c r="QG55" s="232"/>
      <c r="QH55" s="232"/>
      <c r="QI55" s="232"/>
      <c r="QJ55" s="232"/>
      <c r="QK55" s="232"/>
      <c r="QL55" s="232"/>
      <c r="QM55" s="232"/>
      <c r="QN55" s="232"/>
      <c r="QO55" s="232"/>
      <c r="QP55" s="232"/>
      <c r="QQ55" s="232"/>
      <c r="QR55" s="232"/>
      <c r="QS55" s="232"/>
      <c r="QT55" s="232"/>
      <c r="QU55" s="232"/>
      <c r="QV55" s="232"/>
      <c r="QW55" s="232"/>
      <c r="QX55" s="232"/>
      <c r="QY55" s="232"/>
      <c r="QZ55" s="232"/>
      <c r="RA55" s="232"/>
      <c r="RB55" s="232"/>
      <c r="RC55" s="232"/>
      <c r="RD55" s="232"/>
      <c r="RE55" s="232"/>
      <c r="RF55" s="232"/>
      <c r="RG55" s="232"/>
      <c r="RH55" s="232"/>
      <c r="RI55" s="232"/>
      <c r="RJ55" s="232"/>
      <c r="RK55" s="232"/>
      <c r="RL55" s="232"/>
      <c r="RM55" s="232"/>
      <c r="RN55" s="232"/>
      <c r="RO55" s="232"/>
      <c r="RP55" s="232"/>
      <c r="RQ55" s="232"/>
      <c r="RR55" s="232"/>
      <c r="RS55" s="232"/>
      <c r="RT55" s="232"/>
      <c r="RU55" s="232"/>
      <c r="RV55" s="232"/>
      <c r="RW55" s="232"/>
      <c r="RX55" s="232"/>
      <c r="RY55" s="232"/>
      <c r="RZ55" s="232"/>
      <c r="SA55" s="232"/>
      <c r="SB55" s="232"/>
      <c r="SC55" s="232"/>
      <c r="SD55" s="232"/>
      <c r="SE55" s="232"/>
      <c r="SF55" s="232"/>
      <c r="SG55" s="232"/>
      <c r="SH55" s="232"/>
      <c r="SI55" s="232"/>
      <c r="SJ55" s="232"/>
      <c r="SK55" s="232"/>
      <c r="SL55" s="232"/>
      <c r="SM55" s="232"/>
      <c r="SN55" s="232"/>
      <c r="SO55" s="232"/>
      <c r="SP55" s="232"/>
      <c r="SQ55" s="232"/>
      <c r="SR55" s="232"/>
      <c r="SS55" s="232"/>
      <c r="ST55" s="232"/>
      <c r="SU55" s="232"/>
      <c r="SV55" s="232"/>
      <c r="SW55" s="232"/>
      <c r="SX55" s="232"/>
      <c r="SY55" s="232"/>
      <c r="SZ55" s="232"/>
      <c r="TA55" s="232"/>
      <c r="TB55" s="232"/>
      <c r="TC55" s="232"/>
      <c r="TD55" s="232"/>
      <c r="TE55" s="232"/>
      <c r="TF55" s="232"/>
      <c r="TG55" s="232"/>
      <c r="TH55" s="232"/>
      <c r="TI55" s="232"/>
      <c r="TJ55" s="232"/>
      <c r="TK55" s="232"/>
      <c r="TL55" s="232"/>
      <c r="TM55" s="232"/>
      <c r="TN55" s="232"/>
      <c r="TO55" s="232"/>
      <c r="TP55" s="232"/>
      <c r="TQ55" s="232"/>
      <c r="TR55" s="232"/>
      <c r="TS55" s="232"/>
      <c r="TT55" s="232"/>
      <c r="TU55" s="232"/>
      <c r="TV55" s="232"/>
      <c r="TW55" s="232"/>
      <c r="TX55" s="232"/>
      <c r="TY55" s="232"/>
      <c r="TZ55" s="232"/>
      <c r="UA55" s="232"/>
      <c r="UB55" s="232"/>
      <c r="UC55" s="232"/>
      <c r="UD55" s="232"/>
      <c r="UE55" s="232"/>
      <c r="UF55" s="232"/>
      <c r="UG55" s="232"/>
      <c r="UH55" s="232"/>
      <c r="UI55" s="232"/>
      <c r="UJ55" s="232"/>
      <c r="UK55" s="232"/>
      <c r="UL55" s="232"/>
      <c r="UM55" s="232"/>
      <c r="UN55" s="232"/>
      <c r="UO55" s="232"/>
      <c r="UP55" s="232"/>
      <c r="UQ55" s="232"/>
      <c r="UR55" s="232"/>
      <c r="US55" s="232"/>
      <c r="UT55" s="232"/>
      <c r="UU55" s="232"/>
      <c r="UV55" s="232"/>
      <c r="UW55" s="232"/>
      <c r="UX55" s="232"/>
      <c r="UY55" s="232"/>
      <c r="UZ55" s="232"/>
      <c r="VA55" s="232"/>
      <c r="VB55" s="232"/>
      <c r="VC55" s="232"/>
      <c r="VD55" s="232"/>
      <c r="VE55" s="232"/>
      <c r="VF55" s="232"/>
      <c r="VG55" s="232"/>
      <c r="VH55" s="232"/>
      <c r="VI55" s="232"/>
      <c r="VJ55" s="232"/>
      <c r="VK55" s="232"/>
      <c r="VL55" s="232"/>
      <c r="VM55" s="232"/>
      <c r="VN55" s="232"/>
      <c r="VO55" s="232"/>
      <c r="VP55" s="232"/>
      <c r="VQ55" s="232"/>
      <c r="VR55" s="232"/>
      <c r="VS55" s="232"/>
      <c r="VT55" s="232"/>
      <c r="VU55" s="232"/>
      <c r="VV55" s="232"/>
      <c r="VW55" s="232"/>
      <c r="VX55" s="232"/>
      <c r="VY55" s="232"/>
      <c r="VZ55" s="232"/>
      <c r="WA55" s="232"/>
      <c r="WB55" s="232"/>
      <c r="WC55" s="232"/>
      <c r="WD55" s="232"/>
      <c r="WE55" s="232"/>
      <c r="WF55" s="232"/>
      <c r="WG55" s="232"/>
      <c r="WH55" s="232"/>
      <c r="WI55" s="232"/>
      <c r="WJ55" s="232"/>
      <c r="WK55" s="232"/>
      <c r="WL55" s="232"/>
      <c r="WM55" s="232"/>
      <c r="WN55" s="232"/>
      <c r="WO55" s="232"/>
      <c r="WP55" s="232"/>
      <c r="WQ55" s="232"/>
      <c r="WR55" s="232"/>
      <c r="WS55" s="232"/>
      <c r="WT55" s="232"/>
      <c r="WU55" s="232"/>
      <c r="WV55" s="232"/>
      <c r="WW55" s="232"/>
      <c r="WX55" s="232"/>
      <c r="WY55" s="232"/>
      <c r="WZ55" s="232"/>
      <c r="XA55" s="232"/>
      <c r="XB55" s="232"/>
      <c r="XC55" s="232"/>
      <c r="XD55" s="232"/>
      <c r="XE55" s="232"/>
      <c r="XF55" s="232"/>
      <c r="XG55" s="232"/>
      <c r="XH55" s="232"/>
      <c r="XI55" s="232"/>
      <c r="XJ55" s="232"/>
      <c r="XK55" s="232"/>
      <c r="XL55" s="232"/>
      <c r="XM55" s="232"/>
      <c r="XN55" s="232"/>
      <c r="XO55" s="232"/>
      <c r="XP55" s="232"/>
      <c r="XQ55" s="232"/>
      <c r="XR55" s="232"/>
      <c r="XS55" s="232"/>
      <c r="XT55" s="232"/>
      <c r="XU55" s="232"/>
      <c r="XV55" s="232"/>
      <c r="XW55" s="232"/>
      <c r="XX55" s="232"/>
      <c r="XY55" s="232"/>
      <c r="XZ55" s="232"/>
      <c r="YA55" s="232"/>
      <c r="YB55" s="232"/>
      <c r="YC55" s="232"/>
      <c r="YD55" s="232"/>
      <c r="YE55" s="232"/>
      <c r="YF55" s="232"/>
      <c r="YG55" s="232"/>
      <c r="YH55" s="232"/>
      <c r="YI55" s="232"/>
      <c r="YJ55" s="232"/>
      <c r="YK55" s="232"/>
      <c r="YL55" s="232"/>
      <c r="YM55" s="232"/>
      <c r="YN55" s="232"/>
      <c r="YO55" s="232"/>
      <c r="YP55" s="232"/>
      <c r="YQ55" s="232"/>
      <c r="YR55" s="232"/>
      <c r="YS55" s="232"/>
      <c r="YT55" s="232"/>
      <c r="YU55" s="232"/>
      <c r="YV55" s="232"/>
      <c r="YW55" s="232"/>
      <c r="YX55" s="232"/>
      <c r="YY55" s="232"/>
      <c r="YZ55" s="232"/>
      <c r="ZA55" s="232"/>
      <c r="ZB55" s="232"/>
      <c r="ZC55" s="232"/>
      <c r="ZD55" s="232"/>
      <c r="ZE55" s="232"/>
      <c r="ZF55" s="232"/>
      <c r="ZG55" s="232"/>
      <c r="ZH55" s="232"/>
      <c r="ZI55" s="232"/>
      <c r="ZJ55" s="232"/>
      <c r="ZK55" s="232"/>
      <c r="ZL55" s="232"/>
      <c r="ZM55" s="232"/>
      <c r="ZN55" s="232"/>
      <c r="ZO55" s="232"/>
      <c r="ZP55" s="232"/>
      <c r="ZQ55" s="232"/>
      <c r="ZR55" s="232"/>
      <c r="ZS55" s="232"/>
      <c r="ZT55" s="232"/>
      <c r="ZU55" s="232"/>
      <c r="ZV55" s="232"/>
      <c r="ZW55" s="232"/>
      <c r="ZX55" s="232"/>
      <c r="ZY55" s="232"/>
      <c r="ZZ55" s="232"/>
      <c r="AAA55" s="232"/>
      <c r="AAB55" s="232"/>
      <c r="AAC55" s="232"/>
      <c r="AAD55" s="232"/>
      <c r="AAE55" s="232"/>
      <c r="AAF55" s="232"/>
      <c r="AAG55" s="232"/>
      <c r="AAH55" s="232"/>
      <c r="AAI55" s="232"/>
      <c r="AAJ55" s="232"/>
      <c r="AAK55" s="232"/>
      <c r="AAL55" s="232"/>
      <c r="AAM55" s="232"/>
      <c r="AAN55" s="232"/>
      <c r="AAO55" s="232"/>
      <c r="AAP55" s="232"/>
      <c r="AAQ55" s="232"/>
      <c r="AAR55" s="232"/>
      <c r="AAS55" s="232"/>
      <c r="AAT55" s="232"/>
      <c r="AAU55" s="232"/>
      <c r="AAV55" s="232"/>
      <c r="AAW55" s="232"/>
      <c r="AAX55" s="232"/>
      <c r="AAY55" s="232"/>
      <c r="AAZ55" s="232"/>
      <c r="ABA55" s="232"/>
      <c r="ABB55" s="232"/>
      <c r="ABC55" s="232"/>
      <c r="ABD55" s="232"/>
      <c r="ABE55" s="232"/>
      <c r="ABF55" s="232"/>
      <c r="ABG55" s="232"/>
      <c r="ABH55" s="232"/>
      <c r="ABI55" s="232"/>
      <c r="ABJ55" s="232"/>
      <c r="ABK55" s="232"/>
      <c r="ABL55" s="232"/>
      <c r="ABM55" s="232"/>
      <c r="ABN55" s="232"/>
      <c r="ABO55" s="232"/>
      <c r="ABP55" s="232"/>
      <c r="ABQ55" s="232"/>
      <c r="ABR55" s="232"/>
      <c r="ABS55" s="232"/>
      <c r="ABT55" s="232"/>
      <c r="ABU55" s="232"/>
      <c r="ABV55" s="232"/>
      <c r="ABW55" s="232"/>
      <c r="ABX55" s="232"/>
      <c r="ABY55" s="232"/>
      <c r="ABZ55" s="232"/>
      <c r="ACA55" s="232"/>
      <c r="ACB55" s="232"/>
      <c r="ACC55" s="232"/>
      <c r="ACD55" s="232"/>
      <c r="ACE55" s="232"/>
      <c r="ACF55" s="232"/>
      <c r="ACG55" s="232"/>
      <c r="ACH55" s="232"/>
      <c r="ACI55" s="232"/>
      <c r="ACJ55" s="232"/>
      <c r="ACK55" s="232"/>
      <c r="ACL55" s="232"/>
      <c r="ACM55" s="232"/>
      <c r="ACN55" s="232"/>
      <c r="ACO55" s="232"/>
      <c r="ACP55" s="232"/>
      <c r="ACQ55" s="232"/>
      <c r="ACR55" s="232"/>
      <c r="ACS55" s="232"/>
      <c r="ACT55" s="232"/>
      <c r="ACU55" s="232"/>
      <c r="ACV55" s="232"/>
      <c r="ACW55" s="232"/>
      <c r="ACX55" s="232"/>
      <c r="ACY55" s="232"/>
      <c r="ACZ55" s="232"/>
      <c r="ADA55" s="232"/>
      <c r="ADB55" s="232"/>
      <c r="ADC55" s="232"/>
      <c r="ADD55" s="232"/>
      <c r="ADE55" s="232"/>
      <c r="ADF55" s="232"/>
      <c r="ADG55" s="232"/>
      <c r="ADH55" s="232"/>
      <c r="ADI55" s="232"/>
      <c r="ADJ55" s="232"/>
      <c r="ADK55" s="232"/>
      <c r="ADL55" s="232"/>
      <c r="ADM55" s="232"/>
      <c r="ADN55" s="232"/>
      <c r="ADO55" s="232"/>
      <c r="ADP55" s="232"/>
      <c r="ADQ55" s="232"/>
      <c r="ADR55" s="232"/>
      <c r="ADS55" s="232"/>
      <c r="ADT55" s="232"/>
      <c r="ADU55" s="232"/>
      <c r="ADV55" s="232"/>
      <c r="ADW55" s="232"/>
      <c r="ADX55" s="232"/>
      <c r="ADY55" s="232"/>
      <c r="ADZ55" s="232"/>
      <c r="AEA55" s="232"/>
      <c r="AEB55" s="232"/>
      <c r="AEC55" s="232"/>
      <c r="AED55" s="232"/>
      <c r="AEE55" s="232"/>
      <c r="AEF55" s="232"/>
      <c r="AEG55" s="232"/>
      <c r="AEH55" s="232"/>
      <c r="AEI55" s="232"/>
      <c r="AEJ55" s="232"/>
      <c r="AEK55" s="232"/>
      <c r="AEL55" s="232"/>
      <c r="AEM55" s="232"/>
      <c r="AEN55" s="232"/>
      <c r="AEO55" s="232"/>
      <c r="AEP55" s="232"/>
      <c r="AEQ55" s="232"/>
      <c r="AER55" s="232"/>
      <c r="AES55" s="232"/>
      <c r="AET55" s="232"/>
      <c r="AEU55" s="232"/>
      <c r="AEV55" s="232"/>
      <c r="AEW55" s="232"/>
      <c r="AEX55" s="232"/>
      <c r="AEY55" s="232"/>
      <c r="AEZ55" s="232"/>
      <c r="AFA55" s="232"/>
      <c r="AFB55" s="232"/>
      <c r="AFC55" s="232"/>
      <c r="AFD55" s="232"/>
      <c r="AFE55" s="232"/>
      <c r="AFF55" s="232"/>
      <c r="AFG55" s="232"/>
      <c r="AFH55" s="232"/>
      <c r="AFI55" s="232"/>
      <c r="AFJ55" s="232"/>
      <c r="AFK55" s="232"/>
      <c r="AFL55" s="232"/>
      <c r="AFM55" s="232"/>
      <c r="AFN55" s="232"/>
      <c r="AFO55" s="232"/>
      <c r="AFP55" s="232"/>
      <c r="AFQ55" s="232"/>
      <c r="AFR55" s="232"/>
      <c r="AFS55" s="232"/>
      <c r="AFT55" s="232"/>
      <c r="AFU55" s="232"/>
      <c r="AFV55" s="232"/>
      <c r="AFW55" s="232"/>
      <c r="AFX55" s="232"/>
      <c r="AFY55" s="232"/>
      <c r="AFZ55" s="232"/>
      <c r="AGA55" s="232"/>
      <c r="AGB55" s="232"/>
      <c r="AGC55" s="232"/>
      <c r="AGD55" s="232"/>
      <c r="AGE55" s="232"/>
      <c r="AGF55" s="232"/>
      <c r="AGG55" s="232"/>
      <c r="AGH55" s="232"/>
      <c r="AGI55" s="232"/>
      <c r="AGJ55" s="232"/>
      <c r="AGK55" s="232"/>
      <c r="AGL55" s="232"/>
      <c r="AGM55" s="232"/>
      <c r="AGN55" s="232"/>
      <c r="AGO55" s="232"/>
      <c r="AGP55" s="232"/>
      <c r="AGQ55" s="232"/>
      <c r="AGR55" s="232"/>
      <c r="AGS55" s="232"/>
      <c r="AGT55" s="232"/>
      <c r="AGU55" s="232"/>
      <c r="AGV55" s="232"/>
      <c r="AGW55" s="232"/>
      <c r="AGX55" s="232"/>
      <c r="AGY55" s="232"/>
      <c r="AGZ55" s="232"/>
      <c r="AHA55" s="232"/>
      <c r="AHB55" s="232"/>
      <c r="AHC55" s="232"/>
      <c r="AHD55" s="232"/>
      <c r="AHE55" s="232"/>
      <c r="AHF55" s="232"/>
      <c r="AHG55" s="232"/>
      <c r="AHH55" s="232"/>
      <c r="AHI55" s="232"/>
      <c r="AHJ55" s="232"/>
      <c r="AHK55" s="232"/>
      <c r="AHL55" s="232"/>
      <c r="AHM55" s="232"/>
      <c r="AHN55" s="232"/>
      <c r="AHO55" s="232"/>
      <c r="AHP55" s="232"/>
      <c r="AHQ55" s="232"/>
      <c r="AHR55" s="232"/>
      <c r="AHS55" s="232"/>
      <c r="AHT55" s="232"/>
      <c r="AHU55" s="232"/>
      <c r="AHV55" s="232"/>
      <c r="AHW55" s="232"/>
      <c r="AHX55" s="232"/>
      <c r="AHY55" s="232"/>
      <c r="AHZ55" s="232"/>
      <c r="AIA55" s="232"/>
      <c r="AIB55" s="232"/>
      <c r="AIC55" s="232"/>
      <c r="AID55" s="232"/>
      <c r="AIE55" s="232"/>
      <c r="AIF55" s="232"/>
      <c r="AIG55" s="232"/>
      <c r="AIH55" s="232"/>
      <c r="AII55" s="232"/>
      <c r="AIJ55" s="232"/>
      <c r="AIK55" s="232"/>
      <c r="AIL55" s="232"/>
      <c r="AIM55" s="232"/>
      <c r="AIN55" s="232"/>
      <c r="AIO55" s="232"/>
      <c r="AIP55" s="232"/>
      <c r="AIQ55" s="232"/>
      <c r="AIR55" s="232"/>
      <c r="AIS55" s="232"/>
      <c r="AIT55" s="232"/>
      <c r="AIU55" s="232"/>
      <c r="AIV55" s="232"/>
      <c r="AIW55" s="232"/>
      <c r="AIX55" s="232"/>
      <c r="AIY55" s="232"/>
      <c r="AIZ55" s="232"/>
      <c r="AJA55" s="232"/>
      <c r="AJB55" s="232"/>
      <c r="AJC55" s="232"/>
      <c r="AJD55" s="232"/>
      <c r="AJE55" s="232"/>
      <c r="AJF55" s="232"/>
      <c r="AJG55" s="232"/>
      <c r="AJH55" s="232"/>
      <c r="AJI55" s="232"/>
      <c r="AJJ55" s="232"/>
      <c r="AJK55" s="232"/>
      <c r="AJL55" s="232"/>
      <c r="AJM55" s="232"/>
      <c r="AJN55" s="232"/>
      <c r="AJO55" s="232"/>
      <c r="AJP55" s="232"/>
      <c r="AJQ55" s="232"/>
      <c r="AJR55" s="232"/>
      <c r="AJS55" s="232"/>
      <c r="AJT55" s="232"/>
      <c r="AJU55" s="232"/>
      <c r="AJV55" s="232"/>
      <c r="AJW55" s="232"/>
      <c r="AJX55" s="232"/>
      <c r="AJY55" s="232"/>
      <c r="AJZ55" s="232"/>
      <c r="AKA55" s="232"/>
      <c r="AKB55" s="232"/>
      <c r="AKC55" s="232"/>
      <c r="AKD55" s="232"/>
      <c r="AKE55" s="232"/>
      <c r="AKF55" s="232"/>
      <c r="AKG55" s="232"/>
      <c r="AKH55" s="232"/>
      <c r="AKI55" s="232"/>
      <c r="AKJ55" s="232"/>
      <c r="AKK55" s="232"/>
      <c r="AKL55" s="232"/>
      <c r="AKM55" s="232"/>
      <c r="AKN55" s="232"/>
      <c r="AKO55" s="232"/>
      <c r="AKP55" s="232"/>
      <c r="AKQ55" s="232"/>
      <c r="AKR55" s="232"/>
      <c r="AKS55" s="232"/>
      <c r="AKT55" s="232"/>
      <c r="AKU55" s="232"/>
      <c r="AKV55" s="232"/>
      <c r="AKW55" s="232"/>
      <c r="AKX55" s="232"/>
      <c r="AKY55" s="232"/>
      <c r="AKZ55" s="232"/>
      <c r="ALA55" s="232"/>
      <c r="ALB55" s="232"/>
      <c r="ALC55" s="232"/>
      <c r="ALD55" s="232"/>
      <c r="ALE55" s="232"/>
      <c r="ALF55" s="232"/>
      <c r="ALG55" s="232"/>
      <c r="ALH55" s="232"/>
      <c r="ALI55" s="232"/>
      <c r="ALJ55" s="232"/>
      <c r="ALK55" s="232"/>
      <c r="ALL55" s="232"/>
      <c r="ALM55" s="232"/>
      <c r="ALN55" s="232"/>
      <c r="ALO55" s="232"/>
      <c r="ALP55" s="232"/>
      <c r="ALQ55" s="232"/>
      <c r="ALR55" s="232"/>
      <c r="ALS55" s="232"/>
      <c r="ALT55" s="232"/>
      <c r="ALU55" s="232"/>
      <c r="ALV55" s="232"/>
      <c r="ALW55" s="232"/>
      <c r="ALX55" s="232"/>
      <c r="ALY55" s="232"/>
      <c r="ALZ55" s="232"/>
      <c r="AMA55" s="232"/>
      <c r="AMB55" s="232"/>
      <c r="AMC55" s="232"/>
      <c r="AMD55" s="232"/>
      <c r="AME55" s="232"/>
      <c r="AMF55" s="232"/>
      <c r="AMG55" s="232"/>
      <c r="AMH55" s="232"/>
      <c r="AMI55" s="232"/>
      <c r="AMJ55" s="232"/>
      <c r="AMK55" s="232"/>
    </row>
    <row r="56" spans="1:1025" s="234" customFormat="1">
      <c r="A56" s="352" t="s">
        <v>124</v>
      </c>
      <c r="B56" s="351" t="str">
        <f>IF(ISBLANK('[10]PRESUP LINEA IMPULSION'!B22),"",'[10]PRESUP LINEA IMPULSION'!B22)</f>
        <v xml:space="preserve">Bote de Material Sobrante </v>
      </c>
      <c r="C56" s="342">
        <f>IF(ISBLANK('[10]PRESUP LINEA IMPULSION'!C22),"",'[10]PRESUP LINEA IMPULSION'!C22)</f>
        <v>302.63</v>
      </c>
      <c r="D56" s="311" t="str">
        <f>IF(ISBLANK('[10]PRESUP LINEA IMPULSION'!D22),"",'[10]PRESUP LINEA IMPULSION'!D22)</f>
        <v>M3</v>
      </c>
      <c r="E56" s="317"/>
      <c r="F56" s="309">
        <f t="shared" ref="F56:F65" si="2">IF(C56="","",ROUND(C56*E56,2))</f>
        <v>0</v>
      </c>
      <c r="G56" s="288">
        <f>SUM(F50:F56)</f>
        <v>0</v>
      </c>
      <c r="H56" s="250"/>
      <c r="K56" s="233"/>
      <c r="L56" s="233"/>
      <c r="M56" s="233"/>
      <c r="N56" s="233"/>
      <c r="O56" s="233"/>
      <c r="P56" s="233"/>
      <c r="Q56" s="233"/>
      <c r="R56" s="233"/>
      <c r="S56" s="232"/>
      <c r="T56" s="232"/>
      <c r="U56" s="232"/>
      <c r="V56" s="232"/>
      <c r="W56" s="232"/>
      <c r="X56" s="232"/>
      <c r="Y56" s="232"/>
      <c r="Z56" s="232"/>
      <c r="AA56" s="232"/>
      <c r="AB56" s="232"/>
      <c r="AC56" s="232"/>
      <c r="AD56" s="232"/>
      <c r="AE56" s="232"/>
      <c r="AF56" s="232"/>
      <c r="AG56" s="232"/>
      <c r="AH56" s="232"/>
      <c r="AI56" s="232"/>
      <c r="AJ56" s="232"/>
      <c r="AK56" s="232"/>
      <c r="AL56" s="232"/>
      <c r="AM56" s="232"/>
      <c r="AN56" s="232"/>
      <c r="AO56" s="232"/>
      <c r="AP56" s="232"/>
      <c r="AQ56" s="232"/>
      <c r="AR56" s="232"/>
      <c r="AS56" s="232"/>
      <c r="AT56" s="232"/>
      <c r="AU56" s="232"/>
      <c r="AV56" s="232"/>
      <c r="AW56" s="232"/>
      <c r="AX56" s="232"/>
      <c r="AY56" s="232"/>
      <c r="AZ56" s="232"/>
      <c r="BA56" s="232"/>
      <c r="BB56" s="232"/>
      <c r="BC56" s="232"/>
      <c r="BD56" s="232"/>
      <c r="BE56" s="232"/>
      <c r="BF56" s="232"/>
      <c r="BG56" s="232"/>
      <c r="BH56" s="232"/>
      <c r="BI56" s="232"/>
      <c r="BJ56" s="232"/>
      <c r="BK56" s="232"/>
      <c r="BL56" s="232"/>
      <c r="BM56" s="232"/>
      <c r="BN56" s="232"/>
      <c r="BO56" s="232"/>
      <c r="BP56" s="232"/>
      <c r="BQ56" s="232"/>
      <c r="BR56" s="232"/>
      <c r="BS56" s="232"/>
      <c r="BT56" s="232"/>
      <c r="BU56" s="232"/>
      <c r="BV56" s="232"/>
      <c r="BW56" s="232"/>
      <c r="BX56" s="232"/>
      <c r="BY56" s="232"/>
      <c r="BZ56" s="232"/>
      <c r="CA56" s="232"/>
      <c r="CB56" s="232"/>
      <c r="CC56" s="232"/>
      <c r="CD56" s="232"/>
      <c r="CE56" s="232"/>
      <c r="CF56" s="232"/>
      <c r="CG56" s="232"/>
      <c r="CH56" s="232"/>
      <c r="CI56" s="232"/>
      <c r="CJ56" s="232"/>
      <c r="CK56" s="232"/>
      <c r="CL56" s="232"/>
      <c r="CM56" s="232"/>
      <c r="CN56" s="232"/>
      <c r="CO56" s="232"/>
      <c r="CP56" s="232"/>
      <c r="CQ56" s="232"/>
      <c r="CR56" s="232"/>
      <c r="CS56" s="232"/>
      <c r="CT56" s="232"/>
      <c r="CU56" s="232"/>
      <c r="CV56" s="232"/>
      <c r="CW56" s="232"/>
      <c r="CX56" s="232"/>
      <c r="CY56" s="232"/>
      <c r="CZ56" s="232"/>
      <c r="DA56" s="232"/>
      <c r="DB56" s="232"/>
      <c r="DC56" s="232"/>
      <c r="DD56" s="232"/>
      <c r="DE56" s="232"/>
      <c r="DF56" s="232"/>
      <c r="DG56" s="232"/>
      <c r="DH56" s="232"/>
      <c r="DI56" s="232"/>
      <c r="DJ56" s="232"/>
      <c r="DK56" s="232"/>
      <c r="DL56" s="232"/>
      <c r="DM56" s="232"/>
      <c r="DN56" s="232"/>
      <c r="DO56" s="232"/>
      <c r="DP56" s="232"/>
      <c r="DQ56" s="232"/>
      <c r="DR56" s="232"/>
      <c r="DS56" s="232"/>
      <c r="DT56" s="232"/>
      <c r="DU56" s="232"/>
      <c r="DV56" s="232"/>
      <c r="DW56" s="232"/>
      <c r="DX56" s="232"/>
      <c r="DY56" s="232"/>
      <c r="DZ56" s="232"/>
      <c r="EA56" s="232"/>
      <c r="EB56" s="232"/>
      <c r="EC56" s="232"/>
      <c r="ED56" s="232"/>
      <c r="EE56" s="232"/>
      <c r="EF56" s="232"/>
      <c r="EG56" s="232"/>
      <c r="EH56" s="232"/>
      <c r="EI56" s="232"/>
      <c r="EJ56" s="232"/>
      <c r="EK56" s="232"/>
      <c r="EL56" s="232"/>
      <c r="EM56" s="232"/>
      <c r="EN56" s="232"/>
      <c r="EO56" s="232"/>
      <c r="EP56" s="232"/>
      <c r="EQ56" s="232"/>
      <c r="ER56" s="232"/>
      <c r="ES56" s="232"/>
      <c r="ET56" s="232"/>
      <c r="EU56" s="232"/>
      <c r="EV56" s="232"/>
      <c r="EW56" s="232"/>
      <c r="EX56" s="232"/>
      <c r="EY56" s="232"/>
      <c r="EZ56" s="232"/>
      <c r="FA56" s="232"/>
      <c r="FB56" s="232"/>
      <c r="FC56" s="232"/>
      <c r="FD56" s="232"/>
      <c r="FE56" s="232"/>
      <c r="FF56" s="232"/>
      <c r="FG56" s="232"/>
      <c r="FH56" s="232"/>
      <c r="FI56" s="232"/>
      <c r="FJ56" s="232"/>
      <c r="FK56" s="232"/>
      <c r="FL56" s="232"/>
      <c r="FM56" s="232"/>
      <c r="FN56" s="232"/>
      <c r="FO56" s="232"/>
      <c r="FP56" s="232"/>
      <c r="FQ56" s="232"/>
      <c r="FR56" s="232"/>
      <c r="FS56" s="232"/>
      <c r="FT56" s="232"/>
      <c r="FU56" s="232"/>
      <c r="FV56" s="232"/>
      <c r="FW56" s="232"/>
      <c r="FX56" s="232"/>
      <c r="FY56" s="232"/>
      <c r="FZ56" s="232"/>
      <c r="GA56" s="232"/>
      <c r="GB56" s="232"/>
      <c r="GC56" s="232"/>
      <c r="GD56" s="232"/>
      <c r="GE56" s="232"/>
      <c r="GF56" s="232"/>
      <c r="GG56" s="232"/>
      <c r="GH56" s="232"/>
      <c r="GI56" s="232"/>
      <c r="GJ56" s="232"/>
      <c r="GK56" s="232"/>
      <c r="GL56" s="232"/>
      <c r="GM56" s="232"/>
      <c r="GN56" s="232"/>
      <c r="GO56" s="232"/>
      <c r="GP56" s="232"/>
      <c r="GQ56" s="232"/>
      <c r="GR56" s="232"/>
      <c r="GS56" s="232"/>
      <c r="GT56" s="232"/>
      <c r="GU56" s="232"/>
      <c r="GV56" s="232"/>
      <c r="GW56" s="232"/>
      <c r="GX56" s="232"/>
      <c r="GY56" s="232"/>
      <c r="GZ56" s="232"/>
      <c r="HA56" s="232"/>
      <c r="HB56" s="232"/>
      <c r="HC56" s="232"/>
      <c r="HD56" s="232"/>
      <c r="HE56" s="232"/>
      <c r="HF56" s="232"/>
      <c r="HG56" s="232"/>
      <c r="HH56" s="232"/>
      <c r="HI56" s="232"/>
      <c r="HJ56" s="232"/>
      <c r="HK56" s="232"/>
      <c r="HL56" s="232"/>
      <c r="HM56" s="232"/>
      <c r="HN56" s="232"/>
      <c r="HO56" s="232"/>
      <c r="HP56" s="232"/>
      <c r="HQ56" s="232"/>
      <c r="HR56" s="232"/>
      <c r="HS56" s="232"/>
      <c r="HT56" s="232"/>
      <c r="HU56" s="232"/>
      <c r="HV56" s="232"/>
      <c r="HW56" s="232"/>
      <c r="HX56" s="232"/>
      <c r="HY56" s="232"/>
      <c r="HZ56" s="232"/>
      <c r="IA56" s="232"/>
      <c r="IB56" s="232"/>
      <c r="IC56" s="232"/>
      <c r="ID56" s="232"/>
      <c r="IE56" s="232"/>
      <c r="IF56" s="232"/>
      <c r="IG56" s="232"/>
      <c r="IH56" s="232"/>
      <c r="II56" s="232"/>
      <c r="IJ56" s="232"/>
      <c r="IK56" s="232"/>
      <c r="IL56" s="232"/>
      <c r="IM56" s="232"/>
      <c r="IN56" s="232"/>
      <c r="IO56" s="232"/>
      <c r="IP56" s="232"/>
      <c r="IQ56" s="232"/>
      <c r="IR56" s="232"/>
      <c r="IS56" s="232"/>
      <c r="IT56" s="232"/>
      <c r="IU56" s="232"/>
      <c r="IV56" s="232"/>
      <c r="IW56" s="232"/>
      <c r="IX56" s="232"/>
      <c r="IY56" s="232"/>
      <c r="IZ56" s="232"/>
      <c r="JA56" s="232"/>
      <c r="JB56" s="232"/>
      <c r="JC56" s="232"/>
      <c r="JD56" s="232"/>
      <c r="JE56" s="232"/>
      <c r="JF56" s="232"/>
      <c r="JG56" s="232"/>
      <c r="JH56" s="232"/>
      <c r="JI56" s="232"/>
      <c r="JJ56" s="232"/>
      <c r="JK56" s="232"/>
      <c r="JL56" s="232"/>
      <c r="JM56" s="232"/>
      <c r="JN56" s="232"/>
      <c r="JO56" s="232"/>
      <c r="JP56" s="232"/>
      <c r="JQ56" s="232"/>
      <c r="JR56" s="232"/>
      <c r="JS56" s="232"/>
      <c r="JT56" s="232"/>
      <c r="JU56" s="232"/>
      <c r="JV56" s="232"/>
      <c r="JW56" s="232"/>
      <c r="JX56" s="232"/>
      <c r="JY56" s="232"/>
      <c r="JZ56" s="232"/>
      <c r="KA56" s="232"/>
      <c r="KB56" s="232"/>
      <c r="KC56" s="232"/>
      <c r="KD56" s="232"/>
      <c r="KE56" s="232"/>
      <c r="KF56" s="232"/>
      <c r="KG56" s="232"/>
      <c r="KH56" s="232"/>
      <c r="KI56" s="232"/>
      <c r="KJ56" s="232"/>
      <c r="KK56" s="232"/>
      <c r="KL56" s="232"/>
      <c r="KM56" s="232"/>
      <c r="KN56" s="232"/>
      <c r="KO56" s="232"/>
      <c r="KP56" s="232"/>
      <c r="KQ56" s="232"/>
      <c r="KR56" s="232"/>
      <c r="KS56" s="232"/>
      <c r="KT56" s="232"/>
      <c r="KU56" s="232"/>
      <c r="KV56" s="232"/>
      <c r="KW56" s="232"/>
      <c r="KX56" s="232"/>
      <c r="KY56" s="232"/>
      <c r="KZ56" s="232"/>
      <c r="LA56" s="232"/>
      <c r="LB56" s="232"/>
      <c r="LC56" s="232"/>
      <c r="LD56" s="232"/>
      <c r="LE56" s="232"/>
      <c r="LF56" s="232"/>
      <c r="LG56" s="232"/>
      <c r="LH56" s="232"/>
      <c r="LI56" s="232"/>
      <c r="LJ56" s="232"/>
      <c r="LK56" s="232"/>
      <c r="LL56" s="232"/>
      <c r="LM56" s="232"/>
      <c r="LN56" s="232"/>
      <c r="LO56" s="232"/>
      <c r="LP56" s="232"/>
      <c r="LQ56" s="232"/>
      <c r="LR56" s="232"/>
      <c r="LS56" s="232"/>
      <c r="LT56" s="232"/>
      <c r="LU56" s="232"/>
      <c r="LV56" s="232"/>
      <c r="LW56" s="232"/>
      <c r="LX56" s="232"/>
      <c r="LY56" s="232"/>
      <c r="LZ56" s="232"/>
      <c r="MA56" s="232"/>
      <c r="MB56" s="232"/>
      <c r="MC56" s="232"/>
      <c r="MD56" s="232"/>
      <c r="ME56" s="232"/>
      <c r="MF56" s="232"/>
      <c r="MG56" s="232"/>
      <c r="MH56" s="232"/>
      <c r="MI56" s="232"/>
      <c r="MJ56" s="232"/>
      <c r="MK56" s="232"/>
      <c r="ML56" s="232"/>
      <c r="MM56" s="232"/>
      <c r="MN56" s="232"/>
      <c r="MO56" s="232"/>
      <c r="MP56" s="232"/>
      <c r="MQ56" s="232"/>
      <c r="MR56" s="232"/>
      <c r="MS56" s="232"/>
      <c r="MT56" s="232"/>
      <c r="MU56" s="232"/>
      <c r="MV56" s="232"/>
      <c r="MW56" s="232"/>
      <c r="MX56" s="232"/>
      <c r="MY56" s="232"/>
      <c r="MZ56" s="232"/>
      <c r="NA56" s="232"/>
      <c r="NB56" s="232"/>
      <c r="NC56" s="232"/>
      <c r="ND56" s="232"/>
      <c r="NE56" s="232"/>
      <c r="NF56" s="232"/>
      <c r="NG56" s="232"/>
      <c r="NH56" s="232"/>
      <c r="NI56" s="232"/>
      <c r="NJ56" s="232"/>
      <c r="NK56" s="232"/>
      <c r="NL56" s="232"/>
      <c r="NM56" s="232"/>
      <c r="NN56" s="232"/>
      <c r="NO56" s="232"/>
      <c r="NP56" s="232"/>
      <c r="NQ56" s="232"/>
      <c r="NR56" s="232"/>
      <c r="NS56" s="232"/>
      <c r="NT56" s="232"/>
      <c r="NU56" s="232"/>
      <c r="NV56" s="232"/>
      <c r="NW56" s="232"/>
      <c r="NX56" s="232"/>
      <c r="NY56" s="232"/>
      <c r="NZ56" s="232"/>
      <c r="OA56" s="232"/>
      <c r="OB56" s="232"/>
      <c r="OC56" s="232"/>
      <c r="OD56" s="232"/>
      <c r="OE56" s="232"/>
      <c r="OF56" s="232"/>
      <c r="OG56" s="232"/>
      <c r="OH56" s="232"/>
      <c r="OI56" s="232"/>
      <c r="OJ56" s="232"/>
      <c r="OK56" s="232"/>
      <c r="OL56" s="232"/>
      <c r="OM56" s="232"/>
      <c r="ON56" s="232"/>
      <c r="OO56" s="232"/>
      <c r="OP56" s="232"/>
      <c r="OQ56" s="232"/>
      <c r="OR56" s="232"/>
      <c r="OS56" s="232"/>
      <c r="OT56" s="232"/>
      <c r="OU56" s="232"/>
      <c r="OV56" s="232"/>
      <c r="OW56" s="232"/>
      <c r="OX56" s="232"/>
      <c r="OY56" s="232"/>
      <c r="OZ56" s="232"/>
      <c r="PA56" s="232"/>
      <c r="PB56" s="232"/>
      <c r="PC56" s="232"/>
      <c r="PD56" s="232"/>
      <c r="PE56" s="232"/>
      <c r="PF56" s="232"/>
      <c r="PG56" s="232"/>
      <c r="PH56" s="232"/>
      <c r="PI56" s="232"/>
      <c r="PJ56" s="232"/>
      <c r="PK56" s="232"/>
      <c r="PL56" s="232"/>
      <c r="PM56" s="232"/>
      <c r="PN56" s="232"/>
      <c r="PO56" s="232"/>
      <c r="PP56" s="232"/>
      <c r="PQ56" s="232"/>
      <c r="PR56" s="232"/>
      <c r="PS56" s="232"/>
      <c r="PT56" s="232"/>
      <c r="PU56" s="232"/>
      <c r="PV56" s="232"/>
      <c r="PW56" s="232"/>
      <c r="PX56" s="232"/>
      <c r="PY56" s="232"/>
      <c r="PZ56" s="232"/>
      <c r="QA56" s="232"/>
      <c r="QB56" s="232"/>
      <c r="QC56" s="232"/>
      <c r="QD56" s="232"/>
      <c r="QE56" s="232"/>
      <c r="QF56" s="232"/>
      <c r="QG56" s="232"/>
      <c r="QH56" s="232"/>
      <c r="QI56" s="232"/>
      <c r="QJ56" s="232"/>
      <c r="QK56" s="232"/>
      <c r="QL56" s="232"/>
      <c r="QM56" s="232"/>
      <c r="QN56" s="232"/>
      <c r="QO56" s="232"/>
      <c r="QP56" s="232"/>
      <c r="QQ56" s="232"/>
      <c r="QR56" s="232"/>
      <c r="QS56" s="232"/>
      <c r="QT56" s="232"/>
      <c r="QU56" s="232"/>
      <c r="QV56" s="232"/>
      <c r="QW56" s="232"/>
      <c r="QX56" s="232"/>
      <c r="QY56" s="232"/>
      <c r="QZ56" s="232"/>
      <c r="RA56" s="232"/>
      <c r="RB56" s="232"/>
      <c r="RC56" s="232"/>
      <c r="RD56" s="232"/>
      <c r="RE56" s="232"/>
      <c r="RF56" s="232"/>
      <c r="RG56" s="232"/>
      <c r="RH56" s="232"/>
      <c r="RI56" s="232"/>
      <c r="RJ56" s="232"/>
      <c r="RK56" s="232"/>
      <c r="RL56" s="232"/>
      <c r="RM56" s="232"/>
      <c r="RN56" s="232"/>
      <c r="RO56" s="232"/>
      <c r="RP56" s="232"/>
      <c r="RQ56" s="232"/>
      <c r="RR56" s="232"/>
      <c r="RS56" s="232"/>
      <c r="RT56" s="232"/>
      <c r="RU56" s="232"/>
      <c r="RV56" s="232"/>
      <c r="RW56" s="232"/>
      <c r="RX56" s="232"/>
      <c r="RY56" s="232"/>
      <c r="RZ56" s="232"/>
      <c r="SA56" s="232"/>
      <c r="SB56" s="232"/>
      <c r="SC56" s="232"/>
      <c r="SD56" s="232"/>
      <c r="SE56" s="232"/>
      <c r="SF56" s="232"/>
      <c r="SG56" s="232"/>
      <c r="SH56" s="232"/>
      <c r="SI56" s="232"/>
      <c r="SJ56" s="232"/>
      <c r="SK56" s="232"/>
      <c r="SL56" s="232"/>
      <c r="SM56" s="232"/>
      <c r="SN56" s="232"/>
      <c r="SO56" s="232"/>
      <c r="SP56" s="232"/>
      <c r="SQ56" s="232"/>
      <c r="SR56" s="232"/>
      <c r="SS56" s="232"/>
      <c r="ST56" s="232"/>
      <c r="SU56" s="232"/>
      <c r="SV56" s="232"/>
      <c r="SW56" s="232"/>
      <c r="SX56" s="232"/>
      <c r="SY56" s="232"/>
      <c r="SZ56" s="232"/>
      <c r="TA56" s="232"/>
      <c r="TB56" s="232"/>
      <c r="TC56" s="232"/>
      <c r="TD56" s="232"/>
      <c r="TE56" s="232"/>
      <c r="TF56" s="232"/>
      <c r="TG56" s="232"/>
      <c r="TH56" s="232"/>
      <c r="TI56" s="232"/>
      <c r="TJ56" s="232"/>
      <c r="TK56" s="232"/>
      <c r="TL56" s="232"/>
      <c r="TM56" s="232"/>
      <c r="TN56" s="232"/>
      <c r="TO56" s="232"/>
      <c r="TP56" s="232"/>
      <c r="TQ56" s="232"/>
      <c r="TR56" s="232"/>
      <c r="TS56" s="232"/>
      <c r="TT56" s="232"/>
      <c r="TU56" s="232"/>
      <c r="TV56" s="232"/>
      <c r="TW56" s="232"/>
      <c r="TX56" s="232"/>
      <c r="TY56" s="232"/>
      <c r="TZ56" s="232"/>
      <c r="UA56" s="232"/>
      <c r="UB56" s="232"/>
      <c r="UC56" s="232"/>
      <c r="UD56" s="232"/>
      <c r="UE56" s="232"/>
      <c r="UF56" s="232"/>
      <c r="UG56" s="232"/>
      <c r="UH56" s="232"/>
      <c r="UI56" s="232"/>
      <c r="UJ56" s="232"/>
      <c r="UK56" s="232"/>
      <c r="UL56" s="232"/>
      <c r="UM56" s="232"/>
      <c r="UN56" s="232"/>
      <c r="UO56" s="232"/>
      <c r="UP56" s="232"/>
      <c r="UQ56" s="232"/>
      <c r="UR56" s="232"/>
      <c r="US56" s="232"/>
      <c r="UT56" s="232"/>
      <c r="UU56" s="232"/>
      <c r="UV56" s="232"/>
      <c r="UW56" s="232"/>
      <c r="UX56" s="232"/>
      <c r="UY56" s="232"/>
      <c r="UZ56" s="232"/>
      <c r="VA56" s="232"/>
      <c r="VB56" s="232"/>
      <c r="VC56" s="232"/>
      <c r="VD56" s="232"/>
      <c r="VE56" s="232"/>
      <c r="VF56" s="232"/>
      <c r="VG56" s="232"/>
      <c r="VH56" s="232"/>
      <c r="VI56" s="232"/>
      <c r="VJ56" s="232"/>
      <c r="VK56" s="232"/>
      <c r="VL56" s="232"/>
      <c r="VM56" s="232"/>
      <c r="VN56" s="232"/>
      <c r="VO56" s="232"/>
      <c r="VP56" s="232"/>
      <c r="VQ56" s="232"/>
      <c r="VR56" s="232"/>
      <c r="VS56" s="232"/>
      <c r="VT56" s="232"/>
      <c r="VU56" s="232"/>
      <c r="VV56" s="232"/>
      <c r="VW56" s="232"/>
      <c r="VX56" s="232"/>
      <c r="VY56" s="232"/>
      <c r="VZ56" s="232"/>
      <c r="WA56" s="232"/>
      <c r="WB56" s="232"/>
      <c r="WC56" s="232"/>
      <c r="WD56" s="232"/>
      <c r="WE56" s="232"/>
      <c r="WF56" s="232"/>
      <c r="WG56" s="232"/>
      <c r="WH56" s="232"/>
      <c r="WI56" s="232"/>
      <c r="WJ56" s="232"/>
      <c r="WK56" s="232"/>
      <c r="WL56" s="232"/>
      <c r="WM56" s="232"/>
      <c r="WN56" s="232"/>
      <c r="WO56" s="232"/>
      <c r="WP56" s="232"/>
      <c r="WQ56" s="232"/>
      <c r="WR56" s="232"/>
      <c r="WS56" s="232"/>
      <c r="WT56" s="232"/>
      <c r="WU56" s="232"/>
      <c r="WV56" s="232"/>
      <c r="WW56" s="232"/>
      <c r="WX56" s="232"/>
      <c r="WY56" s="232"/>
      <c r="WZ56" s="232"/>
      <c r="XA56" s="232"/>
      <c r="XB56" s="232"/>
      <c r="XC56" s="232"/>
      <c r="XD56" s="232"/>
      <c r="XE56" s="232"/>
      <c r="XF56" s="232"/>
      <c r="XG56" s="232"/>
      <c r="XH56" s="232"/>
      <c r="XI56" s="232"/>
      <c r="XJ56" s="232"/>
      <c r="XK56" s="232"/>
      <c r="XL56" s="232"/>
      <c r="XM56" s="232"/>
      <c r="XN56" s="232"/>
      <c r="XO56" s="232"/>
      <c r="XP56" s="232"/>
      <c r="XQ56" s="232"/>
      <c r="XR56" s="232"/>
      <c r="XS56" s="232"/>
      <c r="XT56" s="232"/>
      <c r="XU56" s="232"/>
      <c r="XV56" s="232"/>
      <c r="XW56" s="232"/>
      <c r="XX56" s="232"/>
      <c r="XY56" s="232"/>
      <c r="XZ56" s="232"/>
      <c r="YA56" s="232"/>
      <c r="YB56" s="232"/>
      <c r="YC56" s="232"/>
      <c r="YD56" s="232"/>
      <c r="YE56" s="232"/>
      <c r="YF56" s="232"/>
      <c r="YG56" s="232"/>
      <c r="YH56" s="232"/>
      <c r="YI56" s="232"/>
      <c r="YJ56" s="232"/>
      <c r="YK56" s="232"/>
      <c r="YL56" s="232"/>
      <c r="YM56" s="232"/>
      <c r="YN56" s="232"/>
      <c r="YO56" s="232"/>
      <c r="YP56" s="232"/>
      <c r="YQ56" s="232"/>
      <c r="YR56" s="232"/>
      <c r="YS56" s="232"/>
      <c r="YT56" s="232"/>
      <c r="YU56" s="232"/>
      <c r="YV56" s="232"/>
      <c r="YW56" s="232"/>
      <c r="YX56" s="232"/>
      <c r="YY56" s="232"/>
      <c r="YZ56" s="232"/>
      <c r="ZA56" s="232"/>
      <c r="ZB56" s="232"/>
      <c r="ZC56" s="232"/>
      <c r="ZD56" s="232"/>
      <c r="ZE56" s="232"/>
      <c r="ZF56" s="232"/>
      <c r="ZG56" s="232"/>
      <c r="ZH56" s="232"/>
      <c r="ZI56" s="232"/>
      <c r="ZJ56" s="232"/>
      <c r="ZK56" s="232"/>
      <c r="ZL56" s="232"/>
      <c r="ZM56" s="232"/>
      <c r="ZN56" s="232"/>
      <c r="ZO56" s="232"/>
      <c r="ZP56" s="232"/>
      <c r="ZQ56" s="232"/>
      <c r="ZR56" s="232"/>
      <c r="ZS56" s="232"/>
      <c r="ZT56" s="232"/>
      <c r="ZU56" s="232"/>
      <c r="ZV56" s="232"/>
      <c r="ZW56" s="232"/>
      <c r="ZX56" s="232"/>
      <c r="ZY56" s="232"/>
      <c r="ZZ56" s="232"/>
      <c r="AAA56" s="232"/>
      <c r="AAB56" s="232"/>
      <c r="AAC56" s="232"/>
      <c r="AAD56" s="232"/>
      <c r="AAE56" s="232"/>
      <c r="AAF56" s="232"/>
      <c r="AAG56" s="232"/>
      <c r="AAH56" s="232"/>
      <c r="AAI56" s="232"/>
      <c r="AAJ56" s="232"/>
      <c r="AAK56" s="232"/>
      <c r="AAL56" s="232"/>
      <c r="AAM56" s="232"/>
      <c r="AAN56" s="232"/>
      <c r="AAO56" s="232"/>
      <c r="AAP56" s="232"/>
      <c r="AAQ56" s="232"/>
      <c r="AAR56" s="232"/>
      <c r="AAS56" s="232"/>
      <c r="AAT56" s="232"/>
      <c r="AAU56" s="232"/>
      <c r="AAV56" s="232"/>
      <c r="AAW56" s="232"/>
      <c r="AAX56" s="232"/>
      <c r="AAY56" s="232"/>
      <c r="AAZ56" s="232"/>
      <c r="ABA56" s="232"/>
      <c r="ABB56" s="232"/>
      <c r="ABC56" s="232"/>
      <c r="ABD56" s="232"/>
      <c r="ABE56" s="232"/>
      <c r="ABF56" s="232"/>
      <c r="ABG56" s="232"/>
      <c r="ABH56" s="232"/>
      <c r="ABI56" s="232"/>
      <c r="ABJ56" s="232"/>
      <c r="ABK56" s="232"/>
      <c r="ABL56" s="232"/>
      <c r="ABM56" s="232"/>
      <c r="ABN56" s="232"/>
      <c r="ABO56" s="232"/>
      <c r="ABP56" s="232"/>
      <c r="ABQ56" s="232"/>
      <c r="ABR56" s="232"/>
      <c r="ABS56" s="232"/>
      <c r="ABT56" s="232"/>
      <c r="ABU56" s="232"/>
      <c r="ABV56" s="232"/>
      <c r="ABW56" s="232"/>
      <c r="ABX56" s="232"/>
      <c r="ABY56" s="232"/>
      <c r="ABZ56" s="232"/>
      <c r="ACA56" s="232"/>
      <c r="ACB56" s="232"/>
      <c r="ACC56" s="232"/>
      <c r="ACD56" s="232"/>
      <c r="ACE56" s="232"/>
      <c r="ACF56" s="232"/>
      <c r="ACG56" s="232"/>
      <c r="ACH56" s="232"/>
      <c r="ACI56" s="232"/>
      <c r="ACJ56" s="232"/>
      <c r="ACK56" s="232"/>
      <c r="ACL56" s="232"/>
      <c r="ACM56" s="232"/>
      <c r="ACN56" s="232"/>
      <c r="ACO56" s="232"/>
      <c r="ACP56" s="232"/>
      <c r="ACQ56" s="232"/>
      <c r="ACR56" s="232"/>
      <c r="ACS56" s="232"/>
      <c r="ACT56" s="232"/>
      <c r="ACU56" s="232"/>
      <c r="ACV56" s="232"/>
      <c r="ACW56" s="232"/>
      <c r="ACX56" s="232"/>
      <c r="ACY56" s="232"/>
      <c r="ACZ56" s="232"/>
      <c r="ADA56" s="232"/>
      <c r="ADB56" s="232"/>
      <c r="ADC56" s="232"/>
      <c r="ADD56" s="232"/>
      <c r="ADE56" s="232"/>
      <c r="ADF56" s="232"/>
      <c r="ADG56" s="232"/>
      <c r="ADH56" s="232"/>
      <c r="ADI56" s="232"/>
      <c r="ADJ56" s="232"/>
      <c r="ADK56" s="232"/>
      <c r="ADL56" s="232"/>
      <c r="ADM56" s="232"/>
      <c r="ADN56" s="232"/>
      <c r="ADO56" s="232"/>
      <c r="ADP56" s="232"/>
      <c r="ADQ56" s="232"/>
      <c r="ADR56" s="232"/>
      <c r="ADS56" s="232"/>
      <c r="ADT56" s="232"/>
      <c r="ADU56" s="232"/>
      <c r="ADV56" s="232"/>
      <c r="ADW56" s="232"/>
      <c r="ADX56" s="232"/>
      <c r="ADY56" s="232"/>
      <c r="ADZ56" s="232"/>
      <c r="AEA56" s="232"/>
      <c r="AEB56" s="232"/>
      <c r="AEC56" s="232"/>
      <c r="AED56" s="232"/>
      <c r="AEE56" s="232"/>
      <c r="AEF56" s="232"/>
      <c r="AEG56" s="232"/>
      <c r="AEH56" s="232"/>
      <c r="AEI56" s="232"/>
      <c r="AEJ56" s="232"/>
      <c r="AEK56" s="232"/>
      <c r="AEL56" s="232"/>
      <c r="AEM56" s="232"/>
      <c r="AEN56" s="232"/>
      <c r="AEO56" s="232"/>
      <c r="AEP56" s="232"/>
      <c r="AEQ56" s="232"/>
      <c r="AER56" s="232"/>
      <c r="AES56" s="232"/>
      <c r="AET56" s="232"/>
      <c r="AEU56" s="232"/>
      <c r="AEV56" s="232"/>
      <c r="AEW56" s="232"/>
      <c r="AEX56" s="232"/>
      <c r="AEY56" s="232"/>
      <c r="AEZ56" s="232"/>
      <c r="AFA56" s="232"/>
      <c r="AFB56" s="232"/>
      <c r="AFC56" s="232"/>
      <c r="AFD56" s="232"/>
      <c r="AFE56" s="232"/>
      <c r="AFF56" s="232"/>
      <c r="AFG56" s="232"/>
      <c r="AFH56" s="232"/>
      <c r="AFI56" s="232"/>
      <c r="AFJ56" s="232"/>
      <c r="AFK56" s="232"/>
      <c r="AFL56" s="232"/>
      <c r="AFM56" s="232"/>
      <c r="AFN56" s="232"/>
      <c r="AFO56" s="232"/>
      <c r="AFP56" s="232"/>
      <c r="AFQ56" s="232"/>
      <c r="AFR56" s="232"/>
      <c r="AFS56" s="232"/>
      <c r="AFT56" s="232"/>
      <c r="AFU56" s="232"/>
      <c r="AFV56" s="232"/>
      <c r="AFW56" s="232"/>
      <c r="AFX56" s="232"/>
      <c r="AFY56" s="232"/>
      <c r="AFZ56" s="232"/>
      <c r="AGA56" s="232"/>
      <c r="AGB56" s="232"/>
      <c r="AGC56" s="232"/>
      <c r="AGD56" s="232"/>
      <c r="AGE56" s="232"/>
      <c r="AGF56" s="232"/>
      <c r="AGG56" s="232"/>
      <c r="AGH56" s="232"/>
      <c r="AGI56" s="232"/>
      <c r="AGJ56" s="232"/>
      <c r="AGK56" s="232"/>
      <c r="AGL56" s="232"/>
      <c r="AGM56" s="232"/>
      <c r="AGN56" s="232"/>
      <c r="AGO56" s="232"/>
      <c r="AGP56" s="232"/>
      <c r="AGQ56" s="232"/>
      <c r="AGR56" s="232"/>
      <c r="AGS56" s="232"/>
      <c r="AGT56" s="232"/>
      <c r="AGU56" s="232"/>
      <c r="AGV56" s="232"/>
      <c r="AGW56" s="232"/>
      <c r="AGX56" s="232"/>
      <c r="AGY56" s="232"/>
      <c r="AGZ56" s="232"/>
      <c r="AHA56" s="232"/>
      <c r="AHB56" s="232"/>
      <c r="AHC56" s="232"/>
      <c r="AHD56" s="232"/>
      <c r="AHE56" s="232"/>
      <c r="AHF56" s="232"/>
      <c r="AHG56" s="232"/>
      <c r="AHH56" s="232"/>
      <c r="AHI56" s="232"/>
      <c r="AHJ56" s="232"/>
      <c r="AHK56" s="232"/>
      <c r="AHL56" s="232"/>
      <c r="AHM56" s="232"/>
      <c r="AHN56" s="232"/>
      <c r="AHO56" s="232"/>
      <c r="AHP56" s="232"/>
      <c r="AHQ56" s="232"/>
      <c r="AHR56" s="232"/>
      <c r="AHS56" s="232"/>
      <c r="AHT56" s="232"/>
      <c r="AHU56" s="232"/>
      <c r="AHV56" s="232"/>
      <c r="AHW56" s="232"/>
      <c r="AHX56" s="232"/>
      <c r="AHY56" s="232"/>
      <c r="AHZ56" s="232"/>
      <c r="AIA56" s="232"/>
      <c r="AIB56" s="232"/>
      <c r="AIC56" s="232"/>
      <c r="AID56" s="232"/>
      <c r="AIE56" s="232"/>
      <c r="AIF56" s="232"/>
      <c r="AIG56" s="232"/>
      <c r="AIH56" s="232"/>
      <c r="AII56" s="232"/>
      <c r="AIJ56" s="232"/>
      <c r="AIK56" s="232"/>
      <c r="AIL56" s="232"/>
      <c r="AIM56" s="232"/>
      <c r="AIN56" s="232"/>
      <c r="AIO56" s="232"/>
      <c r="AIP56" s="232"/>
      <c r="AIQ56" s="232"/>
      <c r="AIR56" s="232"/>
      <c r="AIS56" s="232"/>
      <c r="AIT56" s="232"/>
      <c r="AIU56" s="232"/>
      <c r="AIV56" s="232"/>
      <c r="AIW56" s="232"/>
      <c r="AIX56" s="232"/>
      <c r="AIY56" s="232"/>
      <c r="AIZ56" s="232"/>
      <c r="AJA56" s="232"/>
      <c r="AJB56" s="232"/>
      <c r="AJC56" s="232"/>
      <c r="AJD56" s="232"/>
      <c r="AJE56" s="232"/>
      <c r="AJF56" s="232"/>
      <c r="AJG56" s="232"/>
      <c r="AJH56" s="232"/>
      <c r="AJI56" s="232"/>
      <c r="AJJ56" s="232"/>
      <c r="AJK56" s="232"/>
      <c r="AJL56" s="232"/>
      <c r="AJM56" s="232"/>
      <c r="AJN56" s="232"/>
      <c r="AJO56" s="232"/>
      <c r="AJP56" s="232"/>
      <c r="AJQ56" s="232"/>
      <c r="AJR56" s="232"/>
      <c r="AJS56" s="232"/>
      <c r="AJT56" s="232"/>
      <c r="AJU56" s="232"/>
      <c r="AJV56" s="232"/>
      <c r="AJW56" s="232"/>
      <c r="AJX56" s="232"/>
      <c r="AJY56" s="232"/>
      <c r="AJZ56" s="232"/>
      <c r="AKA56" s="232"/>
      <c r="AKB56" s="232"/>
      <c r="AKC56" s="232"/>
      <c r="AKD56" s="232"/>
      <c r="AKE56" s="232"/>
      <c r="AKF56" s="232"/>
      <c r="AKG56" s="232"/>
      <c r="AKH56" s="232"/>
      <c r="AKI56" s="232"/>
      <c r="AKJ56" s="232"/>
      <c r="AKK56" s="232"/>
      <c r="AKL56" s="232"/>
      <c r="AKM56" s="232"/>
      <c r="AKN56" s="232"/>
      <c r="AKO56" s="232"/>
      <c r="AKP56" s="232"/>
      <c r="AKQ56" s="232"/>
      <c r="AKR56" s="232"/>
      <c r="AKS56" s="232"/>
      <c r="AKT56" s="232"/>
      <c r="AKU56" s="232"/>
      <c r="AKV56" s="232"/>
      <c r="AKW56" s="232"/>
      <c r="AKX56" s="232"/>
      <c r="AKY56" s="232"/>
      <c r="AKZ56" s="232"/>
      <c r="ALA56" s="232"/>
      <c r="ALB56" s="232"/>
      <c r="ALC56" s="232"/>
      <c r="ALD56" s="232"/>
      <c r="ALE56" s="232"/>
      <c r="ALF56" s="232"/>
      <c r="ALG56" s="232"/>
      <c r="ALH56" s="232"/>
      <c r="ALI56" s="232"/>
      <c r="ALJ56" s="232"/>
      <c r="ALK56" s="232"/>
      <c r="ALL56" s="232"/>
      <c r="ALM56" s="232"/>
      <c r="ALN56" s="232"/>
      <c r="ALO56" s="232"/>
      <c r="ALP56" s="232"/>
      <c r="ALQ56" s="232"/>
      <c r="ALR56" s="232"/>
      <c r="ALS56" s="232"/>
      <c r="ALT56" s="232"/>
      <c r="ALU56" s="232"/>
      <c r="ALV56" s="232"/>
      <c r="ALW56" s="232"/>
      <c r="ALX56" s="232"/>
      <c r="ALY56" s="232"/>
      <c r="ALZ56" s="232"/>
      <c r="AMA56" s="232"/>
      <c r="AMB56" s="232"/>
      <c r="AMC56" s="232"/>
      <c r="AMD56" s="232"/>
      <c r="AME56" s="232"/>
      <c r="AMF56" s="232"/>
      <c r="AMG56" s="232"/>
      <c r="AMH56" s="232"/>
      <c r="AMI56" s="232"/>
      <c r="AMJ56" s="232"/>
      <c r="AMK56" s="232"/>
    </row>
    <row r="57" spans="1:1025" s="234" customFormat="1" ht="18" customHeight="1">
      <c r="A57" s="323"/>
      <c r="B57" s="351" t="str">
        <f>IF(ISBLANK('[10]PRESUP LINEA IMPULSION'!B23),"",'[10]PRESUP LINEA IMPULSION'!B23)</f>
        <v/>
      </c>
      <c r="C57" s="312" t="str">
        <f>IF(ISBLANK('[10]PRESUP LINEA IMPULSION'!C23),"",'[10]PRESUP LINEA IMPULSION'!C23)</f>
        <v/>
      </c>
      <c r="D57" s="311" t="str">
        <f>IF(ISBLANK('[10]PRESUP LINEA IMPULSION'!D23),"",'[10]PRESUP LINEA IMPULSION'!D23)</f>
        <v/>
      </c>
      <c r="E57" s="317"/>
      <c r="F57" s="309" t="str">
        <f t="shared" si="2"/>
        <v/>
      </c>
      <c r="G57" s="288" t="str">
        <f>IF(ISBLANK('[10]PRESUP LINEA IMPULSION'!G23),"",'[10]PRESUP LINEA IMPULSION'!G23)</f>
        <v/>
      </c>
      <c r="H57" s="250"/>
      <c r="K57" s="233"/>
      <c r="L57" s="233"/>
      <c r="M57" s="233"/>
      <c r="N57" s="233"/>
      <c r="O57" s="233"/>
      <c r="P57" s="233"/>
      <c r="Q57" s="233"/>
      <c r="R57" s="233"/>
      <c r="S57" s="232"/>
      <c r="T57" s="232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  <c r="AE57" s="232"/>
      <c r="AF57" s="232"/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  <c r="AS57" s="232"/>
      <c r="AT57" s="232"/>
      <c r="AU57" s="232"/>
      <c r="AV57" s="232"/>
      <c r="AW57" s="232"/>
      <c r="AX57" s="232"/>
      <c r="AY57" s="232"/>
      <c r="AZ57" s="232"/>
      <c r="BA57" s="232"/>
      <c r="BB57" s="232"/>
      <c r="BC57" s="232"/>
      <c r="BD57" s="232"/>
      <c r="BE57" s="232"/>
      <c r="BF57" s="232"/>
      <c r="BG57" s="232"/>
      <c r="BH57" s="232"/>
      <c r="BI57" s="232"/>
      <c r="BJ57" s="232"/>
      <c r="BK57" s="232"/>
      <c r="BL57" s="232"/>
      <c r="BM57" s="232"/>
      <c r="BN57" s="232"/>
      <c r="BO57" s="232"/>
      <c r="BP57" s="232"/>
      <c r="BQ57" s="232"/>
      <c r="BR57" s="232"/>
      <c r="BS57" s="232"/>
      <c r="BT57" s="232"/>
      <c r="BU57" s="232"/>
      <c r="BV57" s="232"/>
      <c r="BW57" s="232"/>
      <c r="BX57" s="232"/>
      <c r="BY57" s="232"/>
      <c r="BZ57" s="232"/>
      <c r="CA57" s="232"/>
      <c r="CB57" s="232"/>
      <c r="CC57" s="232"/>
      <c r="CD57" s="232"/>
      <c r="CE57" s="232"/>
      <c r="CF57" s="232"/>
      <c r="CG57" s="232"/>
      <c r="CH57" s="232"/>
      <c r="CI57" s="232"/>
      <c r="CJ57" s="232"/>
      <c r="CK57" s="232"/>
      <c r="CL57" s="232"/>
      <c r="CM57" s="232"/>
      <c r="CN57" s="232"/>
      <c r="CO57" s="232"/>
      <c r="CP57" s="232"/>
      <c r="CQ57" s="232"/>
      <c r="CR57" s="232"/>
      <c r="CS57" s="232"/>
      <c r="CT57" s="232"/>
      <c r="CU57" s="232"/>
      <c r="CV57" s="232"/>
      <c r="CW57" s="232"/>
      <c r="CX57" s="232"/>
      <c r="CY57" s="232"/>
      <c r="CZ57" s="232"/>
      <c r="DA57" s="232"/>
      <c r="DB57" s="232"/>
      <c r="DC57" s="232"/>
      <c r="DD57" s="232"/>
      <c r="DE57" s="232"/>
      <c r="DF57" s="232"/>
      <c r="DG57" s="232"/>
      <c r="DH57" s="232"/>
      <c r="DI57" s="232"/>
      <c r="DJ57" s="232"/>
      <c r="DK57" s="232"/>
      <c r="DL57" s="232"/>
      <c r="DM57" s="232"/>
      <c r="DN57" s="232"/>
      <c r="DO57" s="232"/>
      <c r="DP57" s="232"/>
      <c r="DQ57" s="232"/>
      <c r="DR57" s="232"/>
      <c r="DS57" s="232"/>
      <c r="DT57" s="232"/>
      <c r="DU57" s="232"/>
      <c r="DV57" s="232"/>
      <c r="DW57" s="232"/>
      <c r="DX57" s="232"/>
      <c r="DY57" s="232"/>
      <c r="DZ57" s="232"/>
      <c r="EA57" s="232"/>
      <c r="EB57" s="232"/>
      <c r="EC57" s="232"/>
      <c r="ED57" s="232"/>
      <c r="EE57" s="232"/>
      <c r="EF57" s="232"/>
      <c r="EG57" s="232"/>
      <c r="EH57" s="232"/>
      <c r="EI57" s="232"/>
      <c r="EJ57" s="232"/>
      <c r="EK57" s="232"/>
      <c r="EL57" s="232"/>
      <c r="EM57" s="232"/>
      <c r="EN57" s="232"/>
      <c r="EO57" s="232"/>
      <c r="EP57" s="232"/>
      <c r="EQ57" s="232"/>
      <c r="ER57" s="232"/>
      <c r="ES57" s="232"/>
      <c r="ET57" s="232"/>
      <c r="EU57" s="232"/>
      <c r="EV57" s="232"/>
      <c r="EW57" s="232"/>
      <c r="EX57" s="232"/>
      <c r="EY57" s="232"/>
      <c r="EZ57" s="232"/>
      <c r="FA57" s="232"/>
      <c r="FB57" s="232"/>
      <c r="FC57" s="232"/>
      <c r="FD57" s="232"/>
      <c r="FE57" s="232"/>
      <c r="FF57" s="232"/>
      <c r="FG57" s="232"/>
      <c r="FH57" s="232"/>
      <c r="FI57" s="232"/>
      <c r="FJ57" s="232"/>
      <c r="FK57" s="232"/>
      <c r="FL57" s="232"/>
      <c r="FM57" s="232"/>
      <c r="FN57" s="232"/>
      <c r="FO57" s="232"/>
      <c r="FP57" s="232"/>
      <c r="FQ57" s="232"/>
      <c r="FR57" s="232"/>
      <c r="FS57" s="232"/>
      <c r="FT57" s="232"/>
      <c r="FU57" s="232"/>
      <c r="FV57" s="232"/>
      <c r="FW57" s="232"/>
      <c r="FX57" s="232"/>
      <c r="FY57" s="232"/>
      <c r="FZ57" s="232"/>
      <c r="GA57" s="232"/>
      <c r="GB57" s="232"/>
      <c r="GC57" s="232"/>
      <c r="GD57" s="232"/>
      <c r="GE57" s="232"/>
      <c r="GF57" s="232"/>
      <c r="GG57" s="232"/>
      <c r="GH57" s="232"/>
      <c r="GI57" s="232"/>
      <c r="GJ57" s="232"/>
      <c r="GK57" s="232"/>
      <c r="GL57" s="232"/>
      <c r="GM57" s="232"/>
      <c r="GN57" s="232"/>
      <c r="GO57" s="232"/>
      <c r="GP57" s="232"/>
      <c r="GQ57" s="232"/>
      <c r="GR57" s="232"/>
      <c r="GS57" s="232"/>
      <c r="GT57" s="232"/>
      <c r="GU57" s="232"/>
      <c r="GV57" s="232"/>
      <c r="GW57" s="232"/>
      <c r="GX57" s="232"/>
      <c r="GY57" s="232"/>
      <c r="GZ57" s="232"/>
      <c r="HA57" s="232"/>
      <c r="HB57" s="232"/>
      <c r="HC57" s="232"/>
      <c r="HD57" s="232"/>
      <c r="HE57" s="232"/>
      <c r="HF57" s="232"/>
      <c r="HG57" s="232"/>
      <c r="HH57" s="232"/>
      <c r="HI57" s="232"/>
      <c r="HJ57" s="232"/>
      <c r="HK57" s="232"/>
      <c r="HL57" s="232"/>
      <c r="HM57" s="232"/>
      <c r="HN57" s="232"/>
      <c r="HO57" s="232"/>
      <c r="HP57" s="232"/>
      <c r="HQ57" s="232"/>
      <c r="HR57" s="232"/>
      <c r="HS57" s="232"/>
      <c r="HT57" s="232"/>
      <c r="HU57" s="232"/>
      <c r="HV57" s="232"/>
      <c r="HW57" s="232"/>
      <c r="HX57" s="232"/>
      <c r="HY57" s="232"/>
      <c r="HZ57" s="232"/>
      <c r="IA57" s="232"/>
      <c r="IB57" s="232"/>
      <c r="IC57" s="232"/>
      <c r="ID57" s="232"/>
      <c r="IE57" s="232"/>
      <c r="IF57" s="232"/>
      <c r="IG57" s="232"/>
      <c r="IH57" s="232"/>
      <c r="II57" s="232"/>
      <c r="IJ57" s="232"/>
      <c r="IK57" s="232"/>
      <c r="IL57" s="232"/>
      <c r="IM57" s="232"/>
      <c r="IN57" s="232"/>
      <c r="IO57" s="232"/>
      <c r="IP57" s="232"/>
      <c r="IQ57" s="232"/>
      <c r="IR57" s="232"/>
      <c r="IS57" s="232"/>
      <c r="IT57" s="232"/>
      <c r="IU57" s="232"/>
      <c r="IV57" s="232"/>
      <c r="IW57" s="232"/>
      <c r="IX57" s="232"/>
      <c r="IY57" s="232"/>
      <c r="IZ57" s="232"/>
      <c r="JA57" s="232"/>
      <c r="JB57" s="232"/>
      <c r="JC57" s="232"/>
      <c r="JD57" s="232"/>
      <c r="JE57" s="232"/>
      <c r="JF57" s="232"/>
      <c r="JG57" s="232"/>
      <c r="JH57" s="232"/>
      <c r="JI57" s="232"/>
      <c r="JJ57" s="232"/>
      <c r="JK57" s="232"/>
      <c r="JL57" s="232"/>
      <c r="JM57" s="232"/>
      <c r="JN57" s="232"/>
      <c r="JO57" s="232"/>
      <c r="JP57" s="232"/>
      <c r="JQ57" s="232"/>
      <c r="JR57" s="232"/>
      <c r="JS57" s="232"/>
      <c r="JT57" s="232"/>
      <c r="JU57" s="232"/>
      <c r="JV57" s="232"/>
      <c r="JW57" s="232"/>
      <c r="JX57" s="232"/>
      <c r="JY57" s="232"/>
      <c r="JZ57" s="232"/>
      <c r="KA57" s="232"/>
      <c r="KB57" s="232"/>
      <c r="KC57" s="232"/>
      <c r="KD57" s="232"/>
      <c r="KE57" s="232"/>
      <c r="KF57" s="232"/>
      <c r="KG57" s="232"/>
      <c r="KH57" s="232"/>
      <c r="KI57" s="232"/>
      <c r="KJ57" s="232"/>
      <c r="KK57" s="232"/>
      <c r="KL57" s="232"/>
      <c r="KM57" s="232"/>
      <c r="KN57" s="232"/>
      <c r="KO57" s="232"/>
      <c r="KP57" s="232"/>
      <c r="KQ57" s="232"/>
      <c r="KR57" s="232"/>
      <c r="KS57" s="232"/>
      <c r="KT57" s="232"/>
      <c r="KU57" s="232"/>
      <c r="KV57" s="232"/>
      <c r="KW57" s="232"/>
      <c r="KX57" s="232"/>
      <c r="KY57" s="232"/>
      <c r="KZ57" s="232"/>
      <c r="LA57" s="232"/>
      <c r="LB57" s="232"/>
      <c r="LC57" s="232"/>
      <c r="LD57" s="232"/>
      <c r="LE57" s="232"/>
      <c r="LF57" s="232"/>
      <c r="LG57" s="232"/>
      <c r="LH57" s="232"/>
      <c r="LI57" s="232"/>
      <c r="LJ57" s="232"/>
      <c r="LK57" s="232"/>
      <c r="LL57" s="232"/>
      <c r="LM57" s="232"/>
      <c r="LN57" s="232"/>
      <c r="LO57" s="232"/>
      <c r="LP57" s="232"/>
      <c r="LQ57" s="232"/>
      <c r="LR57" s="232"/>
      <c r="LS57" s="232"/>
      <c r="LT57" s="232"/>
      <c r="LU57" s="232"/>
      <c r="LV57" s="232"/>
      <c r="LW57" s="232"/>
      <c r="LX57" s="232"/>
      <c r="LY57" s="232"/>
      <c r="LZ57" s="232"/>
      <c r="MA57" s="232"/>
      <c r="MB57" s="232"/>
      <c r="MC57" s="232"/>
      <c r="MD57" s="232"/>
      <c r="ME57" s="232"/>
      <c r="MF57" s="232"/>
      <c r="MG57" s="232"/>
      <c r="MH57" s="232"/>
      <c r="MI57" s="232"/>
      <c r="MJ57" s="232"/>
      <c r="MK57" s="232"/>
      <c r="ML57" s="232"/>
      <c r="MM57" s="232"/>
      <c r="MN57" s="232"/>
      <c r="MO57" s="232"/>
      <c r="MP57" s="232"/>
      <c r="MQ57" s="232"/>
      <c r="MR57" s="232"/>
      <c r="MS57" s="232"/>
      <c r="MT57" s="232"/>
      <c r="MU57" s="232"/>
      <c r="MV57" s="232"/>
      <c r="MW57" s="232"/>
      <c r="MX57" s="232"/>
      <c r="MY57" s="232"/>
      <c r="MZ57" s="232"/>
      <c r="NA57" s="232"/>
      <c r="NB57" s="232"/>
      <c r="NC57" s="232"/>
      <c r="ND57" s="232"/>
      <c r="NE57" s="232"/>
      <c r="NF57" s="232"/>
      <c r="NG57" s="232"/>
      <c r="NH57" s="232"/>
      <c r="NI57" s="232"/>
      <c r="NJ57" s="232"/>
      <c r="NK57" s="232"/>
      <c r="NL57" s="232"/>
      <c r="NM57" s="232"/>
      <c r="NN57" s="232"/>
      <c r="NO57" s="232"/>
      <c r="NP57" s="232"/>
      <c r="NQ57" s="232"/>
      <c r="NR57" s="232"/>
      <c r="NS57" s="232"/>
      <c r="NT57" s="232"/>
      <c r="NU57" s="232"/>
      <c r="NV57" s="232"/>
      <c r="NW57" s="232"/>
      <c r="NX57" s="232"/>
      <c r="NY57" s="232"/>
      <c r="NZ57" s="232"/>
      <c r="OA57" s="232"/>
      <c r="OB57" s="232"/>
      <c r="OC57" s="232"/>
      <c r="OD57" s="232"/>
      <c r="OE57" s="232"/>
      <c r="OF57" s="232"/>
      <c r="OG57" s="232"/>
      <c r="OH57" s="232"/>
      <c r="OI57" s="232"/>
      <c r="OJ57" s="232"/>
      <c r="OK57" s="232"/>
      <c r="OL57" s="232"/>
      <c r="OM57" s="232"/>
      <c r="ON57" s="232"/>
      <c r="OO57" s="232"/>
      <c r="OP57" s="232"/>
      <c r="OQ57" s="232"/>
      <c r="OR57" s="232"/>
      <c r="OS57" s="232"/>
      <c r="OT57" s="232"/>
      <c r="OU57" s="232"/>
      <c r="OV57" s="232"/>
      <c r="OW57" s="232"/>
      <c r="OX57" s="232"/>
      <c r="OY57" s="232"/>
      <c r="OZ57" s="232"/>
      <c r="PA57" s="232"/>
      <c r="PB57" s="232"/>
      <c r="PC57" s="232"/>
      <c r="PD57" s="232"/>
      <c r="PE57" s="232"/>
      <c r="PF57" s="232"/>
      <c r="PG57" s="232"/>
      <c r="PH57" s="232"/>
      <c r="PI57" s="232"/>
      <c r="PJ57" s="232"/>
      <c r="PK57" s="232"/>
      <c r="PL57" s="232"/>
      <c r="PM57" s="232"/>
      <c r="PN57" s="232"/>
      <c r="PO57" s="232"/>
      <c r="PP57" s="232"/>
      <c r="PQ57" s="232"/>
      <c r="PR57" s="232"/>
      <c r="PS57" s="232"/>
      <c r="PT57" s="232"/>
      <c r="PU57" s="232"/>
      <c r="PV57" s="232"/>
      <c r="PW57" s="232"/>
      <c r="PX57" s="232"/>
      <c r="PY57" s="232"/>
      <c r="PZ57" s="232"/>
      <c r="QA57" s="232"/>
      <c r="QB57" s="232"/>
      <c r="QC57" s="232"/>
      <c r="QD57" s="232"/>
      <c r="QE57" s="232"/>
      <c r="QF57" s="232"/>
      <c r="QG57" s="232"/>
      <c r="QH57" s="232"/>
      <c r="QI57" s="232"/>
      <c r="QJ57" s="232"/>
      <c r="QK57" s="232"/>
      <c r="QL57" s="232"/>
      <c r="QM57" s="232"/>
      <c r="QN57" s="232"/>
      <c r="QO57" s="232"/>
      <c r="QP57" s="232"/>
      <c r="QQ57" s="232"/>
      <c r="QR57" s="232"/>
      <c r="QS57" s="232"/>
      <c r="QT57" s="232"/>
      <c r="QU57" s="232"/>
      <c r="QV57" s="232"/>
      <c r="QW57" s="232"/>
      <c r="QX57" s="232"/>
      <c r="QY57" s="232"/>
      <c r="QZ57" s="232"/>
      <c r="RA57" s="232"/>
      <c r="RB57" s="232"/>
      <c r="RC57" s="232"/>
      <c r="RD57" s="232"/>
      <c r="RE57" s="232"/>
      <c r="RF57" s="232"/>
      <c r="RG57" s="232"/>
      <c r="RH57" s="232"/>
      <c r="RI57" s="232"/>
      <c r="RJ57" s="232"/>
      <c r="RK57" s="232"/>
      <c r="RL57" s="232"/>
      <c r="RM57" s="232"/>
      <c r="RN57" s="232"/>
      <c r="RO57" s="232"/>
      <c r="RP57" s="232"/>
      <c r="RQ57" s="232"/>
      <c r="RR57" s="232"/>
      <c r="RS57" s="232"/>
      <c r="RT57" s="232"/>
      <c r="RU57" s="232"/>
      <c r="RV57" s="232"/>
      <c r="RW57" s="232"/>
      <c r="RX57" s="232"/>
      <c r="RY57" s="232"/>
      <c r="RZ57" s="232"/>
      <c r="SA57" s="232"/>
      <c r="SB57" s="232"/>
      <c r="SC57" s="232"/>
      <c r="SD57" s="232"/>
      <c r="SE57" s="232"/>
      <c r="SF57" s="232"/>
      <c r="SG57" s="232"/>
      <c r="SH57" s="232"/>
      <c r="SI57" s="232"/>
      <c r="SJ57" s="232"/>
      <c r="SK57" s="232"/>
      <c r="SL57" s="232"/>
      <c r="SM57" s="232"/>
      <c r="SN57" s="232"/>
      <c r="SO57" s="232"/>
      <c r="SP57" s="232"/>
      <c r="SQ57" s="232"/>
      <c r="SR57" s="232"/>
      <c r="SS57" s="232"/>
      <c r="ST57" s="232"/>
      <c r="SU57" s="232"/>
      <c r="SV57" s="232"/>
      <c r="SW57" s="232"/>
      <c r="SX57" s="232"/>
      <c r="SY57" s="232"/>
      <c r="SZ57" s="232"/>
      <c r="TA57" s="232"/>
      <c r="TB57" s="232"/>
      <c r="TC57" s="232"/>
      <c r="TD57" s="232"/>
      <c r="TE57" s="232"/>
      <c r="TF57" s="232"/>
      <c r="TG57" s="232"/>
      <c r="TH57" s="232"/>
      <c r="TI57" s="232"/>
      <c r="TJ57" s="232"/>
      <c r="TK57" s="232"/>
      <c r="TL57" s="232"/>
      <c r="TM57" s="232"/>
      <c r="TN57" s="232"/>
      <c r="TO57" s="232"/>
      <c r="TP57" s="232"/>
      <c r="TQ57" s="232"/>
      <c r="TR57" s="232"/>
      <c r="TS57" s="232"/>
      <c r="TT57" s="232"/>
      <c r="TU57" s="232"/>
      <c r="TV57" s="232"/>
      <c r="TW57" s="232"/>
      <c r="TX57" s="232"/>
      <c r="TY57" s="232"/>
      <c r="TZ57" s="232"/>
      <c r="UA57" s="232"/>
      <c r="UB57" s="232"/>
      <c r="UC57" s="232"/>
      <c r="UD57" s="232"/>
      <c r="UE57" s="232"/>
      <c r="UF57" s="232"/>
      <c r="UG57" s="232"/>
      <c r="UH57" s="232"/>
      <c r="UI57" s="232"/>
      <c r="UJ57" s="232"/>
      <c r="UK57" s="232"/>
      <c r="UL57" s="232"/>
      <c r="UM57" s="232"/>
      <c r="UN57" s="232"/>
      <c r="UO57" s="232"/>
      <c r="UP57" s="232"/>
      <c r="UQ57" s="232"/>
      <c r="UR57" s="232"/>
      <c r="US57" s="232"/>
      <c r="UT57" s="232"/>
      <c r="UU57" s="232"/>
      <c r="UV57" s="232"/>
      <c r="UW57" s="232"/>
      <c r="UX57" s="232"/>
      <c r="UY57" s="232"/>
      <c r="UZ57" s="232"/>
      <c r="VA57" s="232"/>
      <c r="VB57" s="232"/>
      <c r="VC57" s="232"/>
      <c r="VD57" s="232"/>
      <c r="VE57" s="232"/>
      <c r="VF57" s="232"/>
      <c r="VG57" s="232"/>
      <c r="VH57" s="232"/>
      <c r="VI57" s="232"/>
      <c r="VJ57" s="232"/>
      <c r="VK57" s="232"/>
      <c r="VL57" s="232"/>
      <c r="VM57" s="232"/>
      <c r="VN57" s="232"/>
      <c r="VO57" s="232"/>
      <c r="VP57" s="232"/>
      <c r="VQ57" s="232"/>
      <c r="VR57" s="232"/>
      <c r="VS57" s="232"/>
      <c r="VT57" s="232"/>
      <c r="VU57" s="232"/>
      <c r="VV57" s="232"/>
      <c r="VW57" s="232"/>
      <c r="VX57" s="232"/>
      <c r="VY57" s="232"/>
      <c r="VZ57" s="232"/>
      <c r="WA57" s="232"/>
      <c r="WB57" s="232"/>
      <c r="WC57" s="232"/>
      <c r="WD57" s="232"/>
      <c r="WE57" s="232"/>
      <c r="WF57" s="232"/>
      <c r="WG57" s="232"/>
      <c r="WH57" s="232"/>
      <c r="WI57" s="232"/>
      <c r="WJ57" s="232"/>
      <c r="WK57" s="232"/>
      <c r="WL57" s="232"/>
      <c r="WM57" s="232"/>
      <c r="WN57" s="232"/>
      <c r="WO57" s="232"/>
      <c r="WP57" s="232"/>
      <c r="WQ57" s="232"/>
      <c r="WR57" s="232"/>
      <c r="WS57" s="232"/>
      <c r="WT57" s="232"/>
      <c r="WU57" s="232"/>
      <c r="WV57" s="232"/>
      <c r="WW57" s="232"/>
      <c r="WX57" s="232"/>
      <c r="WY57" s="232"/>
      <c r="WZ57" s="232"/>
      <c r="XA57" s="232"/>
      <c r="XB57" s="232"/>
      <c r="XC57" s="232"/>
      <c r="XD57" s="232"/>
      <c r="XE57" s="232"/>
      <c r="XF57" s="232"/>
      <c r="XG57" s="232"/>
      <c r="XH57" s="232"/>
      <c r="XI57" s="232"/>
      <c r="XJ57" s="232"/>
      <c r="XK57" s="232"/>
      <c r="XL57" s="232"/>
      <c r="XM57" s="232"/>
      <c r="XN57" s="232"/>
      <c r="XO57" s="232"/>
      <c r="XP57" s="232"/>
      <c r="XQ57" s="232"/>
      <c r="XR57" s="232"/>
      <c r="XS57" s="232"/>
      <c r="XT57" s="232"/>
      <c r="XU57" s="232"/>
      <c r="XV57" s="232"/>
      <c r="XW57" s="232"/>
      <c r="XX57" s="232"/>
      <c r="XY57" s="232"/>
      <c r="XZ57" s="232"/>
      <c r="YA57" s="232"/>
      <c r="YB57" s="232"/>
      <c r="YC57" s="232"/>
      <c r="YD57" s="232"/>
      <c r="YE57" s="232"/>
      <c r="YF57" s="232"/>
      <c r="YG57" s="232"/>
      <c r="YH57" s="232"/>
      <c r="YI57" s="232"/>
      <c r="YJ57" s="232"/>
      <c r="YK57" s="232"/>
      <c r="YL57" s="232"/>
      <c r="YM57" s="232"/>
      <c r="YN57" s="232"/>
      <c r="YO57" s="232"/>
      <c r="YP57" s="232"/>
      <c r="YQ57" s="232"/>
      <c r="YR57" s="232"/>
      <c r="YS57" s="232"/>
      <c r="YT57" s="232"/>
      <c r="YU57" s="232"/>
      <c r="YV57" s="232"/>
      <c r="YW57" s="232"/>
      <c r="YX57" s="232"/>
      <c r="YY57" s="232"/>
      <c r="YZ57" s="232"/>
      <c r="ZA57" s="232"/>
      <c r="ZB57" s="232"/>
      <c r="ZC57" s="232"/>
      <c r="ZD57" s="232"/>
      <c r="ZE57" s="232"/>
      <c r="ZF57" s="232"/>
      <c r="ZG57" s="232"/>
      <c r="ZH57" s="232"/>
      <c r="ZI57" s="232"/>
      <c r="ZJ57" s="232"/>
      <c r="ZK57" s="232"/>
      <c r="ZL57" s="232"/>
      <c r="ZM57" s="232"/>
      <c r="ZN57" s="232"/>
      <c r="ZO57" s="232"/>
      <c r="ZP57" s="232"/>
      <c r="ZQ57" s="232"/>
      <c r="ZR57" s="232"/>
      <c r="ZS57" s="232"/>
      <c r="ZT57" s="232"/>
      <c r="ZU57" s="232"/>
      <c r="ZV57" s="232"/>
      <c r="ZW57" s="232"/>
      <c r="ZX57" s="232"/>
      <c r="ZY57" s="232"/>
      <c r="ZZ57" s="232"/>
      <c r="AAA57" s="232"/>
      <c r="AAB57" s="232"/>
      <c r="AAC57" s="232"/>
      <c r="AAD57" s="232"/>
      <c r="AAE57" s="232"/>
      <c r="AAF57" s="232"/>
      <c r="AAG57" s="232"/>
      <c r="AAH57" s="232"/>
      <c r="AAI57" s="232"/>
      <c r="AAJ57" s="232"/>
      <c r="AAK57" s="232"/>
      <c r="AAL57" s="232"/>
      <c r="AAM57" s="232"/>
      <c r="AAN57" s="232"/>
      <c r="AAO57" s="232"/>
      <c r="AAP57" s="232"/>
      <c r="AAQ57" s="232"/>
      <c r="AAR57" s="232"/>
      <c r="AAS57" s="232"/>
      <c r="AAT57" s="232"/>
      <c r="AAU57" s="232"/>
      <c r="AAV57" s="232"/>
      <c r="AAW57" s="232"/>
      <c r="AAX57" s="232"/>
      <c r="AAY57" s="232"/>
      <c r="AAZ57" s="232"/>
      <c r="ABA57" s="232"/>
      <c r="ABB57" s="232"/>
      <c r="ABC57" s="232"/>
      <c r="ABD57" s="232"/>
      <c r="ABE57" s="232"/>
      <c r="ABF57" s="232"/>
      <c r="ABG57" s="232"/>
      <c r="ABH57" s="232"/>
      <c r="ABI57" s="232"/>
      <c r="ABJ57" s="232"/>
      <c r="ABK57" s="232"/>
      <c r="ABL57" s="232"/>
      <c r="ABM57" s="232"/>
      <c r="ABN57" s="232"/>
      <c r="ABO57" s="232"/>
      <c r="ABP57" s="232"/>
      <c r="ABQ57" s="232"/>
      <c r="ABR57" s="232"/>
      <c r="ABS57" s="232"/>
      <c r="ABT57" s="232"/>
      <c r="ABU57" s="232"/>
      <c r="ABV57" s="232"/>
      <c r="ABW57" s="232"/>
      <c r="ABX57" s="232"/>
      <c r="ABY57" s="232"/>
      <c r="ABZ57" s="232"/>
      <c r="ACA57" s="232"/>
      <c r="ACB57" s="232"/>
      <c r="ACC57" s="232"/>
      <c r="ACD57" s="232"/>
      <c r="ACE57" s="232"/>
      <c r="ACF57" s="232"/>
      <c r="ACG57" s="232"/>
      <c r="ACH57" s="232"/>
      <c r="ACI57" s="232"/>
      <c r="ACJ57" s="232"/>
      <c r="ACK57" s="232"/>
      <c r="ACL57" s="232"/>
      <c r="ACM57" s="232"/>
      <c r="ACN57" s="232"/>
      <c r="ACO57" s="232"/>
      <c r="ACP57" s="232"/>
      <c r="ACQ57" s="232"/>
      <c r="ACR57" s="232"/>
      <c r="ACS57" s="232"/>
      <c r="ACT57" s="232"/>
      <c r="ACU57" s="232"/>
      <c r="ACV57" s="232"/>
      <c r="ACW57" s="232"/>
      <c r="ACX57" s="232"/>
      <c r="ACY57" s="232"/>
      <c r="ACZ57" s="232"/>
      <c r="ADA57" s="232"/>
      <c r="ADB57" s="232"/>
      <c r="ADC57" s="232"/>
      <c r="ADD57" s="232"/>
      <c r="ADE57" s="232"/>
      <c r="ADF57" s="232"/>
      <c r="ADG57" s="232"/>
      <c r="ADH57" s="232"/>
      <c r="ADI57" s="232"/>
      <c r="ADJ57" s="232"/>
      <c r="ADK57" s="232"/>
      <c r="ADL57" s="232"/>
      <c r="ADM57" s="232"/>
      <c r="ADN57" s="232"/>
      <c r="ADO57" s="232"/>
      <c r="ADP57" s="232"/>
      <c r="ADQ57" s="232"/>
      <c r="ADR57" s="232"/>
      <c r="ADS57" s="232"/>
      <c r="ADT57" s="232"/>
      <c r="ADU57" s="232"/>
      <c r="ADV57" s="232"/>
      <c r="ADW57" s="232"/>
      <c r="ADX57" s="232"/>
      <c r="ADY57" s="232"/>
      <c r="ADZ57" s="232"/>
      <c r="AEA57" s="232"/>
      <c r="AEB57" s="232"/>
      <c r="AEC57" s="232"/>
      <c r="AED57" s="232"/>
      <c r="AEE57" s="232"/>
      <c r="AEF57" s="232"/>
      <c r="AEG57" s="232"/>
      <c r="AEH57" s="232"/>
      <c r="AEI57" s="232"/>
      <c r="AEJ57" s="232"/>
      <c r="AEK57" s="232"/>
      <c r="AEL57" s="232"/>
      <c r="AEM57" s="232"/>
      <c r="AEN57" s="232"/>
      <c r="AEO57" s="232"/>
      <c r="AEP57" s="232"/>
      <c r="AEQ57" s="232"/>
      <c r="AER57" s="232"/>
      <c r="AES57" s="232"/>
      <c r="AET57" s="232"/>
      <c r="AEU57" s="232"/>
      <c r="AEV57" s="232"/>
      <c r="AEW57" s="232"/>
      <c r="AEX57" s="232"/>
      <c r="AEY57" s="232"/>
      <c r="AEZ57" s="232"/>
      <c r="AFA57" s="232"/>
      <c r="AFB57" s="232"/>
      <c r="AFC57" s="232"/>
      <c r="AFD57" s="232"/>
      <c r="AFE57" s="232"/>
      <c r="AFF57" s="232"/>
      <c r="AFG57" s="232"/>
      <c r="AFH57" s="232"/>
      <c r="AFI57" s="232"/>
      <c r="AFJ57" s="232"/>
      <c r="AFK57" s="232"/>
      <c r="AFL57" s="232"/>
      <c r="AFM57" s="232"/>
      <c r="AFN57" s="232"/>
      <c r="AFO57" s="232"/>
      <c r="AFP57" s="232"/>
      <c r="AFQ57" s="232"/>
      <c r="AFR57" s="232"/>
      <c r="AFS57" s="232"/>
      <c r="AFT57" s="232"/>
      <c r="AFU57" s="232"/>
      <c r="AFV57" s="232"/>
      <c r="AFW57" s="232"/>
      <c r="AFX57" s="232"/>
      <c r="AFY57" s="232"/>
      <c r="AFZ57" s="232"/>
      <c r="AGA57" s="232"/>
      <c r="AGB57" s="232"/>
      <c r="AGC57" s="232"/>
      <c r="AGD57" s="232"/>
      <c r="AGE57" s="232"/>
      <c r="AGF57" s="232"/>
      <c r="AGG57" s="232"/>
      <c r="AGH57" s="232"/>
      <c r="AGI57" s="232"/>
      <c r="AGJ57" s="232"/>
      <c r="AGK57" s="232"/>
      <c r="AGL57" s="232"/>
      <c r="AGM57" s="232"/>
      <c r="AGN57" s="232"/>
      <c r="AGO57" s="232"/>
      <c r="AGP57" s="232"/>
      <c r="AGQ57" s="232"/>
      <c r="AGR57" s="232"/>
      <c r="AGS57" s="232"/>
      <c r="AGT57" s="232"/>
      <c r="AGU57" s="232"/>
      <c r="AGV57" s="232"/>
      <c r="AGW57" s="232"/>
      <c r="AGX57" s="232"/>
      <c r="AGY57" s="232"/>
      <c r="AGZ57" s="232"/>
      <c r="AHA57" s="232"/>
      <c r="AHB57" s="232"/>
      <c r="AHC57" s="232"/>
      <c r="AHD57" s="232"/>
      <c r="AHE57" s="232"/>
      <c r="AHF57" s="232"/>
      <c r="AHG57" s="232"/>
      <c r="AHH57" s="232"/>
      <c r="AHI57" s="232"/>
      <c r="AHJ57" s="232"/>
      <c r="AHK57" s="232"/>
      <c r="AHL57" s="232"/>
      <c r="AHM57" s="232"/>
      <c r="AHN57" s="232"/>
      <c r="AHO57" s="232"/>
      <c r="AHP57" s="232"/>
      <c r="AHQ57" s="232"/>
      <c r="AHR57" s="232"/>
      <c r="AHS57" s="232"/>
      <c r="AHT57" s="232"/>
      <c r="AHU57" s="232"/>
      <c r="AHV57" s="232"/>
      <c r="AHW57" s="232"/>
      <c r="AHX57" s="232"/>
      <c r="AHY57" s="232"/>
      <c r="AHZ57" s="232"/>
      <c r="AIA57" s="232"/>
      <c r="AIB57" s="232"/>
      <c r="AIC57" s="232"/>
      <c r="AID57" s="232"/>
      <c r="AIE57" s="232"/>
      <c r="AIF57" s="232"/>
      <c r="AIG57" s="232"/>
      <c r="AIH57" s="232"/>
      <c r="AII57" s="232"/>
      <c r="AIJ57" s="232"/>
      <c r="AIK57" s="232"/>
      <c r="AIL57" s="232"/>
      <c r="AIM57" s="232"/>
      <c r="AIN57" s="232"/>
      <c r="AIO57" s="232"/>
      <c r="AIP57" s="232"/>
      <c r="AIQ57" s="232"/>
      <c r="AIR57" s="232"/>
      <c r="AIS57" s="232"/>
      <c r="AIT57" s="232"/>
      <c r="AIU57" s="232"/>
      <c r="AIV57" s="232"/>
      <c r="AIW57" s="232"/>
      <c r="AIX57" s="232"/>
      <c r="AIY57" s="232"/>
      <c r="AIZ57" s="232"/>
      <c r="AJA57" s="232"/>
      <c r="AJB57" s="232"/>
      <c r="AJC57" s="232"/>
      <c r="AJD57" s="232"/>
      <c r="AJE57" s="232"/>
      <c r="AJF57" s="232"/>
      <c r="AJG57" s="232"/>
      <c r="AJH57" s="232"/>
      <c r="AJI57" s="232"/>
      <c r="AJJ57" s="232"/>
      <c r="AJK57" s="232"/>
      <c r="AJL57" s="232"/>
      <c r="AJM57" s="232"/>
      <c r="AJN57" s="232"/>
      <c r="AJO57" s="232"/>
      <c r="AJP57" s="232"/>
      <c r="AJQ57" s="232"/>
      <c r="AJR57" s="232"/>
      <c r="AJS57" s="232"/>
      <c r="AJT57" s="232"/>
      <c r="AJU57" s="232"/>
      <c r="AJV57" s="232"/>
      <c r="AJW57" s="232"/>
      <c r="AJX57" s="232"/>
      <c r="AJY57" s="232"/>
      <c r="AJZ57" s="232"/>
      <c r="AKA57" s="232"/>
      <c r="AKB57" s="232"/>
      <c r="AKC57" s="232"/>
      <c r="AKD57" s="232"/>
      <c r="AKE57" s="232"/>
      <c r="AKF57" s="232"/>
      <c r="AKG57" s="232"/>
      <c r="AKH57" s="232"/>
      <c r="AKI57" s="232"/>
      <c r="AKJ57" s="232"/>
      <c r="AKK57" s="232"/>
      <c r="AKL57" s="232"/>
      <c r="AKM57" s="232"/>
      <c r="AKN57" s="232"/>
      <c r="AKO57" s="232"/>
      <c r="AKP57" s="232"/>
      <c r="AKQ57" s="232"/>
      <c r="AKR57" s="232"/>
      <c r="AKS57" s="232"/>
      <c r="AKT57" s="232"/>
      <c r="AKU57" s="232"/>
      <c r="AKV57" s="232"/>
      <c r="AKW57" s="232"/>
      <c r="AKX57" s="232"/>
      <c r="AKY57" s="232"/>
      <c r="AKZ57" s="232"/>
      <c r="ALA57" s="232"/>
      <c r="ALB57" s="232"/>
      <c r="ALC57" s="232"/>
      <c r="ALD57" s="232"/>
      <c r="ALE57" s="232"/>
      <c r="ALF57" s="232"/>
      <c r="ALG57" s="232"/>
      <c r="ALH57" s="232"/>
      <c r="ALI57" s="232"/>
      <c r="ALJ57" s="232"/>
      <c r="ALK57" s="232"/>
      <c r="ALL57" s="232"/>
      <c r="ALM57" s="232"/>
      <c r="ALN57" s="232"/>
      <c r="ALO57" s="232"/>
      <c r="ALP57" s="232"/>
      <c r="ALQ57" s="232"/>
      <c r="ALR57" s="232"/>
      <c r="ALS57" s="232"/>
      <c r="ALT57" s="232"/>
      <c r="ALU57" s="232"/>
      <c r="ALV57" s="232"/>
      <c r="ALW57" s="232"/>
      <c r="ALX57" s="232"/>
      <c r="ALY57" s="232"/>
      <c r="ALZ57" s="232"/>
      <c r="AMA57" s="232"/>
      <c r="AMB57" s="232"/>
      <c r="AMC57" s="232"/>
      <c r="AMD57" s="232"/>
      <c r="AME57" s="232"/>
      <c r="AMF57" s="232"/>
      <c r="AMG57" s="232"/>
      <c r="AMH57" s="232"/>
      <c r="AMI57" s="232"/>
      <c r="AMJ57" s="232"/>
      <c r="AMK57" s="232"/>
    </row>
    <row r="58" spans="1:1025" s="234" customFormat="1" ht="45" customHeight="1">
      <c r="A58" s="330">
        <f>A48+1</f>
        <v>3</v>
      </c>
      <c r="B58" s="313" t="str">
        <f>IF(ISBLANK('[10]PRESUP LINEA IMPULSION'!B24),"",'[10]PRESUP LINEA IMPULSION'!B24)</f>
        <v>SUMINISTRO DE TUBERIAS Y PIEZAS ESPECIALES:</v>
      </c>
      <c r="C58" s="312" t="str">
        <f>IF(ISBLANK('[10]PRESUP LINEA IMPULSION'!C24),"",'[10]PRESUP LINEA IMPULSION'!C24)</f>
        <v/>
      </c>
      <c r="D58" s="311" t="str">
        <f>IF(ISBLANK('[10]PRESUP LINEA IMPULSION'!D24),"",'[10]PRESUP LINEA IMPULSION'!D24)</f>
        <v/>
      </c>
      <c r="E58" s="310"/>
      <c r="F58" s="309" t="str">
        <f t="shared" si="2"/>
        <v/>
      </c>
      <c r="G58" s="288" t="str">
        <f>IF(ISBLANK('[10]PRESUP LINEA IMPULSION'!G24),"",'[10]PRESUP LINEA IMPULSION'!G24)</f>
        <v/>
      </c>
      <c r="H58" s="250"/>
      <c r="K58" s="233"/>
      <c r="L58" s="233"/>
      <c r="M58" s="233"/>
      <c r="N58" s="233"/>
      <c r="O58" s="233"/>
      <c r="P58" s="233"/>
      <c r="Q58" s="233"/>
      <c r="R58" s="233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  <c r="AS58" s="232"/>
      <c r="AT58" s="232"/>
      <c r="AU58" s="232"/>
      <c r="AV58" s="232"/>
      <c r="AW58" s="232"/>
      <c r="AX58" s="232"/>
      <c r="AY58" s="232"/>
      <c r="AZ58" s="232"/>
      <c r="BA58" s="232"/>
      <c r="BB58" s="232"/>
      <c r="BC58" s="232"/>
      <c r="BD58" s="232"/>
      <c r="BE58" s="232"/>
      <c r="BF58" s="232"/>
      <c r="BG58" s="232"/>
      <c r="BH58" s="232"/>
      <c r="BI58" s="232"/>
      <c r="BJ58" s="232"/>
      <c r="BK58" s="232"/>
      <c r="BL58" s="232"/>
      <c r="BM58" s="232"/>
      <c r="BN58" s="232"/>
      <c r="BO58" s="232"/>
      <c r="BP58" s="232"/>
      <c r="BQ58" s="232"/>
      <c r="BR58" s="232"/>
      <c r="BS58" s="232"/>
      <c r="BT58" s="232"/>
      <c r="BU58" s="232"/>
      <c r="BV58" s="232"/>
      <c r="BW58" s="232"/>
      <c r="BX58" s="232"/>
      <c r="BY58" s="232"/>
      <c r="BZ58" s="232"/>
      <c r="CA58" s="232"/>
      <c r="CB58" s="232"/>
      <c r="CC58" s="232"/>
      <c r="CD58" s="232"/>
      <c r="CE58" s="232"/>
      <c r="CF58" s="232"/>
      <c r="CG58" s="232"/>
      <c r="CH58" s="232"/>
      <c r="CI58" s="232"/>
      <c r="CJ58" s="232"/>
      <c r="CK58" s="232"/>
      <c r="CL58" s="232"/>
      <c r="CM58" s="232"/>
      <c r="CN58" s="232"/>
      <c r="CO58" s="232"/>
      <c r="CP58" s="232"/>
      <c r="CQ58" s="232"/>
      <c r="CR58" s="232"/>
      <c r="CS58" s="232"/>
      <c r="CT58" s="232"/>
      <c r="CU58" s="232"/>
      <c r="CV58" s="232"/>
      <c r="CW58" s="232"/>
      <c r="CX58" s="232"/>
      <c r="CY58" s="232"/>
      <c r="CZ58" s="232"/>
      <c r="DA58" s="232"/>
      <c r="DB58" s="232"/>
      <c r="DC58" s="232"/>
      <c r="DD58" s="232"/>
      <c r="DE58" s="232"/>
      <c r="DF58" s="232"/>
      <c r="DG58" s="232"/>
      <c r="DH58" s="232"/>
      <c r="DI58" s="232"/>
      <c r="DJ58" s="232"/>
      <c r="DK58" s="232"/>
      <c r="DL58" s="232"/>
      <c r="DM58" s="232"/>
      <c r="DN58" s="232"/>
      <c r="DO58" s="232"/>
      <c r="DP58" s="232"/>
      <c r="DQ58" s="232"/>
      <c r="DR58" s="232"/>
      <c r="DS58" s="232"/>
      <c r="DT58" s="232"/>
      <c r="DU58" s="232"/>
      <c r="DV58" s="232"/>
      <c r="DW58" s="232"/>
      <c r="DX58" s="232"/>
      <c r="DY58" s="232"/>
      <c r="DZ58" s="232"/>
      <c r="EA58" s="232"/>
      <c r="EB58" s="232"/>
      <c r="EC58" s="232"/>
      <c r="ED58" s="232"/>
      <c r="EE58" s="232"/>
      <c r="EF58" s="232"/>
      <c r="EG58" s="232"/>
      <c r="EH58" s="232"/>
      <c r="EI58" s="232"/>
      <c r="EJ58" s="232"/>
      <c r="EK58" s="232"/>
      <c r="EL58" s="232"/>
      <c r="EM58" s="232"/>
      <c r="EN58" s="232"/>
      <c r="EO58" s="232"/>
      <c r="EP58" s="232"/>
      <c r="EQ58" s="232"/>
      <c r="ER58" s="232"/>
      <c r="ES58" s="232"/>
      <c r="ET58" s="232"/>
      <c r="EU58" s="232"/>
      <c r="EV58" s="232"/>
      <c r="EW58" s="232"/>
      <c r="EX58" s="232"/>
      <c r="EY58" s="232"/>
      <c r="EZ58" s="232"/>
      <c r="FA58" s="232"/>
      <c r="FB58" s="232"/>
      <c r="FC58" s="232"/>
      <c r="FD58" s="232"/>
      <c r="FE58" s="232"/>
      <c r="FF58" s="232"/>
      <c r="FG58" s="232"/>
      <c r="FH58" s="232"/>
      <c r="FI58" s="232"/>
      <c r="FJ58" s="232"/>
      <c r="FK58" s="232"/>
      <c r="FL58" s="232"/>
      <c r="FM58" s="232"/>
      <c r="FN58" s="232"/>
      <c r="FO58" s="232"/>
      <c r="FP58" s="232"/>
      <c r="FQ58" s="232"/>
      <c r="FR58" s="232"/>
      <c r="FS58" s="232"/>
      <c r="FT58" s="232"/>
      <c r="FU58" s="232"/>
      <c r="FV58" s="232"/>
      <c r="FW58" s="232"/>
      <c r="FX58" s="232"/>
      <c r="FY58" s="232"/>
      <c r="FZ58" s="232"/>
      <c r="GA58" s="232"/>
      <c r="GB58" s="232"/>
      <c r="GC58" s="232"/>
      <c r="GD58" s="232"/>
      <c r="GE58" s="232"/>
      <c r="GF58" s="232"/>
      <c r="GG58" s="232"/>
      <c r="GH58" s="232"/>
      <c r="GI58" s="232"/>
      <c r="GJ58" s="232"/>
      <c r="GK58" s="232"/>
      <c r="GL58" s="232"/>
      <c r="GM58" s="232"/>
      <c r="GN58" s="232"/>
      <c r="GO58" s="232"/>
      <c r="GP58" s="232"/>
      <c r="GQ58" s="232"/>
      <c r="GR58" s="232"/>
      <c r="GS58" s="232"/>
      <c r="GT58" s="232"/>
      <c r="GU58" s="232"/>
      <c r="GV58" s="232"/>
      <c r="GW58" s="232"/>
      <c r="GX58" s="232"/>
      <c r="GY58" s="232"/>
      <c r="GZ58" s="232"/>
      <c r="HA58" s="232"/>
      <c r="HB58" s="232"/>
      <c r="HC58" s="232"/>
      <c r="HD58" s="232"/>
      <c r="HE58" s="232"/>
      <c r="HF58" s="232"/>
      <c r="HG58" s="232"/>
      <c r="HH58" s="232"/>
      <c r="HI58" s="232"/>
      <c r="HJ58" s="232"/>
      <c r="HK58" s="232"/>
      <c r="HL58" s="232"/>
      <c r="HM58" s="232"/>
      <c r="HN58" s="232"/>
      <c r="HO58" s="232"/>
      <c r="HP58" s="232"/>
      <c r="HQ58" s="232"/>
      <c r="HR58" s="232"/>
      <c r="HS58" s="232"/>
      <c r="HT58" s="232"/>
      <c r="HU58" s="232"/>
      <c r="HV58" s="232"/>
      <c r="HW58" s="232"/>
      <c r="HX58" s="232"/>
      <c r="HY58" s="232"/>
      <c r="HZ58" s="232"/>
      <c r="IA58" s="232"/>
      <c r="IB58" s="232"/>
      <c r="IC58" s="232"/>
      <c r="ID58" s="232"/>
      <c r="IE58" s="232"/>
      <c r="IF58" s="232"/>
      <c r="IG58" s="232"/>
      <c r="IH58" s="232"/>
      <c r="II58" s="232"/>
      <c r="IJ58" s="232"/>
      <c r="IK58" s="232"/>
      <c r="IL58" s="232"/>
      <c r="IM58" s="232"/>
      <c r="IN58" s="232"/>
      <c r="IO58" s="232"/>
      <c r="IP58" s="232"/>
      <c r="IQ58" s="232"/>
      <c r="IR58" s="232"/>
      <c r="IS58" s="232"/>
      <c r="IT58" s="232"/>
      <c r="IU58" s="232"/>
      <c r="IV58" s="232"/>
      <c r="IW58" s="232"/>
      <c r="IX58" s="232"/>
      <c r="IY58" s="232"/>
      <c r="IZ58" s="232"/>
      <c r="JA58" s="232"/>
      <c r="JB58" s="232"/>
      <c r="JC58" s="232"/>
      <c r="JD58" s="232"/>
      <c r="JE58" s="232"/>
      <c r="JF58" s="232"/>
      <c r="JG58" s="232"/>
      <c r="JH58" s="232"/>
      <c r="JI58" s="232"/>
      <c r="JJ58" s="232"/>
      <c r="JK58" s="232"/>
      <c r="JL58" s="232"/>
      <c r="JM58" s="232"/>
      <c r="JN58" s="232"/>
      <c r="JO58" s="232"/>
      <c r="JP58" s="232"/>
      <c r="JQ58" s="232"/>
      <c r="JR58" s="232"/>
      <c r="JS58" s="232"/>
      <c r="JT58" s="232"/>
      <c r="JU58" s="232"/>
      <c r="JV58" s="232"/>
      <c r="JW58" s="232"/>
      <c r="JX58" s="232"/>
      <c r="JY58" s="232"/>
      <c r="JZ58" s="232"/>
      <c r="KA58" s="232"/>
      <c r="KB58" s="232"/>
      <c r="KC58" s="232"/>
      <c r="KD58" s="232"/>
      <c r="KE58" s="232"/>
      <c r="KF58" s="232"/>
      <c r="KG58" s="232"/>
      <c r="KH58" s="232"/>
      <c r="KI58" s="232"/>
      <c r="KJ58" s="232"/>
      <c r="KK58" s="232"/>
      <c r="KL58" s="232"/>
      <c r="KM58" s="232"/>
      <c r="KN58" s="232"/>
      <c r="KO58" s="232"/>
      <c r="KP58" s="232"/>
      <c r="KQ58" s="232"/>
      <c r="KR58" s="232"/>
      <c r="KS58" s="232"/>
      <c r="KT58" s="232"/>
      <c r="KU58" s="232"/>
      <c r="KV58" s="232"/>
      <c r="KW58" s="232"/>
      <c r="KX58" s="232"/>
      <c r="KY58" s="232"/>
      <c r="KZ58" s="232"/>
      <c r="LA58" s="232"/>
      <c r="LB58" s="232"/>
      <c r="LC58" s="232"/>
      <c r="LD58" s="232"/>
      <c r="LE58" s="232"/>
      <c r="LF58" s="232"/>
      <c r="LG58" s="232"/>
      <c r="LH58" s="232"/>
      <c r="LI58" s="232"/>
      <c r="LJ58" s="232"/>
      <c r="LK58" s="232"/>
      <c r="LL58" s="232"/>
      <c r="LM58" s="232"/>
      <c r="LN58" s="232"/>
      <c r="LO58" s="232"/>
      <c r="LP58" s="232"/>
      <c r="LQ58" s="232"/>
      <c r="LR58" s="232"/>
      <c r="LS58" s="232"/>
      <c r="LT58" s="232"/>
      <c r="LU58" s="232"/>
      <c r="LV58" s="232"/>
      <c r="LW58" s="232"/>
      <c r="LX58" s="232"/>
      <c r="LY58" s="232"/>
      <c r="LZ58" s="232"/>
      <c r="MA58" s="232"/>
      <c r="MB58" s="232"/>
      <c r="MC58" s="232"/>
      <c r="MD58" s="232"/>
      <c r="ME58" s="232"/>
      <c r="MF58" s="232"/>
      <c r="MG58" s="232"/>
      <c r="MH58" s="232"/>
      <c r="MI58" s="232"/>
      <c r="MJ58" s="232"/>
      <c r="MK58" s="232"/>
      <c r="ML58" s="232"/>
      <c r="MM58" s="232"/>
      <c r="MN58" s="232"/>
      <c r="MO58" s="232"/>
      <c r="MP58" s="232"/>
      <c r="MQ58" s="232"/>
      <c r="MR58" s="232"/>
      <c r="MS58" s="232"/>
      <c r="MT58" s="232"/>
      <c r="MU58" s="232"/>
      <c r="MV58" s="232"/>
      <c r="MW58" s="232"/>
      <c r="MX58" s="232"/>
      <c r="MY58" s="232"/>
      <c r="MZ58" s="232"/>
      <c r="NA58" s="232"/>
      <c r="NB58" s="232"/>
      <c r="NC58" s="232"/>
      <c r="ND58" s="232"/>
      <c r="NE58" s="232"/>
      <c r="NF58" s="232"/>
      <c r="NG58" s="232"/>
      <c r="NH58" s="232"/>
      <c r="NI58" s="232"/>
      <c r="NJ58" s="232"/>
      <c r="NK58" s="232"/>
      <c r="NL58" s="232"/>
      <c r="NM58" s="232"/>
      <c r="NN58" s="232"/>
      <c r="NO58" s="232"/>
      <c r="NP58" s="232"/>
      <c r="NQ58" s="232"/>
      <c r="NR58" s="232"/>
      <c r="NS58" s="232"/>
      <c r="NT58" s="232"/>
      <c r="NU58" s="232"/>
      <c r="NV58" s="232"/>
      <c r="NW58" s="232"/>
      <c r="NX58" s="232"/>
      <c r="NY58" s="232"/>
      <c r="NZ58" s="232"/>
      <c r="OA58" s="232"/>
      <c r="OB58" s="232"/>
      <c r="OC58" s="232"/>
      <c r="OD58" s="232"/>
      <c r="OE58" s="232"/>
      <c r="OF58" s="232"/>
      <c r="OG58" s="232"/>
      <c r="OH58" s="232"/>
      <c r="OI58" s="232"/>
      <c r="OJ58" s="232"/>
      <c r="OK58" s="232"/>
      <c r="OL58" s="232"/>
      <c r="OM58" s="232"/>
      <c r="ON58" s="232"/>
      <c r="OO58" s="232"/>
      <c r="OP58" s="232"/>
      <c r="OQ58" s="232"/>
      <c r="OR58" s="232"/>
      <c r="OS58" s="232"/>
      <c r="OT58" s="232"/>
      <c r="OU58" s="232"/>
      <c r="OV58" s="232"/>
      <c r="OW58" s="232"/>
      <c r="OX58" s="232"/>
      <c r="OY58" s="232"/>
      <c r="OZ58" s="232"/>
      <c r="PA58" s="232"/>
      <c r="PB58" s="232"/>
      <c r="PC58" s="232"/>
      <c r="PD58" s="232"/>
      <c r="PE58" s="232"/>
      <c r="PF58" s="232"/>
      <c r="PG58" s="232"/>
      <c r="PH58" s="232"/>
      <c r="PI58" s="232"/>
      <c r="PJ58" s="232"/>
      <c r="PK58" s="232"/>
      <c r="PL58" s="232"/>
      <c r="PM58" s="232"/>
      <c r="PN58" s="232"/>
      <c r="PO58" s="232"/>
      <c r="PP58" s="232"/>
      <c r="PQ58" s="232"/>
      <c r="PR58" s="232"/>
      <c r="PS58" s="232"/>
      <c r="PT58" s="232"/>
      <c r="PU58" s="232"/>
      <c r="PV58" s="232"/>
      <c r="PW58" s="232"/>
      <c r="PX58" s="232"/>
      <c r="PY58" s="232"/>
      <c r="PZ58" s="232"/>
      <c r="QA58" s="232"/>
      <c r="QB58" s="232"/>
      <c r="QC58" s="232"/>
      <c r="QD58" s="232"/>
      <c r="QE58" s="232"/>
      <c r="QF58" s="232"/>
      <c r="QG58" s="232"/>
      <c r="QH58" s="232"/>
      <c r="QI58" s="232"/>
      <c r="QJ58" s="232"/>
      <c r="QK58" s="232"/>
      <c r="QL58" s="232"/>
      <c r="QM58" s="232"/>
      <c r="QN58" s="232"/>
      <c r="QO58" s="232"/>
      <c r="QP58" s="232"/>
      <c r="QQ58" s="232"/>
      <c r="QR58" s="232"/>
      <c r="QS58" s="232"/>
      <c r="QT58" s="232"/>
      <c r="QU58" s="232"/>
      <c r="QV58" s="232"/>
      <c r="QW58" s="232"/>
      <c r="QX58" s="232"/>
      <c r="QY58" s="232"/>
      <c r="QZ58" s="232"/>
      <c r="RA58" s="232"/>
      <c r="RB58" s="232"/>
      <c r="RC58" s="232"/>
      <c r="RD58" s="232"/>
      <c r="RE58" s="232"/>
      <c r="RF58" s="232"/>
      <c r="RG58" s="232"/>
      <c r="RH58" s="232"/>
      <c r="RI58" s="232"/>
      <c r="RJ58" s="232"/>
      <c r="RK58" s="232"/>
      <c r="RL58" s="232"/>
      <c r="RM58" s="232"/>
      <c r="RN58" s="232"/>
      <c r="RO58" s="232"/>
      <c r="RP58" s="232"/>
      <c r="RQ58" s="232"/>
      <c r="RR58" s="232"/>
      <c r="RS58" s="232"/>
      <c r="RT58" s="232"/>
      <c r="RU58" s="232"/>
      <c r="RV58" s="232"/>
      <c r="RW58" s="232"/>
      <c r="RX58" s="232"/>
      <c r="RY58" s="232"/>
      <c r="RZ58" s="232"/>
      <c r="SA58" s="232"/>
      <c r="SB58" s="232"/>
      <c r="SC58" s="232"/>
      <c r="SD58" s="232"/>
      <c r="SE58" s="232"/>
      <c r="SF58" s="232"/>
      <c r="SG58" s="232"/>
      <c r="SH58" s="232"/>
      <c r="SI58" s="232"/>
      <c r="SJ58" s="232"/>
      <c r="SK58" s="232"/>
      <c r="SL58" s="232"/>
      <c r="SM58" s="232"/>
      <c r="SN58" s="232"/>
      <c r="SO58" s="232"/>
      <c r="SP58" s="232"/>
      <c r="SQ58" s="232"/>
      <c r="SR58" s="232"/>
      <c r="SS58" s="232"/>
      <c r="ST58" s="232"/>
      <c r="SU58" s="232"/>
      <c r="SV58" s="232"/>
      <c r="SW58" s="232"/>
      <c r="SX58" s="232"/>
      <c r="SY58" s="232"/>
      <c r="SZ58" s="232"/>
      <c r="TA58" s="232"/>
      <c r="TB58" s="232"/>
      <c r="TC58" s="232"/>
      <c r="TD58" s="232"/>
      <c r="TE58" s="232"/>
      <c r="TF58" s="232"/>
      <c r="TG58" s="232"/>
      <c r="TH58" s="232"/>
      <c r="TI58" s="232"/>
      <c r="TJ58" s="232"/>
      <c r="TK58" s="232"/>
      <c r="TL58" s="232"/>
      <c r="TM58" s="232"/>
      <c r="TN58" s="232"/>
      <c r="TO58" s="232"/>
      <c r="TP58" s="232"/>
      <c r="TQ58" s="232"/>
      <c r="TR58" s="232"/>
      <c r="TS58" s="232"/>
      <c r="TT58" s="232"/>
      <c r="TU58" s="232"/>
      <c r="TV58" s="232"/>
      <c r="TW58" s="232"/>
      <c r="TX58" s="232"/>
      <c r="TY58" s="232"/>
      <c r="TZ58" s="232"/>
      <c r="UA58" s="232"/>
      <c r="UB58" s="232"/>
      <c r="UC58" s="232"/>
      <c r="UD58" s="232"/>
      <c r="UE58" s="232"/>
      <c r="UF58" s="232"/>
      <c r="UG58" s="232"/>
      <c r="UH58" s="232"/>
      <c r="UI58" s="232"/>
      <c r="UJ58" s="232"/>
      <c r="UK58" s="232"/>
      <c r="UL58" s="232"/>
      <c r="UM58" s="232"/>
      <c r="UN58" s="232"/>
      <c r="UO58" s="232"/>
      <c r="UP58" s="232"/>
      <c r="UQ58" s="232"/>
      <c r="UR58" s="232"/>
      <c r="US58" s="232"/>
      <c r="UT58" s="232"/>
      <c r="UU58" s="232"/>
      <c r="UV58" s="232"/>
      <c r="UW58" s="232"/>
      <c r="UX58" s="232"/>
      <c r="UY58" s="232"/>
      <c r="UZ58" s="232"/>
      <c r="VA58" s="232"/>
      <c r="VB58" s="232"/>
      <c r="VC58" s="232"/>
      <c r="VD58" s="232"/>
      <c r="VE58" s="232"/>
      <c r="VF58" s="232"/>
      <c r="VG58" s="232"/>
      <c r="VH58" s="232"/>
      <c r="VI58" s="232"/>
      <c r="VJ58" s="232"/>
      <c r="VK58" s="232"/>
      <c r="VL58" s="232"/>
      <c r="VM58" s="232"/>
      <c r="VN58" s="232"/>
      <c r="VO58" s="232"/>
      <c r="VP58" s="232"/>
      <c r="VQ58" s="232"/>
      <c r="VR58" s="232"/>
      <c r="VS58" s="232"/>
      <c r="VT58" s="232"/>
      <c r="VU58" s="232"/>
      <c r="VV58" s="232"/>
      <c r="VW58" s="232"/>
      <c r="VX58" s="232"/>
      <c r="VY58" s="232"/>
      <c r="VZ58" s="232"/>
      <c r="WA58" s="232"/>
      <c r="WB58" s="232"/>
      <c r="WC58" s="232"/>
      <c r="WD58" s="232"/>
      <c r="WE58" s="232"/>
      <c r="WF58" s="232"/>
      <c r="WG58" s="232"/>
      <c r="WH58" s="232"/>
      <c r="WI58" s="232"/>
      <c r="WJ58" s="232"/>
      <c r="WK58" s="232"/>
      <c r="WL58" s="232"/>
      <c r="WM58" s="232"/>
      <c r="WN58" s="232"/>
      <c r="WO58" s="232"/>
      <c r="WP58" s="232"/>
      <c r="WQ58" s="232"/>
      <c r="WR58" s="232"/>
      <c r="WS58" s="232"/>
      <c r="WT58" s="232"/>
      <c r="WU58" s="232"/>
      <c r="WV58" s="232"/>
      <c r="WW58" s="232"/>
      <c r="WX58" s="232"/>
      <c r="WY58" s="232"/>
      <c r="WZ58" s="232"/>
      <c r="XA58" s="232"/>
      <c r="XB58" s="232"/>
      <c r="XC58" s="232"/>
      <c r="XD58" s="232"/>
      <c r="XE58" s="232"/>
      <c r="XF58" s="232"/>
      <c r="XG58" s="232"/>
      <c r="XH58" s="232"/>
      <c r="XI58" s="232"/>
      <c r="XJ58" s="232"/>
      <c r="XK58" s="232"/>
      <c r="XL58" s="232"/>
      <c r="XM58" s="232"/>
      <c r="XN58" s="232"/>
      <c r="XO58" s="232"/>
      <c r="XP58" s="232"/>
      <c r="XQ58" s="232"/>
      <c r="XR58" s="232"/>
      <c r="XS58" s="232"/>
      <c r="XT58" s="232"/>
      <c r="XU58" s="232"/>
      <c r="XV58" s="232"/>
      <c r="XW58" s="232"/>
      <c r="XX58" s="232"/>
      <c r="XY58" s="232"/>
      <c r="XZ58" s="232"/>
      <c r="YA58" s="232"/>
      <c r="YB58" s="232"/>
      <c r="YC58" s="232"/>
      <c r="YD58" s="232"/>
      <c r="YE58" s="232"/>
      <c r="YF58" s="232"/>
      <c r="YG58" s="232"/>
      <c r="YH58" s="232"/>
      <c r="YI58" s="232"/>
      <c r="YJ58" s="232"/>
      <c r="YK58" s="232"/>
      <c r="YL58" s="232"/>
      <c r="YM58" s="232"/>
      <c r="YN58" s="232"/>
      <c r="YO58" s="232"/>
      <c r="YP58" s="232"/>
      <c r="YQ58" s="232"/>
      <c r="YR58" s="232"/>
      <c r="YS58" s="232"/>
      <c r="YT58" s="232"/>
      <c r="YU58" s="232"/>
      <c r="YV58" s="232"/>
      <c r="YW58" s="232"/>
      <c r="YX58" s="232"/>
      <c r="YY58" s="232"/>
      <c r="YZ58" s="232"/>
      <c r="ZA58" s="232"/>
      <c r="ZB58" s="232"/>
      <c r="ZC58" s="232"/>
      <c r="ZD58" s="232"/>
      <c r="ZE58" s="232"/>
      <c r="ZF58" s="232"/>
      <c r="ZG58" s="232"/>
      <c r="ZH58" s="232"/>
      <c r="ZI58" s="232"/>
      <c r="ZJ58" s="232"/>
      <c r="ZK58" s="232"/>
      <c r="ZL58" s="232"/>
      <c r="ZM58" s="232"/>
      <c r="ZN58" s="232"/>
      <c r="ZO58" s="232"/>
      <c r="ZP58" s="232"/>
      <c r="ZQ58" s="232"/>
      <c r="ZR58" s="232"/>
      <c r="ZS58" s="232"/>
      <c r="ZT58" s="232"/>
      <c r="ZU58" s="232"/>
      <c r="ZV58" s="232"/>
      <c r="ZW58" s="232"/>
      <c r="ZX58" s="232"/>
      <c r="ZY58" s="232"/>
      <c r="ZZ58" s="232"/>
      <c r="AAA58" s="232"/>
      <c r="AAB58" s="232"/>
      <c r="AAC58" s="232"/>
      <c r="AAD58" s="232"/>
      <c r="AAE58" s="232"/>
      <c r="AAF58" s="232"/>
      <c r="AAG58" s="232"/>
      <c r="AAH58" s="232"/>
      <c r="AAI58" s="232"/>
      <c r="AAJ58" s="232"/>
      <c r="AAK58" s="232"/>
      <c r="AAL58" s="232"/>
      <c r="AAM58" s="232"/>
      <c r="AAN58" s="232"/>
      <c r="AAO58" s="232"/>
      <c r="AAP58" s="232"/>
      <c r="AAQ58" s="232"/>
      <c r="AAR58" s="232"/>
      <c r="AAS58" s="232"/>
      <c r="AAT58" s="232"/>
      <c r="AAU58" s="232"/>
      <c r="AAV58" s="232"/>
      <c r="AAW58" s="232"/>
      <c r="AAX58" s="232"/>
      <c r="AAY58" s="232"/>
      <c r="AAZ58" s="232"/>
      <c r="ABA58" s="232"/>
      <c r="ABB58" s="232"/>
      <c r="ABC58" s="232"/>
      <c r="ABD58" s="232"/>
      <c r="ABE58" s="232"/>
      <c r="ABF58" s="232"/>
      <c r="ABG58" s="232"/>
      <c r="ABH58" s="232"/>
      <c r="ABI58" s="232"/>
      <c r="ABJ58" s="232"/>
      <c r="ABK58" s="232"/>
      <c r="ABL58" s="232"/>
      <c r="ABM58" s="232"/>
      <c r="ABN58" s="232"/>
      <c r="ABO58" s="232"/>
      <c r="ABP58" s="232"/>
      <c r="ABQ58" s="232"/>
      <c r="ABR58" s="232"/>
      <c r="ABS58" s="232"/>
      <c r="ABT58" s="232"/>
      <c r="ABU58" s="232"/>
      <c r="ABV58" s="232"/>
      <c r="ABW58" s="232"/>
      <c r="ABX58" s="232"/>
      <c r="ABY58" s="232"/>
      <c r="ABZ58" s="232"/>
      <c r="ACA58" s="232"/>
      <c r="ACB58" s="232"/>
      <c r="ACC58" s="232"/>
      <c r="ACD58" s="232"/>
      <c r="ACE58" s="232"/>
      <c r="ACF58" s="232"/>
      <c r="ACG58" s="232"/>
      <c r="ACH58" s="232"/>
      <c r="ACI58" s="232"/>
      <c r="ACJ58" s="232"/>
      <c r="ACK58" s="232"/>
      <c r="ACL58" s="232"/>
      <c r="ACM58" s="232"/>
      <c r="ACN58" s="232"/>
      <c r="ACO58" s="232"/>
      <c r="ACP58" s="232"/>
      <c r="ACQ58" s="232"/>
      <c r="ACR58" s="232"/>
      <c r="ACS58" s="232"/>
      <c r="ACT58" s="232"/>
      <c r="ACU58" s="232"/>
      <c r="ACV58" s="232"/>
      <c r="ACW58" s="232"/>
      <c r="ACX58" s="232"/>
      <c r="ACY58" s="232"/>
      <c r="ACZ58" s="232"/>
      <c r="ADA58" s="232"/>
      <c r="ADB58" s="232"/>
      <c r="ADC58" s="232"/>
      <c r="ADD58" s="232"/>
      <c r="ADE58" s="232"/>
      <c r="ADF58" s="232"/>
      <c r="ADG58" s="232"/>
      <c r="ADH58" s="232"/>
      <c r="ADI58" s="232"/>
      <c r="ADJ58" s="232"/>
      <c r="ADK58" s="232"/>
      <c r="ADL58" s="232"/>
      <c r="ADM58" s="232"/>
      <c r="ADN58" s="232"/>
      <c r="ADO58" s="232"/>
      <c r="ADP58" s="232"/>
      <c r="ADQ58" s="232"/>
      <c r="ADR58" s="232"/>
      <c r="ADS58" s="232"/>
      <c r="ADT58" s="232"/>
      <c r="ADU58" s="232"/>
      <c r="ADV58" s="232"/>
      <c r="ADW58" s="232"/>
      <c r="ADX58" s="232"/>
      <c r="ADY58" s="232"/>
      <c r="ADZ58" s="232"/>
      <c r="AEA58" s="232"/>
      <c r="AEB58" s="232"/>
      <c r="AEC58" s="232"/>
      <c r="AED58" s="232"/>
      <c r="AEE58" s="232"/>
      <c r="AEF58" s="232"/>
      <c r="AEG58" s="232"/>
      <c r="AEH58" s="232"/>
      <c r="AEI58" s="232"/>
      <c r="AEJ58" s="232"/>
      <c r="AEK58" s="232"/>
      <c r="AEL58" s="232"/>
      <c r="AEM58" s="232"/>
      <c r="AEN58" s="232"/>
      <c r="AEO58" s="232"/>
      <c r="AEP58" s="232"/>
      <c r="AEQ58" s="232"/>
      <c r="AER58" s="232"/>
      <c r="AES58" s="232"/>
      <c r="AET58" s="232"/>
      <c r="AEU58" s="232"/>
      <c r="AEV58" s="232"/>
      <c r="AEW58" s="232"/>
      <c r="AEX58" s="232"/>
      <c r="AEY58" s="232"/>
      <c r="AEZ58" s="232"/>
      <c r="AFA58" s="232"/>
      <c r="AFB58" s="232"/>
      <c r="AFC58" s="232"/>
      <c r="AFD58" s="232"/>
      <c r="AFE58" s="232"/>
      <c r="AFF58" s="232"/>
      <c r="AFG58" s="232"/>
      <c r="AFH58" s="232"/>
      <c r="AFI58" s="232"/>
      <c r="AFJ58" s="232"/>
      <c r="AFK58" s="232"/>
      <c r="AFL58" s="232"/>
      <c r="AFM58" s="232"/>
      <c r="AFN58" s="232"/>
      <c r="AFO58" s="232"/>
      <c r="AFP58" s="232"/>
      <c r="AFQ58" s="232"/>
      <c r="AFR58" s="232"/>
      <c r="AFS58" s="232"/>
      <c r="AFT58" s="232"/>
      <c r="AFU58" s="232"/>
      <c r="AFV58" s="232"/>
      <c r="AFW58" s="232"/>
      <c r="AFX58" s="232"/>
      <c r="AFY58" s="232"/>
      <c r="AFZ58" s="232"/>
      <c r="AGA58" s="232"/>
      <c r="AGB58" s="232"/>
      <c r="AGC58" s="232"/>
      <c r="AGD58" s="232"/>
      <c r="AGE58" s="232"/>
      <c r="AGF58" s="232"/>
      <c r="AGG58" s="232"/>
      <c r="AGH58" s="232"/>
      <c r="AGI58" s="232"/>
      <c r="AGJ58" s="232"/>
      <c r="AGK58" s="232"/>
      <c r="AGL58" s="232"/>
      <c r="AGM58" s="232"/>
      <c r="AGN58" s="232"/>
      <c r="AGO58" s="232"/>
      <c r="AGP58" s="232"/>
      <c r="AGQ58" s="232"/>
      <c r="AGR58" s="232"/>
      <c r="AGS58" s="232"/>
      <c r="AGT58" s="232"/>
      <c r="AGU58" s="232"/>
      <c r="AGV58" s="232"/>
      <c r="AGW58" s="232"/>
      <c r="AGX58" s="232"/>
      <c r="AGY58" s="232"/>
      <c r="AGZ58" s="232"/>
      <c r="AHA58" s="232"/>
      <c r="AHB58" s="232"/>
      <c r="AHC58" s="232"/>
      <c r="AHD58" s="232"/>
      <c r="AHE58" s="232"/>
      <c r="AHF58" s="232"/>
      <c r="AHG58" s="232"/>
      <c r="AHH58" s="232"/>
      <c r="AHI58" s="232"/>
      <c r="AHJ58" s="232"/>
      <c r="AHK58" s="232"/>
      <c r="AHL58" s="232"/>
      <c r="AHM58" s="232"/>
      <c r="AHN58" s="232"/>
      <c r="AHO58" s="232"/>
      <c r="AHP58" s="232"/>
      <c r="AHQ58" s="232"/>
      <c r="AHR58" s="232"/>
      <c r="AHS58" s="232"/>
      <c r="AHT58" s="232"/>
      <c r="AHU58" s="232"/>
      <c r="AHV58" s="232"/>
      <c r="AHW58" s="232"/>
      <c r="AHX58" s="232"/>
      <c r="AHY58" s="232"/>
      <c r="AHZ58" s="232"/>
      <c r="AIA58" s="232"/>
      <c r="AIB58" s="232"/>
      <c r="AIC58" s="232"/>
      <c r="AID58" s="232"/>
      <c r="AIE58" s="232"/>
      <c r="AIF58" s="232"/>
      <c r="AIG58" s="232"/>
      <c r="AIH58" s="232"/>
      <c r="AII58" s="232"/>
      <c r="AIJ58" s="232"/>
      <c r="AIK58" s="232"/>
      <c r="AIL58" s="232"/>
      <c r="AIM58" s="232"/>
      <c r="AIN58" s="232"/>
      <c r="AIO58" s="232"/>
      <c r="AIP58" s="232"/>
      <c r="AIQ58" s="232"/>
      <c r="AIR58" s="232"/>
      <c r="AIS58" s="232"/>
      <c r="AIT58" s="232"/>
      <c r="AIU58" s="232"/>
      <c r="AIV58" s="232"/>
      <c r="AIW58" s="232"/>
      <c r="AIX58" s="232"/>
      <c r="AIY58" s="232"/>
      <c r="AIZ58" s="232"/>
      <c r="AJA58" s="232"/>
      <c r="AJB58" s="232"/>
      <c r="AJC58" s="232"/>
      <c r="AJD58" s="232"/>
      <c r="AJE58" s="232"/>
      <c r="AJF58" s="232"/>
      <c r="AJG58" s="232"/>
      <c r="AJH58" s="232"/>
      <c r="AJI58" s="232"/>
      <c r="AJJ58" s="232"/>
      <c r="AJK58" s="232"/>
      <c r="AJL58" s="232"/>
      <c r="AJM58" s="232"/>
      <c r="AJN58" s="232"/>
      <c r="AJO58" s="232"/>
      <c r="AJP58" s="232"/>
      <c r="AJQ58" s="232"/>
      <c r="AJR58" s="232"/>
      <c r="AJS58" s="232"/>
      <c r="AJT58" s="232"/>
      <c r="AJU58" s="232"/>
      <c r="AJV58" s="232"/>
      <c r="AJW58" s="232"/>
      <c r="AJX58" s="232"/>
      <c r="AJY58" s="232"/>
      <c r="AJZ58" s="232"/>
      <c r="AKA58" s="232"/>
      <c r="AKB58" s="232"/>
      <c r="AKC58" s="232"/>
      <c r="AKD58" s="232"/>
      <c r="AKE58" s="232"/>
      <c r="AKF58" s="232"/>
      <c r="AKG58" s="232"/>
      <c r="AKH58" s="232"/>
      <c r="AKI58" s="232"/>
      <c r="AKJ58" s="232"/>
      <c r="AKK58" s="232"/>
      <c r="AKL58" s="232"/>
      <c r="AKM58" s="232"/>
      <c r="AKN58" s="232"/>
      <c r="AKO58" s="232"/>
      <c r="AKP58" s="232"/>
      <c r="AKQ58" s="232"/>
      <c r="AKR58" s="232"/>
      <c r="AKS58" s="232"/>
      <c r="AKT58" s="232"/>
      <c r="AKU58" s="232"/>
      <c r="AKV58" s="232"/>
      <c r="AKW58" s="232"/>
      <c r="AKX58" s="232"/>
      <c r="AKY58" s="232"/>
      <c r="AKZ58" s="232"/>
      <c r="ALA58" s="232"/>
      <c r="ALB58" s="232"/>
      <c r="ALC58" s="232"/>
      <c r="ALD58" s="232"/>
      <c r="ALE58" s="232"/>
      <c r="ALF58" s="232"/>
      <c r="ALG58" s="232"/>
      <c r="ALH58" s="232"/>
      <c r="ALI58" s="232"/>
      <c r="ALJ58" s="232"/>
      <c r="ALK58" s="232"/>
      <c r="ALL58" s="232"/>
      <c r="ALM58" s="232"/>
      <c r="ALN58" s="232"/>
      <c r="ALO58" s="232"/>
      <c r="ALP58" s="232"/>
      <c r="ALQ58" s="232"/>
      <c r="ALR58" s="232"/>
      <c r="ALS58" s="232"/>
      <c r="ALT58" s="232"/>
      <c r="ALU58" s="232"/>
      <c r="ALV58" s="232"/>
      <c r="ALW58" s="232"/>
      <c r="ALX58" s="232"/>
      <c r="ALY58" s="232"/>
      <c r="ALZ58" s="232"/>
      <c r="AMA58" s="232"/>
      <c r="AMB58" s="232"/>
      <c r="AMC58" s="232"/>
      <c r="AMD58" s="232"/>
      <c r="AME58" s="232"/>
      <c r="AMF58" s="232"/>
      <c r="AMG58" s="232"/>
      <c r="AMH58" s="232"/>
      <c r="AMI58" s="232"/>
      <c r="AMJ58" s="232"/>
      <c r="AMK58" s="232"/>
    </row>
    <row r="59" spans="1:1025" s="234" customFormat="1">
      <c r="A59" s="345">
        <f>A58+0.1</f>
        <v>3.1</v>
      </c>
      <c r="B59" s="313" t="s">
        <v>189</v>
      </c>
      <c r="C59" s="312" t="str">
        <f>IF(ISBLANK('[10]PRESUP LINEA IMPULSION'!C25),"",'[10]PRESUP LINEA IMPULSION'!C25)</f>
        <v/>
      </c>
      <c r="D59" s="311" t="str">
        <f>IF(ISBLANK('[10]PRESUP LINEA IMPULSION'!D25),"",'[10]PRESUP LINEA IMPULSION'!D25)</f>
        <v/>
      </c>
      <c r="E59" s="310"/>
      <c r="F59" s="309" t="str">
        <f t="shared" si="2"/>
        <v/>
      </c>
      <c r="G59" s="288" t="str">
        <f>IF(ISBLANK('[10]PRESUP LINEA IMPULSION'!G25),"",'[10]PRESUP LINEA IMPULSION'!G25)</f>
        <v/>
      </c>
      <c r="H59" s="250"/>
      <c r="K59" s="233"/>
      <c r="L59" s="233"/>
      <c r="M59" s="233"/>
      <c r="N59" s="233"/>
      <c r="O59" s="233"/>
      <c r="P59" s="233"/>
      <c r="Q59" s="233"/>
      <c r="R59" s="233"/>
      <c r="S59" s="232"/>
      <c r="T59" s="232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  <c r="AE59" s="232"/>
      <c r="AF59" s="232"/>
      <c r="AG59" s="232"/>
      <c r="AH59" s="232"/>
      <c r="AI59" s="232"/>
      <c r="AJ59" s="232"/>
      <c r="AK59" s="232"/>
      <c r="AL59" s="232"/>
      <c r="AM59" s="232"/>
      <c r="AN59" s="232"/>
      <c r="AO59" s="232"/>
      <c r="AP59" s="232"/>
      <c r="AQ59" s="232"/>
      <c r="AR59" s="232"/>
      <c r="AS59" s="232"/>
      <c r="AT59" s="232"/>
      <c r="AU59" s="232"/>
      <c r="AV59" s="232"/>
      <c r="AW59" s="232"/>
      <c r="AX59" s="232"/>
      <c r="AY59" s="232"/>
      <c r="AZ59" s="232"/>
      <c r="BA59" s="232"/>
      <c r="BB59" s="232"/>
      <c r="BC59" s="232"/>
      <c r="BD59" s="232"/>
      <c r="BE59" s="232"/>
      <c r="BF59" s="232"/>
      <c r="BG59" s="232"/>
      <c r="BH59" s="232"/>
      <c r="BI59" s="232"/>
      <c r="BJ59" s="232"/>
      <c r="BK59" s="232"/>
      <c r="BL59" s="232"/>
      <c r="BM59" s="232"/>
      <c r="BN59" s="232"/>
      <c r="BO59" s="232"/>
      <c r="BP59" s="232"/>
      <c r="BQ59" s="232"/>
      <c r="BR59" s="232"/>
      <c r="BS59" s="232"/>
      <c r="BT59" s="232"/>
      <c r="BU59" s="232"/>
      <c r="BV59" s="232"/>
      <c r="BW59" s="232"/>
      <c r="BX59" s="232"/>
      <c r="BY59" s="232"/>
      <c r="BZ59" s="232"/>
      <c r="CA59" s="232"/>
      <c r="CB59" s="232"/>
      <c r="CC59" s="232"/>
      <c r="CD59" s="232"/>
      <c r="CE59" s="232"/>
      <c r="CF59" s="232"/>
      <c r="CG59" s="232"/>
      <c r="CH59" s="232"/>
      <c r="CI59" s="232"/>
      <c r="CJ59" s="232"/>
      <c r="CK59" s="232"/>
      <c r="CL59" s="232"/>
      <c r="CM59" s="232"/>
      <c r="CN59" s="232"/>
      <c r="CO59" s="232"/>
      <c r="CP59" s="232"/>
      <c r="CQ59" s="232"/>
      <c r="CR59" s="232"/>
      <c r="CS59" s="232"/>
      <c r="CT59" s="232"/>
      <c r="CU59" s="232"/>
      <c r="CV59" s="232"/>
      <c r="CW59" s="232"/>
      <c r="CX59" s="232"/>
      <c r="CY59" s="232"/>
      <c r="CZ59" s="232"/>
      <c r="DA59" s="232"/>
      <c r="DB59" s="232"/>
      <c r="DC59" s="232"/>
      <c r="DD59" s="232"/>
      <c r="DE59" s="232"/>
      <c r="DF59" s="232"/>
      <c r="DG59" s="232"/>
      <c r="DH59" s="232"/>
      <c r="DI59" s="232"/>
      <c r="DJ59" s="232"/>
      <c r="DK59" s="232"/>
      <c r="DL59" s="232"/>
      <c r="DM59" s="232"/>
      <c r="DN59" s="232"/>
      <c r="DO59" s="232"/>
      <c r="DP59" s="232"/>
      <c r="DQ59" s="232"/>
      <c r="DR59" s="232"/>
      <c r="DS59" s="232"/>
      <c r="DT59" s="232"/>
      <c r="DU59" s="232"/>
      <c r="DV59" s="232"/>
      <c r="DW59" s="232"/>
      <c r="DX59" s="232"/>
      <c r="DY59" s="232"/>
      <c r="DZ59" s="232"/>
      <c r="EA59" s="232"/>
      <c r="EB59" s="232"/>
      <c r="EC59" s="232"/>
      <c r="ED59" s="232"/>
      <c r="EE59" s="232"/>
      <c r="EF59" s="232"/>
      <c r="EG59" s="232"/>
      <c r="EH59" s="232"/>
      <c r="EI59" s="232"/>
      <c r="EJ59" s="232"/>
      <c r="EK59" s="232"/>
      <c r="EL59" s="232"/>
      <c r="EM59" s="232"/>
      <c r="EN59" s="232"/>
      <c r="EO59" s="232"/>
      <c r="EP59" s="232"/>
      <c r="EQ59" s="232"/>
      <c r="ER59" s="232"/>
      <c r="ES59" s="232"/>
      <c r="ET59" s="232"/>
      <c r="EU59" s="232"/>
      <c r="EV59" s="232"/>
      <c r="EW59" s="232"/>
      <c r="EX59" s="232"/>
      <c r="EY59" s="232"/>
      <c r="EZ59" s="232"/>
      <c r="FA59" s="232"/>
      <c r="FB59" s="232"/>
      <c r="FC59" s="232"/>
      <c r="FD59" s="232"/>
      <c r="FE59" s="232"/>
      <c r="FF59" s="232"/>
      <c r="FG59" s="232"/>
      <c r="FH59" s="232"/>
      <c r="FI59" s="232"/>
      <c r="FJ59" s="232"/>
      <c r="FK59" s="232"/>
      <c r="FL59" s="232"/>
      <c r="FM59" s="232"/>
      <c r="FN59" s="232"/>
      <c r="FO59" s="232"/>
      <c r="FP59" s="232"/>
      <c r="FQ59" s="232"/>
      <c r="FR59" s="232"/>
      <c r="FS59" s="232"/>
      <c r="FT59" s="232"/>
      <c r="FU59" s="232"/>
      <c r="FV59" s="232"/>
      <c r="FW59" s="232"/>
      <c r="FX59" s="232"/>
      <c r="FY59" s="232"/>
      <c r="FZ59" s="232"/>
      <c r="GA59" s="232"/>
      <c r="GB59" s="232"/>
      <c r="GC59" s="232"/>
      <c r="GD59" s="232"/>
      <c r="GE59" s="232"/>
      <c r="GF59" s="232"/>
      <c r="GG59" s="232"/>
      <c r="GH59" s="232"/>
      <c r="GI59" s="232"/>
      <c r="GJ59" s="232"/>
      <c r="GK59" s="232"/>
      <c r="GL59" s="232"/>
      <c r="GM59" s="232"/>
      <c r="GN59" s="232"/>
      <c r="GO59" s="232"/>
      <c r="GP59" s="232"/>
      <c r="GQ59" s="232"/>
      <c r="GR59" s="232"/>
      <c r="GS59" s="232"/>
      <c r="GT59" s="232"/>
      <c r="GU59" s="232"/>
      <c r="GV59" s="232"/>
      <c r="GW59" s="232"/>
      <c r="GX59" s="232"/>
      <c r="GY59" s="232"/>
      <c r="GZ59" s="232"/>
      <c r="HA59" s="232"/>
      <c r="HB59" s="232"/>
      <c r="HC59" s="232"/>
      <c r="HD59" s="232"/>
      <c r="HE59" s="232"/>
      <c r="HF59" s="232"/>
      <c r="HG59" s="232"/>
      <c r="HH59" s="232"/>
      <c r="HI59" s="232"/>
      <c r="HJ59" s="232"/>
      <c r="HK59" s="232"/>
      <c r="HL59" s="232"/>
      <c r="HM59" s="232"/>
      <c r="HN59" s="232"/>
      <c r="HO59" s="232"/>
      <c r="HP59" s="232"/>
      <c r="HQ59" s="232"/>
      <c r="HR59" s="232"/>
      <c r="HS59" s="232"/>
      <c r="HT59" s="232"/>
      <c r="HU59" s="232"/>
      <c r="HV59" s="232"/>
      <c r="HW59" s="232"/>
      <c r="HX59" s="232"/>
      <c r="HY59" s="232"/>
      <c r="HZ59" s="232"/>
      <c r="IA59" s="232"/>
      <c r="IB59" s="232"/>
      <c r="IC59" s="232"/>
      <c r="ID59" s="232"/>
      <c r="IE59" s="232"/>
      <c r="IF59" s="232"/>
      <c r="IG59" s="232"/>
      <c r="IH59" s="232"/>
      <c r="II59" s="232"/>
      <c r="IJ59" s="232"/>
      <c r="IK59" s="232"/>
      <c r="IL59" s="232"/>
      <c r="IM59" s="232"/>
      <c r="IN59" s="232"/>
      <c r="IO59" s="232"/>
      <c r="IP59" s="232"/>
      <c r="IQ59" s="232"/>
      <c r="IR59" s="232"/>
      <c r="IS59" s="232"/>
      <c r="IT59" s="232"/>
      <c r="IU59" s="232"/>
      <c r="IV59" s="232"/>
      <c r="IW59" s="232"/>
      <c r="IX59" s="232"/>
      <c r="IY59" s="232"/>
      <c r="IZ59" s="232"/>
      <c r="JA59" s="232"/>
      <c r="JB59" s="232"/>
      <c r="JC59" s="232"/>
      <c r="JD59" s="232"/>
      <c r="JE59" s="232"/>
      <c r="JF59" s="232"/>
      <c r="JG59" s="232"/>
      <c r="JH59" s="232"/>
      <c r="JI59" s="232"/>
      <c r="JJ59" s="232"/>
      <c r="JK59" s="232"/>
      <c r="JL59" s="232"/>
      <c r="JM59" s="232"/>
      <c r="JN59" s="232"/>
      <c r="JO59" s="232"/>
      <c r="JP59" s="232"/>
      <c r="JQ59" s="232"/>
      <c r="JR59" s="232"/>
      <c r="JS59" s="232"/>
      <c r="JT59" s="232"/>
      <c r="JU59" s="232"/>
      <c r="JV59" s="232"/>
      <c r="JW59" s="232"/>
      <c r="JX59" s="232"/>
      <c r="JY59" s="232"/>
      <c r="JZ59" s="232"/>
      <c r="KA59" s="232"/>
      <c r="KB59" s="232"/>
      <c r="KC59" s="232"/>
      <c r="KD59" s="232"/>
      <c r="KE59" s="232"/>
      <c r="KF59" s="232"/>
      <c r="KG59" s="232"/>
      <c r="KH59" s="232"/>
      <c r="KI59" s="232"/>
      <c r="KJ59" s="232"/>
      <c r="KK59" s="232"/>
      <c r="KL59" s="232"/>
      <c r="KM59" s="232"/>
      <c r="KN59" s="232"/>
      <c r="KO59" s="232"/>
      <c r="KP59" s="232"/>
      <c r="KQ59" s="232"/>
      <c r="KR59" s="232"/>
      <c r="KS59" s="232"/>
      <c r="KT59" s="232"/>
      <c r="KU59" s="232"/>
      <c r="KV59" s="232"/>
      <c r="KW59" s="232"/>
      <c r="KX59" s="232"/>
      <c r="KY59" s="232"/>
      <c r="KZ59" s="232"/>
      <c r="LA59" s="232"/>
      <c r="LB59" s="232"/>
      <c r="LC59" s="232"/>
      <c r="LD59" s="232"/>
      <c r="LE59" s="232"/>
      <c r="LF59" s="232"/>
      <c r="LG59" s="232"/>
      <c r="LH59" s="232"/>
      <c r="LI59" s="232"/>
      <c r="LJ59" s="232"/>
      <c r="LK59" s="232"/>
      <c r="LL59" s="232"/>
      <c r="LM59" s="232"/>
      <c r="LN59" s="232"/>
      <c r="LO59" s="232"/>
      <c r="LP59" s="232"/>
      <c r="LQ59" s="232"/>
      <c r="LR59" s="232"/>
      <c r="LS59" s="232"/>
      <c r="LT59" s="232"/>
      <c r="LU59" s="232"/>
      <c r="LV59" s="232"/>
      <c r="LW59" s="232"/>
      <c r="LX59" s="232"/>
      <c r="LY59" s="232"/>
      <c r="LZ59" s="232"/>
      <c r="MA59" s="232"/>
      <c r="MB59" s="232"/>
      <c r="MC59" s="232"/>
      <c r="MD59" s="232"/>
      <c r="ME59" s="232"/>
      <c r="MF59" s="232"/>
      <c r="MG59" s="232"/>
      <c r="MH59" s="232"/>
      <c r="MI59" s="232"/>
      <c r="MJ59" s="232"/>
      <c r="MK59" s="232"/>
      <c r="ML59" s="232"/>
      <c r="MM59" s="232"/>
      <c r="MN59" s="232"/>
      <c r="MO59" s="232"/>
      <c r="MP59" s="232"/>
      <c r="MQ59" s="232"/>
      <c r="MR59" s="232"/>
      <c r="MS59" s="232"/>
      <c r="MT59" s="232"/>
      <c r="MU59" s="232"/>
      <c r="MV59" s="232"/>
      <c r="MW59" s="232"/>
      <c r="MX59" s="232"/>
      <c r="MY59" s="232"/>
      <c r="MZ59" s="232"/>
      <c r="NA59" s="232"/>
      <c r="NB59" s="232"/>
      <c r="NC59" s="232"/>
      <c r="ND59" s="232"/>
      <c r="NE59" s="232"/>
      <c r="NF59" s="232"/>
      <c r="NG59" s="232"/>
      <c r="NH59" s="232"/>
      <c r="NI59" s="232"/>
      <c r="NJ59" s="232"/>
      <c r="NK59" s="232"/>
      <c r="NL59" s="232"/>
      <c r="NM59" s="232"/>
      <c r="NN59" s="232"/>
      <c r="NO59" s="232"/>
      <c r="NP59" s="232"/>
      <c r="NQ59" s="232"/>
      <c r="NR59" s="232"/>
      <c r="NS59" s="232"/>
      <c r="NT59" s="232"/>
      <c r="NU59" s="232"/>
      <c r="NV59" s="232"/>
      <c r="NW59" s="232"/>
      <c r="NX59" s="232"/>
      <c r="NY59" s="232"/>
      <c r="NZ59" s="232"/>
      <c r="OA59" s="232"/>
      <c r="OB59" s="232"/>
      <c r="OC59" s="232"/>
      <c r="OD59" s="232"/>
      <c r="OE59" s="232"/>
      <c r="OF59" s="232"/>
      <c r="OG59" s="232"/>
      <c r="OH59" s="232"/>
      <c r="OI59" s="232"/>
      <c r="OJ59" s="232"/>
      <c r="OK59" s="232"/>
      <c r="OL59" s="232"/>
      <c r="OM59" s="232"/>
      <c r="ON59" s="232"/>
      <c r="OO59" s="232"/>
      <c r="OP59" s="232"/>
      <c r="OQ59" s="232"/>
      <c r="OR59" s="232"/>
      <c r="OS59" s="232"/>
      <c r="OT59" s="232"/>
      <c r="OU59" s="232"/>
      <c r="OV59" s="232"/>
      <c r="OW59" s="232"/>
      <c r="OX59" s="232"/>
      <c r="OY59" s="232"/>
      <c r="OZ59" s="232"/>
      <c r="PA59" s="232"/>
      <c r="PB59" s="232"/>
      <c r="PC59" s="232"/>
      <c r="PD59" s="232"/>
      <c r="PE59" s="232"/>
      <c r="PF59" s="232"/>
      <c r="PG59" s="232"/>
      <c r="PH59" s="232"/>
      <c r="PI59" s="232"/>
      <c r="PJ59" s="232"/>
      <c r="PK59" s="232"/>
      <c r="PL59" s="232"/>
      <c r="PM59" s="232"/>
      <c r="PN59" s="232"/>
      <c r="PO59" s="232"/>
      <c r="PP59" s="232"/>
      <c r="PQ59" s="232"/>
      <c r="PR59" s="232"/>
      <c r="PS59" s="232"/>
      <c r="PT59" s="232"/>
      <c r="PU59" s="232"/>
      <c r="PV59" s="232"/>
      <c r="PW59" s="232"/>
      <c r="PX59" s="232"/>
      <c r="PY59" s="232"/>
      <c r="PZ59" s="232"/>
      <c r="QA59" s="232"/>
      <c r="QB59" s="232"/>
      <c r="QC59" s="232"/>
      <c r="QD59" s="232"/>
      <c r="QE59" s="232"/>
      <c r="QF59" s="232"/>
      <c r="QG59" s="232"/>
      <c r="QH59" s="232"/>
      <c r="QI59" s="232"/>
      <c r="QJ59" s="232"/>
      <c r="QK59" s="232"/>
      <c r="QL59" s="232"/>
      <c r="QM59" s="232"/>
      <c r="QN59" s="232"/>
      <c r="QO59" s="232"/>
      <c r="QP59" s="232"/>
      <c r="QQ59" s="232"/>
      <c r="QR59" s="232"/>
      <c r="QS59" s="232"/>
      <c r="QT59" s="232"/>
      <c r="QU59" s="232"/>
      <c r="QV59" s="232"/>
      <c r="QW59" s="232"/>
      <c r="QX59" s="232"/>
      <c r="QY59" s="232"/>
      <c r="QZ59" s="232"/>
      <c r="RA59" s="232"/>
      <c r="RB59" s="232"/>
      <c r="RC59" s="232"/>
      <c r="RD59" s="232"/>
      <c r="RE59" s="232"/>
      <c r="RF59" s="232"/>
      <c r="RG59" s="232"/>
      <c r="RH59" s="232"/>
      <c r="RI59" s="232"/>
      <c r="RJ59" s="232"/>
      <c r="RK59" s="232"/>
      <c r="RL59" s="232"/>
      <c r="RM59" s="232"/>
      <c r="RN59" s="232"/>
      <c r="RO59" s="232"/>
      <c r="RP59" s="232"/>
      <c r="RQ59" s="232"/>
      <c r="RR59" s="232"/>
      <c r="RS59" s="232"/>
      <c r="RT59" s="232"/>
      <c r="RU59" s="232"/>
      <c r="RV59" s="232"/>
      <c r="RW59" s="232"/>
      <c r="RX59" s="232"/>
      <c r="RY59" s="232"/>
      <c r="RZ59" s="232"/>
      <c r="SA59" s="232"/>
      <c r="SB59" s="232"/>
      <c r="SC59" s="232"/>
      <c r="SD59" s="232"/>
      <c r="SE59" s="232"/>
      <c r="SF59" s="232"/>
      <c r="SG59" s="232"/>
      <c r="SH59" s="232"/>
      <c r="SI59" s="232"/>
      <c r="SJ59" s="232"/>
      <c r="SK59" s="232"/>
      <c r="SL59" s="232"/>
      <c r="SM59" s="232"/>
      <c r="SN59" s="232"/>
      <c r="SO59" s="232"/>
      <c r="SP59" s="232"/>
      <c r="SQ59" s="232"/>
      <c r="SR59" s="232"/>
      <c r="SS59" s="232"/>
      <c r="ST59" s="232"/>
      <c r="SU59" s="232"/>
      <c r="SV59" s="232"/>
      <c r="SW59" s="232"/>
      <c r="SX59" s="232"/>
      <c r="SY59" s="232"/>
      <c r="SZ59" s="232"/>
      <c r="TA59" s="232"/>
      <c r="TB59" s="232"/>
      <c r="TC59" s="232"/>
      <c r="TD59" s="232"/>
      <c r="TE59" s="232"/>
      <c r="TF59" s="232"/>
      <c r="TG59" s="232"/>
      <c r="TH59" s="232"/>
      <c r="TI59" s="232"/>
      <c r="TJ59" s="232"/>
      <c r="TK59" s="232"/>
      <c r="TL59" s="232"/>
      <c r="TM59" s="232"/>
      <c r="TN59" s="232"/>
      <c r="TO59" s="232"/>
      <c r="TP59" s="232"/>
      <c r="TQ59" s="232"/>
      <c r="TR59" s="232"/>
      <c r="TS59" s="232"/>
      <c r="TT59" s="232"/>
      <c r="TU59" s="232"/>
      <c r="TV59" s="232"/>
      <c r="TW59" s="232"/>
      <c r="TX59" s="232"/>
      <c r="TY59" s="232"/>
      <c r="TZ59" s="232"/>
      <c r="UA59" s="232"/>
      <c r="UB59" s="232"/>
      <c r="UC59" s="232"/>
      <c r="UD59" s="232"/>
      <c r="UE59" s="232"/>
      <c r="UF59" s="232"/>
      <c r="UG59" s="232"/>
      <c r="UH59" s="232"/>
      <c r="UI59" s="232"/>
      <c r="UJ59" s="232"/>
      <c r="UK59" s="232"/>
      <c r="UL59" s="232"/>
      <c r="UM59" s="232"/>
      <c r="UN59" s="232"/>
      <c r="UO59" s="232"/>
      <c r="UP59" s="232"/>
      <c r="UQ59" s="232"/>
      <c r="UR59" s="232"/>
      <c r="US59" s="232"/>
      <c r="UT59" s="232"/>
      <c r="UU59" s="232"/>
      <c r="UV59" s="232"/>
      <c r="UW59" s="232"/>
      <c r="UX59" s="232"/>
      <c r="UY59" s="232"/>
      <c r="UZ59" s="232"/>
      <c r="VA59" s="232"/>
      <c r="VB59" s="232"/>
      <c r="VC59" s="232"/>
      <c r="VD59" s="232"/>
      <c r="VE59" s="232"/>
      <c r="VF59" s="232"/>
      <c r="VG59" s="232"/>
      <c r="VH59" s="232"/>
      <c r="VI59" s="232"/>
      <c r="VJ59" s="232"/>
      <c r="VK59" s="232"/>
      <c r="VL59" s="232"/>
      <c r="VM59" s="232"/>
      <c r="VN59" s="232"/>
      <c r="VO59" s="232"/>
      <c r="VP59" s="232"/>
      <c r="VQ59" s="232"/>
      <c r="VR59" s="232"/>
      <c r="VS59" s="232"/>
      <c r="VT59" s="232"/>
      <c r="VU59" s="232"/>
      <c r="VV59" s="232"/>
      <c r="VW59" s="232"/>
      <c r="VX59" s="232"/>
      <c r="VY59" s="232"/>
      <c r="VZ59" s="232"/>
      <c r="WA59" s="232"/>
      <c r="WB59" s="232"/>
      <c r="WC59" s="232"/>
      <c r="WD59" s="232"/>
      <c r="WE59" s="232"/>
      <c r="WF59" s="232"/>
      <c r="WG59" s="232"/>
      <c r="WH59" s="232"/>
      <c r="WI59" s="232"/>
      <c r="WJ59" s="232"/>
      <c r="WK59" s="232"/>
      <c r="WL59" s="232"/>
      <c r="WM59" s="232"/>
      <c r="WN59" s="232"/>
      <c r="WO59" s="232"/>
      <c r="WP59" s="232"/>
      <c r="WQ59" s="232"/>
      <c r="WR59" s="232"/>
      <c r="WS59" s="232"/>
      <c r="WT59" s="232"/>
      <c r="WU59" s="232"/>
      <c r="WV59" s="232"/>
      <c r="WW59" s="232"/>
      <c r="WX59" s="232"/>
      <c r="WY59" s="232"/>
      <c r="WZ59" s="232"/>
      <c r="XA59" s="232"/>
      <c r="XB59" s="232"/>
      <c r="XC59" s="232"/>
      <c r="XD59" s="232"/>
      <c r="XE59" s="232"/>
      <c r="XF59" s="232"/>
      <c r="XG59" s="232"/>
      <c r="XH59" s="232"/>
      <c r="XI59" s="232"/>
      <c r="XJ59" s="232"/>
      <c r="XK59" s="232"/>
      <c r="XL59" s="232"/>
      <c r="XM59" s="232"/>
      <c r="XN59" s="232"/>
      <c r="XO59" s="232"/>
      <c r="XP59" s="232"/>
      <c r="XQ59" s="232"/>
      <c r="XR59" s="232"/>
      <c r="XS59" s="232"/>
      <c r="XT59" s="232"/>
      <c r="XU59" s="232"/>
      <c r="XV59" s="232"/>
      <c r="XW59" s="232"/>
      <c r="XX59" s="232"/>
      <c r="XY59" s="232"/>
      <c r="XZ59" s="232"/>
      <c r="YA59" s="232"/>
      <c r="YB59" s="232"/>
      <c r="YC59" s="232"/>
      <c r="YD59" s="232"/>
      <c r="YE59" s="232"/>
      <c r="YF59" s="232"/>
      <c r="YG59" s="232"/>
      <c r="YH59" s="232"/>
      <c r="YI59" s="232"/>
      <c r="YJ59" s="232"/>
      <c r="YK59" s="232"/>
      <c r="YL59" s="232"/>
      <c r="YM59" s="232"/>
      <c r="YN59" s="232"/>
      <c r="YO59" s="232"/>
      <c r="YP59" s="232"/>
      <c r="YQ59" s="232"/>
      <c r="YR59" s="232"/>
      <c r="YS59" s="232"/>
      <c r="YT59" s="232"/>
      <c r="YU59" s="232"/>
      <c r="YV59" s="232"/>
      <c r="YW59" s="232"/>
      <c r="YX59" s="232"/>
      <c r="YY59" s="232"/>
      <c r="YZ59" s="232"/>
      <c r="ZA59" s="232"/>
      <c r="ZB59" s="232"/>
      <c r="ZC59" s="232"/>
      <c r="ZD59" s="232"/>
      <c r="ZE59" s="232"/>
      <c r="ZF59" s="232"/>
      <c r="ZG59" s="232"/>
      <c r="ZH59" s="232"/>
      <c r="ZI59" s="232"/>
      <c r="ZJ59" s="232"/>
      <c r="ZK59" s="232"/>
      <c r="ZL59" s="232"/>
      <c r="ZM59" s="232"/>
      <c r="ZN59" s="232"/>
      <c r="ZO59" s="232"/>
      <c r="ZP59" s="232"/>
      <c r="ZQ59" s="232"/>
      <c r="ZR59" s="232"/>
      <c r="ZS59" s="232"/>
      <c r="ZT59" s="232"/>
      <c r="ZU59" s="232"/>
      <c r="ZV59" s="232"/>
      <c r="ZW59" s="232"/>
      <c r="ZX59" s="232"/>
      <c r="ZY59" s="232"/>
      <c r="ZZ59" s="232"/>
      <c r="AAA59" s="232"/>
      <c r="AAB59" s="232"/>
      <c r="AAC59" s="232"/>
      <c r="AAD59" s="232"/>
      <c r="AAE59" s="232"/>
      <c r="AAF59" s="232"/>
      <c r="AAG59" s="232"/>
      <c r="AAH59" s="232"/>
      <c r="AAI59" s="232"/>
      <c r="AAJ59" s="232"/>
      <c r="AAK59" s="232"/>
      <c r="AAL59" s="232"/>
      <c r="AAM59" s="232"/>
      <c r="AAN59" s="232"/>
      <c r="AAO59" s="232"/>
      <c r="AAP59" s="232"/>
      <c r="AAQ59" s="232"/>
      <c r="AAR59" s="232"/>
      <c r="AAS59" s="232"/>
      <c r="AAT59" s="232"/>
      <c r="AAU59" s="232"/>
      <c r="AAV59" s="232"/>
      <c r="AAW59" s="232"/>
      <c r="AAX59" s="232"/>
      <c r="AAY59" s="232"/>
      <c r="AAZ59" s="232"/>
      <c r="ABA59" s="232"/>
      <c r="ABB59" s="232"/>
      <c r="ABC59" s="232"/>
      <c r="ABD59" s="232"/>
      <c r="ABE59" s="232"/>
      <c r="ABF59" s="232"/>
      <c r="ABG59" s="232"/>
      <c r="ABH59" s="232"/>
      <c r="ABI59" s="232"/>
      <c r="ABJ59" s="232"/>
      <c r="ABK59" s="232"/>
      <c r="ABL59" s="232"/>
      <c r="ABM59" s="232"/>
      <c r="ABN59" s="232"/>
      <c r="ABO59" s="232"/>
      <c r="ABP59" s="232"/>
      <c r="ABQ59" s="232"/>
      <c r="ABR59" s="232"/>
      <c r="ABS59" s="232"/>
      <c r="ABT59" s="232"/>
      <c r="ABU59" s="232"/>
      <c r="ABV59" s="232"/>
      <c r="ABW59" s="232"/>
      <c r="ABX59" s="232"/>
      <c r="ABY59" s="232"/>
      <c r="ABZ59" s="232"/>
      <c r="ACA59" s="232"/>
      <c r="ACB59" s="232"/>
      <c r="ACC59" s="232"/>
      <c r="ACD59" s="232"/>
      <c r="ACE59" s="232"/>
      <c r="ACF59" s="232"/>
      <c r="ACG59" s="232"/>
      <c r="ACH59" s="232"/>
      <c r="ACI59" s="232"/>
      <c r="ACJ59" s="232"/>
      <c r="ACK59" s="232"/>
      <c r="ACL59" s="232"/>
      <c r="ACM59" s="232"/>
      <c r="ACN59" s="232"/>
      <c r="ACO59" s="232"/>
      <c r="ACP59" s="232"/>
      <c r="ACQ59" s="232"/>
      <c r="ACR59" s="232"/>
      <c r="ACS59" s="232"/>
      <c r="ACT59" s="232"/>
      <c r="ACU59" s="232"/>
      <c r="ACV59" s="232"/>
      <c r="ACW59" s="232"/>
      <c r="ACX59" s="232"/>
      <c r="ACY59" s="232"/>
      <c r="ACZ59" s="232"/>
      <c r="ADA59" s="232"/>
      <c r="ADB59" s="232"/>
      <c r="ADC59" s="232"/>
      <c r="ADD59" s="232"/>
      <c r="ADE59" s="232"/>
      <c r="ADF59" s="232"/>
      <c r="ADG59" s="232"/>
      <c r="ADH59" s="232"/>
      <c r="ADI59" s="232"/>
      <c r="ADJ59" s="232"/>
      <c r="ADK59" s="232"/>
      <c r="ADL59" s="232"/>
      <c r="ADM59" s="232"/>
      <c r="ADN59" s="232"/>
      <c r="ADO59" s="232"/>
      <c r="ADP59" s="232"/>
      <c r="ADQ59" s="232"/>
      <c r="ADR59" s="232"/>
      <c r="ADS59" s="232"/>
      <c r="ADT59" s="232"/>
      <c r="ADU59" s="232"/>
      <c r="ADV59" s="232"/>
      <c r="ADW59" s="232"/>
      <c r="ADX59" s="232"/>
      <c r="ADY59" s="232"/>
      <c r="ADZ59" s="232"/>
      <c r="AEA59" s="232"/>
      <c r="AEB59" s="232"/>
      <c r="AEC59" s="232"/>
      <c r="AED59" s="232"/>
      <c r="AEE59" s="232"/>
      <c r="AEF59" s="232"/>
      <c r="AEG59" s="232"/>
      <c r="AEH59" s="232"/>
      <c r="AEI59" s="232"/>
      <c r="AEJ59" s="232"/>
      <c r="AEK59" s="232"/>
      <c r="AEL59" s="232"/>
      <c r="AEM59" s="232"/>
      <c r="AEN59" s="232"/>
      <c r="AEO59" s="232"/>
      <c r="AEP59" s="232"/>
      <c r="AEQ59" s="232"/>
      <c r="AER59" s="232"/>
      <c r="AES59" s="232"/>
      <c r="AET59" s="232"/>
      <c r="AEU59" s="232"/>
      <c r="AEV59" s="232"/>
      <c r="AEW59" s="232"/>
      <c r="AEX59" s="232"/>
      <c r="AEY59" s="232"/>
      <c r="AEZ59" s="232"/>
      <c r="AFA59" s="232"/>
      <c r="AFB59" s="232"/>
      <c r="AFC59" s="232"/>
      <c r="AFD59" s="232"/>
      <c r="AFE59" s="232"/>
      <c r="AFF59" s="232"/>
      <c r="AFG59" s="232"/>
      <c r="AFH59" s="232"/>
      <c r="AFI59" s="232"/>
      <c r="AFJ59" s="232"/>
      <c r="AFK59" s="232"/>
      <c r="AFL59" s="232"/>
      <c r="AFM59" s="232"/>
      <c r="AFN59" s="232"/>
      <c r="AFO59" s="232"/>
      <c r="AFP59" s="232"/>
      <c r="AFQ59" s="232"/>
      <c r="AFR59" s="232"/>
      <c r="AFS59" s="232"/>
      <c r="AFT59" s="232"/>
      <c r="AFU59" s="232"/>
      <c r="AFV59" s="232"/>
      <c r="AFW59" s="232"/>
      <c r="AFX59" s="232"/>
      <c r="AFY59" s="232"/>
      <c r="AFZ59" s="232"/>
      <c r="AGA59" s="232"/>
      <c r="AGB59" s="232"/>
      <c r="AGC59" s="232"/>
      <c r="AGD59" s="232"/>
      <c r="AGE59" s="232"/>
      <c r="AGF59" s="232"/>
      <c r="AGG59" s="232"/>
      <c r="AGH59" s="232"/>
      <c r="AGI59" s="232"/>
      <c r="AGJ59" s="232"/>
      <c r="AGK59" s="232"/>
      <c r="AGL59" s="232"/>
      <c r="AGM59" s="232"/>
      <c r="AGN59" s="232"/>
      <c r="AGO59" s="232"/>
      <c r="AGP59" s="232"/>
      <c r="AGQ59" s="232"/>
      <c r="AGR59" s="232"/>
      <c r="AGS59" s="232"/>
      <c r="AGT59" s="232"/>
      <c r="AGU59" s="232"/>
      <c r="AGV59" s="232"/>
      <c r="AGW59" s="232"/>
      <c r="AGX59" s="232"/>
      <c r="AGY59" s="232"/>
      <c r="AGZ59" s="232"/>
      <c r="AHA59" s="232"/>
      <c r="AHB59" s="232"/>
      <c r="AHC59" s="232"/>
      <c r="AHD59" s="232"/>
      <c r="AHE59" s="232"/>
      <c r="AHF59" s="232"/>
      <c r="AHG59" s="232"/>
      <c r="AHH59" s="232"/>
      <c r="AHI59" s="232"/>
      <c r="AHJ59" s="232"/>
      <c r="AHK59" s="232"/>
      <c r="AHL59" s="232"/>
      <c r="AHM59" s="232"/>
      <c r="AHN59" s="232"/>
      <c r="AHO59" s="232"/>
      <c r="AHP59" s="232"/>
      <c r="AHQ59" s="232"/>
      <c r="AHR59" s="232"/>
      <c r="AHS59" s="232"/>
      <c r="AHT59" s="232"/>
      <c r="AHU59" s="232"/>
      <c r="AHV59" s="232"/>
      <c r="AHW59" s="232"/>
      <c r="AHX59" s="232"/>
      <c r="AHY59" s="232"/>
      <c r="AHZ59" s="232"/>
      <c r="AIA59" s="232"/>
      <c r="AIB59" s="232"/>
      <c r="AIC59" s="232"/>
      <c r="AID59" s="232"/>
      <c r="AIE59" s="232"/>
      <c r="AIF59" s="232"/>
      <c r="AIG59" s="232"/>
      <c r="AIH59" s="232"/>
      <c r="AII59" s="232"/>
      <c r="AIJ59" s="232"/>
      <c r="AIK59" s="232"/>
      <c r="AIL59" s="232"/>
      <c r="AIM59" s="232"/>
      <c r="AIN59" s="232"/>
      <c r="AIO59" s="232"/>
      <c r="AIP59" s="232"/>
      <c r="AIQ59" s="232"/>
      <c r="AIR59" s="232"/>
      <c r="AIS59" s="232"/>
      <c r="AIT59" s="232"/>
      <c r="AIU59" s="232"/>
      <c r="AIV59" s="232"/>
      <c r="AIW59" s="232"/>
      <c r="AIX59" s="232"/>
      <c r="AIY59" s="232"/>
      <c r="AIZ59" s="232"/>
      <c r="AJA59" s="232"/>
      <c r="AJB59" s="232"/>
      <c r="AJC59" s="232"/>
      <c r="AJD59" s="232"/>
      <c r="AJE59" s="232"/>
      <c r="AJF59" s="232"/>
      <c r="AJG59" s="232"/>
      <c r="AJH59" s="232"/>
      <c r="AJI59" s="232"/>
      <c r="AJJ59" s="232"/>
      <c r="AJK59" s="232"/>
      <c r="AJL59" s="232"/>
      <c r="AJM59" s="232"/>
      <c r="AJN59" s="232"/>
      <c r="AJO59" s="232"/>
      <c r="AJP59" s="232"/>
      <c r="AJQ59" s="232"/>
      <c r="AJR59" s="232"/>
      <c r="AJS59" s="232"/>
      <c r="AJT59" s="232"/>
      <c r="AJU59" s="232"/>
      <c r="AJV59" s="232"/>
      <c r="AJW59" s="232"/>
      <c r="AJX59" s="232"/>
      <c r="AJY59" s="232"/>
      <c r="AJZ59" s="232"/>
      <c r="AKA59" s="232"/>
      <c r="AKB59" s="232"/>
      <c r="AKC59" s="232"/>
      <c r="AKD59" s="232"/>
      <c r="AKE59" s="232"/>
      <c r="AKF59" s="232"/>
      <c r="AKG59" s="232"/>
      <c r="AKH59" s="232"/>
      <c r="AKI59" s="232"/>
      <c r="AKJ59" s="232"/>
      <c r="AKK59" s="232"/>
      <c r="AKL59" s="232"/>
      <c r="AKM59" s="232"/>
      <c r="AKN59" s="232"/>
      <c r="AKO59" s="232"/>
      <c r="AKP59" s="232"/>
      <c r="AKQ59" s="232"/>
      <c r="AKR59" s="232"/>
      <c r="AKS59" s="232"/>
      <c r="AKT59" s="232"/>
      <c r="AKU59" s="232"/>
      <c r="AKV59" s="232"/>
      <c r="AKW59" s="232"/>
      <c r="AKX59" s="232"/>
      <c r="AKY59" s="232"/>
      <c r="AKZ59" s="232"/>
      <c r="ALA59" s="232"/>
      <c r="ALB59" s="232"/>
      <c r="ALC59" s="232"/>
      <c r="ALD59" s="232"/>
      <c r="ALE59" s="232"/>
      <c r="ALF59" s="232"/>
      <c r="ALG59" s="232"/>
      <c r="ALH59" s="232"/>
      <c r="ALI59" s="232"/>
      <c r="ALJ59" s="232"/>
      <c r="ALK59" s="232"/>
      <c r="ALL59" s="232"/>
      <c r="ALM59" s="232"/>
      <c r="ALN59" s="232"/>
      <c r="ALO59" s="232"/>
      <c r="ALP59" s="232"/>
      <c r="ALQ59" s="232"/>
      <c r="ALR59" s="232"/>
      <c r="ALS59" s="232"/>
      <c r="ALT59" s="232"/>
      <c r="ALU59" s="232"/>
      <c r="ALV59" s="232"/>
      <c r="ALW59" s="232"/>
      <c r="ALX59" s="232"/>
      <c r="ALY59" s="232"/>
      <c r="ALZ59" s="232"/>
      <c r="AMA59" s="232"/>
      <c r="AMB59" s="232"/>
      <c r="AMC59" s="232"/>
      <c r="AMD59" s="232"/>
      <c r="AME59" s="232"/>
      <c r="AMF59" s="232"/>
      <c r="AMG59" s="232"/>
      <c r="AMH59" s="232"/>
      <c r="AMI59" s="232"/>
      <c r="AMJ59" s="232"/>
      <c r="AMK59" s="232"/>
    </row>
    <row r="60" spans="1:1025" s="234" customFormat="1">
      <c r="A60" s="344">
        <f>A59+0.01</f>
        <v>3.11</v>
      </c>
      <c r="B60" s="334" t="s">
        <v>188</v>
      </c>
      <c r="C60" s="342">
        <f>IF(ISBLANK('[10]PRESUP LINEA IMPULSION'!C32),"",'[10]PRESUP LINEA IMPULSION'!C32)</f>
        <v>445.03</v>
      </c>
      <c r="D60" s="331" t="str">
        <f>IF(ISBLANK('[10]PRESUP LINEA IMPULSION'!D32),"",'[10]PRESUP LINEA IMPULSION'!D32)</f>
        <v>ML</v>
      </c>
      <c r="E60" s="310"/>
      <c r="F60" s="309">
        <f t="shared" si="2"/>
        <v>0</v>
      </c>
      <c r="G60" s="288" t="str">
        <f>IF(ISBLANK('[10]PRESUP LINEA IMPULSION'!G32),"",'[10]PRESUP LINEA IMPULSION'!G32)</f>
        <v/>
      </c>
      <c r="H60" s="250"/>
      <c r="K60" s="233"/>
      <c r="L60" s="233"/>
      <c r="M60" s="233"/>
      <c r="N60" s="233"/>
      <c r="O60" s="233"/>
      <c r="P60" s="233"/>
      <c r="Q60" s="233"/>
      <c r="R60" s="233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232"/>
      <c r="AK60" s="232"/>
      <c r="AL60" s="232"/>
      <c r="AM60" s="232"/>
      <c r="AN60" s="232"/>
      <c r="AO60" s="232"/>
      <c r="AP60" s="232"/>
      <c r="AQ60" s="232"/>
      <c r="AR60" s="232"/>
      <c r="AS60" s="232"/>
      <c r="AT60" s="232"/>
      <c r="AU60" s="232"/>
      <c r="AV60" s="232"/>
      <c r="AW60" s="232"/>
      <c r="AX60" s="232"/>
      <c r="AY60" s="232"/>
      <c r="AZ60" s="232"/>
      <c r="BA60" s="232"/>
      <c r="BB60" s="232"/>
      <c r="BC60" s="232"/>
      <c r="BD60" s="232"/>
      <c r="BE60" s="232"/>
      <c r="BF60" s="232"/>
      <c r="BG60" s="232"/>
      <c r="BH60" s="232"/>
      <c r="BI60" s="232"/>
      <c r="BJ60" s="232"/>
      <c r="BK60" s="232"/>
      <c r="BL60" s="232"/>
      <c r="BM60" s="232"/>
      <c r="BN60" s="232"/>
      <c r="BO60" s="232"/>
      <c r="BP60" s="232"/>
      <c r="BQ60" s="232"/>
      <c r="BR60" s="232"/>
      <c r="BS60" s="232"/>
      <c r="BT60" s="232"/>
      <c r="BU60" s="232"/>
      <c r="BV60" s="232"/>
      <c r="BW60" s="232"/>
      <c r="BX60" s="232"/>
      <c r="BY60" s="232"/>
      <c r="BZ60" s="232"/>
      <c r="CA60" s="232"/>
      <c r="CB60" s="232"/>
      <c r="CC60" s="232"/>
      <c r="CD60" s="232"/>
      <c r="CE60" s="232"/>
      <c r="CF60" s="232"/>
      <c r="CG60" s="232"/>
      <c r="CH60" s="232"/>
      <c r="CI60" s="232"/>
      <c r="CJ60" s="232"/>
      <c r="CK60" s="232"/>
      <c r="CL60" s="232"/>
      <c r="CM60" s="232"/>
      <c r="CN60" s="232"/>
      <c r="CO60" s="232"/>
      <c r="CP60" s="232"/>
      <c r="CQ60" s="232"/>
      <c r="CR60" s="232"/>
      <c r="CS60" s="232"/>
      <c r="CT60" s="232"/>
      <c r="CU60" s="232"/>
      <c r="CV60" s="232"/>
      <c r="CW60" s="232"/>
      <c r="CX60" s="232"/>
      <c r="CY60" s="232"/>
      <c r="CZ60" s="232"/>
      <c r="DA60" s="232"/>
      <c r="DB60" s="232"/>
      <c r="DC60" s="232"/>
      <c r="DD60" s="232"/>
      <c r="DE60" s="232"/>
      <c r="DF60" s="232"/>
      <c r="DG60" s="232"/>
      <c r="DH60" s="232"/>
      <c r="DI60" s="232"/>
      <c r="DJ60" s="232"/>
      <c r="DK60" s="232"/>
      <c r="DL60" s="232"/>
      <c r="DM60" s="232"/>
      <c r="DN60" s="232"/>
      <c r="DO60" s="232"/>
      <c r="DP60" s="232"/>
      <c r="DQ60" s="232"/>
      <c r="DR60" s="232"/>
      <c r="DS60" s="232"/>
      <c r="DT60" s="232"/>
      <c r="DU60" s="232"/>
      <c r="DV60" s="232"/>
      <c r="DW60" s="232"/>
      <c r="DX60" s="232"/>
      <c r="DY60" s="232"/>
      <c r="DZ60" s="232"/>
      <c r="EA60" s="232"/>
      <c r="EB60" s="232"/>
      <c r="EC60" s="232"/>
      <c r="ED60" s="232"/>
      <c r="EE60" s="232"/>
      <c r="EF60" s="232"/>
      <c r="EG60" s="232"/>
      <c r="EH60" s="232"/>
      <c r="EI60" s="232"/>
      <c r="EJ60" s="232"/>
      <c r="EK60" s="232"/>
      <c r="EL60" s="232"/>
      <c r="EM60" s="232"/>
      <c r="EN60" s="232"/>
      <c r="EO60" s="232"/>
      <c r="EP60" s="232"/>
      <c r="EQ60" s="232"/>
      <c r="ER60" s="232"/>
      <c r="ES60" s="232"/>
      <c r="ET60" s="232"/>
      <c r="EU60" s="232"/>
      <c r="EV60" s="232"/>
      <c r="EW60" s="232"/>
      <c r="EX60" s="232"/>
      <c r="EY60" s="232"/>
      <c r="EZ60" s="232"/>
      <c r="FA60" s="232"/>
      <c r="FB60" s="232"/>
      <c r="FC60" s="232"/>
      <c r="FD60" s="232"/>
      <c r="FE60" s="232"/>
      <c r="FF60" s="232"/>
      <c r="FG60" s="232"/>
      <c r="FH60" s="232"/>
      <c r="FI60" s="232"/>
      <c r="FJ60" s="232"/>
      <c r="FK60" s="232"/>
      <c r="FL60" s="232"/>
      <c r="FM60" s="232"/>
      <c r="FN60" s="232"/>
      <c r="FO60" s="232"/>
      <c r="FP60" s="232"/>
      <c r="FQ60" s="232"/>
      <c r="FR60" s="232"/>
      <c r="FS60" s="232"/>
      <c r="FT60" s="232"/>
      <c r="FU60" s="232"/>
      <c r="FV60" s="232"/>
      <c r="FW60" s="232"/>
      <c r="FX60" s="232"/>
      <c r="FY60" s="232"/>
      <c r="FZ60" s="232"/>
      <c r="GA60" s="232"/>
      <c r="GB60" s="232"/>
      <c r="GC60" s="232"/>
      <c r="GD60" s="232"/>
      <c r="GE60" s="232"/>
      <c r="GF60" s="232"/>
      <c r="GG60" s="232"/>
      <c r="GH60" s="232"/>
      <c r="GI60" s="232"/>
      <c r="GJ60" s="232"/>
      <c r="GK60" s="232"/>
      <c r="GL60" s="232"/>
      <c r="GM60" s="232"/>
      <c r="GN60" s="232"/>
      <c r="GO60" s="232"/>
      <c r="GP60" s="232"/>
      <c r="GQ60" s="232"/>
      <c r="GR60" s="232"/>
      <c r="GS60" s="232"/>
      <c r="GT60" s="232"/>
      <c r="GU60" s="232"/>
      <c r="GV60" s="232"/>
      <c r="GW60" s="232"/>
      <c r="GX60" s="232"/>
      <c r="GY60" s="232"/>
      <c r="GZ60" s="232"/>
      <c r="HA60" s="232"/>
      <c r="HB60" s="232"/>
      <c r="HC60" s="232"/>
      <c r="HD60" s="232"/>
      <c r="HE60" s="232"/>
      <c r="HF60" s="232"/>
      <c r="HG60" s="232"/>
      <c r="HH60" s="232"/>
      <c r="HI60" s="232"/>
      <c r="HJ60" s="232"/>
      <c r="HK60" s="232"/>
      <c r="HL60" s="232"/>
      <c r="HM60" s="232"/>
      <c r="HN60" s="232"/>
      <c r="HO60" s="232"/>
      <c r="HP60" s="232"/>
      <c r="HQ60" s="232"/>
      <c r="HR60" s="232"/>
      <c r="HS60" s="232"/>
      <c r="HT60" s="232"/>
      <c r="HU60" s="232"/>
      <c r="HV60" s="232"/>
      <c r="HW60" s="232"/>
      <c r="HX60" s="232"/>
      <c r="HY60" s="232"/>
      <c r="HZ60" s="232"/>
      <c r="IA60" s="232"/>
      <c r="IB60" s="232"/>
      <c r="IC60" s="232"/>
      <c r="ID60" s="232"/>
      <c r="IE60" s="232"/>
      <c r="IF60" s="232"/>
      <c r="IG60" s="232"/>
      <c r="IH60" s="232"/>
      <c r="II60" s="232"/>
      <c r="IJ60" s="232"/>
      <c r="IK60" s="232"/>
      <c r="IL60" s="232"/>
      <c r="IM60" s="232"/>
      <c r="IN60" s="232"/>
      <c r="IO60" s="232"/>
      <c r="IP60" s="232"/>
      <c r="IQ60" s="232"/>
      <c r="IR60" s="232"/>
      <c r="IS60" s="232"/>
      <c r="IT60" s="232"/>
      <c r="IU60" s="232"/>
      <c r="IV60" s="232"/>
      <c r="IW60" s="232"/>
      <c r="IX60" s="232"/>
      <c r="IY60" s="232"/>
      <c r="IZ60" s="232"/>
      <c r="JA60" s="232"/>
      <c r="JB60" s="232"/>
      <c r="JC60" s="232"/>
      <c r="JD60" s="232"/>
      <c r="JE60" s="232"/>
      <c r="JF60" s="232"/>
      <c r="JG60" s="232"/>
      <c r="JH60" s="232"/>
      <c r="JI60" s="232"/>
      <c r="JJ60" s="232"/>
      <c r="JK60" s="232"/>
      <c r="JL60" s="232"/>
      <c r="JM60" s="232"/>
      <c r="JN60" s="232"/>
      <c r="JO60" s="232"/>
      <c r="JP60" s="232"/>
      <c r="JQ60" s="232"/>
      <c r="JR60" s="232"/>
      <c r="JS60" s="232"/>
      <c r="JT60" s="232"/>
      <c r="JU60" s="232"/>
      <c r="JV60" s="232"/>
      <c r="JW60" s="232"/>
      <c r="JX60" s="232"/>
      <c r="JY60" s="232"/>
      <c r="JZ60" s="232"/>
      <c r="KA60" s="232"/>
      <c r="KB60" s="232"/>
      <c r="KC60" s="232"/>
      <c r="KD60" s="232"/>
      <c r="KE60" s="232"/>
      <c r="KF60" s="232"/>
      <c r="KG60" s="232"/>
      <c r="KH60" s="232"/>
      <c r="KI60" s="232"/>
      <c r="KJ60" s="232"/>
      <c r="KK60" s="232"/>
      <c r="KL60" s="232"/>
      <c r="KM60" s="232"/>
      <c r="KN60" s="232"/>
      <c r="KO60" s="232"/>
      <c r="KP60" s="232"/>
      <c r="KQ60" s="232"/>
      <c r="KR60" s="232"/>
      <c r="KS60" s="232"/>
      <c r="KT60" s="232"/>
      <c r="KU60" s="232"/>
      <c r="KV60" s="232"/>
      <c r="KW60" s="232"/>
      <c r="KX60" s="232"/>
      <c r="KY60" s="232"/>
      <c r="KZ60" s="232"/>
      <c r="LA60" s="232"/>
      <c r="LB60" s="232"/>
      <c r="LC60" s="232"/>
      <c r="LD60" s="232"/>
      <c r="LE60" s="232"/>
      <c r="LF60" s="232"/>
      <c r="LG60" s="232"/>
      <c r="LH60" s="232"/>
      <c r="LI60" s="232"/>
      <c r="LJ60" s="232"/>
      <c r="LK60" s="232"/>
      <c r="LL60" s="232"/>
      <c r="LM60" s="232"/>
      <c r="LN60" s="232"/>
      <c r="LO60" s="232"/>
      <c r="LP60" s="232"/>
      <c r="LQ60" s="232"/>
      <c r="LR60" s="232"/>
      <c r="LS60" s="232"/>
      <c r="LT60" s="232"/>
      <c r="LU60" s="232"/>
      <c r="LV60" s="232"/>
      <c r="LW60" s="232"/>
      <c r="LX60" s="232"/>
      <c r="LY60" s="232"/>
      <c r="LZ60" s="232"/>
      <c r="MA60" s="232"/>
      <c r="MB60" s="232"/>
      <c r="MC60" s="232"/>
      <c r="MD60" s="232"/>
      <c r="ME60" s="232"/>
      <c r="MF60" s="232"/>
      <c r="MG60" s="232"/>
      <c r="MH60" s="232"/>
      <c r="MI60" s="232"/>
      <c r="MJ60" s="232"/>
      <c r="MK60" s="232"/>
      <c r="ML60" s="232"/>
      <c r="MM60" s="232"/>
      <c r="MN60" s="232"/>
      <c r="MO60" s="232"/>
      <c r="MP60" s="232"/>
      <c r="MQ60" s="232"/>
      <c r="MR60" s="232"/>
      <c r="MS60" s="232"/>
      <c r="MT60" s="232"/>
      <c r="MU60" s="232"/>
      <c r="MV60" s="232"/>
      <c r="MW60" s="232"/>
      <c r="MX60" s="232"/>
      <c r="MY60" s="232"/>
      <c r="MZ60" s="232"/>
      <c r="NA60" s="232"/>
      <c r="NB60" s="232"/>
      <c r="NC60" s="232"/>
      <c r="ND60" s="232"/>
      <c r="NE60" s="232"/>
      <c r="NF60" s="232"/>
      <c r="NG60" s="232"/>
      <c r="NH60" s="232"/>
      <c r="NI60" s="232"/>
      <c r="NJ60" s="232"/>
      <c r="NK60" s="232"/>
      <c r="NL60" s="232"/>
      <c r="NM60" s="232"/>
      <c r="NN60" s="232"/>
      <c r="NO60" s="232"/>
      <c r="NP60" s="232"/>
      <c r="NQ60" s="232"/>
      <c r="NR60" s="232"/>
      <c r="NS60" s="232"/>
      <c r="NT60" s="232"/>
      <c r="NU60" s="232"/>
      <c r="NV60" s="232"/>
      <c r="NW60" s="232"/>
      <c r="NX60" s="232"/>
      <c r="NY60" s="232"/>
      <c r="NZ60" s="232"/>
      <c r="OA60" s="232"/>
      <c r="OB60" s="232"/>
      <c r="OC60" s="232"/>
      <c r="OD60" s="232"/>
      <c r="OE60" s="232"/>
      <c r="OF60" s="232"/>
      <c r="OG60" s="232"/>
      <c r="OH60" s="232"/>
      <c r="OI60" s="232"/>
      <c r="OJ60" s="232"/>
      <c r="OK60" s="232"/>
      <c r="OL60" s="232"/>
      <c r="OM60" s="232"/>
      <c r="ON60" s="232"/>
      <c r="OO60" s="232"/>
      <c r="OP60" s="232"/>
      <c r="OQ60" s="232"/>
      <c r="OR60" s="232"/>
      <c r="OS60" s="232"/>
      <c r="OT60" s="232"/>
      <c r="OU60" s="232"/>
      <c r="OV60" s="232"/>
      <c r="OW60" s="232"/>
      <c r="OX60" s="232"/>
      <c r="OY60" s="232"/>
      <c r="OZ60" s="232"/>
      <c r="PA60" s="232"/>
      <c r="PB60" s="232"/>
      <c r="PC60" s="232"/>
      <c r="PD60" s="232"/>
      <c r="PE60" s="232"/>
      <c r="PF60" s="232"/>
      <c r="PG60" s="232"/>
      <c r="PH60" s="232"/>
      <c r="PI60" s="232"/>
      <c r="PJ60" s="232"/>
      <c r="PK60" s="232"/>
      <c r="PL60" s="232"/>
      <c r="PM60" s="232"/>
      <c r="PN60" s="232"/>
      <c r="PO60" s="232"/>
      <c r="PP60" s="232"/>
      <c r="PQ60" s="232"/>
      <c r="PR60" s="232"/>
      <c r="PS60" s="232"/>
      <c r="PT60" s="232"/>
      <c r="PU60" s="232"/>
      <c r="PV60" s="232"/>
      <c r="PW60" s="232"/>
      <c r="PX60" s="232"/>
      <c r="PY60" s="232"/>
      <c r="PZ60" s="232"/>
      <c r="QA60" s="232"/>
      <c r="QB60" s="232"/>
      <c r="QC60" s="232"/>
      <c r="QD60" s="232"/>
      <c r="QE60" s="232"/>
      <c r="QF60" s="232"/>
      <c r="QG60" s="232"/>
      <c r="QH60" s="232"/>
      <c r="QI60" s="232"/>
      <c r="QJ60" s="232"/>
      <c r="QK60" s="232"/>
      <c r="QL60" s="232"/>
      <c r="QM60" s="232"/>
      <c r="QN60" s="232"/>
      <c r="QO60" s="232"/>
      <c r="QP60" s="232"/>
      <c r="QQ60" s="232"/>
      <c r="QR60" s="232"/>
      <c r="QS60" s="232"/>
      <c r="QT60" s="232"/>
      <c r="QU60" s="232"/>
      <c r="QV60" s="232"/>
      <c r="QW60" s="232"/>
      <c r="QX60" s="232"/>
      <c r="QY60" s="232"/>
      <c r="QZ60" s="232"/>
      <c r="RA60" s="232"/>
      <c r="RB60" s="232"/>
      <c r="RC60" s="232"/>
      <c r="RD60" s="232"/>
      <c r="RE60" s="232"/>
      <c r="RF60" s="232"/>
      <c r="RG60" s="232"/>
      <c r="RH60" s="232"/>
      <c r="RI60" s="232"/>
      <c r="RJ60" s="232"/>
      <c r="RK60" s="232"/>
      <c r="RL60" s="232"/>
      <c r="RM60" s="232"/>
      <c r="RN60" s="232"/>
      <c r="RO60" s="232"/>
      <c r="RP60" s="232"/>
      <c r="RQ60" s="232"/>
      <c r="RR60" s="232"/>
      <c r="RS60" s="232"/>
      <c r="RT60" s="232"/>
      <c r="RU60" s="232"/>
      <c r="RV60" s="232"/>
      <c r="RW60" s="232"/>
      <c r="RX60" s="232"/>
      <c r="RY60" s="232"/>
      <c r="RZ60" s="232"/>
      <c r="SA60" s="232"/>
      <c r="SB60" s="232"/>
      <c r="SC60" s="232"/>
      <c r="SD60" s="232"/>
      <c r="SE60" s="232"/>
      <c r="SF60" s="232"/>
      <c r="SG60" s="232"/>
      <c r="SH60" s="232"/>
      <c r="SI60" s="232"/>
      <c r="SJ60" s="232"/>
      <c r="SK60" s="232"/>
      <c r="SL60" s="232"/>
      <c r="SM60" s="232"/>
      <c r="SN60" s="232"/>
      <c r="SO60" s="232"/>
      <c r="SP60" s="232"/>
      <c r="SQ60" s="232"/>
      <c r="SR60" s="232"/>
      <c r="SS60" s="232"/>
      <c r="ST60" s="232"/>
      <c r="SU60" s="232"/>
      <c r="SV60" s="232"/>
      <c r="SW60" s="232"/>
      <c r="SX60" s="232"/>
      <c r="SY60" s="232"/>
      <c r="SZ60" s="232"/>
      <c r="TA60" s="232"/>
      <c r="TB60" s="232"/>
      <c r="TC60" s="232"/>
      <c r="TD60" s="232"/>
      <c r="TE60" s="232"/>
      <c r="TF60" s="232"/>
      <c r="TG60" s="232"/>
      <c r="TH60" s="232"/>
      <c r="TI60" s="232"/>
      <c r="TJ60" s="232"/>
      <c r="TK60" s="232"/>
      <c r="TL60" s="232"/>
      <c r="TM60" s="232"/>
      <c r="TN60" s="232"/>
      <c r="TO60" s="232"/>
      <c r="TP60" s="232"/>
      <c r="TQ60" s="232"/>
      <c r="TR60" s="232"/>
      <c r="TS60" s="232"/>
      <c r="TT60" s="232"/>
      <c r="TU60" s="232"/>
      <c r="TV60" s="232"/>
      <c r="TW60" s="232"/>
      <c r="TX60" s="232"/>
      <c r="TY60" s="232"/>
      <c r="TZ60" s="232"/>
      <c r="UA60" s="232"/>
      <c r="UB60" s="232"/>
      <c r="UC60" s="232"/>
      <c r="UD60" s="232"/>
      <c r="UE60" s="232"/>
      <c r="UF60" s="232"/>
      <c r="UG60" s="232"/>
      <c r="UH60" s="232"/>
      <c r="UI60" s="232"/>
      <c r="UJ60" s="232"/>
      <c r="UK60" s="232"/>
      <c r="UL60" s="232"/>
      <c r="UM60" s="232"/>
      <c r="UN60" s="232"/>
      <c r="UO60" s="232"/>
      <c r="UP60" s="232"/>
      <c r="UQ60" s="232"/>
      <c r="UR60" s="232"/>
      <c r="US60" s="232"/>
      <c r="UT60" s="232"/>
      <c r="UU60" s="232"/>
      <c r="UV60" s="232"/>
      <c r="UW60" s="232"/>
      <c r="UX60" s="232"/>
      <c r="UY60" s="232"/>
      <c r="UZ60" s="232"/>
      <c r="VA60" s="232"/>
      <c r="VB60" s="232"/>
      <c r="VC60" s="232"/>
      <c r="VD60" s="232"/>
      <c r="VE60" s="232"/>
      <c r="VF60" s="232"/>
      <c r="VG60" s="232"/>
      <c r="VH60" s="232"/>
      <c r="VI60" s="232"/>
      <c r="VJ60" s="232"/>
      <c r="VK60" s="232"/>
      <c r="VL60" s="232"/>
      <c r="VM60" s="232"/>
      <c r="VN60" s="232"/>
      <c r="VO60" s="232"/>
      <c r="VP60" s="232"/>
      <c r="VQ60" s="232"/>
      <c r="VR60" s="232"/>
      <c r="VS60" s="232"/>
      <c r="VT60" s="232"/>
      <c r="VU60" s="232"/>
      <c r="VV60" s="232"/>
      <c r="VW60" s="232"/>
      <c r="VX60" s="232"/>
      <c r="VY60" s="232"/>
      <c r="VZ60" s="232"/>
      <c r="WA60" s="232"/>
      <c r="WB60" s="232"/>
      <c r="WC60" s="232"/>
      <c r="WD60" s="232"/>
      <c r="WE60" s="232"/>
      <c r="WF60" s="232"/>
      <c r="WG60" s="232"/>
      <c r="WH60" s="232"/>
      <c r="WI60" s="232"/>
      <c r="WJ60" s="232"/>
      <c r="WK60" s="232"/>
      <c r="WL60" s="232"/>
      <c r="WM60" s="232"/>
      <c r="WN60" s="232"/>
      <c r="WO60" s="232"/>
      <c r="WP60" s="232"/>
      <c r="WQ60" s="232"/>
      <c r="WR60" s="232"/>
      <c r="WS60" s="232"/>
      <c r="WT60" s="232"/>
      <c r="WU60" s="232"/>
      <c r="WV60" s="232"/>
      <c r="WW60" s="232"/>
      <c r="WX60" s="232"/>
      <c r="WY60" s="232"/>
      <c r="WZ60" s="232"/>
      <c r="XA60" s="232"/>
      <c r="XB60" s="232"/>
      <c r="XC60" s="232"/>
      <c r="XD60" s="232"/>
      <c r="XE60" s="232"/>
      <c r="XF60" s="232"/>
      <c r="XG60" s="232"/>
      <c r="XH60" s="232"/>
      <c r="XI60" s="232"/>
      <c r="XJ60" s="232"/>
      <c r="XK60" s="232"/>
      <c r="XL60" s="232"/>
      <c r="XM60" s="232"/>
      <c r="XN60" s="232"/>
      <c r="XO60" s="232"/>
      <c r="XP60" s="232"/>
      <c r="XQ60" s="232"/>
      <c r="XR60" s="232"/>
      <c r="XS60" s="232"/>
      <c r="XT60" s="232"/>
      <c r="XU60" s="232"/>
      <c r="XV60" s="232"/>
      <c r="XW60" s="232"/>
      <c r="XX60" s="232"/>
      <c r="XY60" s="232"/>
      <c r="XZ60" s="232"/>
      <c r="YA60" s="232"/>
      <c r="YB60" s="232"/>
      <c r="YC60" s="232"/>
      <c r="YD60" s="232"/>
      <c r="YE60" s="232"/>
      <c r="YF60" s="232"/>
      <c r="YG60" s="232"/>
      <c r="YH60" s="232"/>
      <c r="YI60" s="232"/>
      <c r="YJ60" s="232"/>
      <c r="YK60" s="232"/>
      <c r="YL60" s="232"/>
      <c r="YM60" s="232"/>
      <c r="YN60" s="232"/>
      <c r="YO60" s="232"/>
      <c r="YP60" s="232"/>
      <c r="YQ60" s="232"/>
      <c r="YR60" s="232"/>
      <c r="YS60" s="232"/>
      <c r="YT60" s="232"/>
      <c r="YU60" s="232"/>
      <c r="YV60" s="232"/>
      <c r="YW60" s="232"/>
      <c r="YX60" s="232"/>
      <c r="YY60" s="232"/>
      <c r="YZ60" s="232"/>
      <c r="ZA60" s="232"/>
      <c r="ZB60" s="232"/>
      <c r="ZC60" s="232"/>
      <c r="ZD60" s="232"/>
      <c r="ZE60" s="232"/>
      <c r="ZF60" s="232"/>
      <c r="ZG60" s="232"/>
      <c r="ZH60" s="232"/>
      <c r="ZI60" s="232"/>
      <c r="ZJ60" s="232"/>
      <c r="ZK60" s="232"/>
      <c r="ZL60" s="232"/>
      <c r="ZM60" s="232"/>
      <c r="ZN60" s="232"/>
      <c r="ZO60" s="232"/>
      <c r="ZP60" s="232"/>
      <c r="ZQ60" s="232"/>
      <c r="ZR60" s="232"/>
      <c r="ZS60" s="232"/>
      <c r="ZT60" s="232"/>
      <c r="ZU60" s="232"/>
      <c r="ZV60" s="232"/>
      <c r="ZW60" s="232"/>
      <c r="ZX60" s="232"/>
      <c r="ZY60" s="232"/>
      <c r="ZZ60" s="232"/>
      <c r="AAA60" s="232"/>
      <c r="AAB60" s="232"/>
      <c r="AAC60" s="232"/>
      <c r="AAD60" s="232"/>
      <c r="AAE60" s="232"/>
      <c r="AAF60" s="232"/>
      <c r="AAG60" s="232"/>
      <c r="AAH60" s="232"/>
      <c r="AAI60" s="232"/>
      <c r="AAJ60" s="232"/>
      <c r="AAK60" s="232"/>
      <c r="AAL60" s="232"/>
      <c r="AAM60" s="232"/>
      <c r="AAN60" s="232"/>
      <c r="AAO60" s="232"/>
      <c r="AAP60" s="232"/>
      <c r="AAQ60" s="232"/>
      <c r="AAR60" s="232"/>
      <c r="AAS60" s="232"/>
      <c r="AAT60" s="232"/>
      <c r="AAU60" s="232"/>
      <c r="AAV60" s="232"/>
      <c r="AAW60" s="232"/>
      <c r="AAX60" s="232"/>
      <c r="AAY60" s="232"/>
      <c r="AAZ60" s="232"/>
      <c r="ABA60" s="232"/>
      <c r="ABB60" s="232"/>
      <c r="ABC60" s="232"/>
      <c r="ABD60" s="232"/>
      <c r="ABE60" s="232"/>
      <c r="ABF60" s="232"/>
      <c r="ABG60" s="232"/>
      <c r="ABH60" s="232"/>
      <c r="ABI60" s="232"/>
      <c r="ABJ60" s="232"/>
      <c r="ABK60" s="232"/>
      <c r="ABL60" s="232"/>
      <c r="ABM60" s="232"/>
      <c r="ABN60" s="232"/>
      <c r="ABO60" s="232"/>
      <c r="ABP60" s="232"/>
      <c r="ABQ60" s="232"/>
      <c r="ABR60" s="232"/>
      <c r="ABS60" s="232"/>
      <c r="ABT60" s="232"/>
      <c r="ABU60" s="232"/>
      <c r="ABV60" s="232"/>
      <c r="ABW60" s="232"/>
      <c r="ABX60" s="232"/>
      <c r="ABY60" s="232"/>
      <c r="ABZ60" s="232"/>
      <c r="ACA60" s="232"/>
      <c r="ACB60" s="232"/>
      <c r="ACC60" s="232"/>
      <c r="ACD60" s="232"/>
      <c r="ACE60" s="232"/>
      <c r="ACF60" s="232"/>
      <c r="ACG60" s="232"/>
      <c r="ACH60" s="232"/>
      <c r="ACI60" s="232"/>
      <c r="ACJ60" s="232"/>
      <c r="ACK60" s="232"/>
      <c r="ACL60" s="232"/>
      <c r="ACM60" s="232"/>
      <c r="ACN60" s="232"/>
      <c r="ACO60" s="232"/>
      <c r="ACP60" s="232"/>
      <c r="ACQ60" s="232"/>
      <c r="ACR60" s="232"/>
      <c r="ACS60" s="232"/>
      <c r="ACT60" s="232"/>
      <c r="ACU60" s="232"/>
      <c r="ACV60" s="232"/>
      <c r="ACW60" s="232"/>
      <c r="ACX60" s="232"/>
      <c r="ACY60" s="232"/>
      <c r="ACZ60" s="232"/>
      <c r="ADA60" s="232"/>
      <c r="ADB60" s="232"/>
      <c r="ADC60" s="232"/>
      <c r="ADD60" s="232"/>
      <c r="ADE60" s="232"/>
      <c r="ADF60" s="232"/>
      <c r="ADG60" s="232"/>
      <c r="ADH60" s="232"/>
      <c r="ADI60" s="232"/>
      <c r="ADJ60" s="232"/>
      <c r="ADK60" s="232"/>
      <c r="ADL60" s="232"/>
      <c r="ADM60" s="232"/>
      <c r="ADN60" s="232"/>
      <c r="ADO60" s="232"/>
      <c r="ADP60" s="232"/>
      <c r="ADQ60" s="232"/>
      <c r="ADR60" s="232"/>
      <c r="ADS60" s="232"/>
      <c r="ADT60" s="232"/>
      <c r="ADU60" s="232"/>
      <c r="ADV60" s="232"/>
      <c r="ADW60" s="232"/>
      <c r="ADX60" s="232"/>
      <c r="ADY60" s="232"/>
      <c r="ADZ60" s="232"/>
      <c r="AEA60" s="232"/>
      <c r="AEB60" s="232"/>
      <c r="AEC60" s="232"/>
      <c r="AED60" s="232"/>
      <c r="AEE60" s="232"/>
      <c r="AEF60" s="232"/>
      <c r="AEG60" s="232"/>
      <c r="AEH60" s="232"/>
      <c r="AEI60" s="232"/>
      <c r="AEJ60" s="232"/>
      <c r="AEK60" s="232"/>
      <c r="AEL60" s="232"/>
      <c r="AEM60" s="232"/>
      <c r="AEN60" s="232"/>
      <c r="AEO60" s="232"/>
      <c r="AEP60" s="232"/>
      <c r="AEQ60" s="232"/>
      <c r="AER60" s="232"/>
      <c r="AES60" s="232"/>
      <c r="AET60" s="232"/>
      <c r="AEU60" s="232"/>
      <c r="AEV60" s="232"/>
      <c r="AEW60" s="232"/>
      <c r="AEX60" s="232"/>
      <c r="AEY60" s="232"/>
      <c r="AEZ60" s="232"/>
      <c r="AFA60" s="232"/>
      <c r="AFB60" s="232"/>
      <c r="AFC60" s="232"/>
      <c r="AFD60" s="232"/>
      <c r="AFE60" s="232"/>
      <c r="AFF60" s="232"/>
      <c r="AFG60" s="232"/>
      <c r="AFH60" s="232"/>
      <c r="AFI60" s="232"/>
      <c r="AFJ60" s="232"/>
      <c r="AFK60" s="232"/>
      <c r="AFL60" s="232"/>
      <c r="AFM60" s="232"/>
      <c r="AFN60" s="232"/>
      <c r="AFO60" s="232"/>
      <c r="AFP60" s="232"/>
      <c r="AFQ60" s="232"/>
      <c r="AFR60" s="232"/>
      <c r="AFS60" s="232"/>
      <c r="AFT60" s="232"/>
      <c r="AFU60" s="232"/>
      <c r="AFV60" s="232"/>
      <c r="AFW60" s="232"/>
      <c r="AFX60" s="232"/>
      <c r="AFY60" s="232"/>
      <c r="AFZ60" s="232"/>
      <c r="AGA60" s="232"/>
      <c r="AGB60" s="232"/>
      <c r="AGC60" s="232"/>
      <c r="AGD60" s="232"/>
      <c r="AGE60" s="232"/>
      <c r="AGF60" s="232"/>
      <c r="AGG60" s="232"/>
      <c r="AGH60" s="232"/>
      <c r="AGI60" s="232"/>
      <c r="AGJ60" s="232"/>
      <c r="AGK60" s="232"/>
      <c r="AGL60" s="232"/>
      <c r="AGM60" s="232"/>
      <c r="AGN60" s="232"/>
      <c r="AGO60" s="232"/>
      <c r="AGP60" s="232"/>
      <c r="AGQ60" s="232"/>
      <c r="AGR60" s="232"/>
      <c r="AGS60" s="232"/>
      <c r="AGT60" s="232"/>
      <c r="AGU60" s="232"/>
      <c r="AGV60" s="232"/>
      <c r="AGW60" s="232"/>
      <c r="AGX60" s="232"/>
      <c r="AGY60" s="232"/>
      <c r="AGZ60" s="232"/>
      <c r="AHA60" s="232"/>
      <c r="AHB60" s="232"/>
      <c r="AHC60" s="232"/>
      <c r="AHD60" s="232"/>
      <c r="AHE60" s="232"/>
      <c r="AHF60" s="232"/>
      <c r="AHG60" s="232"/>
      <c r="AHH60" s="232"/>
      <c r="AHI60" s="232"/>
      <c r="AHJ60" s="232"/>
      <c r="AHK60" s="232"/>
      <c r="AHL60" s="232"/>
      <c r="AHM60" s="232"/>
      <c r="AHN60" s="232"/>
      <c r="AHO60" s="232"/>
      <c r="AHP60" s="232"/>
      <c r="AHQ60" s="232"/>
      <c r="AHR60" s="232"/>
      <c r="AHS60" s="232"/>
      <c r="AHT60" s="232"/>
      <c r="AHU60" s="232"/>
      <c r="AHV60" s="232"/>
      <c r="AHW60" s="232"/>
      <c r="AHX60" s="232"/>
      <c r="AHY60" s="232"/>
      <c r="AHZ60" s="232"/>
      <c r="AIA60" s="232"/>
      <c r="AIB60" s="232"/>
      <c r="AIC60" s="232"/>
      <c r="AID60" s="232"/>
      <c r="AIE60" s="232"/>
      <c r="AIF60" s="232"/>
      <c r="AIG60" s="232"/>
      <c r="AIH60" s="232"/>
      <c r="AII60" s="232"/>
      <c r="AIJ60" s="232"/>
      <c r="AIK60" s="232"/>
      <c r="AIL60" s="232"/>
      <c r="AIM60" s="232"/>
      <c r="AIN60" s="232"/>
      <c r="AIO60" s="232"/>
      <c r="AIP60" s="232"/>
      <c r="AIQ60" s="232"/>
      <c r="AIR60" s="232"/>
      <c r="AIS60" s="232"/>
      <c r="AIT60" s="232"/>
      <c r="AIU60" s="232"/>
      <c r="AIV60" s="232"/>
      <c r="AIW60" s="232"/>
      <c r="AIX60" s="232"/>
      <c r="AIY60" s="232"/>
      <c r="AIZ60" s="232"/>
      <c r="AJA60" s="232"/>
      <c r="AJB60" s="232"/>
      <c r="AJC60" s="232"/>
      <c r="AJD60" s="232"/>
      <c r="AJE60" s="232"/>
      <c r="AJF60" s="232"/>
      <c r="AJG60" s="232"/>
      <c r="AJH60" s="232"/>
      <c r="AJI60" s="232"/>
      <c r="AJJ60" s="232"/>
      <c r="AJK60" s="232"/>
      <c r="AJL60" s="232"/>
      <c r="AJM60" s="232"/>
      <c r="AJN60" s="232"/>
      <c r="AJO60" s="232"/>
      <c r="AJP60" s="232"/>
      <c r="AJQ60" s="232"/>
      <c r="AJR60" s="232"/>
      <c r="AJS60" s="232"/>
      <c r="AJT60" s="232"/>
      <c r="AJU60" s="232"/>
      <c r="AJV60" s="232"/>
      <c r="AJW60" s="232"/>
      <c r="AJX60" s="232"/>
      <c r="AJY60" s="232"/>
      <c r="AJZ60" s="232"/>
      <c r="AKA60" s="232"/>
      <c r="AKB60" s="232"/>
      <c r="AKC60" s="232"/>
      <c r="AKD60" s="232"/>
      <c r="AKE60" s="232"/>
      <c r="AKF60" s="232"/>
      <c r="AKG60" s="232"/>
      <c r="AKH60" s="232"/>
      <c r="AKI60" s="232"/>
      <c r="AKJ60" s="232"/>
      <c r="AKK60" s="232"/>
      <c r="AKL60" s="232"/>
      <c r="AKM60" s="232"/>
      <c r="AKN60" s="232"/>
      <c r="AKO60" s="232"/>
      <c r="AKP60" s="232"/>
      <c r="AKQ60" s="232"/>
      <c r="AKR60" s="232"/>
      <c r="AKS60" s="232"/>
      <c r="AKT60" s="232"/>
      <c r="AKU60" s="232"/>
      <c r="AKV60" s="232"/>
      <c r="AKW60" s="232"/>
      <c r="AKX60" s="232"/>
      <c r="AKY60" s="232"/>
      <c r="AKZ60" s="232"/>
      <c r="ALA60" s="232"/>
      <c r="ALB60" s="232"/>
      <c r="ALC60" s="232"/>
      <c r="ALD60" s="232"/>
      <c r="ALE60" s="232"/>
      <c r="ALF60" s="232"/>
      <c r="ALG60" s="232"/>
      <c r="ALH60" s="232"/>
      <c r="ALI60" s="232"/>
      <c r="ALJ60" s="232"/>
      <c r="ALK60" s="232"/>
      <c r="ALL60" s="232"/>
      <c r="ALM60" s="232"/>
      <c r="ALN60" s="232"/>
      <c r="ALO60" s="232"/>
      <c r="ALP60" s="232"/>
      <c r="ALQ60" s="232"/>
      <c r="ALR60" s="232"/>
      <c r="ALS60" s="232"/>
      <c r="ALT60" s="232"/>
      <c r="ALU60" s="232"/>
      <c r="ALV60" s="232"/>
      <c r="ALW60" s="232"/>
      <c r="ALX60" s="232"/>
      <c r="ALY60" s="232"/>
      <c r="ALZ60" s="232"/>
      <c r="AMA60" s="232"/>
      <c r="AMB60" s="232"/>
      <c r="AMC60" s="232"/>
      <c r="AMD60" s="232"/>
      <c r="AME60" s="232"/>
      <c r="AMF60" s="232"/>
      <c r="AMG60" s="232"/>
      <c r="AMH60" s="232"/>
      <c r="AMI60" s="232"/>
      <c r="AMJ60" s="232"/>
      <c r="AMK60" s="232"/>
    </row>
    <row r="61" spans="1:1025" s="234" customFormat="1">
      <c r="A61" s="344">
        <f>A60+0.01</f>
        <v>3.12</v>
      </c>
      <c r="B61" s="334" t="s">
        <v>187</v>
      </c>
      <c r="C61" s="342">
        <f>IF(ISBLANK('[10]PRESUP LINEA IMPULSION'!C33),"",'[10]PRESUP LINEA IMPULSION'!C33)</f>
        <v>283.19</v>
      </c>
      <c r="D61" s="331" t="str">
        <f>IF(ISBLANK('[10]PRESUP LINEA IMPULSION'!D33),"",'[10]PRESUP LINEA IMPULSION'!D33)</f>
        <v>ML</v>
      </c>
      <c r="E61" s="310"/>
      <c r="F61" s="309">
        <f t="shared" si="2"/>
        <v>0</v>
      </c>
      <c r="G61" s="288" t="str">
        <f>IF(ISBLANK('[10]PRESUP LINEA IMPULSION'!G33),"",'[10]PRESUP LINEA IMPULSION'!G33)</f>
        <v/>
      </c>
      <c r="H61" s="250"/>
      <c r="K61" s="233"/>
      <c r="L61" s="233"/>
      <c r="M61" s="233"/>
      <c r="N61" s="233"/>
      <c r="O61" s="233"/>
      <c r="P61" s="233"/>
      <c r="Q61" s="233"/>
      <c r="R61" s="233"/>
      <c r="S61" s="232"/>
      <c r="T61" s="232"/>
      <c r="U61" s="232"/>
      <c r="V61" s="232"/>
      <c r="W61" s="232"/>
      <c r="X61" s="232"/>
      <c r="Y61" s="232"/>
      <c r="Z61" s="232"/>
      <c r="AA61" s="232"/>
      <c r="AB61" s="232"/>
      <c r="AC61" s="232"/>
      <c r="AD61" s="232"/>
      <c r="AE61" s="232"/>
      <c r="AF61" s="232"/>
      <c r="AG61" s="232"/>
      <c r="AH61" s="232"/>
      <c r="AI61" s="232"/>
      <c r="AJ61" s="232"/>
      <c r="AK61" s="232"/>
      <c r="AL61" s="232"/>
      <c r="AM61" s="232"/>
      <c r="AN61" s="232"/>
      <c r="AO61" s="232"/>
      <c r="AP61" s="232"/>
      <c r="AQ61" s="232"/>
      <c r="AR61" s="232"/>
      <c r="AS61" s="232"/>
      <c r="AT61" s="232"/>
      <c r="AU61" s="232"/>
      <c r="AV61" s="232"/>
      <c r="AW61" s="232"/>
      <c r="AX61" s="232"/>
      <c r="AY61" s="232"/>
      <c r="AZ61" s="232"/>
      <c r="BA61" s="232"/>
      <c r="BB61" s="232"/>
      <c r="BC61" s="232"/>
      <c r="BD61" s="232"/>
      <c r="BE61" s="232"/>
      <c r="BF61" s="232"/>
      <c r="BG61" s="232"/>
      <c r="BH61" s="232"/>
      <c r="BI61" s="232"/>
      <c r="BJ61" s="232"/>
      <c r="BK61" s="232"/>
      <c r="BL61" s="232"/>
      <c r="BM61" s="232"/>
      <c r="BN61" s="232"/>
      <c r="BO61" s="232"/>
      <c r="BP61" s="232"/>
      <c r="BQ61" s="232"/>
      <c r="BR61" s="232"/>
      <c r="BS61" s="232"/>
      <c r="BT61" s="232"/>
      <c r="BU61" s="232"/>
      <c r="BV61" s="232"/>
      <c r="BW61" s="232"/>
      <c r="BX61" s="232"/>
      <c r="BY61" s="232"/>
      <c r="BZ61" s="232"/>
      <c r="CA61" s="232"/>
      <c r="CB61" s="232"/>
      <c r="CC61" s="232"/>
      <c r="CD61" s="232"/>
      <c r="CE61" s="232"/>
      <c r="CF61" s="232"/>
      <c r="CG61" s="232"/>
      <c r="CH61" s="232"/>
      <c r="CI61" s="232"/>
      <c r="CJ61" s="232"/>
      <c r="CK61" s="232"/>
      <c r="CL61" s="232"/>
      <c r="CM61" s="232"/>
      <c r="CN61" s="232"/>
      <c r="CO61" s="232"/>
      <c r="CP61" s="232"/>
      <c r="CQ61" s="232"/>
      <c r="CR61" s="232"/>
      <c r="CS61" s="232"/>
      <c r="CT61" s="232"/>
      <c r="CU61" s="232"/>
      <c r="CV61" s="232"/>
      <c r="CW61" s="232"/>
      <c r="CX61" s="232"/>
      <c r="CY61" s="232"/>
      <c r="CZ61" s="232"/>
      <c r="DA61" s="232"/>
      <c r="DB61" s="232"/>
      <c r="DC61" s="232"/>
      <c r="DD61" s="232"/>
      <c r="DE61" s="232"/>
      <c r="DF61" s="232"/>
      <c r="DG61" s="232"/>
      <c r="DH61" s="232"/>
      <c r="DI61" s="232"/>
      <c r="DJ61" s="232"/>
      <c r="DK61" s="232"/>
      <c r="DL61" s="232"/>
      <c r="DM61" s="232"/>
      <c r="DN61" s="232"/>
      <c r="DO61" s="232"/>
      <c r="DP61" s="232"/>
      <c r="DQ61" s="232"/>
      <c r="DR61" s="232"/>
      <c r="DS61" s="232"/>
      <c r="DT61" s="232"/>
      <c r="DU61" s="232"/>
      <c r="DV61" s="232"/>
      <c r="DW61" s="232"/>
      <c r="DX61" s="232"/>
      <c r="DY61" s="232"/>
      <c r="DZ61" s="232"/>
      <c r="EA61" s="232"/>
      <c r="EB61" s="232"/>
      <c r="EC61" s="232"/>
      <c r="ED61" s="232"/>
      <c r="EE61" s="232"/>
      <c r="EF61" s="232"/>
      <c r="EG61" s="232"/>
      <c r="EH61" s="232"/>
      <c r="EI61" s="232"/>
      <c r="EJ61" s="232"/>
      <c r="EK61" s="232"/>
      <c r="EL61" s="232"/>
      <c r="EM61" s="232"/>
      <c r="EN61" s="232"/>
      <c r="EO61" s="232"/>
      <c r="EP61" s="232"/>
      <c r="EQ61" s="232"/>
      <c r="ER61" s="232"/>
      <c r="ES61" s="232"/>
      <c r="ET61" s="232"/>
      <c r="EU61" s="232"/>
      <c r="EV61" s="232"/>
      <c r="EW61" s="232"/>
      <c r="EX61" s="232"/>
      <c r="EY61" s="232"/>
      <c r="EZ61" s="232"/>
      <c r="FA61" s="232"/>
      <c r="FB61" s="232"/>
      <c r="FC61" s="232"/>
      <c r="FD61" s="232"/>
      <c r="FE61" s="232"/>
      <c r="FF61" s="232"/>
      <c r="FG61" s="232"/>
      <c r="FH61" s="232"/>
      <c r="FI61" s="232"/>
      <c r="FJ61" s="232"/>
      <c r="FK61" s="232"/>
      <c r="FL61" s="232"/>
      <c r="FM61" s="232"/>
      <c r="FN61" s="232"/>
      <c r="FO61" s="232"/>
      <c r="FP61" s="232"/>
      <c r="FQ61" s="232"/>
      <c r="FR61" s="232"/>
      <c r="FS61" s="232"/>
      <c r="FT61" s="232"/>
      <c r="FU61" s="232"/>
      <c r="FV61" s="232"/>
      <c r="FW61" s="232"/>
      <c r="FX61" s="232"/>
      <c r="FY61" s="232"/>
      <c r="FZ61" s="232"/>
      <c r="GA61" s="232"/>
      <c r="GB61" s="232"/>
      <c r="GC61" s="232"/>
      <c r="GD61" s="232"/>
      <c r="GE61" s="232"/>
      <c r="GF61" s="232"/>
      <c r="GG61" s="232"/>
      <c r="GH61" s="232"/>
      <c r="GI61" s="232"/>
      <c r="GJ61" s="232"/>
      <c r="GK61" s="232"/>
      <c r="GL61" s="232"/>
      <c r="GM61" s="232"/>
      <c r="GN61" s="232"/>
      <c r="GO61" s="232"/>
      <c r="GP61" s="232"/>
      <c r="GQ61" s="232"/>
      <c r="GR61" s="232"/>
      <c r="GS61" s="232"/>
      <c r="GT61" s="232"/>
      <c r="GU61" s="232"/>
      <c r="GV61" s="232"/>
      <c r="GW61" s="232"/>
      <c r="GX61" s="232"/>
      <c r="GY61" s="232"/>
      <c r="GZ61" s="232"/>
      <c r="HA61" s="232"/>
      <c r="HB61" s="232"/>
      <c r="HC61" s="232"/>
      <c r="HD61" s="232"/>
      <c r="HE61" s="232"/>
      <c r="HF61" s="232"/>
      <c r="HG61" s="232"/>
      <c r="HH61" s="232"/>
      <c r="HI61" s="232"/>
      <c r="HJ61" s="232"/>
      <c r="HK61" s="232"/>
      <c r="HL61" s="232"/>
      <c r="HM61" s="232"/>
      <c r="HN61" s="232"/>
      <c r="HO61" s="232"/>
      <c r="HP61" s="232"/>
      <c r="HQ61" s="232"/>
      <c r="HR61" s="232"/>
      <c r="HS61" s="232"/>
      <c r="HT61" s="232"/>
      <c r="HU61" s="232"/>
      <c r="HV61" s="232"/>
      <c r="HW61" s="232"/>
      <c r="HX61" s="232"/>
      <c r="HY61" s="232"/>
      <c r="HZ61" s="232"/>
      <c r="IA61" s="232"/>
      <c r="IB61" s="232"/>
      <c r="IC61" s="232"/>
      <c r="ID61" s="232"/>
      <c r="IE61" s="232"/>
      <c r="IF61" s="232"/>
      <c r="IG61" s="232"/>
      <c r="IH61" s="232"/>
      <c r="II61" s="232"/>
      <c r="IJ61" s="232"/>
      <c r="IK61" s="232"/>
      <c r="IL61" s="232"/>
      <c r="IM61" s="232"/>
      <c r="IN61" s="232"/>
      <c r="IO61" s="232"/>
      <c r="IP61" s="232"/>
      <c r="IQ61" s="232"/>
      <c r="IR61" s="232"/>
      <c r="IS61" s="232"/>
      <c r="IT61" s="232"/>
      <c r="IU61" s="232"/>
      <c r="IV61" s="232"/>
      <c r="IW61" s="232"/>
      <c r="IX61" s="232"/>
      <c r="IY61" s="232"/>
      <c r="IZ61" s="232"/>
      <c r="JA61" s="232"/>
      <c r="JB61" s="232"/>
      <c r="JC61" s="232"/>
      <c r="JD61" s="232"/>
      <c r="JE61" s="232"/>
      <c r="JF61" s="232"/>
      <c r="JG61" s="232"/>
      <c r="JH61" s="232"/>
      <c r="JI61" s="232"/>
      <c r="JJ61" s="232"/>
      <c r="JK61" s="232"/>
      <c r="JL61" s="232"/>
      <c r="JM61" s="232"/>
      <c r="JN61" s="232"/>
      <c r="JO61" s="232"/>
      <c r="JP61" s="232"/>
      <c r="JQ61" s="232"/>
      <c r="JR61" s="232"/>
      <c r="JS61" s="232"/>
      <c r="JT61" s="232"/>
      <c r="JU61" s="232"/>
      <c r="JV61" s="232"/>
      <c r="JW61" s="232"/>
      <c r="JX61" s="232"/>
      <c r="JY61" s="232"/>
      <c r="JZ61" s="232"/>
      <c r="KA61" s="232"/>
      <c r="KB61" s="232"/>
      <c r="KC61" s="232"/>
      <c r="KD61" s="232"/>
      <c r="KE61" s="232"/>
      <c r="KF61" s="232"/>
      <c r="KG61" s="232"/>
      <c r="KH61" s="232"/>
      <c r="KI61" s="232"/>
      <c r="KJ61" s="232"/>
      <c r="KK61" s="232"/>
      <c r="KL61" s="232"/>
      <c r="KM61" s="232"/>
      <c r="KN61" s="232"/>
      <c r="KO61" s="232"/>
      <c r="KP61" s="232"/>
      <c r="KQ61" s="232"/>
      <c r="KR61" s="232"/>
      <c r="KS61" s="232"/>
      <c r="KT61" s="232"/>
      <c r="KU61" s="232"/>
      <c r="KV61" s="232"/>
      <c r="KW61" s="232"/>
      <c r="KX61" s="232"/>
      <c r="KY61" s="232"/>
      <c r="KZ61" s="232"/>
      <c r="LA61" s="232"/>
      <c r="LB61" s="232"/>
      <c r="LC61" s="232"/>
      <c r="LD61" s="232"/>
      <c r="LE61" s="232"/>
      <c r="LF61" s="232"/>
      <c r="LG61" s="232"/>
      <c r="LH61" s="232"/>
      <c r="LI61" s="232"/>
      <c r="LJ61" s="232"/>
      <c r="LK61" s="232"/>
      <c r="LL61" s="232"/>
      <c r="LM61" s="232"/>
      <c r="LN61" s="232"/>
      <c r="LO61" s="232"/>
      <c r="LP61" s="232"/>
      <c r="LQ61" s="232"/>
      <c r="LR61" s="232"/>
      <c r="LS61" s="232"/>
      <c r="LT61" s="232"/>
      <c r="LU61" s="232"/>
      <c r="LV61" s="232"/>
      <c r="LW61" s="232"/>
      <c r="LX61" s="232"/>
      <c r="LY61" s="232"/>
      <c r="LZ61" s="232"/>
      <c r="MA61" s="232"/>
      <c r="MB61" s="232"/>
      <c r="MC61" s="232"/>
      <c r="MD61" s="232"/>
      <c r="ME61" s="232"/>
      <c r="MF61" s="232"/>
      <c r="MG61" s="232"/>
      <c r="MH61" s="232"/>
      <c r="MI61" s="232"/>
      <c r="MJ61" s="232"/>
      <c r="MK61" s="232"/>
      <c r="ML61" s="232"/>
      <c r="MM61" s="232"/>
      <c r="MN61" s="232"/>
      <c r="MO61" s="232"/>
      <c r="MP61" s="232"/>
      <c r="MQ61" s="232"/>
      <c r="MR61" s="232"/>
      <c r="MS61" s="232"/>
      <c r="MT61" s="232"/>
      <c r="MU61" s="232"/>
      <c r="MV61" s="232"/>
      <c r="MW61" s="232"/>
      <c r="MX61" s="232"/>
      <c r="MY61" s="232"/>
      <c r="MZ61" s="232"/>
      <c r="NA61" s="232"/>
      <c r="NB61" s="232"/>
      <c r="NC61" s="232"/>
      <c r="ND61" s="232"/>
      <c r="NE61" s="232"/>
      <c r="NF61" s="232"/>
      <c r="NG61" s="232"/>
      <c r="NH61" s="232"/>
      <c r="NI61" s="232"/>
      <c r="NJ61" s="232"/>
      <c r="NK61" s="232"/>
      <c r="NL61" s="232"/>
      <c r="NM61" s="232"/>
      <c r="NN61" s="232"/>
      <c r="NO61" s="232"/>
      <c r="NP61" s="232"/>
      <c r="NQ61" s="232"/>
      <c r="NR61" s="232"/>
      <c r="NS61" s="232"/>
      <c r="NT61" s="232"/>
      <c r="NU61" s="232"/>
      <c r="NV61" s="232"/>
      <c r="NW61" s="232"/>
      <c r="NX61" s="232"/>
      <c r="NY61" s="232"/>
      <c r="NZ61" s="232"/>
      <c r="OA61" s="232"/>
      <c r="OB61" s="232"/>
      <c r="OC61" s="232"/>
      <c r="OD61" s="232"/>
      <c r="OE61" s="232"/>
      <c r="OF61" s="232"/>
      <c r="OG61" s="232"/>
      <c r="OH61" s="232"/>
      <c r="OI61" s="232"/>
      <c r="OJ61" s="232"/>
      <c r="OK61" s="232"/>
      <c r="OL61" s="232"/>
      <c r="OM61" s="232"/>
      <c r="ON61" s="232"/>
      <c r="OO61" s="232"/>
      <c r="OP61" s="232"/>
      <c r="OQ61" s="232"/>
      <c r="OR61" s="232"/>
      <c r="OS61" s="232"/>
      <c r="OT61" s="232"/>
      <c r="OU61" s="232"/>
      <c r="OV61" s="232"/>
      <c r="OW61" s="232"/>
      <c r="OX61" s="232"/>
      <c r="OY61" s="232"/>
      <c r="OZ61" s="232"/>
      <c r="PA61" s="232"/>
      <c r="PB61" s="232"/>
      <c r="PC61" s="232"/>
      <c r="PD61" s="232"/>
      <c r="PE61" s="232"/>
      <c r="PF61" s="232"/>
      <c r="PG61" s="232"/>
      <c r="PH61" s="232"/>
      <c r="PI61" s="232"/>
      <c r="PJ61" s="232"/>
      <c r="PK61" s="232"/>
      <c r="PL61" s="232"/>
      <c r="PM61" s="232"/>
      <c r="PN61" s="232"/>
      <c r="PO61" s="232"/>
      <c r="PP61" s="232"/>
      <c r="PQ61" s="232"/>
      <c r="PR61" s="232"/>
      <c r="PS61" s="232"/>
      <c r="PT61" s="232"/>
      <c r="PU61" s="232"/>
      <c r="PV61" s="232"/>
      <c r="PW61" s="232"/>
      <c r="PX61" s="232"/>
      <c r="PY61" s="232"/>
      <c r="PZ61" s="232"/>
      <c r="QA61" s="232"/>
      <c r="QB61" s="232"/>
      <c r="QC61" s="232"/>
      <c r="QD61" s="232"/>
      <c r="QE61" s="232"/>
      <c r="QF61" s="232"/>
      <c r="QG61" s="232"/>
      <c r="QH61" s="232"/>
      <c r="QI61" s="232"/>
      <c r="QJ61" s="232"/>
      <c r="QK61" s="232"/>
      <c r="QL61" s="232"/>
      <c r="QM61" s="232"/>
      <c r="QN61" s="232"/>
      <c r="QO61" s="232"/>
      <c r="QP61" s="232"/>
      <c r="QQ61" s="232"/>
      <c r="QR61" s="232"/>
      <c r="QS61" s="232"/>
      <c r="QT61" s="232"/>
      <c r="QU61" s="232"/>
      <c r="QV61" s="232"/>
      <c r="QW61" s="232"/>
      <c r="QX61" s="232"/>
      <c r="QY61" s="232"/>
      <c r="QZ61" s="232"/>
      <c r="RA61" s="232"/>
      <c r="RB61" s="232"/>
      <c r="RC61" s="232"/>
      <c r="RD61" s="232"/>
      <c r="RE61" s="232"/>
      <c r="RF61" s="232"/>
      <c r="RG61" s="232"/>
      <c r="RH61" s="232"/>
      <c r="RI61" s="232"/>
      <c r="RJ61" s="232"/>
      <c r="RK61" s="232"/>
      <c r="RL61" s="232"/>
      <c r="RM61" s="232"/>
      <c r="RN61" s="232"/>
      <c r="RO61" s="232"/>
      <c r="RP61" s="232"/>
      <c r="RQ61" s="232"/>
      <c r="RR61" s="232"/>
      <c r="RS61" s="232"/>
      <c r="RT61" s="232"/>
      <c r="RU61" s="232"/>
      <c r="RV61" s="232"/>
      <c r="RW61" s="232"/>
      <c r="RX61" s="232"/>
      <c r="RY61" s="232"/>
      <c r="RZ61" s="232"/>
      <c r="SA61" s="232"/>
      <c r="SB61" s="232"/>
      <c r="SC61" s="232"/>
      <c r="SD61" s="232"/>
      <c r="SE61" s="232"/>
      <c r="SF61" s="232"/>
      <c r="SG61" s="232"/>
      <c r="SH61" s="232"/>
      <c r="SI61" s="232"/>
      <c r="SJ61" s="232"/>
      <c r="SK61" s="232"/>
      <c r="SL61" s="232"/>
      <c r="SM61" s="232"/>
      <c r="SN61" s="232"/>
      <c r="SO61" s="232"/>
      <c r="SP61" s="232"/>
      <c r="SQ61" s="232"/>
      <c r="SR61" s="232"/>
      <c r="SS61" s="232"/>
      <c r="ST61" s="232"/>
      <c r="SU61" s="232"/>
      <c r="SV61" s="232"/>
      <c r="SW61" s="232"/>
      <c r="SX61" s="232"/>
      <c r="SY61" s="232"/>
      <c r="SZ61" s="232"/>
      <c r="TA61" s="232"/>
      <c r="TB61" s="232"/>
      <c r="TC61" s="232"/>
      <c r="TD61" s="232"/>
      <c r="TE61" s="232"/>
      <c r="TF61" s="232"/>
      <c r="TG61" s="232"/>
      <c r="TH61" s="232"/>
      <c r="TI61" s="232"/>
      <c r="TJ61" s="232"/>
      <c r="TK61" s="232"/>
      <c r="TL61" s="232"/>
      <c r="TM61" s="232"/>
      <c r="TN61" s="232"/>
      <c r="TO61" s="232"/>
      <c r="TP61" s="232"/>
      <c r="TQ61" s="232"/>
      <c r="TR61" s="232"/>
      <c r="TS61" s="232"/>
      <c r="TT61" s="232"/>
      <c r="TU61" s="232"/>
      <c r="TV61" s="232"/>
      <c r="TW61" s="232"/>
      <c r="TX61" s="232"/>
      <c r="TY61" s="232"/>
      <c r="TZ61" s="232"/>
      <c r="UA61" s="232"/>
      <c r="UB61" s="232"/>
      <c r="UC61" s="232"/>
      <c r="UD61" s="232"/>
      <c r="UE61" s="232"/>
      <c r="UF61" s="232"/>
      <c r="UG61" s="232"/>
      <c r="UH61" s="232"/>
      <c r="UI61" s="232"/>
      <c r="UJ61" s="232"/>
      <c r="UK61" s="232"/>
      <c r="UL61" s="232"/>
      <c r="UM61" s="232"/>
      <c r="UN61" s="232"/>
      <c r="UO61" s="232"/>
      <c r="UP61" s="232"/>
      <c r="UQ61" s="232"/>
      <c r="UR61" s="232"/>
      <c r="US61" s="232"/>
      <c r="UT61" s="232"/>
      <c r="UU61" s="232"/>
      <c r="UV61" s="232"/>
      <c r="UW61" s="232"/>
      <c r="UX61" s="232"/>
      <c r="UY61" s="232"/>
      <c r="UZ61" s="232"/>
      <c r="VA61" s="232"/>
      <c r="VB61" s="232"/>
      <c r="VC61" s="232"/>
      <c r="VD61" s="232"/>
      <c r="VE61" s="232"/>
      <c r="VF61" s="232"/>
      <c r="VG61" s="232"/>
      <c r="VH61" s="232"/>
      <c r="VI61" s="232"/>
      <c r="VJ61" s="232"/>
      <c r="VK61" s="232"/>
      <c r="VL61" s="232"/>
      <c r="VM61" s="232"/>
      <c r="VN61" s="232"/>
      <c r="VO61" s="232"/>
      <c r="VP61" s="232"/>
      <c r="VQ61" s="232"/>
      <c r="VR61" s="232"/>
      <c r="VS61" s="232"/>
      <c r="VT61" s="232"/>
      <c r="VU61" s="232"/>
      <c r="VV61" s="232"/>
      <c r="VW61" s="232"/>
      <c r="VX61" s="232"/>
      <c r="VY61" s="232"/>
      <c r="VZ61" s="232"/>
      <c r="WA61" s="232"/>
      <c r="WB61" s="232"/>
      <c r="WC61" s="232"/>
      <c r="WD61" s="232"/>
      <c r="WE61" s="232"/>
      <c r="WF61" s="232"/>
      <c r="WG61" s="232"/>
      <c r="WH61" s="232"/>
      <c r="WI61" s="232"/>
      <c r="WJ61" s="232"/>
      <c r="WK61" s="232"/>
      <c r="WL61" s="232"/>
      <c r="WM61" s="232"/>
      <c r="WN61" s="232"/>
      <c r="WO61" s="232"/>
      <c r="WP61" s="232"/>
      <c r="WQ61" s="232"/>
      <c r="WR61" s="232"/>
      <c r="WS61" s="232"/>
      <c r="WT61" s="232"/>
      <c r="WU61" s="232"/>
      <c r="WV61" s="232"/>
      <c r="WW61" s="232"/>
      <c r="WX61" s="232"/>
      <c r="WY61" s="232"/>
      <c r="WZ61" s="232"/>
      <c r="XA61" s="232"/>
      <c r="XB61" s="232"/>
      <c r="XC61" s="232"/>
      <c r="XD61" s="232"/>
      <c r="XE61" s="232"/>
      <c r="XF61" s="232"/>
      <c r="XG61" s="232"/>
      <c r="XH61" s="232"/>
      <c r="XI61" s="232"/>
      <c r="XJ61" s="232"/>
      <c r="XK61" s="232"/>
      <c r="XL61" s="232"/>
      <c r="XM61" s="232"/>
      <c r="XN61" s="232"/>
      <c r="XO61" s="232"/>
      <c r="XP61" s="232"/>
      <c r="XQ61" s="232"/>
      <c r="XR61" s="232"/>
      <c r="XS61" s="232"/>
      <c r="XT61" s="232"/>
      <c r="XU61" s="232"/>
      <c r="XV61" s="232"/>
      <c r="XW61" s="232"/>
      <c r="XX61" s="232"/>
      <c r="XY61" s="232"/>
      <c r="XZ61" s="232"/>
      <c r="YA61" s="232"/>
      <c r="YB61" s="232"/>
      <c r="YC61" s="232"/>
      <c r="YD61" s="232"/>
      <c r="YE61" s="232"/>
      <c r="YF61" s="232"/>
      <c r="YG61" s="232"/>
      <c r="YH61" s="232"/>
      <c r="YI61" s="232"/>
      <c r="YJ61" s="232"/>
      <c r="YK61" s="232"/>
      <c r="YL61" s="232"/>
      <c r="YM61" s="232"/>
      <c r="YN61" s="232"/>
      <c r="YO61" s="232"/>
      <c r="YP61" s="232"/>
      <c r="YQ61" s="232"/>
      <c r="YR61" s="232"/>
      <c r="YS61" s="232"/>
      <c r="YT61" s="232"/>
      <c r="YU61" s="232"/>
      <c r="YV61" s="232"/>
      <c r="YW61" s="232"/>
      <c r="YX61" s="232"/>
      <c r="YY61" s="232"/>
      <c r="YZ61" s="232"/>
      <c r="ZA61" s="232"/>
      <c r="ZB61" s="232"/>
      <c r="ZC61" s="232"/>
      <c r="ZD61" s="232"/>
      <c r="ZE61" s="232"/>
      <c r="ZF61" s="232"/>
      <c r="ZG61" s="232"/>
      <c r="ZH61" s="232"/>
      <c r="ZI61" s="232"/>
      <c r="ZJ61" s="232"/>
      <c r="ZK61" s="232"/>
      <c r="ZL61" s="232"/>
      <c r="ZM61" s="232"/>
      <c r="ZN61" s="232"/>
      <c r="ZO61" s="232"/>
      <c r="ZP61" s="232"/>
      <c r="ZQ61" s="232"/>
      <c r="ZR61" s="232"/>
      <c r="ZS61" s="232"/>
      <c r="ZT61" s="232"/>
      <c r="ZU61" s="232"/>
      <c r="ZV61" s="232"/>
      <c r="ZW61" s="232"/>
      <c r="ZX61" s="232"/>
      <c r="ZY61" s="232"/>
      <c r="ZZ61" s="232"/>
      <c r="AAA61" s="232"/>
      <c r="AAB61" s="232"/>
      <c r="AAC61" s="232"/>
      <c r="AAD61" s="232"/>
      <c r="AAE61" s="232"/>
      <c r="AAF61" s="232"/>
      <c r="AAG61" s="232"/>
      <c r="AAH61" s="232"/>
      <c r="AAI61" s="232"/>
      <c r="AAJ61" s="232"/>
      <c r="AAK61" s="232"/>
      <c r="AAL61" s="232"/>
      <c r="AAM61" s="232"/>
      <c r="AAN61" s="232"/>
      <c r="AAO61" s="232"/>
      <c r="AAP61" s="232"/>
      <c r="AAQ61" s="232"/>
      <c r="AAR61" s="232"/>
      <c r="AAS61" s="232"/>
      <c r="AAT61" s="232"/>
      <c r="AAU61" s="232"/>
      <c r="AAV61" s="232"/>
      <c r="AAW61" s="232"/>
      <c r="AAX61" s="232"/>
      <c r="AAY61" s="232"/>
      <c r="AAZ61" s="232"/>
      <c r="ABA61" s="232"/>
      <c r="ABB61" s="232"/>
      <c r="ABC61" s="232"/>
      <c r="ABD61" s="232"/>
      <c r="ABE61" s="232"/>
      <c r="ABF61" s="232"/>
      <c r="ABG61" s="232"/>
      <c r="ABH61" s="232"/>
      <c r="ABI61" s="232"/>
      <c r="ABJ61" s="232"/>
      <c r="ABK61" s="232"/>
      <c r="ABL61" s="232"/>
      <c r="ABM61" s="232"/>
      <c r="ABN61" s="232"/>
      <c r="ABO61" s="232"/>
      <c r="ABP61" s="232"/>
      <c r="ABQ61" s="232"/>
      <c r="ABR61" s="232"/>
      <c r="ABS61" s="232"/>
      <c r="ABT61" s="232"/>
      <c r="ABU61" s="232"/>
      <c r="ABV61" s="232"/>
      <c r="ABW61" s="232"/>
      <c r="ABX61" s="232"/>
      <c r="ABY61" s="232"/>
      <c r="ABZ61" s="232"/>
      <c r="ACA61" s="232"/>
      <c r="ACB61" s="232"/>
      <c r="ACC61" s="232"/>
      <c r="ACD61" s="232"/>
      <c r="ACE61" s="232"/>
      <c r="ACF61" s="232"/>
      <c r="ACG61" s="232"/>
      <c r="ACH61" s="232"/>
      <c r="ACI61" s="232"/>
      <c r="ACJ61" s="232"/>
      <c r="ACK61" s="232"/>
      <c r="ACL61" s="232"/>
      <c r="ACM61" s="232"/>
      <c r="ACN61" s="232"/>
      <c r="ACO61" s="232"/>
      <c r="ACP61" s="232"/>
      <c r="ACQ61" s="232"/>
      <c r="ACR61" s="232"/>
      <c r="ACS61" s="232"/>
      <c r="ACT61" s="232"/>
      <c r="ACU61" s="232"/>
      <c r="ACV61" s="232"/>
      <c r="ACW61" s="232"/>
      <c r="ACX61" s="232"/>
      <c r="ACY61" s="232"/>
      <c r="ACZ61" s="232"/>
      <c r="ADA61" s="232"/>
      <c r="ADB61" s="232"/>
      <c r="ADC61" s="232"/>
      <c r="ADD61" s="232"/>
      <c r="ADE61" s="232"/>
      <c r="ADF61" s="232"/>
      <c r="ADG61" s="232"/>
      <c r="ADH61" s="232"/>
      <c r="ADI61" s="232"/>
      <c r="ADJ61" s="232"/>
      <c r="ADK61" s="232"/>
      <c r="ADL61" s="232"/>
      <c r="ADM61" s="232"/>
      <c r="ADN61" s="232"/>
      <c r="ADO61" s="232"/>
      <c r="ADP61" s="232"/>
      <c r="ADQ61" s="232"/>
      <c r="ADR61" s="232"/>
      <c r="ADS61" s="232"/>
      <c r="ADT61" s="232"/>
      <c r="ADU61" s="232"/>
      <c r="ADV61" s="232"/>
      <c r="ADW61" s="232"/>
      <c r="ADX61" s="232"/>
      <c r="ADY61" s="232"/>
      <c r="ADZ61" s="232"/>
      <c r="AEA61" s="232"/>
      <c r="AEB61" s="232"/>
      <c r="AEC61" s="232"/>
      <c r="AED61" s="232"/>
      <c r="AEE61" s="232"/>
      <c r="AEF61" s="232"/>
      <c r="AEG61" s="232"/>
      <c r="AEH61" s="232"/>
      <c r="AEI61" s="232"/>
      <c r="AEJ61" s="232"/>
      <c r="AEK61" s="232"/>
      <c r="AEL61" s="232"/>
      <c r="AEM61" s="232"/>
      <c r="AEN61" s="232"/>
      <c r="AEO61" s="232"/>
      <c r="AEP61" s="232"/>
      <c r="AEQ61" s="232"/>
      <c r="AER61" s="232"/>
      <c r="AES61" s="232"/>
      <c r="AET61" s="232"/>
      <c r="AEU61" s="232"/>
      <c r="AEV61" s="232"/>
      <c r="AEW61" s="232"/>
      <c r="AEX61" s="232"/>
      <c r="AEY61" s="232"/>
      <c r="AEZ61" s="232"/>
      <c r="AFA61" s="232"/>
      <c r="AFB61" s="232"/>
      <c r="AFC61" s="232"/>
      <c r="AFD61" s="232"/>
      <c r="AFE61" s="232"/>
      <c r="AFF61" s="232"/>
      <c r="AFG61" s="232"/>
      <c r="AFH61" s="232"/>
      <c r="AFI61" s="232"/>
      <c r="AFJ61" s="232"/>
      <c r="AFK61" s="232"/>
      <c r="AFL61" s="232"/>
      <c r="AFM61" s="232"/>
      <c r="AFN61" s="232"/>
      <c r="AFO61" s="232"/>
      <c r="AFP61" s="232"/>
      <c r="AFQ61" s="232"/>
      <c r="AFR61" s="232"/>
      <c r="AFS61" s="232"/>
      <c r="AFT61" s="232"/>
      <c r="AFU61" s="232"/>
      <c r="AFV61" s="232"/>
      <c r="AFW61" s="232"/>
      <c r="AFX61" s="232"/>
      <c r="AFY61" s="232"/>
      <c r="AFZ61" s="232"/>
      <c r="AGA61" s="232"/>
      <c r="AGB61" s="232"/>
      <c r="AGC61" s="232"/>
      <c r="AGD61" s="232"/>
      <c r="AGE61" s="232"/>
      <c r="AGF61" s="232"/>
      <c r="AGG61" s="232"/>
      <c r="AGH61" s="232"/>
      <c r="AGI61" s="232"/>
      <c r="AGJ61" s="232"/>
      <c r="AGK61" s="232"/>
      <c r="AGL61" s="232"/>
      <c r="AGM61" s="232"/>
      <c r="AGN61" s="232"/>
      <c r="AGO61" s="232"/>
      <c r="AGP61" s="232"/>
      <c r="AGQ61" s="232"/>
      <c r="AGR61" s="232"/>
      <c r="AGS61" s="232"/>
      <c r="AGT61" s="232"/>
      <c r="AGU61" s="232"/>
      <c r="AGV61" s="232"/>
      <c r="AGW61" s="232"/>
      <c r="AGX61" s="232"/>
      <c r="AGY61" s="232"/>
      <c r="AGZ61" s="232"/>
      <c r="AHA61" s="232"/>
      <c r="AHB61" s="232"/>
      <c r="AHC61" s="232"/>
      <c r="AHD61" s="232"/>
      <c r="AHE61" s="232"/>
      <c r="AHF61" s="232"/>
      <c r="AHG61" s="232"/>
      <c r="AHH61" s="232"/>
      <c r="AHI61" s="232"/>
      <c r="AHJ61" s="232"/>
      <c r="AHK61" s="232"/>
      <c r="AHL61" s="232"/>
      <c r="AHM61" s="232"/>
      <c r="AHN61" s="232"/>
      <c r="AHO61" s="232"/>
      <c r="AHP61" s="232"/>
      <c r="AHQ61" s="232"/>
      <c r="AHR61" s="232"/>
      <c r="AHS61" s="232"/>
      <c r="AHT61" s="232"/>
      <c r="AHU61" s="232"/>
      <c r="AHV61" s="232"/>
      <c r="AHW61" s="232"/>
      <c r="AHX61" s="232"/>
      <c r="AHY61" s="232"/>
      <c r="AHZ61" s="232"/>
      <c r="AIA61" s="232"/>
      <c r="AIB61" s="232"/>
      <c r="AIC61" s="232"/>
      <c r="AID61" s="232"/>
      <c r="AIE61" s="232"/>
      <c r="AIF61" s="232"/>
      <c r="AIG61" s="232"/>
      <c r="AIH61" s="232"/>
      <c r="AII61" s="232"/>
      <c r="AIJ61" s="232"/>
      <c r="AIK61" s="232"/>
      <c r="AIL61" s="232"/>
      <c r="AIM61" s="232"/>
      <c r="AIN61" s="232"/>
      <c r="AIO61" s="232"/>
      <c r="AIP61" s="232"/>
      <c r="AIQ61" s="232"/>
      <c r="AIR61" s="232"/>
      <c r="AIS61" s="232"/>
      <c r="AIT61" s="232"/>
      <c r="AIU61" s="232"/>
      <c r="AIV61" s="232"/>
      <c r="AIW61" s="232"/>
      <c r="AIX61" s="232"/>
      <c r="AIY61" s="232"/>
      <c r="AIZ61" s="232"/>
      <c r="AJA61" s="232"/>
      <c r="AJB61" s="232"/>
      <c r="AJC61" s="232"/>
      <c r="AJD61" s="232"/>
      <c r="AJE61" s="232"/>
      <c r="AJF61" s="232"/>
      <c r="AJG61" s="232"/>
      <c r="AJH61" s="232"/>
      <c r="AJI61" s="232"/>
      <c r="AJJ61" s="232"/>
      <c r="AJK61" s="232"/>
      <c r="AJL61" s="232"/>
      <c r="AJM61" s="232"/>
      <c r="AJN61" s="232"/>
      <c r="AJO61" s="232"/>
      <c r="AJP61" s="232"/>
      <c r="AJQ61" s="232"/>
      <c r="AJR61" s="232"/>
      <c r="AJS61" s="232"/>
      <c r="AJT61" s="232"/>
      <c r="AJU61" s="232"/>
      <c r="AJV61" s="232"/>
      <c r="AJW61" s="232"/>
      <c r="AJX61" s="232"/>
      <c r="AJY61" s="232"/>
      <c r="AJZ61" s="232"/>
      <c r="AKA61" s="232"/>
      <c r="AKB61" s="232"/>
      <c r="AKC61" s="232"/>
      <c r="AKD61" s="232"/>
      <c r="AKE61" s="232"/>
      <c r="AKF61" s="232"/>
      <c r="AKG61" s="232"/>
      <c r="AKH61" s="232"/>
      <c r="AKI61" s="232"/>
      <c r="AKJ61" s="232"/>
      <c r="AKK61" s="232"/>
      <c r="AKL61" s="232"/>
      <c r="AKM61" s="232"/>
      <c r="AKN61" s="232"/>
      <c r="AKO61" s="232"/>
      <c r="AKP61" s="232"/>
      <c r="AKQ61" s="232"/>
      <c r="AKR61" s="232"/>
      <c r="AKS61" s="232"/>
      <c r="AKT61" s="232"/>
      <c r="AKU61" s="232"/>
      <c r="AKV61" s="232"/>
      <c r="AKW61" s="232"/>
      <c r="AKX61" s="232"/>
      <c r="AKY61" s="232"/>
      <c r="AKZ61" s="232"/>
      <c r="ALA61" s="232"/>
      <c r="ALB61" s="232"/>
      <c r="ALC61" s="232"/>
      <c r="ALD61" s="232"/>
      <c r="ALE61" s="232"/>
      <c r="ALF61" s="232"/>
      <c r="ALG61" s="232"/>
      <c r="ALH61" s="232"/>
      <c r="ALI61" s="232"/>
      <c r="ALJ61" s="232"/>
      <c r="ALK61" s="232"/>
      <c r="ALL61" s="232"/>
      <c r="ALM61" s="232"/>
      <c r="ALN61" s="232"/>
      <c r="ALO61" s="232"/>
      <c r="ALP61" s="232"/>
      <c r="ALQ61" s="232"/>
      <c r="ALR61" s="232"/>
      <c r="ALS61" s="232"/>
      <c r="ALT61" s="232"/>
      <c r="ALU61" s="232"/>
      <c r="ALV61" s="232"/>
      <c r="ALW61" s="232"/>
      <c r="ALX61" s="232"/>
      <c r="ALY61" s="232"/>
      <c r="ALZ61" s="232"/>
      <c r="AMA61" s="232"/>
      <c r="AMB61" s="232"/>
      <c r="AMC61" s="232"/>
      <c r="AMD61" s="232"/>
      <c r="AME61" s="232"/>
      <c r="AMF61" s="232"/>
      <c r="AMG61" s="232"/>
      <c r="AMH61" s="232"/>
      <c r="AMI61" s="232"/>
      <c r="AMJ61" s="232"/>
      <c r="AMK61" s="232"/>
    </row>
    <row r="62" spans="1:1025" s="234" customFormat="1">
      <c r="A62" s="344">
        <f>A61+0.01</f>
        <v>3.13</v>
      </c>
      <c r="B62" s="334" t="s">
        <v>186</v>
      </c>
      <c r="C62" s="342">
        <f>IF(ISBLANK('[10]PRESUP LINEA IMPULSION'!C35),"",'[10]PRESUP LINEA IMPULSION'!C35)</f>
        <v>320</v>
      </c>
      <c r="D62" s="331" t="str">
        <f>IF(ISBLANK('[10]PRESUP LINEA IMPULSION'!D35),"",'[10]PRESUP LINEA IMPULSION'!D35)</f>
        <v>ML</v>
      </c>
      <c r="E62" s="310"/>
      <c r="F62" s="309">
        <f t="shared" si="2"/>
        <v>0</v>
      </c>
      <c r="G62" s="288" t="str">
        <f>IF(ISBLANK('[10]PRESUP LINEA IMPULSION'!G35),"",'[10]PRESUP LINEA IMPULSION'!G35)</f>
        <v/>
      </c>
      <c r="H62" s="250"/>
      <c r="K62" s="233"/>
      <c r="L62" s="233"/>
      <c r="M62" s="233"/>
      <c r="N62" s="233"/>
      <c r="O62" s="233"/>
      <c r="P62" s="233"/>
      <c r="Q62" s="233"/>
      <c r="R62" s="233"/>
      <c r="S62" s="232"/>
      <c r="T62" s="232"/>
      <c r="U62" s="232"/>
      <c r="V62" s="232"/>
      <c r="W62" s="232"/>
      <c r="X62" s="232"/>
      <c r="Y62" s="232"/>
      <c r="Z62" s="232"/>
      <c r="AA62" s="232"/>
      <c r="AB62" s="232"/>
      <c r="AC62" s="232"/>
      <c r="AD62" s="232"/>
      <c r="AE62" s="232"/>
      <c r="AF62" s="232"/>
      <c r="AG62" s="232"/>
      <c r="AH62" s="232"/>
      <c r="AI62" s="232"/>
      <c r="AJ62" s="232"/>
      <c r="AK62" s="232"/>
      <c r="AL62" s="232"/>
      <c r="AM62" s="232"/>
      <c r="AN62" s="232"/>
      <c r="AO62" s="232"/>
      <c r="AP62" s="232"/>
      <c r="AQ62" s="232"/>
      <c r="AR62" s="232"/>
      <c r="AS62" s="232"/>
      <c r="AT62" s="232"/>
      <c r="AU62" s="232"/>
      <c r="AV62" s="232"/>
      <c r="AW62" s="232"/>
      <c r="AX62" s="232"/>
      <c r="AY62" s="232"/>
      <c r="AZ62" s="232"/>
      <c r="BA62" s="232"/>
      <c r="BB62" s="232"/>
      <c r="BC62" s="232"/>
      <c r="BD62" s="232"/>
      <c r="BE62" s="232"/>
      <c r="BF62" s="232"/>
      <c r="BG62" s="232"/>
      <c r="BH62" s="232"/>
      <c r="BI62" s="232"/>
      <c r="BJ62" s="232"/>
      <c r="BK62" s="232"/>
      <c r="BL62" s="232"/>
      <c r="BM62" s="232"/>
      <c r="BN62" s="232"/>
      <c r="BO62" s="232"/>
      <c r="BP62" s="232"/>
      <c r="BQ62" s="232"/>
      <c r="BR62" s="232"/>
      <c r="BS62" s="232"/>
      <c r="BT62" s="232"/>
      <c r="BU62" s="232"/>
      <c r="BV62" s="232"/>
      <c r="BW62" s="232"/>
      <c r="BX62" s="232"/>
      <c r="BY62" s="232"/>
      <c r="BZ62" s="232"/>
      <c r="CA62" s="232"/>
      <c r="CB62" s="232"/>
      <c r="CC62" s="232"/>
      <c r="CD62" s="232"/>
      <c r="CE62" s="232"/>
      <c r="CF62" s="232"/>
      <c r="CG62" s="232"/>
      <c r="CH62" s="232"/>
      <c r="CI62" s="232"/>
      <c r="CJ62" s="232"/>
      <c r="CK62" s="232"/>
      <c r="CL62" s="232"/>
      <c r="CM62" s="232"/>
      <c r="CN62" s="232"/>
      <c r="CO62" s="232"/>
      <c r="CP62" s="232"/>
      <c r="CQ62" s="232"/>
      <c r="CR62" s="232"/>
      <c r="CS62" s="232"/>
      <c r="CT62" s="232"/>
      <c r="CU62" s="232"/>
      <c r="CV62" s="232"/>
      <c r="CW62" s="232"/>
      <c r="CX62" s="232"/>
      <c r="CY62" s="232"/>
      <c r="CZ62" s="232"/>
      <c r="DA62" s="232"/>
      <c r="DB62" s="232"/>
      <c r="DC62" s="232"/>
      <c r="DD62" s="232"/>
      <c r="DE62" s="232"/>
      <c r="DF62" s="232"/>
      <c r="DG62" s="232"/>
      <c r="DH62" s="232"/>
      <c r="DI62" s="232"/>
      <c r="DJ62" s="232"/>
      <c r="DK62" s="232"/>
      <c r="DL62" s="232"/>
      <c r="DM62" s="232"/>
      <c r="DN62" s="232"/>
      <c r="DO62" s="232"/>
      <c r="DP62" s="232"/>
      <c r="DQ62" s="232"/>
      <c r="DR62" s="232"/>
      <c r="DS62" s="232"/>
      <c r="DT62" s="232"/>
      <c r="DU62" s="232"/>
      <c r="DV62" s="232"/>
      <c r="DW62" s="232"/>
      <c r="DX62" s="232"/>
      <c r="DY62" s="232"/>
      <c r="DZ62" s="232"/>
      <c r="EA62" s="232"/>
      <c r="EB62" s="232"/>
      <c r="EC62" s="232"/>
      <c r="ED62" s="232"/>
      <c r="EE62" s="232"/>
      <c r="EF62" s="232"/>
      <c r="EG62" s="232"/>
      <c r="EH62" s="232"/>
      <c r="EI62" s="232"/>
      <c r="EJ62" s="232"/>
      <c r="EK62" s="232"/>
      <c r="EL62" s="232"/>
      <c r="EM62" s="232"/>
      <c r="EN62" s="232"/>
      <c r="EO62" s="232"/>
      <c r="EP62" s="232"/>
      <c r="EQ62" s="232"/>
      <c r="ER62" s="232"/>
      <c r="ES62" s="232"/>
      <c r="ET62" s="232"/>
      <c r="EU62" s="232"/>
      <c r="EV62" s="232"/>
      <c r="EW62" s="232"/>
      <c r="EX62" s="232"/>
      <c r="EY62" s="232"/>
      <c r="EZ62" s="232"/>
      <c r="FA62" s="232"/>
      <c r="FB62" s="232"/>
      <c r="FC62" s="232"/>
      <c r="FD62" s="232"/>
      <c r="FE62" s="232"/>
      <c r="FF62" s="232"/>
      <c r="FG62" s="232"/>
      <c r="FH62" s="232"/>
      <c r="FI62" s="232"/>
      <c r="FJ62" s="232"/>
      <c r="FK62" s="232"/>
      <c r="FL62" s="232"/>
      <c r="FM62" s="232"/>
      <c r="FN62" s="232"/>
      <c r="FO62" s="232"/>
      <c r="FP62" s="232"/>
      <c r="FQ62" s="232"/>
      <c r="FR62" s="232"/>
      <c r="FS62" s="232"/>
      <c r="FT62" s="232"/>
      <c r="FU62" s="232"/>
      <c r="FV62" s="232"/>
      <c r="FW62" s="232"/>
      <c r="FX62" s="232"/>
      <c r="FY62" s="232"/>
      <c r="FZ62" s="232"/>
      <c r="GA62" s="232"/>
      <c r="GB62" s="232"/>
      <c r="GC62" s="232"/>
      <c r="GD62" s="232"/>
      <c r="GE62" s="232"/>
      <c r="GF62" s="232"/>
      <c r="GG62" s="232"/>
      <c r="GH62" s="232"/>
      <c r="GI62" s="232"/>
      <c r="GJ62" s="232"/>
      <c r="GK62" s="232"/>
      <c r="GL62" s="232"/>
      <c r="GM62" s="232"/>
      <c r="GN62" s="232"/>
      <c r="GO62" s="232"/>
      <c r="GP62" s="232"/>
      <c r="GQ62" s="232"/>
      <c r="GR62" s="232"/>
      <c r="GS62" s="232"/>
      <c r="GT62" s="232"/>
      <c r="GU62" s="232"/>
      <c r="GV62" s="232"/>
      <c r="GW62" s="232"/>
      <c r="GX62" s="232"/>
      <c r="GY62" s="232"/>
      <c r="GZ62" s="232"/>
      <c r="HA62" s="232"/>
      <c r="HB62" s="232"/>
      <c r="HC62" s="232"/>
      <c r="HD62" s="232"/>
      <c r="HE62" s="232"/>
      <c r="HF62" s="232"/>
      <c r="HG62" s="232"/>
      <c r="HH62" s="232"/>
      <c r="HI62" s="232"/>
      <c r="HJ62" s="232"/>
      <c r="HK62" s="232"/>
      <c r="HL62" s="232"/>
      <c r="HM62" s="232"/>
      <c r="HN62" s="232"/>
      <c r="HO62" s="232"/>
      <c r="HP62" s="232"/>
      <c r="HQ62" s="232"/>
      <c r="HR62" s="232"/>
      <c r="HS62" s="232"/>
      <c r="HT62" s="232"/>
      <c r="HU62" s="232"/>
      <c r="HV62" s="232"/>
      <c r="HW62" s="232"/>
      <c r="HX62" s="232"/>
      <c r="HY62" s="232"/>
      <c r="HZ62" s="232"/>
      <c r="IA62" s="232"/>
      <c r="IB62" s="232"/>
      <c r="IC62" s="232"/>
      <c r="ID62" s="232"/>
      <c r="IE62" s="232"/>
      <c r="IF62" s="232"/>
      <c r="IG62" s="232"/>
      <c r="IH62" s="232"/>
      <c r="II62" s="232"/>
      <c r="IJ62" s="232"/>
      <c r="IK62" s="232"/>
      <c r="IL62" s="232"/>
      <c r="IM62" s="232"/>
      <c r="IN62" s="232"/>
      <c r="IO62" s="232"/>
      <c r="IP62" s="232"/>
      <c r="IQ62" s="232"/>
      <c r="IR62" s="232"/>
      <c r="IS62" s="232"/>
      <c r="IT62" s="232"/>
      <c r="IU62" s="232"/>
      <c r="IV62" s="232"/>
      <c r="IW62" s="232"/>
      <c r="IX62" s="232"/>
      <c r="IY62" s="232"/>
      <c r="IZ62" s="232"/>
      <c r="JA62" s="232"/>
      <c r="JB62" s="232"/>
      <c r="JC62" s="232"/>
      <c r="JD62" s="232"/>
      <c r="JE62" s="232"/>
      <c r="JF62" s="232"/>
      <c r="JG62" s="232"/>
      <c r="JH62" s="232"/>
      <c r="JI62" s="232"/>
      <c r="JJ62" s="232"/>
      <c r="JK62" s="232"/>
      <c r="JL62" s="232"/>
      <c r="JM62" s="232"/>
      <c r="JN62" s="232"/>
      <c r="JO62" s="232"/>
      <c r="JP62" s="232"/>
      <c r="JQ62" s="232"/>
      <c r="JR62" s="232"/>
      <c r="JS62" s="232"/>
      <c r="JT62" s="232"/>
      <c r="JU62" s="232"/>
      <c r="JV62" s="232"/>
      <c r="JW62" s="232"/>
      <c r="JX62" s="232"/>
      <c r="JY62" s="232"/>
      <c r="JZ62" s="232"/>
      <c r="KA62" s="232"/>
      <c r="KB62" s="232"/>
      <c r="KC62" s="232"/>
      <c r="KD62" s="232"/>
      <c r="KE62" s="232"/>
      <c r="KF62" s="232"/>
      <c r="KG62" s="232"/>
      <c r="KH62" s="232"/>
      <c r="KI62" s="232"/>
      <c r="KJ62" s="232"/>
      <c r="KK62" s="232"/>
      <c r="KL62" s="232"/>
      <c r="KM62" s="232"/>
      <c r="KN62" s="232"/>
      <c r="KO62" s="232"/>
      <c r="KP62" s="232"/>
      <c r="KQ62" s="232"/>
      <c r="KR62" s="232"/>
      <c r="KS62" s="232"/>
      <c r="KT62" s="232"/>
      <c r="KU62" s="232"/>
      <c r="KV62" s="232"/>
      <c r="KW62" s="232"/>
      <c r="KX62" s="232"/>
      <c r="KY62" s="232"/>
      <c r="KZ62" s="232"/>
      <c r="LA62" s="232"/>
      <c r="LB62" s="232"/>
      <c r="LC62" s="232"/>
      <c r="LD62" s="232"/>
      <c r="LE62" s="232"/>
      <c r="LF62" s="232"/>
      <c r="LG62" s="232"/>
      <c r="LH62" s="232"/>
      <c r="LI62" s="232"/>
      <c r="LJ62" s="232"/>
      <c r="LK62" s="232"/>
      <c r="LL62" s="232"/>
      <c r="LM62" s="232"/>
      <c r="LN62" s="232"/>
      <c r="LO62" s="232"/>
      <c r="LP62" s="232"/>
      <c r="LQ62" s="232"/>
      <c r="LR62" s="232"/>
      <c r="LS62" s="232"/>
      <c r="LT62" s="232"/>
      <c r="LU62" s="232"/>
      <c r="LV62" s="232"/>
      <c r="LW62" s="232"/>
      <c r="LX62" s="232"/>
      <c r="LY62" s="232"/>
      <c r="LZ62" s="232"/>
      <c r="MA62" s="232"/>
      <c r="MB62" s="232"/>
      <c r="MC62" s="232"/>
      <c r="MD62" s="232"/>
      <c r="ME62" s="232"/>
      <c r="MF62" s="232"/>
      <c r="MG62" s="232"/>
      <c r="MH62" s="232"/>
      <c r="MI62" s="232"/>
      <c r="MJ62" s="232"/>
      <c r="MK62" s="232"/>
      <c r="ML62" s="232"/>
      <c r="MM62" s="232"/>
      <c r="MN62" s="232"/>
      <c r="MO62" s="232"/>
      <c r="MP62" s="232"/>
      <c r="MQ62" s="232"/>
      <c r="MR62" s="232"/>
      <c r="MS62" s="232"/>
      <c r="MT62" s="232"/>
      <c r="MU62" s="232"/>
      <c r="MV62" s="232"/>
      <c r="MW62" s="232"/>
      <c r="MX62" s="232"/>
      <c r="MY62" s="232"/>
      <c r="MZ62" s="232"/>
      <c r="NA62" s="232"/>
      <c r="NB62" s="232"/>
      <c r="NC62" s="232"/>
      <c r="ND62" s="232"/>
      <c r="NE62" s="232"/>
      <c r="NF62" s="232"/>
      <c r="NG62" s="232"/>
      <c r="NH62" s="232"/>
      <c r="NI62" s="232"/>
      <c r="NJ62" s="232"/>
      <c r="NK62" s="232"/>
      <c r="NL62" s="232"/>
      <c r="NM62" s="232"/>
      <c r="NN62" s="232"/>
      <c r="NO62" s="232"/>
      <c r="NP62" s="232"/>
      <c r="NQ62" s="232"/>
      <c r="NR62" s="232"/>
      <c r="NS62" s="232"/>
      <c r="NT62" s="232"/>
      <c r="NU62" s="232"/>
      <c r="NV62" s="232"/>
      <c r="NW62" s="232"/>
      <c r="NX62" s="232"/>
      <c r="NY62" s="232"/>
      <c r="NZ62" s="232"/>
      <c r="OA62" s="232"/>
      <c r="OB62" s="232"/>
      <c r="OC62" s="232"/>
      <c r="OD62" s="232"/>
      <c r="OE62" s="232"/>
      <c r="OF62" s="232"/>
      <c r="OG62" s="232"/>
      <c r="OH62" s="232"/>
      <c r="OI62" s="232"/>
      <c r="OJ62" s="232"/>
      <c r="OK62" s="232"/>
      <c r="OL62" s="232"/>
      <c r="OM62" s="232"/>
      <c r="ON62" s="232"/>
      <c r="OO62" s="232"/>
      <c r="OP62" s="232"/>
      <c r="OQ62" s="232"/>
      <c r="OR62" s="232"/>
      <c r="OS62" s="232"/>
      <c r="OT62" s="232"/>
      <c r="OU62" s="232"/>
      <c r="OV62" s="232"/>
      <c r="OW62" s="232"/>
      <c r="OX62" s="232"/>
      <c r="OY62" s="232"/>
      <c r="OZ62" s="232"/>
      <c r="PA62" s="232"/>
      <c r="PB62" s="232"/>
      <c r="PC62" s="232"/>
      <c r="PD62" s="232"/>
      <c r="PE62" s="232"/>
      <c r="PF62" s="232"/>
      <c r="PG62" s="232"/>
      <c r="PH62" s="232"/>
      <c r="PI62" s="232"/>
      <c r="PJ62" s="232"/>
      <c r="PK62" s="232"/>
      <c r="PL62" s="232"/>
      <c r="PM62" s="232"/>
      <c r="PN62" s="232"/>
      <c r="PO62" s="232"/>
      <c r="PP62" s="232"/>
      <c r="PQ62" s="232"/>
      <c r="PR62" s="232"/>
      <c r="PS62" s="232"/>
      <c r="PT62" s="232"/>
      <c r="PU62" s="232"/>
      <c r="PV62" s="232"/>
      <c r="PW62" s="232"/>
      <c r="PX62" s="232"/>
      <c r="PY62" s="232"/>
      <c r="PZ62" s="232"/>
      <c r="QA62" s="232"/>
      <c r="QB62" s="232"/>
      <c r="QC62" s="232"/>
      <c r="QD62" s="232"/>
      <c r="QE62" s="232"/>
      <c r="QF62" s="232"/>
      <c r="QG62" s="232"/>
      <c r="QH62" s="232"/>
      <c r="QI62" s="232"/>
      <c r="QJ62" s="232"/>
      <c r="QK62" s="232"/>
      <c r="QL62" s="232"/>
      <c r="QM62" s="232"/>
      <c r="QN62" s="232"/>
      <c r="QO62" s="232"/>
      <c r="QP62" s="232"/>
      <c r="QQ62" s="232"/>
      <c r="QR62" s="232"/>
      <c r="QS62" s="232"/>
      <c r="QT62" s="232"/>
      <c r="QU62" s="232"/>
      <c r="QV62" s="232"/>
      <c r="QW62" s="232"/>
      <c r="QX62" s="232"/>
      <c r="QY62" s="232"/>
      <c r="QZ62" s="232"/>
      <c r="RA62" s="232"/>
      <c r="RB62" s="232"/>
      <c r="RC62" s="232"/>
      <c r="RD62" s="232"/>
      <c r="RE62" s="232"/>
      <c r="RF62" s="232"/>
      <c r="RG62" s="232"/>
      <c r="RH62" s="232"/>
      <c r="RI62" s="232"/>
      <c r="RJ62" s="232"/>
      <c r="RK62" s="232"/>
      <c r="RL62" s="232"/>
      <c r="RM62" s="232"/>
      <c r="RN62" s="232"/>
      <c r="RO62" s="232"/>
      <c r="RP62" s="232"/>
      <c r="RQ62" s="232"/>
      <c r="RR62" s="232"/>
      <c r="RS62" s="232"/>
      <c r="RT62" s="232"/>
      <c r="RU62" s="232"/>
      <c r="RV62" s="232"/>
      <c r="RW62" s="232"/>
      <c r="RX62" s="232"/>
      <c r="RY62" s="232"/>
      <c r="RZ62" s="232"/>
      <c r="SA62" s="232"/>
      <c r="SB62" s="232"/>
      <c r="SC62" s="232"/>
      <c r="SD62" s="232"/>
      <c r="SE62" s="232"/>
      <c r="SF62" s="232"/>
      <c r="SG62" s="232"/>
      <c r="SH62" s="232"/>
      <c r="SI62" s="232"/>
      <c r="SJ62" s="232"/>
      <c r="SK62" s="232"/>
      <c r="SL62" s="232"/>
      <c r="SM62" s="232"/>
      <c r="SN62" s="232"/>
      <c r="SO62" s="232"/>
      <c r="SP62" s="232"/>
      <c r="SQ62" s="232"/>
      <c r="SR62" s="232"/>
      <c r="SS62" s="232"/>
      <c r="ST62" s="232"/>
      <c r="SU62" s="232"/>
      <c r="SV62" s="232"/>
      <c r="SW62" s="232"/>
      <c r="SX62" s="232"/>
      <c r="SY62" s="232"/>
      <c r="SZ62" s="232"/>
      <c r="TA62" s="232"/>
      <c r="TB62" s="232"/>
      <c r="TC62" s="232"/>
      <c r="TD62" s="232"/>
      <c r="TE62" s="232"/>
      <c r="TF62" s="232"/>
      <c r="TG62" s="232"/>
      <c r="TH62" s="232"/>
      <c r="TI62" s="232"/>
      <c r="TJ62" s="232"/>
      <c r="TK62" s="232"/>
      <c r="TL62" s="232"/>
      <c r="TM62" s="232"/>
      <c r="TN62" s="232"/>
      <c r="TO62" s="232"/>
      <c r="TP62" s="232"/>
      <c r="TQ62" s="232"/>
      <c r="TR62" s="232"/>
      <c r="TS62" s="232"/>
      <c r="TT62" s="232"/>
      <c r="TU62" s="232"/>
      <c r="TV62" s="232"/>
      <c r="TW62" s="232"/>
      <c r="TX62" s="232"/>
      <c r="TY62" s="232"/>
      <c r="TZ62" s="232"/>
      <c r="UA62" s="232"/>
      <c r="UB62" s="232"/>
      <c r="UC62" s="232"/>
      <c r="UD62" s="232"/>
      <c r="UE62" s="232"/>
      <c r="UF62" s="232"/>
      <c r="UG62" s="232"/>
      <c r="UH62" s="232"/>
      <c r="UI62" s="232"/>
      <c r="UJ62" s="232"/>
      <c r="UK62" s="232"/>
      <c r="UL62" s="232"/>
      <c r="UM62" s="232"/>
      <c r="UN62" s="232"/>
      <c r="UO62" s="232"/>
      <c r="UP62" s="232"/>
      <c r="UQ62" s="232"/>
      <c r="UR62" s="232"/>
      <c r="US62" s="232"/>
      <c r="UT62" s="232"/>
      <c r="UU62" s="232"/>
      <c r="UV62" s="232"/>
      <c r="UW62" s="232"/>
      <c r="UX62" s="232"/>
      <c r="UY62" s="232"/>
      <c r="UZ62" s="232"/>
      <c r="VA62" s="232"/>
      <c r="VB62" s="232"/>
      <c r="VC62" s="232"/>
      <c r="VD62" s="232"/>
      <c r="VE62" s="232"/>
      <c r="VF62" s="232"/>
      <c r="VG62" s="232"/>
      <c r="VH62" s="232"/>
      <c r="VI62" s="232"/>
      <c r="VJ62" s="232"/>
      <c r="VK62" s="232"/>
      <c r="VL62" s="232"/>
      <c r="VM62" s="232"/>
      <c r="VN62" s="232"/>
      <c r="VO62" s="232"/>
      <c r="VP62" s="232"/>
      <c r="VQ62" s="232"/>
      <c r="VR62" s="232"/>
      <c r="VS62" s="232"/>
      <c r="VT62" s="232"/>
      <c r="VU62" s="232"/>
      <c r="VV62" s="232"/>
      <c r="VW62" s="232"/>
      <c r="VX62" s="232"/>
      <c r="VY62" s="232"/>
      <c r="VZ62" s="232"/>
      <c r="WA62" s="232"/>
      <c r="WB62" s="232"/>
      <c r="WC62" s="232"/>
      <c r="WD62" s="232"/>
      <c r="WE62" s="232"/>
      <c r="WF62" s="232"/>
      <c r="WG62" s="232"/>
      <c r="WH62" s="232"/>
      <c r="WI62" s="232"/>
      <c r="WJ62" s="232"/>
      <c r="WK62" s="232"/>
      <c r="WL62" s="232"/>
      <c r="WM62" s="232"/>
      <c r="WN62" s="232"/>
      <c r="WO62" s="232"/>
      <c r="WP62" s="232"/>
      <c r="WQ62" s="232"/>
      <c r="WR62" s="232"/>
      <c r="WS62" s="232"/>
      <c r="WT62" s="232"/>
      <c r="WU62" s="232"/>
      <c r="WV62" s="232"/>
      <c r="WW62" s="232"/>
      <c r="WX62" s="232"/>
      <c r="WY62" s="232"/>
      <c r="WZ62" s="232"/>
      <c r="XA62" s="232"/>
      <c r="XB62" s="232"/>
      <c r="XC62" s="232"/>
      <c r="XD62" s="232"/>
      <c r="XE62" s="232"/>
      <c r="XF62" s="232"/>
      <c r="XG62" s="232"/>
      <c r="XH62" s="232"/>
      <c r="XI62" s="232"/>
      <c r="XJ62" s="232"/>
      <c r="XK62" s="232"/>
      <c r="XL62" s="232"/>
      <c r="XM62" s="232"/>
      <c r="XN62" s="232"/>
      <c r="XO62" s="232"/>
      <c r="XP62" s="232"/>
      <c r="XQ62" s="232"/>
      <c r="XR62" s="232"/>
      <c r="XS62" s="232"/>
      <c r="XT62" s="232"/>
      <c r="XU62" s="232"/>
      <c r="XV62" s="232"/>
      <c r="XW62" s="232"/>
      <c r="XX62" s="232"/>
      <c r="XY62" s="232"/>
      <c r="XZ62" s="232"/>
      <c r="YA62" s="232"/>
      <c r="YB62" s="232"/>
      <c r="YC62" s="232"/>
      <c r="YD62" s="232"/>
      <c r="YE62" s="232"/>
      <c r="YF62" s="232"/>
      <c r="YG62" s="232"/>
      <c r="YH62" s="232"/>
      <c r="YI62" s="232"/>
      <c r="YJ62" s="232"/>
      <c r="YK62" s="232"/>
      <c r="YL62" s="232"/>
      <c r="YM62" s="232"/>
      <c r="YN62" s="232"/>
      <c r="YO62" s="232"/>
      <c r="YP62" s="232"/>
      <c r="YQ62" s="232"/>
      <c r="YR62" s="232"/>
      <c r="YS62" s="232"/>
      <c r="YT62" s="232"/>
      <c r="YU62" s="232"/>
      <c r="YV62" s="232"/>
      <c r="YW62" s="232"/>
      <c r="YX62" s="232"/>
      <c r="YY62" s="232"/>
      <c r="YZ62" s="232"/>
      <c r="ZA62" s="232"/>
      <c r="ZB62" s="232"/>
      <c r="ZC62" s="232"/>
      <c r="ZD62" s="232"/>
      <c r="ZE62" s="232"/>
      <c r="ZF62" s="232"/>
      <c r="ZG62" s="232"/>
      <c r="ZH62" s="232"/>
      <c r="ZI62" s="232"/>
      <c r="ZJ62" s="232"/>
      <c r="ZK62" s="232"/>
      <c r="ZL62" s="232"/>
      <c r="ZM62" s="232"/>
      <c r="ZN62" s="232"/>
      <c r="ZO62" s="232"/>
      <c r="ZP62" s="232"/>
      <c r="ZQ62" s="232"/>
      <c r="ZR62" s="232"/>
      <c r="ZS62" s="232"/>
      <c r="ZT62" s="232"/>
      <c r="ZU62" s="232"/>
      <c r="ZV62" s="232"/>
      <c r="ZW62" s="232"/>
      <c r="ZX62" s="232"/>
      <c r="ZY62" s="232"/>
      <c r="ZZ62" s="232"/>
      <c r="AAA62" s="232"/>
      <c r="AAB62" s="232"/>
      <c r="AAC62" s="232"/>
      <c r="AAD62" s="232"/>
      <c r="AAE62" s="232"/>
      <c r="AAF62" s="232"/>
      <c r="AAG62" s="232"/>
      <c r="AAH62" s="232"/>
      <c r="AAI62" s="232"/>
      <c r="AAJ62" s="232"/>
      <c r="AAK62" s="232"/>
      <c r="AAL62" s="232"/>
      <c r="AAM62" s="232"/>
      <c r="AAN62" s="232"/>
      <c r="AAO62" s="232"/>
      <c r="AAP62" s="232"/>
      <c r="AAQ62" s="232"/>
      <c r="AAR62" s="232"/>
      <c r="AAS62" s="232"/>
      <c r="AAT62" s="232"/>
      <c r="AAU62" s="232"/>
      <c r="AAV62" s="232"/>
      <c r="AAW62" s="232"/>
      <c r="AAX62" s="232"/>
      <c r="AAY62" s="232"/>
      <c r="AAZ62" s="232"/>
      <c r="ABA62" s="232"/>
      <c r="ABB62" s="232"/>
      <c r="ABC62" s="232"/>
      <c r="ABD62" s="232"/>
      <c r="ABE62" s="232"/>
      <c r="ABF62" s="232"/>
      <c r="ABG62" s="232"/>
      <c r="ABH62" s="232"/>
      <c r="ABI62" s="232"/>
      <c r="ABJ62" s="232"/>
      <c r="ABK62" s="232"/>
      <c r="ABL62" s="232"/>
      <c r="ABM62" s="232"/>
      <c r="ABN62" s="232"/>
      <c r="ABO62" s="232"/>
      <c r="ABP62" s="232"/>
      <c r="ABQ62" s="232"/>
      <c r="ABR62" s="232"/>
      <c r="ABS62" s="232"/>
      <c r="ABT62" s="232"/>
      <c r="ABU62" s="232"/>
      <c r="ABV62" s="232"/>
      <c r="ABW62" s="232"/>
      <c r="ABX62" s="232"/>
      <c r="ABY62" s="232"/>
      <c r="ABZ62" s="232"/>
      <c r="ACA62" s="232"/>
      <c r="ACB62" s="232"/>
      <c r="ACC62" s="232"/>
      <c r="ACD62" s="232"/>
      <c r="ACE62" s="232"/>
      <c r="ACF62" s="232"/>
      <c r="ACG62" s="232"/>
      <c r="ACH62" s="232"/>
      <c r="ACI62" s="232"/>
      <c r="ACJ62" s="232"/>
      <c r="ACK62" s="232"/>
      <c r="ACL62" s="232"/>
      <c r="ACM62" s="232"/>
      <c r="ACN62" s="232"/>
      <c r="ACO62" s="232"/>
      <c r="ACP62" s="232"/>
      <c r="ACQ62" s="232"/>
      <c r="ACR62" s="232"/>
      <c r="ACS62" s="232"/>
      <c r="ACT62" s="232"/>
      <c r="ACU62" s="232"/>
      <c r="ACV62" s="232"/>
      <c r="ACW62" s="232"/>
      <c r="ACX62" s="232"/>
      <c r="ACY62" s="232"/>
      <c r="ACZ62" s="232"/>
      <c r="ADA62" s="232"/>
      <c r="ADB62" s="232"/>
      <c r="ADC62" s="232"/>
      <c r="ADD62" s="232"/>
      <c r="ADE62" s="232"/>
      <c r="ADF62" s="232"/>
      <c r="ADG62" s="232"/>
      <c r="ADH62" s="232"/>
      <c r="ADI62" s="232"/>
      <c r="ADJ62" s="232"/>
      <c r="ADK62" s="232"/>
      <c r="ADL62" s="232"/>
      <c r="ADM62" s="232"/>
      <c r="ADN62" s="232"/>
      <c r="ADO62" s="232"/>
      <c r="ADP62" s="232"/>
      <c r="ADQ62" s="232"/>
      <c r="ADR62" s="232"/>
      <c r="ADS62" s="232"/>
      <c r="ADT62" s="232"/>
      <c r="ADU62" s="232"/>
      <c r="ADV62" s="232"/>
      <c r="ADW62" s="232"/>
      <c r="ADX62" s="232"/>
      <c r="ADY62" s="232"/>
      <c r="ADZ62" s="232"/>
      <c r="AEA62" s="232"/>
      <c r="AEB62" s="232"/>
      <c r="AEC62" s="232"/>
      <c r="AED62" s="232"/>
      <c r="AEE62" s="232"/>
      <c r="AEF62" s="232"/>
      <c r="AEG62" s="232"/>
      <c r="AEH62" s="232"/>
      <c r="AEI62" s="232"/>
      <c r="AEJ62" s="232"/>
      <c r="AEK62" s="232"/>
      <c r="AEL62" s="232"/>
      <c r="AEM62" s="232"/>
      <c r="AEN62" s="232"/>
      <c r="AEO62" s="232"/>
      <c r="AEP62" s="232"/>
      <c r="AEQ62" s="232"/>
      <c r="AER62" s="232"/>
      <c r="AES62" s="232"/>
      <c r="AET62" s="232"/>
      <c r="AEU62" s="232"/>
      <c r="AEV62" s="232"/>
      <c r="AEW62" s="232"/>
      <c r="AEX62" s="232"/>
      <c r="AEY62" s="232"/>
      <c r="AEZ62" s="232"/>
      <c r="AFA62" s="232"/>
      <c r="AFB62" s="232"/>
      <c r="AFC62" s="232"/>
      <c r="AFD62" s="232"/>
      <c r="AFE62" s="232"/>
      <c r="AFF62" s="232"/>
      <c r="AFG62" s="232"/>
      <c r="AFH62" s="232"/>
      <c r="AFI62" s="232"/>
      <c r="AFJ62" s="232"/>
      <c r="AFK62" s="232"/>
      <c r="AFL62" s="232"/>
      <c r="AFM62" s="232"/>
      <c r="AFN62" s="232"/>
      <c r="AFO62" s="232"/>
      <c r="AFP62" s="232"/>
      <c r="AFQ62" s="232"/>
      <c r="AFR62" s="232"/>
      <c r="AFS62" s="232"/>
      <c r="AFT62" s="232"/>
      <c r="AFU62" s="232"/>
      <c r="AFV62" s="232"/>
      <c r="AFW62" s="232"/>
      <c r="AFX62" s="232"/>
      <c r="AFY62" s="232"/>
      <c r="AFZ62" s="232"/>
      <c r="AGA62" s="232"/>
      <c r="AGB62" s="232"/>
      <c r="AGC62" s="232"/>
      <c r="AGD62" s="232"/>
      <c r="AGE62" s="232"/>
      <c r="AGF62" s="232"/>
      <c r="AGG62" s="232"/>
      <c r="AGH62" s="232"/>
      <c r="AGI62" s="232"/>
      <c r="AGJ62" s="232"/>
      <c r="AGK62" s="232"/>
      <c r="AGL62" s="232"/>
      <c r="AGM62" s="232"/>
      <c r="AGN62" s="232"/>
      <c r="AGO62" s="232"/>
      <c r="AGP62" s="232"/>
      <c r="AGQ62" s="232"/>
      <c r="AGR62" s="232"/>
      <c r="AGS62" s="232"/>
      <c r="AGT62" s="232"/>
      <c r="AGU62" s="232"/>
      <c r="AGV62" s="232"/>
      <c r="AGW62" s="232"/>
      <c r="AGX62" s="232"/>
      <c r="AGY62" s="232"/>
      <c r="AGZ62" s="232"/>
      <c r="AHA62" s="232"/>
      <c r="AHB62" s="232"/>
      <c r="AHC62" s="232"/>
      <c r="AHD62" s="232"/>
      <c r="AHE62" s="232"/>
      <c r="AHF62" s="232"/>
      <c r="AHG62" s="232"/>
      <c r="AHH62" s="232"/>
      <c r="AHI62" s="232"/>
      <c r="AHJ62" s="232"/>
      <c r="AHK62" s="232"/>
      <c r="AHL62" s="232"/>
      <c r="AHM62" s="232"/>
      <c r="AHN62" s="232"/>
      <c r="AHO62" s="232"/>
      <c r="AHP62" s="232"/>
      <c r="AHQ62" s="232"/>
      <c r="AHR62" s="232"/>
      <c r="AHS62" s="232"/>
      <c r="AHT62" s="232"/>
      <c r="AHU62" s="232"/>
      <c r="AHV62" s="232"/>
      <c r="AHW62" s="232"/>
      <c r="AHX62" s="232"/>
      <c r="AHY62" s="232"/>
      <c r="AHZ62" s="232"/>
      <c r="AIA62" s="232"/>
      <c r="AIB62" s="232"/>
      <c r="AIC62" s="232"/>
      <c r="AID62" s="232"/>
      <c r="AIE62" s="232"/>
      <c r="AIF62" s="232"/>
      <c r="AIG62" s="232"/>
      <c r="AIH62" s="232"/>
      <c r="AII62" s="232"/>
      <c r="AIJ62" s="232"/>
      <c r="AIK62" s="232"/>
      <c r="AIL62" s="232"/>
      <c r="AIM62" s="232"/>
      <c r="AIN62" s="232"/>
      <c r="AIO62" s="232"/>
      <c r="AIP62" s="232"/>
      <c r="AIQ62" s="232"/>
      <c r="AIR62" s="232"/>
      <c r="AIS62" s="232"/>
      <c r="AIT62" s="232"/>
      <c r="AIU62" s="232"/>
      <c r="AIV62" s="232"/>
      <c r="AIW62" s="232"/>
      <c r="AIX62" s="232"/>
      <c r="AIY62" s="232"/>
      <c r="AIZ62" s="232"/>
      <c r="AJA62" s="232"/>
      <c r="AJB62" s="232"/>
      <c r="AJC62" s="232"/>
      <c r="AJD62" s="232"/>
      <c r="AJE62" s="232"/>
      <c r="AJF62" s="232"/>
      <c r="AJG62" s="232"/>
      <c r="AJH62" s="232"/>
      <c r="AJI62" s="232"/>
      <c r="AJJ62" s="232"/>
      <c r="AJK62" s="232"/>
      <c r="AJL62" s="232"/>
      <c r="AJM62" s="232"/>
      <c r="AJN62" s="232"/>
      <c r="AJO62" s="232"/>
      <c r="AJP62" s="232"/>
      <c r="AJQ62" s="232"/>
      <c r="AJR62" s="232"/>
      <c r="AJS62" s="232"/>
      <c r="AJT62" s="232"/>
      <c r="AJU62" s="232"/>
      <c r="AJV62" s="232"/>
      <c r="AJW62" s="232"/>
      <c r="AJX62" s="232"/>
      <c r="AJY62" s="232"/>
      <c r="AJZ62" s="232"/>
      <c r="AKA62" s="232"/>
      <c r="AKB62" s="232"/>
      <c r="AKC62" s="232"/>
      <c r="AKD62" s="232"/>
      <c r="AKE62" s="232"/>
      <c r="AKF62" s="232"/>
      <c r="AKG62" s="232"/>
      <c r="AKH62" s="232"/>
      <c r="AKI62" s="232"/>
      <c r="AKJ62" s="232"/>
      <c r="AKK62" s="232"/>
      <c r="AKL62" s="232"/>
      <c r="AKM62" s="232"/>
      <c r="AKN62" s="232"/>
      <c r="AKO62" s="232"/>
      <c r="AKP62" s="232"/>
      <c r="AKQ62" s="232"/>
      <c r="AKR62" s="232"/>
      <c r="AKS62" s="232"/>
      <c r="AKT62" s="232"/>
      <c r="AKU62" s="232"/>
      <c r="AKV62" s="232"/>
      <c r="AKW62" s="232"/>
      <c r="AKX62" s="232"/>
      <c r="AKY62" s="232"/>
      <c r="AKZ62" s="232"/>
      <c r="ALA62" s="232"/>
      <c r="ALB62" s="232"/>
      <c r="ALC62" s="232"/>
      <c r="ALD62" s="232"/>
      <c r="ALE62" s="232"/>
      <c r="ALF62" s="232"/>
      <c r="ALG62" s="232"/>
      <c r="ALH62" s="232"/>
      <c r="ALI62" s="232"/>
      <c r="ALJ62" s="232"/>
      <c r="ALK62" s="232"/>
      <c r="ALL62" s="232"/>
      <c r="ALM62" s="232"/>
      <c r="ALN62" s="232"/>
      <c r="ALO62" s="232"/>
      <c r="ALP62" s="232"/>
      <c r="ALQ62" s="232"/>
      <c r="ALR62" s="232"/>
      <c r="ALS62" s="232"/>
      <c r="ALT62" s="232"/>
      <c r="ALU62" s="232"/>
      <c r="ALV62" s="232"/>
      <c r="ALW62" s="232"/>
      <c r="ALX62" s="232"/>
      <c r="ALY62" s="232"/>
      <c r="ALZ62" s="232"/>
      <c r="AMA62" s="232"/>
      <c r="AMB62" s="232"/>
      <c r="AMC62" s="232"/>
      <c r="AMD62" s="232"/>
      <c r="AME62" s="232"/>
      <c r="AMF62" s="232"/>
      <c r="AMG62" s="232"/>
      <c r="AMH62" s="232"/>
      <c r="AMI62" s="232"/>
      <c r="AMJ62" s="232"/>
      <c r="AMK62" s="232"/>
    </row>
    <row r="63" spans="1:1025" s="234" customFormat="1">
      <c r="A63" s="345">
        <f>A59+0.1</f>
        <v>3.2</v>
      </c>
      <c r="B63" s="347" t="s">
        <v>185</v>
      </c>
      <c r="C63" s="342" t="str">
        <f>IF(ISBLANK('[10]PRESUP LINEA IMPULSION'!C42),"",'[10]PRESUP LINEA IMPULSION'!C42)</f>
        <v/>
      </c>
      <c r="D63" s="331" t="str">
        <f>IF(ISBLANK('[10]PRESUP LINEA IMPULSION'!D42),"",'[10]PRESUP LINEA IMPULSION'!D42)</f>
        <v/>
      </c>
      <c r="E63" s="317"/>
      <c r="F63" s="309" t="str">
        <f t="shared" si="2"/>
        <v/>
      </c>
      <c r="G63" s="288" t="str">
        <f>IF(ISBLANK('[10]PRESUP LINEA IMPULSION'!G42),"",'[10]PRESUP LINEA IMPULSION'!G42)</f>
        <v/>
      </c>
      <c r="H63" s="250"/>
      <c r="K63" s="233"/>
      <c r="L63" s="233"/>
      <c r="M63" s="233"/>
      <c r="N63" s="233"/>
      <c r="O63" s="233"/>
      <c r="P63" s="233"/>
      <c r="Q63" s="233"/>
      <c r="R63" s="233"/>
      <c r="S63" s="232"/>
      <c r="T63" s="232"/>
      <c r="U63" s="232"/>
      <c r="V63" s="232"/>
      <c r="W63" s="232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232"/>
      <c r="AK63" s="232"/>
      <c r="AL63" s="232"/>
      <c r="AM63" s="232"/>
      <c r="AN63" s="232"/>
      <c r="AO63" s="232"/>
      <c r="AP63" s="232"/>
      <c r="AQ63" s="232"/>
      <c r="AR63" s="232"/>
      <c r="AS63" s="232"/>
      <c r="AT63" s="232"/>
      <c r="AU63" s="232"/>
      <c r="AV63" s="232"/>
      <c r="AW63" s="232"/>
      <c r="AX63" s="232"/>
      <c r="AY63" s="232"/>
      <c r="AZ63" s="232"/>
      <c r="BA63" s="232"/>
      <c r="BB63" s="232"/>
      <c r="BC63" s="232"/>
      <c r="BD63" s="232"/>
      <c r="BE63" s="232"/>
      <c r="BF63" s="232"/>
      <c r="BG63" s="232"/>
      <c r="BH63" s="232"/>
      <c r="BI63" s="232"/>
      <c r="BJ63" s="232"/>
      <c r="BK63" s="232"/>
      <c r="BL63" s="232"/>
      <c r="BM63" s="232"/>
      <c r="BN63" s="232"/>
      <c r="BO63" s="232"/>
      <c r="BP63" s="232"/>
      <c r="BQ63" s="232"/>
      <c r="BR63" s="232"/>
      <c r="BS63" s="232"/>
      <c r="BT63" s="232"/>
      <c r="BU63" s="232"/>
      <c r="BV63" s="232"/>
      <c r="BW63" s="232"/>
      <c r="BX63" s="232"/>
      <c r="BY63" s="232"/>
      <c r="BZ63" s="232"/>
      <c r="CA63" s="232"/>
      <c r="CB63" s="232"/>
      <c r="CC63" s="232"/>
      <c r="CD63" s="232"/>
      <c r="CE63" s="232"/>
      <c r="CF63" s="232"/>
      <c r="CG63" s="232"/>
      <c r="CH63" s="232"/>
      <c r="CI63" s="232"/>
      <c r="CJ63" s="232"/>
      <c r="CK63" s="232"/>
      <c r="CL63" s="232"/>
      <c r="CM63" s="232"/>
      <c r="CN63" s="232"/>
      <c r="CO63" s="232"/>
      <c r="CP63" s="232"/>
      <c r="CQ63" s="232"/>
      <c r="CR63" s="232"/>
      <c r="CS63" s="232"/>
      <c r="CT63" s="232"/>
      <c r="CU63" s="232"/>
      <c r="CV63" s="232"/>
      <c r="CW63" s="232"/>
      <c r="CX63" s="232"/>
      <c r="CY63" s="232"/>
      <c r="CZ63" s="232"/>
      <c r="DA63" s="232"/>
      <c r="DB63" s="232"/>
      <c r="DC63" s="232"/>
      <c r="DD63" s="232"/>
      <c r="DE63" s="232"/>
      <c r="DF63" s="232"/>
      <c r="DG63" s="232"/>
      <c r="DH63" s="232"/>
      <c r="DI63" s="232"/>
      <c r="DJ63" s="232"/>
      <c r="DK63" s="232"/>
      <c r="DL63" s="232"/>
      <c r="DM63" s="232"/>
      <c r="DN63" s="232"/>
      <c r="DO63" s="232"/>
      <c r="DP63" s="232"/>
      <c r="DQ63" s="232"/>
      <c r="DR63" s="232"/>
      <c r="DS63" s="232"/>
      <c r="DT63" s="232"/>
      <c r="DU63" s="232"/>
      <c r="DV63" s="232"/>
      <c r="DW63" s="232"/>
      <c r="DX63" s="232"/>
      <c r="DY63" s="232"/>
      <c r="DZ63" s="232"/>
      <c r="EA63" s="232"/>
      <c r="EB63" s="232"/>
      <c r="EC63" s="232"/>
      <c r="ED63" s="232"/>
      <c r="EE63" s="232"/>
      <c r="EF63" s="232"/>
      <c r="EG63" s="232"/>
      <c r="EH63" s="232"/>
      <c r="EI63" s="232"/>
      <c r="EJ63" s="232"/>
      <c r="EK63" s="232"/>
      <c r="EL63" s="232"/>
      <c r="EM63" s="232"/>
      <c r="EN63" s="232"/>
      <c r="EO63" s="232"/>
      <c r="EP63" s="232"/>
      <c r="EQ63" s="232"/>
      <c r="ER63" s="232"/>
      <c r="ES63" s="232"/>
      <c r="ET63" s="232"/>
      <c r="EU63" s="232"/>
      <c r="EV63" s="232"/>
      <c r="EW63" s="232"/>
      <c r="EX63" s="232"/>
      <c r="EY63" s="232"/>
      <c r="EZ63" s="232"/>
      <c r="FA63" s="232"/>
      <c r="FB63" s="232"/>
      <c r="FC63" s="232"/>
      <c r="FD63" s="232"/>
      <c r="FE63" s="232"/>
      <c r="FF63" s="232"/>
      <c r="FG63" s="232"/>
      <c r="FH63" s="232"/>
      <c r="FI63" s="232"/>
      <c r="FJ63" s="232"/>
      <c r="FK63" s="232"/>
      <c r="FL63" s="232"/>
      <c r="FM63" s="232"/>
      <c r="FN63" s="232"/>
      <c r="FO63" s="232"/>
      <c r="FP63" s="232"/>
      <c r="FQ63" s="232"/>
      <c r="FR63" s="232"/>
      <c r="FS63" s="232"/>
      <c r="FT63" s="232"/>
      <c r="FU63" s="232"/>
      <c r="FV63" s="232"/>
      <c r="FW63" s="232"/>
      <c r="FX63" s="232"/>
      <c r="FY63" s="232"/>
      <c r="FZ63" s="232"/>
      <c r="GA63" s="232"/>
      <c r="GB63" s="232"/>
      <c r="GC63" s="232"/>
      <c r="GD63" s="232"/>
      <c r="GE63" s="232"/>
      <c r="GF63" s="232"/>
      <c r="GG63" s="232"/>
      <c r="GH63" s="232"/>
      <c r="GI63" s="232"/>
      <c r="GJ63" s="232"/>
      <c r="GK63" s="232"/>
      <c r="GL63" s="232"/>
      <c r="GM63" s="232"/>
      <c r="GN63" s="232"/>
      <c r="GO63" s="232"/>
      <c r="GP63" s="232"/>
      <c r="GQ63" s="232"/>
      <c r="GR63" s="232"/>
      <c r="GS63" s="232"/>
      <c r="GT63" s="232"/>
      <c r="GU63" s="232"/>
      <c r="GV63" s="232"/>
      <c r="GW63" s="232"/>
      <c r="GX63" s="232"/>
      <c r="GY63" s="232"/>
      <c r="GZ63" s="232"/>
      <c r="HA63" s="232"/>
      <c r="HB63" s="232"/>
      <c r="HC63" s="232"/>
      <c r="HD63" s="232"/>
      <c r="HE63" s="232"/>
      <c r="HF63" s="232"/>
      <c r="HG63" s="232"/>
      <c r="HH63" s="232"/>
      <c r="HI63" s="232"/>
      <c r="HJ63" s="232"/>
      <c r="HK63" s="232"/>
      <c r="HL63" s="232"/>
      <c r="HM63" s="232"/>
      <c r="HN63" s="232"/>
      <c r="HO63" s="232"/>
      <c r="HP63" s="232"/>
      <c r="HQ63" s="232"/>
      <c r="HR63" s="232"/>
      <c r="HS63" s="232"/>
      <c r="HT63" s="232"/>
      <c r="HU63" s="232"/>
      <c r="HV63" s="232"/>
      <c r="HW63" s="232"/>
      <c r="HX63" s="232"/>
      <c r="HY63" s="232"/>
      <c r="HZ63" s="232"/>
      <c r="IA63" s="232"/>
      <c r="IB63" s="232"/>
      <c r="IC63" s="232"/>
      <c r="ID63" s="232"/>
      <c r="IE63" s="232"/>
      <c r="IF63" s="232"/>
      <c r="IG63" s="232"/>
      <c r="IH63" s="232"/>
      <c r="II63" s="232"/>
      <c r="IJ63" s="232"/>
      <c r="IK63" s="232"/>
      <c r="IL63" s="232"/>
      <c r="IM63" s="232"/>
      <c r="IN63" s="232"/>
      <c r="IO63" s="232"/>
      <c r="IP63" s="232"/>
      <c r="IQ63" s="232"/>
      <c r="IR63" s="232"/>
      <c r="IS63" s="232"/>
      <c r="IT63" s="232"/>
      <c r="IU63" s="232"/>
      <c r="IV63" s="232"/>
      <c r="IW63" s="232"/>
      <c r="IX63" s="232"/>
      <c r="IY63" s="232"/>
      <c r="IZ63" s="232"/>
      <c r="JA63" s="232"/>
      <c r="JB63" s="232"/>
      <c r="JC63" s="232"/>
      <c r="JD63" s="232"/>
      <c r="JE63" s="232"/>
      <c r="JF63" s="232"/>
      <c r="JG63" s="232"/>
      <c r="JH63" s="232"/>
      <c r="JI63" s="232"/>
      <c r="JJ63" s="232"/>
      <c r="JK63" s="232"/>
      <c r="JL63" s="232"/>
      <c r="JM63" s="232"/>
      <c r="JN63" s="232"/>
      <c r="JO63" s="232"/>
      <c r="JP63" s="232"/>
      <c r="JQ63" s="232"/>
      <c r="JR63" s="232"/>
      <c r="JS63" s="232"/>
      <c r="JT63" s="232"/>
      <c r="JU63" s="232"/>
      <c r="JV63" s="232"/>
      <c r="JW63" s="232"/>
      <c r="JX63" s="232"/>
      <c r="JY63" s="232"/>
      <c r="JZ63" s="232"/>
      <c r="KA63" s="232"/>
      <c r="KB63" s="232"/>
      <c r="KC63" s="232"/>
      <c r="KD63" s="232"/>
      <c r="KE63" s="232"/>
      <c r="KF63" s="232"/>
      <c r="KG63" s="232"/>
      <c r="KH63" s="232"/>
      <c r="KI63" s="232"/>
      <c r="KJ63" s="232"/>
      <c r="KK63" s="232"/>
      <c r="KL63" s="232"/>
      <c r="KM63" s="232"/>
      <c r="KN63" s="232"/>
      <c r="KO63" s="232"/>
      <c r="KP63" s="232"/>
      <c r="KQ63" s="232"/>
      <c r="KR63" s="232"/>
      <c r="KS63" s="232"/>
      <c r="KT63" s="232"/>
      <c r="KU63" s="232"/>
      <c r="KV63" s="232"/>
      <c r="KW63" s="232"/>
      <c r="KX63" s="232"/>
      <c r="KY63" s="232"/>
      <c r="KZ63" s="232"/>
      <c r="LA63" s="232"/>
      <c r="LB63" s="232"/>
      <c r="LC63" s="232"/>
      <c r="LD63" s="232"/>
      <c r="LE63" s="232"/>
      <c r="LF63" s="232"/>
      <c r="LG63" s="232"/>
      <c r="LH63" s="232"/>
      <c r="LI63" s="232"/>
      <c r="LJ63" s="232"/>
      <c r="LK63" s="232"/>
      <c r="LL63" s="232"/>
      <c r="LM63" s="232"/>
      <c r="LN63" s="232"/>
      <c r="LO63" s="232"/>
      <c r="LP63" s="232"/>
      <c r="LQ63" s="232"/>
      <c r="LR63" s="232"/>
      <c r="LS63" s="232"/>
      <c r="LT63" s="232"/>
      <c r="LU63" s="232"/>
      <c r="LV63" s="232"/>
      <c r="LW63" s="232"/>
      <c r="LX63" s="232"/>
      <c r="LY63" s="232"/>
      <c r="LZ63" s="232"/>
      <c r="MA63" s="232"/>
      <c r="MB63" s="232"/>
      <c r="MC63" s="232"/>
      <c r="MD63" s="232"/>
      <c r="ME63" s="232"/>
      <c r="MF63" s="232"/>
      <c r="MG63" s="232"/>
      <c r="MH63" s="232"/>
      <c r="MI63" s="232"/>
      <c r="MJ63" s="232"/>
      <c r="MK63" s="232"/>
      <c r="ML63" s="232"/>
      <c r="MM63" s="232"/>
      <c r="MN63" s="232"/>
      <c r="MO63" s="232"/>
      <c r="MP63" s="232"/>
      <c r="MQ63" s="232"/>
      <c r="MR63" s="232"/>
      <c r="MS63" s="232"/>
      <c r="MT63" s="232"/>
      <c r="MU63" s="232"/>
      <c r="MV63" s="232"/>
      <c r="MW63" s="232"/>
      <c r="MX63" s="232"/>
      <c r="MY63" s="232"/>
      <c r="MZ63" s="232"/>
      <c r="NA63" s="232"/>
      <c r="NB63" s="232"/>
      <c r="NC63" s="232"/>
      <c r="ND63" s="232"/>
      <c r="NE63" s="232"/>
      <c r="NF63" s="232"/>
      <c r="NG63" s="232"/>
      <c r="NH63" s="232"/>
      <c r="NI63" s="232"/>
      <c r="NJ63" s="232"/>
      <c r="NK63" s="232"/>
      <c r="NL63" s="232"/>
      <c r="NM63" s="232"/>
      <c r="NN63" s="232"/>
      <c r="NO63" s="232"/>
      <c r="NP63" s="232"/>
      <c r="NQ63" s="232"/>
      <c r="NR63" s="232"/>
      <c r="NS63" s="232"/>
      <c r="NT63" s="232"/>
      <c r="NU63" s="232"/>
      <c r="NV63" s="232"/>
      <c r="NW63" s="232"/>
      <c r="NX63" s="232"/>
      <c r="NY63" s="232"/>
      <c r="NZ63" s="232"/>
      <c r="OA63" s="232"/>
      <c r="OB63" s="232"/>
      <c r="OC63" s="232"/>
      <c r="OD63" s="232"/>
      <c r="OE63" s="232"/>
      <c r="OF63" s="232"/>
      <c r="OG63" s="232"/>
      <c r="OH63" s="232"/>
      <c r="OI63" s="232"/>
      <c r="OJ63" s="232"/>
      <c r="OK63" s="232"/>
      <c r="OL63" s="232"/>
      <c r="OM63" s="232"/>
      <c r="ON63" s="232"/>
      <c r="OO63" s="232"/>
      <c r="OP63" s="232"/>
      <c r="OQ63" s="232"/>
      <c r="OR63" s="232"/>
      <c r="OS63" s="232"/>
      <c r="OT63" s="232"/>
      <c r="OU63" s="232"/>
      <c r="OV63" s="232"/>
      <c r="OW63" s="232"/>
      <c r="OX63" s="232"/>
      <c r="OY63" s="232"/>
      <c r="OZ63" s="232"/>
      <c r="PA63" s="232"/>
      <c r="PB63" s="232"/>
      <c r="PC63" s="232"/>
      <c r="PD63" s="232"/>
      <c r="PE63" s="232"/>
      <c r="PF63" s="232"/>
      <c r="PG63" s="232"/>
      <c r="PH63" s="232"/>
      <c r="PI63" s="232"/>
      <c r="PJ63" s="232"/>
      <c r="PK63" s="232"/>
      <c r="PL63" s="232"/>
      <c r="PM63" s="232"/>
      <c r="PN63" s="232"/>
      <c r="PO63" s="232"/>
      <c r="PP63" s="232"/>
      <c r="PQ63" s="232"/>
      <c r="PR63" s="232"/>
      <c r="PS63" s="232"/>
      <c r="PT63" s="232"/>
      <c r="PU63" s="232"/>
      <c r="PV63" s="232"/>
      <c r="PW63" s="232"/>
      <c r="PX63" s="232"/>
      <c r="PY63" s="232"/>
      <c r="PZ63" s="232"/>
      <c r="QA63" s="232"/>
      <c r="QB63" s="232"/>
      <c r="QC63" s="232"/>
      <c r="QD63" s="232"/>
      <c r="QE63" s="232"/>
      <c r="QF63" s="232"/>
      <c r="QG63" s="232"/>
      <c r="QH63" s="232"/>
      <c r="QI63" s="232"/>
      <c r="QJ63" s="232"/>
      <c r="QK63" s="232"/>
      <c r="QL63" s="232"/>
      <c r="QM63" s="232"/>
      <c r="QN63" s="232"/>
      <c r="QO63" s="232"/>
      <c r="QP63" s="232"/>
      <c r="QQ63" s="232"/>
      <c r="QR63" s="232"/>
      <c r="QS63" s="232"/>
      <c r="QT63" s="232"/>
      <c r="QU63" s="232"/>
      <c r="QV63" s="232"/>
      <c r="QW63" s="232"/>
      <c r="QX63" s="232"/>
      <c r="QY63" s="232"/>
      <c r="QZ63" s="232"/>
      <c r="RA63" s="232"/>
      <c r="RB63" s="232"/>
      <c r="RC63" s="232"/>
      <c r="RD63" s="232"/>
      <c r="RE63" s="232"/>
      <c r="RF63" s="232"/>
      <c r="RG63" s="232"/>
      <c r="RH63" s="232"/>
      <c r="RI63" s="232"/>
      <c r="RJ63" s="232"/>
      <c r="RK63" s="232"/>
      <c r="RL63" s="232"/>
      <c r="RM63" s="232"/>
      <c r="RN63" s="232"/>
      <c r="RO63" s="232"/>
      <c r="RP63" s="232"/>
      <c r="RQ63" s="232"/>
      <c r="RR63" s="232"/>
      <c r="RS63" s="232"/>
      <c r="RT63" s="232"/>
      <c r="RU63" s="232"/>
      <c r="RV63" s="232"/>
      <c r="RW63" s="232"/>
      <c r="RX63" s="232"/>
      <c r="RY63" s="232"/>
      <c r="RZ63" s="232"/>
      <c r="SA63" s="232"/>
      <c r="SB63" s="232"/>
      <c r="SC63" s="232"/>
      <c r="SD63" s="232"/>
      <c r="SE63" s="232"/>
      <c r="SF63" s="232"/>
      <c r="SG63" s="232"/>
      <c r="SH63" s="232"/>
      <c r="SI63" s="232"/>
      <c r="SJ63" s="232"/>
      <c r="SK63" s="232"/>
      <c r="SL63" s="232"/>
      <c r="SM63" s="232"/>
      <c r="SN63" s="232"/>
      <c r="SO63" s="232"/>
      <c r="SP63" s="232"/>
      <c r="SQ63" s="232"/>
      <c r="SR63" s="232"/>
      <c r="SS63" s="232"/>
      <c r="ST63" s="232"/>
      <c r="SU63" s="232"/>
      <c r="SV63" s="232"/>
      <c r="SW63" s="232"/>
      <c r="SX63" s="232"/>
      <c r="SY63" s="232"/>
      <c r="SZ63" s="232"/>
      <c r="TA63" s="232"/>
      <c r="TB63" s="232"/>
      <c r="TC63" s="232"/>
      <c r="TD63" s="232"/>
      <c r="TE63" s="232"/>
      <c r="TF63" s="232"/>
      <c r="TG63" s="232"/>
      <c r="TH63" s="232"/>
      <c r="TI63" s="232"/>
      <c r="TJ63" s="232"/>
      <c r="TK63" s="232"/>
      <c r="TL63" s="232"/>
      <c r="TM63" s="232"/>
      <c r="TN63" s="232"/>
      <c r="TO63" s="232"/>
      <c r="TP63" s="232"/>
      <c r="TQ63" s="232"/>
      <c r="TR63" s="232"/>
      <c r="TS63" s="232"/>
      <c r="TT63" s="232"/>
      <c r="TU63" s="232"/>
      <c r="TV63" s="232"/>
      <c r="TW63" s="232"/>
      <c r="TX63" s="232"/>
      <c r="TY63" s="232"/>
      <c r="TZ63" s="232"/>
      <c r="UA63" s="232"/>
      <c r="UB63" s="232"/>
      <c r="UC63" s="232"/>
      <c r="UD63" s="232"/>
      <c r="UE63" s="232"/>
      <c r="UF63" s="232"/>
      <c r="UG63" s="232"/>
      <c r="UH63" s="232"/>
      <c r="UI63" s="232"/>
      <c r="UJ63" s="232"/>
      <c r="UK63" s="232"/>
      <c r="UL63" s="232"/>
      <c r="UM63" s="232"/>
      <c r="UN63" s="232"/>
      <c r="UO63" s="232"/>
      <c r="UP63" s="232"/>
      <c r="UQ63" s="232"/>
      <c r="UR63" s="232"/>
      <c r="US63" s="232"/>
      <c r="UT63" s="232"/>
      <c r="UU63" s="232"/>
      <c r="UV63" s="232"/>
      <c r="UW63" s="232"/>
      <c r="UX63" s="232"/>
      <c r="UY63" s="232"/>
      <c r="UZ63" s="232"/>
      <c r="VA63" s="232"/>
      <c r="VB63" s="232"/>
      <c r="VC63" s="232"/>
      <c r="VD63" s="232"/>
      <c r="VE63" s="232"/>
      <c r="VF63" s="232"/>
      <c r="VG63" s="232"/>
      <c r="VH63" s="232"/>
      <c r="VI63" s="232"/>
      <c r="VJ63" s="232"/>
      <c r="VK63" s="232"/>
      <c r="VL63" s="232"/>
      <c r="VM63" s="232"/>
      <c r="VN63" s="232"/>
      <c r="VO63" s="232"/>
      <c r="VP63" s="232"/>
      <c r="VQ63" s="232"/>
      <c r="VR63" s="232"/>
      <c r="VS63" s="232"/>
      <c r="VT63" s="232"/>
      <c r="VU63" s="232"/>
      <c r="VV63" s="232"/>
      <c r="VW63" s="232"/>
      <c r="VX63" s="232"/>
      <c r="VY63" s="232"/>
      <c r="VZ63" s="232"/>
      <c r="WA63" s="232"/>
      <c r="WB63" s="232"/>
      <c r="WC63" s="232"/>
      <c r="WD63" s="232"/>
      <c r="WE63" s="232"/>
      <c r="WF63" s="232"/>
      <c r="WG63" s="232"/>
      <c r="WH63" s="232"/>
      <c r="WI63" s="232"/>
      <c r="WJ63" s="232"/>
      <c r="WK63" s="232"/>
      <c r="WL63" s="232"/>
      <c r="WM63" s="232"/>
      <c r="WN63" s="232"/>
      <c r="WO63" s="232"/>
      <c r="WP63" s="232"/>
      <c r="WQ63" s="232"/>
      <c r="WR63" s="232"/>
      <c r="WS63" s="232"/>
      <c r="WT63" s="232"/>
      <c r="WU63" s="232"/>
      <c r="WV63" s="232"/>
      <c r="WW63" s="232"/>
      <c r="WX63" s="232"/>
      <c r="WY63" s="232"/>
      <c r="WZ63" s="232"/>
      <c r="XA63" s="232"/>
      <c r="XB63" s="232"/>
      <c r="XC63" s="232"/>
      <c r="XD63" s="232"/>
      <c r="XE63" s="232"/>
      <c r="XF63" s="232"/>
      <c r="XG63" s="232"/>
      <c r="XH63" s="232"/>
      <c r="XI63" s="232"/>
      <c r="XJ63" s="232"/>
      <c r="XK63" s="232"/>
      <c r="XL63" s="232"/>
      <c r="XM63" s="232"/>
      <c r="XN63" s="232"/>
      <c r="XO63" s="232"/>
      <c r="XP63" s="232"/>
      <c r="XQ63" s="232"/>
      <c r="XR63" s="232"/>
      <c r="XS63" s="232"/>
      <c r="XT63" s="232"/>
      <c r="XU63" s="232"/>
      <c r="XV63" s="232"/>
      <c r="XW63" s="232"/>
      <c r="XX63" s="232"/>
      <c r="XY63" s="232"/>
      <c r="XZ63" s="232"/>
      <c r="YA63" s="232"/>
      <c r="YB63" s="232"/>
      <c r="YC63" s="232"/>
      <c r="YD63" s="232"/>
      <c r="YE63" s="232"/>
      <c r="YF63" s="232"/>
      <c r="YG63" s="232"/>
      <c r="YH63" s="232"/>
      <c r="YI63" s="232"/>
      <c r="YJ63" s="232"/>
      <c r="YK63" s="232"/>
      <c r="YL63" s="232"/>
      <c r="YM63" s="232"/>
      <c r="YN63" s="232"/>
      <c r="YO63" s="232"/>
      <c r="YP63" s="232"/>
      <c r="YQ63" s="232"/>
      <c r="YR63" s="232"/>
      <c r="YS63" s="232"/>
      <c r="YT63" s="232"/>
      <c r="YU63" s="232"/>
      <c r="YV63" s="232"/>
      <c r="YW63" s="232"/>
      <c r="YX63" s="232"/>
      <c r="YY63" s="232"/>
      <c r="YZ63" s="232"/>
      <c r="ZA63" s="232"/>
      <c r="ZB63" s="232"/>
      <c r="ZC63" s="232"/>
      <c r="ZD63" s="232"/>
      <c r="ZE63" s="232"/>
      <c r="ZF63" s="232"/>
      <c r="ZG63" s="232"/>
      <c r="ZH63" s="232"/>
      <c r="ZI63" s="232"/>
      <c r="ZJ63" s="232"/>
      <c r="ZK63" s="232"/>
      <c r="ZL63" s="232"/>
      <c r="ZM63" s="232"/>
      <c r="ZN63" s="232"/>
      <c r="ZO63" s="232"/>
      <c r="ZP63" s="232"/>
      <c r="ZQ63" s="232"/>
      <c r="ZR63" s="232"/>
      <c r="ZS63" s="232"/>
      <c r="ZT63" s="232"/>
      <c r="ZU63" s="232"/>
      <c r="ZV63" s="232"/>
      <c r="ZW63" s="232"/>
      <c r="ZX63" s="232"/>
      <c r="ZY63" s="232"/>
      <c r="ZZ63" s="232"/>
      <c r="AAA63" s="232"/>
      <c r="AAB63" s="232"/>
      <c r="AAC63" s="232"/>
      <c r="AAD63" s="232"/>
      <c r="AAE63" s="232"/>
      <c r="AAF63" s="232"/>
      <c r="AAG63" s="232"/>
      <c r="AAH63" s="232"/>
      <c r="AAI63" s="232"/>
      <c r="AAJ63" s="232"/>
      <c r="AAK63" s="232"/>
      <c r="AAL63" s="232"/>
      <c r="AAM63" s="232"/>
      <c r="AAN63" s="232"/>
      <c r="AAO63" s="232"/>
      <c r="AAP63" s="232"/>
      <c r="AAQ63" s="232"/>
      <c r="AAR63" s="232"/>
      <c r="AAS63" s="232"/>
      <c r="AAT63" s="232"/>
      <c r="AAU63" s="232"/>
      <c r="AAV63" s="232"/>
      <c r="AAW63" s="232"/>
      <c r="AAX63" s="232"/>
      <c r="AAY63" s="232"/>
      <c r="AAZ63" s="232"/>
      <c r="ABA63" s="232"/>
      <c r="ABB63" s="232"/>
      <c r="ABC63" s="232"/>
      <c r="ABD63" s="232"/>
      <c r="ABE63" s="232"/>
      <c r="ABF63" s="232"/>
      <c r="ABG63" s="232"/>
      <c r="ABH63" s="232"/>
      <c r="ABI63" s="232"/>
      <c r="ABJ63" s="232"/>
      <c r="ABK63" s="232"/>
      <c r="ABL63" s="232"/>
      <c r="ABM63" s="232"/>
      <c r="ABN63" s="232"/>
      <c r="ABO63" s="232"/>
      <c r="ABP63" s="232"/>
      <c r="ABQ63" s="232"/>
      <c r="ABR63" s="232"/>
      <c r="ABS63" s="232"/>
      <c r="ABT63" s="232"/>
      <c r="ABU63" s="232"/>
      <c r="ABV63" s="232"/>
      <c r="ABW63" s="232"/>
      <c r="ABX63" s="232"/>
      <c r="ABY63" s="232"/>
      <c r="ABZ63" s="232"/>
      <c r="ACA63" s="232"/>
      <c r="ACB63" s="232"/>
      <c r="ACC63" s="232"/>
      <c r="ACD63" s="232"/>
      <c r="ACE63" s="232"/>
      <c r="ACF63" s="232"/>
      <c r="ACG63" s="232"/>
      <c r="ACH63" s="232"/>
      <c r="ACI63" s="232"/>
      <c r="ACJ63" s="232"/>
      <c r="ACK63" s="232"/>
      <c r="ACL63" s="232"/>
      <c r="ACM63" s="232"/>
      <c r="ACN63" s="232"/>
      <c r="ACO63" s="232"/>
      <c r="ACP63" s="232"/>
      <c r="ACQ63" s="232"/>
      <c r="ACR63" s="232"/>
      <c r="ACS63" s="232"/>
      <c r="ACT63" s="232"/>
      <c r="ACU63" s="232"/>
      <c r="ACV63" s="232"/>
      <c r="ACW63" s="232"/>
      <c r="ACX63" s="232"/>
      <c r="ACY63" s="232"/>
      <c r="ACZ63" s="232"/>
      <c r="ADA63" s="232"/>
      <c r="ADB63" s="232"/>
      <c r="ADC63" s="232"/>
      <c r="ADD63" s="232"/>
      <c r="ADE63" s="232"/>
      <c r="ADF63" s="232"/>
      <c r="ADG63" s="232"/>
      <c r="ADH63" s="232"/>
      <c r="ADI63" s="232"/>
      <c r="ADJ63" s="232"/>
      <c r="ADK63" s="232"/>
      <c r="ADL63" s="232"/>
      <c r="ADM63" s="232"/>
      <c r="ADN63" s="232"/>
      <c r="ADO63" s="232"/>
      <c r="ADP63" s="232"/>
      <c r="ADQ63" s="232"/>
      <c r="ADR63" s="232"/>
      <c r="ADS63" s="232"/>
      <c r="ADT63" s="232"/>
      <c r="ADU63" s="232"/>
      <c r="ADV63" s="232"/>
      <c r="ADW63" s="232"/>
      <c r="ADX63" s="232"/>
      <c r="ADY63" s="232"/>
      <c r="ADZ63" s="232"/>
      <c r="AEA63" s="232"/>
      <c r="AEB63" s="232"/>
      <c r="AEC63" s="232"/>
      <c r="AED63" s="232"/>
      <c r="AEE63" s="232"/>
      <c r="AEF63" s="232"/>
      <c r="AEG63" s="232"/>
      <c r="AEH63" s="232"/>
      <c r="AEI63" s="232"/>
      <c r="AEJ63" s="232"/>
      <c r="AEK63" s="232"/>
      <c r="AEL63" s="232"/>
      <c r="AEM63" s="232"/>
      <c r="AEN63" s="232"/>
      <c r="AEO63" s="232"/>
      <c r="AEP63" s="232"/>
      <c r="AEQ63" s="232"/>
      <c r="AER63" s="232"/>
      <c r="AES63" s="232"/>
      <c r="AET63" s="232"/>
      <c r="AEU63" s="232"/>
      <c r="AEV63" s="232"/>
      <c r="AEW63" s="232"/>
      <c r="AEX63" s="232"/>
      <c r="AEY63" s="232"/>
      <c r="AEZ63" s="232"/>
      <c r="AFA63" s="232"/>
      <c r="AFB63" s="232"/>
      <c r="AFC63" s="232"/>
      <c r="AFD63" s="232"/>
      <c r="AFE63" s="232"/>
      <c r="AFF63" s="232"/>
      <c r="AFG63" s="232"/>
      <c r="AFH63" s="232"/>
      <c r="AFI63" s="232"/>
      <c r="AFJ63" s="232"/>
      <c r="AFK63" s="232"/>
      <c r="AFL63" s="232"/>
      <c r="AFM63" s="232"/>
      <c r="AFN63" s="232"/>
      <c r="AFO63" s="232"/>
      <c r="AFP63" s="232"/>
      <c r="AFQ63" s="232"/>
      <c r="AFR63" s="232"/>
      <c r="AFS63" s="232"/>
      <c r="AFT63" s="232"/>
      <c r="AFU63" s="232"/>
      <c r="AFV63" s="232"/>
      <c r="AFW63" s="232"/>
      <c r="AFX63" s="232"/>
      <c r="AFY63" s="232"/>
      <c r="AFZ63" s="232"/>
      <c r="AGA63" s="232"/>
      <c r="AGB63" s="232"/>
      <c r="AGC63" s="232"/>
      <c r="AGD63" s="232"/>
      <c r="AGE63" s="232"/>
      <c r="AGF63" s="232"/>
      <c r="AGG63" s="232"/>
      <c r="AGH63" s="232"/>
      <c r="AGI63" s="232"/>
      <c r="AGJ63" s="232"/>
      <c r="AGK63" s="232"/>
      <c r="AGL63" s="232"/>
      <c r="AGM63" s="232"/>
      <c r="AGN63" s="232"/>
      <c r="AGO63" s="232"/>
      <c r="AGP63" s="232"/>
      <c r="AGQ63" s="232"/>
      <c r="AGR63" s="232"/>
      <c r="AGS63" s="232"/>
      <c r="AGT63" s="232"/>
      <c r="AGU63" s="232"/>
      <c r="AGV63" s="232"/>
      <c r="AGW63" s="232"/>
      <c r="AGX63" s="232"/>
      <c r="AGY63" s="232"/>
      <c r="AGZ63" s="232"/>
      <c r="AHA63" s="232"/>
      <c r="AHB63" s="232"/>
      <c r="AHC63" s="232"/>
      <c r="AHD63" s="232"/>
      <c r="AHE63" s="232"/>
      <c r="AHF63" s="232"/>
      <c r="AHG63" s="232"/>
      <c r="AHH63" s="232"/>
      <c r="AHI63" s="232"/>
      <c r="AHJ63" s="232"/>
      <c r="AHK63" s="232"/>
      <c r="AHL63" s="232"/>
      <c r="AHM63" s="232"/>
      <c r="AHN63" s="232"/>
      <c r="AHO63" s="232"/>
      <c r="AHP63" s="232"/>
      <c r="AHQ63" s="232"/>
      <c r="AHR63" s="232"/>
      <c r="AHS63" s="232"/>
      <c r="AHT63" s="232"/>
      <c r="AHU63" s="232"/>
      <c r="AHV63" s="232"/>
      <c r="AHW63" s="232"/>
      <c r="AHX63" s="232"/>
      <c r="AHY63" s="232"/>
      <c r="AHZ63" s="232"/>
      <c r="AIA63" s="232"/>
      <c r="AIB63" s="232"/>
      <c r="AIC63" s="232"/>
      <c r="AID63" s="232"/>
      <c r="AIE63" s="232"/>
      <c r="AIF63" s="232"/>
      <c r="AIG63" s="232"/>
      <c r="AIH63" s="232"/>
      <c r="AII63" s="232"/>
      <c r="AIJ63" s="232"/>
      <c r="AIK63" s="232"/>
      <c r="AIL63" s="232"/>
      <c r="AIM63" s="232"/>
      <c r="AIN63" s="232"/>
      <c r="AIO63" s="232"/>
      <c r="AIP63" s="232"/>
      <c r="AIQ63" s="232"/>
      <c r="AIR63" s="232"/>
      <c r="AIS63" s="232"/>
      <c r="AIT63" s="232"/>
      <c r="AIU63" s="232"/>
      <c r="AIV63" s="232"/>
      <c r="AIW63" s="232"/>
      <c r="AIX63" s="232"/>
      <c r="AIY63" s="232"/>
      <c r="AIZ63" s="232"/>
      <c r="AJA63" s="232"/>
      <c r="AJB63" s="232"/>
      <c r="AJC63" s="232"/>
      <c r="AJD63" s="232"/>
      <c r="AJE63" s="232"/>
      <c r="AJF63" s="232"/>
      <c r="AJG63" s="232"/>
      <c r="AJH63" s="232"/>
      <c r="AJI63" s="232"/>
      <c r="AJJ63" s="232"/>
      <c r="AJK63" s="232"/>
      <c r="AJL63" s="232"/>
      <c r="AJM63" s="232"/>
      <c r="AJN63" s="232"/>
      <c r="AJO63" s="232"/>
      <c r="AJP63" s="232"/>
      <c r="AJQ63" s="232"/>
      <c r="AJR63" s="232"/>
      <c r="AJS63" s="232"/>
      <c r="AJT63" s="232"/>
      <c r="AJU63" s="232"/>
      <c r="AJV63" s="232"/>
      <c r="AJW63" s="232"/>
      <c r="AJX63" s="232"/>
      <c r="AJY63" s="232"/>
      <c r="AJZ63" s="232"/>
      <c r="AKA63" s="232"/>
      <c r="AKB63" s="232"/>
      <c r="AKC63" s="232"/>
      <c r="AKD63" s="232"/>
      <c r="AKE63" s="232"/>
      <c r="AKF63" s="232"/>
      <c r="AKG63" s="232"/>
      <c r="AKH63" s="232"/>
      <c r="AKI63" s="232"/>
      <c r="AKJ63" s="232"/>
      <c r="AKK63" s="232"/>
      <c r="AKL63" s="232"/>
      <c r="AKM63" s="232"/>
      <c r="AKN63" s="232"/>
      <c r="AKO63" s="232"/>
      <c r="AKP63" s="232"/>
      <c r="AKQ63" s="232"/>
      <c r="AKR63" s="232"/>
      <c r="AKS63" s="232"/>
      <c r="AKT63" s="232"/>
      <c r="AKU63" s="232"/>
      <c r="AKV63" s="232"/>
      <c r="AKW63" s="232"/>
      <c r="AKX63" s="232"/>
      <c r="AKY63" s="232"/>
      <c r="AKZ63" s="232"/>
      <c r="ALA63" s="232"/>
      <c r="ALB63" s="232"/>
      <c r="ALC63" s="232"/>
      <c r="ALD63" s="232"/>
      <c r="ALE63" s="232"/>
      <c r="ALF63" s="232"/>
      <c r="ALG63" s="232"/>
      <c r="ALH63" s="232"/>
      <c r="ALI63" s="232"/>
      <c r="ALJ63" s="232"/>
      <c r="ALK63" s="232"/>
      <c r="ALL63" s="232"/>
      <c r="ALM63" s="232"/>
      <c r="ALN63" s="232"/>
      <c r="ALO63" s="232"/>
      <c r="ALP63" s="232"/>
      <c r="ALQ63" s="232"/>
      <c r="ALR63" s="232"/>
      <c r="ALS63" s="232"/>
      <c r="ALT63" s="232"/>
      <c r="ALU63" s="232"/>
      <c r="ALV63" s="232"/>
      <c r="ALW63" s="232"/>
      <c r="ALX63" s="232"/>
      <c r="ALY63" s="232"/>
      <c r="ALZ63" s="232"/>
      <c r="AMA63" s="232"/>
      <c r="AMB63" s="232"/>
      <c r="AMC63" s="232"/>
      <c r="AMD63" s="232"/>
      <c r="AME63" s="232"/>
      <c r="AMF63" s="232"/>
      <c r="AMG63" s="232"/>
      <c r="AMH63" s="232"/>
      <c r="AMI63" s="232"/>
      <c r="AMJ63" s="232"/>
      <c r="AMK63" s="232"/>
    </row>
    <row r="64" spans="1:1025" s="234" customFormat="1">
      <c r="A64" s="344">
        <f>A63+0.01</f>
        <v>3.21</v>
      </c>
      <c r="B64" s="343" t="s">
        <v>184</v>
      </c>
      <c r="C64" s="342">
        <v>2</v>
      </c>
      <c r="D64" s="331" t="str">
        <f>IF(ISBLANK('[10]PRESUP LINEA IMPULSION'!D54),"",'[10]PRESUP LINEA IMPULSION'!D54)</f>
        <v>UD</v>
      </c>
      <c r="E64" s="317"/>
      <c r="F64" s="309">
        <f t="shared" si="2"/>
        <v>0</v>
      </c>
      <c r="G64" s="288" t="str">
        <f>IF(ISBLANK('[10]PRESUP LINEA IMPULSION'!G54),"",'[10]PRESUP LINEA IMPULSION'!G54)</f>
        <v/>
      </c>
      <c r="H64" s="250"/>
      <c r="K64" s="233"/>
      <c r="L64" s="233"/>
      <c r="M64" s="233"/>
      <c r="N64" s="233"/>
      <c r="O64" s="233"/>
      <c r="P64" s="233"/>
      <c r="Q64" s="233"/>
      <c r="R64" s="233"/>
      <c r="S64" s="232"/>
      <c r="T64" s="232"/>
      <c r="U64" s="232"/>
      <c r="V64" s="232"/>
      <c r="W64" s="232"/>
      <c r="X64" s="232"/>
      <c r="Y64" s="232"/>
      <c r="Z64" s="232"/>
      <c r="AA64" s="232"/>
      <c r="AB64" s="232"/>
      <c r="AC64" s="232"/>
      <c r="AD64" s="232"/>
      <c r="AE64" s="232"/>
      <c r="AF64" s="232"/>
      <c r="AG64" s="232"/>
      <c r="AH64" s="232"/>
      <c r="AI64" s="232"/>
      <c r="AJ64" s="232"/>
      <c r="AK64" s="232"/>
      <c r="AL64" s="232"/>
      <c r="AM64" s="232"/>
      <c r="AN64" s="232"/>
      <c r="AO64" s="232"/>
      <c r="AP64" s="232"/>
      <c r="AQ64" s="232"/>
      <c r="AR64" s="232"/>
      <c r="AS64" s="232"/>
      <c r="AT64" s="232"/>
      <c r="AU64" s="232"/>
      <c r="AV64" s="232"/>
      <c r="AW64" s="232"/>
      <c r="AX64" s="232"/>
      <c r="AY64" s="232"/>
      <c r="AZ64" s="232"/>
      <c r="BA64" s="232"/>
      <c r="BB64" s="232"/>
      <c r="BC64" s="232"/>
      <c r="BD64" s="232"/>
      <c r="BE64" s="232"/>
      <c r="BF64" s="232"/>
      <c r="BG64" s="232"/>
      <c r="BH64" s="232"/>
      <c r="BI64" s="232"/>
      <c r="BJ64" s="232"/>
      <c r="BK64" s="232"/>
      <c r="BL64" s="232"/>
      <c r="BM64" s="232"/>
      <c r="BN64" s="232"/>
      <c r="BO64" s="232"/>
      <c r="BP64" s="232"/>
      <c r="BQ64" s="232"/>
      <c r="BR64" s="232"/>
      <c r="BS64" s="232"/>
      <c r="BT64" s="232"/>
      <c r="BU64" s="232"/>
      <c r="BV64" s="232"/>
      <c r="BW64" s="232"/>
      <c r="BX64" s="232"/>
      <c r="BY64" s="232"/>
      <c r="BZ64" s="232"/>
      <c r="CA64" s="232"/>
      <c r="CB64" s="232"/>
      <c r="CC64" s="232"/>
      <c r="CD64" s="232"/>
      <c r="CE64" s="232"/>
      <c r="CF64" s="232"/>
      <c r="CG64" s="232"/>
      <c r="CH64" s="232"/>
      <c r="CI64" s="232"/>
      <c r="CJ64" s="232"/>
      <c r="CK64" s="232"/>
      <c r="CL64" s="232"/>
      <c r="CM64" s="232"/>
      <c r="CN64" s="232"/>
      <c r="CO64" s="232"/>
      <c r="CP64" s="232"/>
      <c r="CQ64" s="232"/>
      <c r="CR64" s="232"/>
      <c r="CS64" s="232"/>
      <c r="CT64" s="232"/>
      <c r="CU64" s="232"/>
      <c r="CV64" s="232"/>
      <c r="CW64" s="232"/>
      <c r="CX64" s="232"/>
      <c r="CY64" s="232"/>
      <c r="CZ64" s="232"/>
      <c r="DA64" s="232"/>
      <c r="DB64" s="232"/>
      <c r="DC64" s="232"/>
      <c r="DD64" s="232"/>
      <c r="DE64" s="232"/>
      <c r="DF64" s="232"/>
      <c r="DG64" s="232"/>
      <c r="DH64" s="232"/>
      <c r="DI64" s="232"/>
      <c r="DJ64" s="232"/>
      <c r="DK64" s="232"/>
      <c r="DL64" s="232"/>
      <c r="DM64" s="232"/>
      <c r="DN64" s="232"/>
      <c r="DO64" s="232"/>
      <c r="DP64" s="232"/>
      <c r="DQ64" s="232"/>
      <c r="DR64" s="232"/>
      <c r="DS64" s="232"/>
      <c r="DT64" s="232"/>
      <c r="DU64" s="232"/>
      <c r="DV64" s="232"/>
      <c r="DW64" s="232"/>
      <c r="DX64" s="232"/>
      <c r="DY64" s="232"/>
      <c r="DZ64" s="232"/>
      <c r="EA64" s="232"/>
      <c r="EB64" s="232"/>
      <c r="EC64" s="232"/>
      <c r="ED64" s="232"/>
      <c r="EE64" s="232"/>
      <c r="EF64" s="232"/>
      <c r="EG64" s="232"/>
      <c r="EH64" s="232"/>
      <c r="EI64" s="232"/>
      <c r="EJ64" s="232"/>
      <c r="EK64" s="232"/>
      <c r="EL64" s="232"/>
      <c r="EM64" s="232"/>
      <c r="EN64" s="232"/>
      <c r="EO64" s="232"/>
      <c r="EP64" s="232"/>
      <c r="EQ64" s="232"/>
      <c r="ER64" s="232"/>
      <c r="ES64" s="232"/>
      <c r="ET64" s="232"/>
      <c r="EU64" s="232"/>
      <c r="EV64" s="232"/>
      <c r="EW64" s="232"/>
      <c r="EX64" s="232"/>
      <c r="EY64" s="232"/>
      <c r="EZ64" s="232"/>
      <c r="FA64" s="232"/>
      <c r="FB64" s="232"/>
      <c r="FC64" s="232"/>
      <c r="FD64" s="232"/>
      <c r="FE64" s="232"/>
      <c r="FF64" s="232"/>
      <c r="FG64" s="232"/>
      <c r="FH64" s="232"/>
      <c r="FI64" s="232"/>
      <c r="FJ64" s="232"/>
      <c r="FK64" s="232"/>
      <c r="FL64" s="232"/>
      <c r="FM64" s="232"/>
      <c r="FN64" s="232"/>
      <c r="FO64" s="232"/>
      <c r="FP64" s="232"/>
      <c r="FQ64" s="232"/>
      <c r="FR64" s="232"/>
      <c r="FS64" s="232"/>
      <c r="FT64" s="232"/>
      <c r="FU64" s="232"/>
      <c r="FV64" s="232"/>
      <c r="FW64" s="232"/>
      <c r="FX64" s="232"/>
      <c r="FY64" s="232"/>
      <c r="FZ64" s="232"/>
      <c r="GA64" s="232"/>
      <c r="GB64" s="232"/>
      <c r="GC64" s="232"/>
      <c r="GD64" s="232"/>
      <c r="GE64" s="232"/>
      <c r="GF64" s="232"/>
      <c r="GG64" s="232"/>
      <c r="GH64" s="232"/>
      <c r="GI64" s="232"/>
      <c r="GJ64" s="232"/>
      <c r="GK64" s="232"/>
      <c r="GL64" s="232"/>
      <c r="GM64" s="232"/>
      <c r="GN64" s="232"/>
      <c r="GO64" s="232"/>
      <c r="GP64" s="232"/>
      <c r="GQ64" s="232"/>
      <c r="GR64" s="232"/>
      <c r="GS64" s="232"/>
      <c r="GT64" s="232"/>
      <c r="GU64" s="232"/>
      <c r="GV64" s="232"/>
      <c r="GW64" s="232"/>
      <c r="GX64" s="232"/>
      <c r="GY64" s="232"/>
      <c r="GZ64" s="232"/>
      <c r="HA64" s="232"/>
      <c r="HB64" s="232"/>
      <c r="HC64" s="232"/>
      <c r="HD64" s="232"/>
      <c r="HE64" s="232"/>
      <c r="HF64" s="232"/>
      <c r="HG64" s="232"/>
      <c r="HH64" s="232"/>
      <c r="HI64" s="232"/>
      <c r="HJ64" s="232"/>
      <c r="HK64" s="232"/>
      <c r="HL64" s="232"/>
      <c r="HM64" s="232"/>
      <c r="HN64" s="232"/>
      <c r="HO64" s="232"/>
      <c r="HP64" s="232"/>
      <c r="HQ64" s="232"/>
      <c r="HR64" s="232"/>
      <c r="HS64" s="232"/>
      <c r="HT64" s="232"/>
      <c r="HU64" s="232"/>
      <c r="HV64" s="232"/>
      <c r="HW64" s="232"/>
      <c r="HX64" s="232"/>
      <c r="HY64" s="232"/>
      <c r="HZ64" s="232"/>
      <c r="IA64" s="232"/>
      <c r="IB64" s="232"/>
      <c r="IC64" s="232"/>
      <c r="ID64" s="232"/>
      <c r="IE64" s="232"/>
      <c r="IF64" s="232"/>
      <c r="IG64" s="232"/>
      <c r="IH64" s="232"/>
      <c r="II64" s="232"/>
      <c r="IJ64" s="232"/>
      <c r="IK64" s="232"/>
      <c r="IL64" s="232"/>
      <c r="IM64" s="232"/>
      <c r="IN64" s="232"/>
      <c r="IO64" s="232"/>
      <c r="IP64" s="232"/>
      <c r="IQ64" s="232"/>
      <c r="IR64" s="232"/>
      <c r="IS64" s="232"/>
      <c r="IT64" s="232"/>
      <c r="IU64" s="232"/>
      <c r="IV64" s="232"/>
      <c r="IW64" s="232"/>
      <c r="IX64" s="232"/>
      <c r="IY64" s="232"/>
      <c r="IZ64" s="232"/>
      <c r="JA64" s="232"/>
      <c r="JB64" s="232"/>
      <c r="JC64" s="232"/>
      <c r="JD64" s="232"/>
      <c r="JE64" s="232"/>
      <c r="JF64" s="232"/>
      <c r="JG64" s="232"/>
      <c r="JH64" s="232"/>
      <c r="JI64" s="232"/>
      <c r="JJ64" s="232"/>
      <c r="JK64" s="232"/>
      <c r="JL64" s="232"/>
      <c r="JM64" s="232"/>
      <c r="JN64" s="232"/>
      <c r="JO64" s="232"/>
      <c r="JP64" s="232"/>
      <c r="JQ64" s="232"/>
      <c r="JR64" s="232"/>
      <c r="JS64" s="232"/>
      <c r="JT64" s="232"/>
      <c r="JU64" s="232"/>
      <c r="JV64" s="232"/>
      <c r="JW64" s="232"/>
      <c r="JX64" s="232"/>
      <c r="JY64" s="232"/>
      <c r="JZ64" s="232"/>
      <c r="KA64" s="232"/>
      <c r="KB64" s="232"/>
      <c r="KC64" s="232"/>
      <c r="KD64" s="232"/>
      <c r="KE64" s="232"/>
      <c r="KF64" s="232"/>
      <c r="KG64" s="232"/>
      <c r="KH64" s="232"/>
      <c r="KI64" s="232"/>
      <c r="KJ64" s="232"/>
      <c r="KK64" s="232"/>
      <c r="KL64" s="232"/>
      <c r="KM64" s="232"/>
      <c r="KN64" s="232"/>
      <c r="KO64" s="232"/>
      <c r="KP64" s="232"/>
      <c r="KQ64" s="232"/>
      <c r="KR64" s="232"/>
      <c r="KS64" s="232"/>
      <c r="KT64" s="232"/>
      <c r="KU64" s="232"/>
      <c r="KV64" s="232"/>
      <c r="KW64" s="232"/>
      <c r="KX64" s="232"/>
      <c r="KY64" s="232"/>
      <c r="KZ64" s="232"/>
      <c r="LA64" s="232"/>
      <c r="LB64" s="232"/>
      <c r="LC64" s="232"/>
      <c r="LD64" s="232"/>
      <c r="LE64" s="232"/>
      <c r="LF64" s="232"/>
      <c r="LG64" s="232"/>
      <c r="LH64" s="232"/>
      <c r="LI64" s="232"/>
      <c r="LJ64" s="232"/>
      <c r="LK64" s="232"/>
      <c r="LL64" s="232"/>
      <c r="LM64" s="232"/>
      <c r="LN64" s="232"/>
      <c r="LO64" s="232"/>
      <c r="LP64" s="232"/>
      <c r="LQ64" s="232"/>
      <c r="LR64" s="232"/>
      <c r="LS64" s="232"/>
      <c r="LT64" s="232"/>
      <c r="LU64" s="232"/>
      <c r="LV64" s="232"/>
      <c r="LW64" s="232"/>
      <c r="LX64" s="232"/>
      <c r="LY64" s="232"/>
      <c r="LZ64" s="232"/>
      <c r="MA64" s="232"/>
      <c r="MB64" s="232"/>
      <c r="MC64" s="232"/>
      <c r="MD64" s="232"/>
      <c r="ME64" s="232"/>
      <c r="MF64" s="232"/>
      <c r="MG64" s="232"/>
      <c r="MH64" s="232"/>
      <c r="MI64" s="232"/>
      <c r="MJ64" s="232"/>
      <c r="MK64" s="232"/>
      <c r="ML64" s="232"/>
      <c r="MM64" s="232"/>
      <c r="MN64" s="232"/>
      <c r="MO64" s="232"/>
      <c r="MP64" s="232"/>
      <c r="MQ64" s="232"/>
      <c r="MR64" s="232"/>
      <c r="MS64" s="232"/>
      <c r="MT64" s="232"/>
      <c r="MU64" s="232"/>
      <c r="MV64" s="232"/>
      <c r="MW64" s="232"/>
      <c r="MX64" s="232"/>
      <c r="MY64" s="232"/>
      <c r="MZ64" s="232"/>
      <c r="NA64" s="232"/>
      <c r="NB64" s="232"/>
      <c r="NC64" s="232"/>
      <c r="ND64" s="232"/>
      <c r="NE64" s="232"/>
      <c r="NF64" s="232"/>
      <c r="NG64" s="232"/>
      <c r="NH64" s="232"/>
      <c r="NI64" s="232"/>
      <c r="NJ64" s="232"/>
      <c r="NK64" s="232"/>
      <c r="NL64" s="232"/>
      <c r="NM64" s="232"/>
      <c r="NN64" s="232"/>
      <c r="NO64" s="232"/>
      <c r="NP64" s="232"/>
      <c r="NQ64" s="232"/>
      <c r="NR64" s="232"/>
      <c r="NS64" s="232"/>
      <c r="NT64" s="232"/>
      <c r="NU64" s="232"/>
      <c r="NV64" s="232"/>
      <c r="NW64" s="232"/>
      <c r="NX64" s="232"/>
      <c r="NY64" s="232"/>
      <c r="NZ64" s="232"/>
      <c r="OA64" s="232"/>
      <c r="OB64" s="232"/>
      <c r="OC64" s="232"/>
      <c r="OD64" s="232"/>
      <c r="OE64" s="232"/>
      <c r="OF64" s="232"/>
      <c r="OG64" s="232"/>
      <c r="OH64" s="232"/>
      <c r="OI64" s="232"/>
      <c r="OJ64" s="232"/>
      <c r="OK64" s="232"/>
      <c r="OL64" s="232"/>
      <c r="OM64" s="232"/>
      <c r="ON64" s="232"/>
      <c r="OO64" s="232"/>
      <c r="OP64" s="232"/>
      <c r="OQ64" s="232"/>
      <c r="OR64" s="232"/>
      <c r="OS64" s="232"/>
      <c r="OT64" s="232"/>
      <c r="OU64" s="232"/>
      <c r="OV64" s="232"/>
      <c r="OW64" s="232"/>
      <c r="OX64" s="232"/>
      <c r="OY64" s="232"/>
      <c r="OZ64" s="232"/>
      <c r="PA64" s="232"/>
      <c r="PB64" s="232"/>
      <c r="PC64" s="232"/>
      <c r="PD64" s="232"/>
      <c r="PE64" s="232"/>
      <c r="PF64" s="232"/>
      <c r="PG64" s="232"/>
      <c r="PH64" s="232"/>
      <c r="PI64" s="232"/>
      <c r="PJ64" s="232"/>
      <c r="PK64" s="232"/>
      <c r="PL64" s="232"/>
      <c r="PM64" s="232"/>
      <c r="PN64" s="232"/>
      <c r="PO64" s="232"/>
      <c r="PP64" s="232"/>
      <c r="PQ64" s="232"/>
      <c r="PR64" s="232"/>
      <c r="PS64" s="232"/>
      <c r="PT64" s="232"/>
      <c r="PU64" s="232"/>
      <c r="PV64" s="232"/>
      <c r="PW64" s="232"/>
      <c r="PX64" s="232"/>
      <c r="PY64" s="232"/>
      <c r="PZ64" s="232"/>
      <c r="QA64" s="232"/>
      <c r="QB64" s="232"/>
      <c r="QC64" s="232"/>
      <c r="QD64" s="232"/>
      <c r="QE64" s="232"/>
      <c r="QF64" s="232"/>
      <c r="QG64" s="232"/>
      <c r="QH64" s="232"/>
      <c r="QI64" s="232"/>
      <c r="QJ64" s="232"/>
      <c r="QK64" s="232"/>
      <c r="QL64" s="232"/>
      <c r="QM64" s="232"/>
      <c r="QN64" s="232"/>
      <c r="QO64" s="232"/>
      <c r="QP64" s="232"/>
      <c r="QQ64" s="232"/>
      <c r="QR64" s="232"/>
      <c r="QS64" s="232"/>
      <c r="QT64" s="232"/>
      <c r="QU64" s="232"/>
      <c r="QV64" s="232"/>
      <c r="QW64" s="232"/>
      <c r="QX64" s="232"/>
      <c r="QY64" s="232"/>
      <c r="QZ64" s="232"/>
      <c r="RA64" s="232"/>
      <c r="RB64" s="232"/>
      <c r="RC64" s="232"/>
      <c r="RD64" s="232"/>
      <c r="RE64" s="232"/>
      <c r="RF64" s="232"/>
      <c r="RG64" s="232"/>
      <c r="RH64" s="232"/>
      <c r="RI64" s="232"/>
      <c r="RJ64" s="232"/>
      <c r="RK64" s="232"/>
      <c r="RL64" s="232"/>
      <c r="RM64" s="232"/>
      <c r="RN64" s="232"/>
      <c r="RO64" s="232"/>
      <c r="RP64" s="232"/>
      <c r="RQ64" s="232"/>
      <c r="RR64" s="232"/>
      <c r="RS64" s="232"/>
      <c r="RT64" s="232"/>
      <c r="RU64" s="232"/>
      <c r="RV64" s="232"/>
      <c r="RW64" s="232"/>
      <c r="RX64" s="232"/>
      <c r="RY64" s="232"/>
      <c r="RZ64" s="232"/>
      <c r="SA64" s="232"/>
      <c r="SB64" s="232"/>
      <c r="SC64" s="232"/>
      <c r="SD64" s="232"/>
      <c r="SE64" s="232"/>
      <c r="SF64" s="232"/>
      <c r="SG64" s="232"/>
      <c r="SH64" s="232"/>
      <c r="SI64" s="232"/>
      <c r="SJ64" s="232"/>
      <c r="SK64" s="232"/>
      <c r="SL64" s="232"/>
      <c r="SM64" s="232"/>
      <c r="SN64" s="232"/>
      <c r="SO64" s="232"/>
      <c r="SP64" s="232"/>
      <c r="SQ64" s="232"/>
      <c r="SR64" s="232"/>
      <c r="SS64" s="232"/>
      <c r="ST64" s="232"/>
      <c r="SU64" s="232"/>
      <c r="SV64" s="232"/>
      <c r="SW64" s="232"/>
      <c r="SX64" s="232"/>
      <c r="SY64" s="232"/>
      <c r="SZ64" s="232"/>
      <c r="TA64" s="232"/>
      <c r="TB64" s="232"/>
      <c r="TC64" s="232"/>
      <c r="TD64" s="232"/>
      <c r="TE64" s="232"/>
      <c r="TF64" s="232"/>
      <c r="TG64" s="232"/>
      <c r="TH64" s="232"/>
      <c r="TI64" s="232"/>
      <c r="TJ64" s="232"/>
      <c r="TK64" s="232"/>
      <c r="TL64" s="232"/>
      <c r="TM64" s="232"/>
      <c r="TN64" s="232"/>
      <c r="TO64" s="232"/>
      <c r="TP64" s="232"/>
      <c r="TQ64" s="232"/>
      <c r="TR64" s="232"/>
      <c r="TS64" s="232"/>
      <c r="TT64" s="232"/>
      <c r="TU64" s="232"/>
      <c r="TV64" s="232"/>
      <c r="TW64" s="232"/>
      <c r="TX64" s="232"/>
      <c r="TY64" s="232"/>
      <c r="TZ64" s="232"/>
      <c r="UA64" s="232"/>
      <c r="UB64" s="232"/>
      <c r="UC64" s="232"/>
      <c r="UD64" s="232"/>
      <c r="UE64" s="232"/>
      <c r="UF64" s="232"/>
      <c r="UG64" s="232"/>
      <c r="UH64" s="232"/>
      <c r="UI64" s="232"/>
      <c r="UJ64" s="232"/>
      <c r="UK64" s="232"/>
      <c r="UL64" s="232"/>
      <c r="UM64" s="232"/>
      <c r="UN64" s="232"/>
      <c r="UO64" s="232"/>
      <c r="UP64" s="232"/>
      <c r="UQ64" s="232"/>
      <c r="UR64" s="232"/>
      <c r="US64" s="232"/>
      <c r="UT64" s="232"/>
      <c r="UU64" s="232"/>
      <c r="UV64" s="232"/>
      <c r="UW64" s="232"/>
      <c r="UX64" s="232"/>
      <c r="UY64" s="232"/>
      <c r="UZ64" s="232"/>
      <c r="VA64" s="232"/>
      <c r="VB64" s="232"/>
      <c r="VC64" s="232"/>
      <c r="VD64" s="232"/>
      <c r="VE64" s="232"/>
      <c r="VF64" s="232"/>
      <c r="VG64" s="232"/>
      <c r="VH64" s="232"/>
      <c r="VI64" s="232"/>
      <c r="VJ64" s="232"/>
      <c r="VK64" s="232"/>
      <c r="VL64" s="232"/>
      <c r="VM64" s="232"/>
      <c r="VN64" s="232"/>
      <c r="VO64" s="232"/>
      <c r="VP64" s="232"/>
      <c r="VQ64" s="232"/>
      <c r="VR64" s="232"/>
      <c r="VS64" s="232"/>
      <c r="VT64" s="232"/>
      <c r="VU64" s="232"/>
      <c r="VV64" s="232"/>
      <c r="VW64" s="232"/>
      <c r="VX64" s="232"/>
      <c r="VY64" s="232"/>
      <c r="VZ64" s="232"/>
      <c r="WA64" s="232"/>
      <c r="WB64" s="232"/>
      <c r="WC64" s="232"/>
      <c r="WD64" s="232"/>
      <c r="WE64" s="232"/>
      <c r="WF64" s="232"/>
      <c r="WG64" s="232"/>
      <c r="WH64" s="232"/>
      <c r="WI64" s="232"/>
      <c r="WJ64" s="232"/>
      <c r="WK64" s="232"/>
      <c r="WL64" s="232"/>
      <c r="WM64" s="232"/>
      <c r="WN64" s="232"/>
      <c r="WO64" s="232"/>
      <c r="WP64" s="232"/>
      <c r="WQ64" s="232"/>
      <c r="WR64" s="232"/>
      <c r="WS64" s="232"/>
      <c r="WT64" s="232"/>
      <c r="WU64" s="232"/>
      <c r="WV64" s="232"/>
      <c r="WW64" s="232"/>
      <c r="WX64" s="232"/>
      <c r="WY64" s="232"/>
      <c r="WZ64" s="232"/>
      <c r="XA64" s="232"/>
      <c r="XB64" s="232"/>
      <c r="XC64" s="232"/>
      <c r="XD64" s="232"/>
      <c r="XE64" s="232"/>
      <c r="XF64" s="232"/>
      <c r="XG64" s="232"/>
      <c r="XH64" s="232"/>
      <c r="XI64" s="232"/>
      <c r="XJ64" s="232"/>
      <c r="XK64" s="232"/>
      <c r="XL64" s="232"/>
      <c r="XM64" s="232"/>
      <c r="XN64" s="232"/>
      <c r="XO64" s="232"/>
      <c r="XP64" s="232"/>
      <c r="XQ64" s="232"/>
      <c r="XR64" s="232"/>
      <c r="XS64" s="232"/>
      <c r="XT64" s="232"/>
      <c r="XU64" s="232"/>
      <c r="XV64" s="232"/>
      <c r="XW64" s="232"/>
      <c r="XX64" s="232"/>
      <c r="XY64" s="232"/>
      <c r="XZ64" s="232"/>
      <c r="YA64" s="232"/>
      <c r="YB64" s="232"/>
      <c r="YC64" s="232"/>
      <c r="YD64" s="232"/>
      <c r="YE64" s="232"/>
      <c r="YF64" s="232"/>
      <c r="YG64" s="232"/>
      <c r="YH64" s="232"/>
      <c r="YI64" s="232"/>
      <c r="YJ64" s="232"/>
      <c r="YK64" s="232"/>
      <c r="YL64" s="232"/>
      <c r="YM64" s="232"/>
      <c r="YN64" s="232"/>
      <c r="YO64" s="232"/>
      <c r="YP64" s="232"/>
      <c r="YQ64" s="232"/>
      <c r="YR64" s="232"/>
      <c r="YS64" s="232"/>
      <c r="YT64" s="232"/>
      <c r="YU64" s="232"/>
      <c r="YV64" s="232"/>
      <c r="YW64" s="232"/>
      <c r="YX64" s="232"/>
      <c r="YY64" s="232"/>
      <c r="YZ64" s="232"/>
      <c r="ZA64" s="232"/>
      <c r="ZB64" s="232"/>
      <c r="ZC64" s="232"/>
      <c r="ZD64" s="232"/>
      <c r="ZE64" s="232"/>
      <c r="ZF64" s="232"/>
      <c r="ZG64" s="232"/>
      <c r="ZH64" s="232"/>
      <c r="ZI64" s="232"/>
      <c r="ZJ64" s="232"/>
      <c r="ZK64" s="232"/>
      <c r="ZL64" s="232"/>
      <c r="ZM64" s="232"/>
      <c r="ZN64" s="232"/>
      <c r="ZO64" s="232"/>
      <c r="ZP64" s="232"/>
      <c r="ZQ64" s="232"/>
      <c r="ZR64" s="232"/>
      <c r="ZS64" s="232"/>
      <c r="ZT64" s="232"/>
      <c r="ZU64" s="232"/>
      <c r="ZV64" s="232"/>
      <c r="ZW64" s="232"/>
      <c r="ZX64" s="232"/>
      <c r="ZY64" s="232"/>
      <c r="ZZ64" s="232"/>
      <c r="AAA64" s="232"/>
      <c r="AAB64" s="232"/>
      <c r="AAC64" s="232"/>
      <c r="AAD64" s="232"/>
      <c r="AAE64" s="232"/>
      <c r="AAF64" s="232"/>
      <c r="AAG64" s="232"/>
      <c r="AAH64" s="232"/>
      <c r="AAI64" s="232"/>
      <c r="AAJ64" s="232"/>
      <c r="AAK64" s="232"/>
      <c r="AAL64" s="232"/>
      <c r="AAM64" s="232"/>
      <c r="AAN64" s="232"/>
      <c r="AAO64" s="232"/>
      <c r="AAP64" s="232"/>
      <c r="AAQ64" s="232"/>
      <c r="AAR64" s="232"/>
      <c r="AAS64" s="232"/>
      <c r="AAT64" s="232"/>
      <c r="AAU64" s="232"/>
      <c r="AAV64" s="232"/>
      <c r="AAW64" s="232"/>
      <c r="AAX64" s="232"/>
      <c r="AAY64" s="232"/>
      <c r="AAZ64" s="232"/>
      <c r="ABA64" s="232"/>
      <c r="ABB64" s="232"/>
      <c r="ABC64" s="232"/>
      <c r="ABD64" s="232"/>
      <c r="ABE64" s="232"/>
      <c r="ABF64" s="232"/>
      <c r="ABG64" s="232"/>
      <c r="ABH64" s="232"/>
      <c r="ABI64" s="232"/>
      <c r="ABJ64" s="232"/>
      <c r="ABK64" s="232"/>
      <c r="ABL64" s="232"/>
      <c r="ABM64" s="232"/>
      <c r="ABN64" s="232"/>
      <c r="ABO64" s="232"/>
      <c r="ABP64" s="232"/>
      <c r="ABQ64" s="232"/>
      <c r="ABR64" s="232"/>
      <c r="ABS64" s="232"/>
      <c r="ABT64" s="232"/>
      <c r="ABU64" s="232"/>
      <c r="ABV64" s="232"/>
      <c r="ABW64" s="232"/>
      <c r="ABX64" s="232"/>
      <c r="ABY64" s="232"/>
      <c r="ABZ64" s="232"/>
      <c r="ACA64" s="232"/>
      <c r="ACB64" s="232"/>
      <c r="ACC64" s="232"/>
      <c r="ACD64" s="232"/>
      <c r="ACE64" s="232"/>
      <c r="ACF64" s="232"/>
      <c r="ACG64" s="232"/>
      <c r="ACH64" s="232"/>
      <c r="ACI64" s="232"/>
      <c r="ACJ64" s="232"/>
      <c r="ACK64" s="232"/>
      <c r="ACL64" s="232"/>
      <c r="ACM64" s="232"/>
      <c r="ACN64" s="232"/>
      <c r="ACO64" s="232"/>
      <c r="ACP64" s="232"/>
      <c r="ACQ64" s="232"/>
      <c r="ACR64" s="232"/>
      <c r="ACS64" s="232"/>
      <c r="ACT64" s="232"/>
      <c r="ACU64" s="232"/>
      <c r="ACV64" s="232"/>
      <c r="ACW64" s="232"/>
      <c r="ACX64" s="232"/>
      <c r="ACY64" s="232"/>
      <c r="ACZ64" s="232"/>
      <c r="ADA64" s="232"/>
      <c r="ADB64" s="232"/>
      <c r="ADC64" s="232"/>
      <c r="ADD64" s="232"/>
      <c r="ADE64" s="232"/>
      <c r="ADF64" s="232"/>
      <c r="ADG64" s="232"/>
      <c r="ADH64" s="232"/>
      <c r="ADI64" s="232"/>
      <c r="ADJ64" s="232"/>
      <c r="ADK64" s="232"/>
      <c r="ADL64" s="232"/>
      <c r="ADM64" s="232"/>
      <c r="ADN64" s="232"/>
      <c r="ADO64" s="232"/>
      <c r="ADP64" s="232"/>
      <c r="ADQ64" s="232"/>
      <c r="ADR64" s="232"/>
      <c r="ADS64" s="232"/>
      <c r="ADT64" s="232"/>
      <c r="ADU64" s="232"/>
      <c r="ADV64" s="232"/>
      <c r="ADW64" s="232"/>
      <c r="ADX64" s="232"/>
      <c r="ADY64" s="232"/>
      <c r="ADZ64" s="232"/>
      <c r="AEA64" s="232"/>
      <c r="AEB64" s="232"/>
      <c r="AEC64" s="232"/>
      <c r="AED64" s="232"/>
      <c r="AEE64" s="232"/>
      <c r="AEF64" s="232"/>
      <c r="AEG64" s="232"/>
      <c r="AEH64" s="232"/>
      <c r="AEI64" s="232"/>
      <c r="AEJ64" s="232"/>
      <c r="AEK64" s="232"/>
      <c r="AEL64" s="232"/>
      <c r="AEM64" s="232"/>
      <c r="AEN64" s="232"/>
      <c r="AEO64" s="232"/>
      <c r="AEP64" s="232"/>
      <c r="AEQ64" s="232"/>
      <c r="AER64" s="232"/>
      <c r="AES64" s="232"/>
      <c r="AET64" s="232"/>
      <c r="AEU64" s="232"/>
      <c r="AEV64" s="232"/>
      <c r="AEW64" s="232"/>
      <c r="AEX64" s="232"/>
      <c r="AEY64" s="232"/>
      <c r="AEZ64" s="232"/>
      <c r="AFA64" s="232"/>
      <c r="AFB64" s="232"/>
      <c r="AFC64" s="232"/>
      <c r="AFD64" s="232"/>
      <c r="AFE64" s="232"/>
      <c r="AFF64" s="232"/>
      <c r="AFG64" s="232"/>
      <c r="AFH64" s="232"/>
      <c r="AFI64" s="232"/>
      <c r="AFJ64" s="232"/>
      <c r="AFK64" s="232"/>
      <c r="AFL64" s="232"/>
      <c r="AFM64" s="232"/>
      <c r="AFN64" s="232"/>
      <c r="AFO64" s="232"/>
      <c r="AFP64" s="232"/>
      <c r="AFQ64" s="232"/>
      <c r="AFR64" s="232"/>
      <c r="AFS64" s="232"/>
      <c r="AFT64" s="232"/>
      <c r="AFU64" s="232"/>
      <c r="AFV64" s="232"/>
      <c r="AFW64" s="232"/>
      <c r="AFX64" s="232"/>
      <c r="AFY64" s="232"/>
      <c r="AFZ64" s="232"/>
      <c r="AGA64" s="232"/>
      <c r="AGB64" s="232"/>
      <c r="AGC64" s="232"/>
      <c r="AGD64" s="232"/>
      <c r="AGE64" s="232"/>
      <c r="AGF64" s="232"/>
      <c r="AGG64" s="232"/>
      <c r="AGH64" s="232"/>
      <c r="AGI64" s="232"/>
      <c r="AGJ64" s="232"/>
      <c r="AGK64" s="232"/>
      <c r="AGL64" s="232"/>
      <c r="AGM64" s="232"/>
      <c r="AGN64" s="232"/>
      <c r="AGO64" s="232"/>
      <c r="AGP64" s="232"/>
      <c r="AGQ64" s="232"/>
      <c r="AGR64" s="232"/>
      <c r="AGS64" s="232"/>
      <c r="AGT64" s="232"/>
      <c r="AGU64" s="232"/>
      <c r="AGV64" s="232"/>
      <c r="AGW64" s="232"/>
      <c r="AGX64" s="232"/>
      <c r="AGY64" s="232"/>
      <c r="AGZ64" s="232"/>
      <c r="AHA64" s="232"/>
      <c r="AHB64" s="232"/>
      <c r="AHC64" s="232"/>
      <c r="AHD64" s="232"/>
      <c r="AHE64" s="232"/>
      <c r="AHF64" s="232"/>
      <c r="AHG64" s="232"/>
      <c r="AHH64" s="232"/>
      <c r="AHI64" s="232"/>
      <c r="AHJ64" s="232"/>
      <c r="AHK64" s="232"/>
      <c r="AHL64" s="232"/>
      <c r="AHM64" s="232"/>
      <c r="AHN64" s="232"/>
      <c r="AHO64" s="232"/>
      <c r="AHP64" s="232"/>
      <c r="AHQ64" s="232"/>
      <c r="AHR64" s="232"/>
      <c r="AHS64" s="232"/>
      <c r="AHT64" s="232"/>
      <c r="AHU64" s="232"/>
      <c r="AHV64" s="232"/>
      <c r="AHW64" s="232"/>
      <c r="AHX64" s="232"/>
      <c r="AHY64" s="232"/>
      <c r="AHZ64" s="232"/>
      <c r="AIA64" s="232"/>
      <c r="AIB64" s="232"/>
      <c r="AIC64" s="232"/>
      <c r="AID64" s="232"/>
      <c r="AIE64" s="232"/>
      <c r="AIF64" s="232"/>
      <c r="AIG64" s="232"/>
      <c r="AIH64" s="232"/>
      <c r="AII64" s="232"/>
      <c r="AIJ64" s="232"/>
      <c r="AIK64" s="232"/>
      <c r="AIL64" s="232"/>
      <c r="AIM64" s="232"/>
      <c r="AIN64" s="232"/>
      <c r="AIO64" s="232"/>
      <c r="AIP64" s="232"/>
      <c r="AIQ64" s="232"/>
      <c r="AIR64" s="232"/>
      <c r="AIS64" s="232"/>
      <c r="AIT64" s="232"/>
      <c r="AIU64" s="232"/>
      <c r="AIV64" s="232"/>
      <c r="AIW64" s="232"/>
      <c r="AIX64" s="232"/>
      <c r="AIY64" s="232"/>
      <c r="AIZ64" s="232"/>
      <c r="AJA64" s="232"/>
      <c r="AJB64" s="232"/>
      <c r="AJC64" s="232"/>
      <c r="AJD64" s="232"/>
      <c r="AJE64" s="232"/>
      <c r="AJF64" s="232"/>
      <c r="AJG64" s="232"/>
      <c r="AJH64" s="232"/>
      <c r="AJI64" s="232"/>
      <c r="AJJ64" s="232"/>
      <c r="AJK64" s="232"/>
      <c r="AJL64" s="232"/>
      <c r="AJM64" s="232"/>
      <c r="AJN64" s="232"/>
      <c r="AJO64" s="232"/>
      <c r="AJP64" s="232"/>
      <c r="AJQ64" s="232"/>
      <c r="AJR64" s="232"/>
      <c r="AJS64" s="232"/>
      <c r="AJT64" s="232"/>
      <c r="AJU64" s="232"/>
      <c r="AJV64" s="232"/>
      <c r="AJW64" s="232"/>
      <c r="AJX64" s="232"/>
      <c r="AJY64" s="232"/>
      <c r="AJZ64" s="232"/>
      <c r="AKA64" s="232"/>
      <c r="AKB64" s="232"/>
      <c r="AKC64" s="232"/>
      <c r="AKD64" s="232"/>
      <c r="AKE64" s="232"/>
      <c r="AKF64" s="232"/>
      <c r="AKG64" s="232"/>
      <c r="AKH64" s="232"/>
      <c r="AKI64" s="232"/>
      <c r="AKJ64" s="232"/>
      <c r="AKK64" s="232"/>
      <c r="AKL64" s="232"/>
      <c r="AKM64" s="232"/>
      <c r="AKN64" s="232"/>
      <c r="AKO64" s="232"/>
      <c r="AKP64" s="232"/>
      <c r="AKQ64" s="232"/>
      <c r="AKR64" s="232"/>
      <c r="AKS64" s="232"/>
      <c r="AKT64" s="232"/>
      <c r="AKU64" s="232"/>
      <c r="AKV64" s="232"/>
      <c r="AKW64" s="232"/>
      <c r="AKX64" s="232"/>
      <c r="AKY64" s="232"/>
      <c r="AKZ64" s="232"/>
      <c r="ALA64" s="232"/>
      <c r="ALB64" s="232"/>
      <c r="ALC64" s="232"/>
      <c r="ALD64" s="232"/>
      <c r="ALE64" s="232"/>
      <c r="ALF64" s="232"/>
      <c r="ALG64" s="232"/>
      <c r="ALH64" s="232"/>
      <c r="ALI64" s="232"/>
      <c r="ALJ64" s="232"/>
      <c r="ALK64" s="232"/>
      <c r="ALL64" s="232"/>
      <c r="ALM64" s="232"/>
      <c r="ALN64" s="232"/>
      <c r="ALO64" s="232"/>
      <c r="ALP64" s="232"/>
      <c r="ALQ64" s="232"/>
      <c r="ALR64" s="232"/>
      <c r="ALS64" s="232"/>
      <c r="ALT64" s="232"/>
      <c r="ALU64" s="232"/>
      <c r="ALV64" s="232"/>
      <c r="ALW64" s="232"/>
      <c r="ALX64" s="232"/>
      <c r="ALY64" s="232"/>
      <c r="ALZ64" s="232"/>
      <c r="AMA64" s="232"/>
      <c r="AMB64" s="232"/>
      <c r="AMC64" s="232"/>
      <c r="AMD64" s="232"/>
      <c r="AME64" s="232"/>
      <c r="AMF64" s="232"/>
      <c r="AMG64" s="232"/>
      <c r="AMH64" s="232"/>
      <c r="AMI64" s="232"/>
      <c r="AMJ64" s="232"/>
      <c r="AMK64" s="232"/>
    </row>
    <row r="65" spans="1:1025" s="234" customFormat="1">
      <c r="A65" s="344">
        <f>A64+0.01</f>
        <v>3.22</v>
      </c>
      <c r="B65" s="343" t="s">
        <v>183</v>
      </c>
      <c r="C65" s="342">
        <f>IF(ISBLANK('[10]PRESUP LINEA IMPULSION'!C56),"",'[10]PRESUP LINEA IMPULSION'!C56)</f>
        <v>1</v>
      </c>
      <c r="D65" s="331" t="str">
        <f>IF(ISBLANK('[10]PRESUP LINEA IMPULSION'!D56),"",'[10]PRESUP LINEA IMPULSION'!D56)</f>
        <v>UD</v>
      </c>
      <c r="E65" s="317"/>
      <c r="F65" s="309">
        <f t="shared" si="2"/>
        <v>0</v>
      </c>
      <c r="G65" s="288" t="str">
        <f>IF(ISBLANK('[10]PRESUP LINEA IMPULSION'!G56),"",'[10]PRESUP LINEA IMPULSION'!G56)</f>
        <v/>
      </c>
      <c r="H65" s="250"/>
      <c r="K65" s="233"/>
      <c r="L65" s="233"/>
      <c r="M65" s="233"/>
      <c r="N65" s="233"/>
      <c r="O65" s="233"/>
      <c r="P65" s="233"/>
      <c r="Q65" s="233"/>
      <c r="R65" s="233"/>
      <c r="S65" s="232"/>
      <c r="T65" s="232"/>
      <c r="U65" s="232"/>
      <c r="V65" s="232"/>
      <c r="W65" s="232"/>
      <c r="X65" s="232"/>
      <c r="Y65" s="232"/>
      <c r="Z65" s="232"/>
      <c r="AA65" s="232"/>
      <c r="AB65" s="232"/>
      <c r="AC65" s="232"/>
      <c r="AD65" s="232"/>
      <c r="AE65" s="232"/>
      <c r="AF65" s="232"/>
      <c r="AG65" s="232"/>
      <c r="AH65" s="232"/>
      <c r="AI65" s="232"/>
      <c r="AJ65" s="232"/>
      <c r="AK65" s="232"/>
      <c r="AL65" s="232"/>
      <c r="AM65" s="232"/>
      <c r="AN65" s="232"/>
      <c r="AO65" s="232"/>
      <c r="AP65" s="232"/>
      <c r="AQ65" s="232"/>
      <c r="AR65" s="232"/>
      <c r="AS65" s="232"/>
      <c r="AT65" s="232"/>
      <c r="AU65" s="232"/>
      <c r="AV65" s="232"/>
      <c r="AW65" s="232"/>
      <c r="AX65" s="232"/>
      <c r="AY65" s="232"/>
      <c r="AZ65" s="232"/>
      <c r="BA65" s="232"/>
      <c r="BB65" s="232"/>
      <c r="BC65" s="232"/>
      <c r="BD65" s="232"/>
      <c r="BE65" s="232"/>
      <c r="BF65" s="232"/>
      <c r="BG65" s="232"/>
      <c r="BH65" s="232"/>
      <c r="BI65" s="232"/>
      <c r="BJ65" s="232"/>
      <c r="BK65" s="232"/>
      <c r="BL65" s="232"/>
      <c r="BM65" s="232"/>
      <c r="BN65" s="232"/>
      <c r="BO65" s="232"/>
      <c r="BP65" s="232"/>
      <c r="BQ65" s="232"/>
      <c r="BR65" s="232"/>
      <c r="BS65" s="232"/>
      <c r="BT65" s="232"/>
      <c r="BU65" s="232"/>
      <c r="BV65" s="232"/>
      <c r="BW65" s="232"/>
      <c r="BX65" s="232"/>
      <c r="BY65" s="232"/>
      <c r="BZ65" s="232"/>
      <c r="CA65" s="232"/>
      <c r="CB65" s="232"/>
      <c r="CC65" s="232"/>
      <c r="CD65" s="232"/>
      <c r="CE65" s="232"/>
      <c r="CF65" s="232"/>
      <c r="CG65" s="232"/>
      <c r="CH65" s="232"/>
      <c r="CI65" s="232"/>
      <c r="CJ65" s="232"/>
      <c r="CK65" s="232"/>
      <c r="CL65" s="232"/>
      <c r="CM65" s="232"/>
      <c r="CN65" s="232"/>
      <c r="CO65" s="232"/>
      <c r="CP65" s="232"/>
      <c r="CQ65" s="232"/>
      <c r="CR65" s="232"/>
      <c r="CS65" s="232"/>
      <c r="CT65" s="232"/>
      <c r="CU65" s="232"/>
      <c r="CV65" s="232"/>
      <c r="CW65" s="232"/>
      <c r="CX65" s="232"/>
      <c r="CY65" s="232"/>
      <c r="CZ65" s="232"/>
      <c r="DA65" s="232"/>
      <c r="DB65" s="232"/>
      <c r="DC65" s="232"/>
      <c r="DD65" s="232"/>
      <c r="DE65" s="232"/>
      <c r="DF65" s="232"/>
      <c r="DG65" s="232"/>
      <c r="DH65" s="232"/>
      <c r="DI65" s="232"/>
      <c r="DJ65" s="232"/>
      <c r="DK65" s="232"/>
      <c r="DL65" s="232"/>
      <c r="DM65" s="232"/>
      <c r="DN65" s="232"/>
      <c r="DO65" s="232"/>
      <c r="DP65" s="232"/>
      <c r="DQ65" s="232"/>
      <c r="DR65" s="232"/>
      <c r="DS65" s="232"/>
      <c r="DT65" s="232"/>
      <c r="DU65" s="232"/>
      <c r="DV65" s="232"/>
      <c r="DW65" s="232"/>
      <c r="DX65" s="232"/>
      <c r="DY65" s="232"/>
      <c r="DZ65" s="232"/>
      <c r="EA65" s="232"/>
      <c r="EB65" s="232"/>
      <c r="EC65" s="232"/>
      <c r="ED65" s="232"/>
      <c r="EE65" s="232"/>
      <c r="EF65" s="232"/>
      <c r="EG65" s="232"/>
      <c r="EH65" s="232"/>
      <c r="EI65" s="232"/>
      <c r="EJ65" s="232"/>
      <c r="EK65" s="232"/>
      <c r="EL65" s="232"/>
      <c r="EM65" s="232"/>
      <c r="EN65" s="232"/>
      <c r="EO65" s="232"/>
      <c r="EP65" s="232"/>
      <c r="EQ65" s="232"/>
      <c r="ER65" s="232"/>
      <c r="ES65" s="232"/>
      <c r="ET65" s="232"/>
      <c r="EU65" s="232"/>
      <c r="EV65" s="232"/>
      <c r="EW65" s="232"/>
      <c r="EX65" s="232"/>
      <c r="EY65" s="232"/>
      <c r="EZ65" s="232"/>
      <c r="FA65" s="232"/>
      <c r="FB65" s="232"/>
      <c r="FC65" s="232"/>
      <c r="FD65" s="232"/>
      <c r="FE65" s="232"/>
      <c r="FF65" s="232"/>
      <c r="FG65" s="232"/>
      <c r="FH65" s="232"/>
      <c r="FI65" s="232"/>
      <c r="FJ65" s="232"/>
      <c r="FK65" s="232"/>
      <c r="FL65" s="232"/>
      <c r="FM65" s="232"/>
      <c r="FN65" s="232"/>
      <c r="FO65" s="232"/>
      <c r="FP65" s="232"/>
      <c r="FQ65" s="232"/>
      <c r="FR65" s="232"/>
      <c r="FS65" s="232"/>
      <c r="FT65" s="232"/>
      <c r="FU65" s="232"/>
      <c r="FV65" s="232"/>
      <c r="FW65" s="232"/>
      <c r="FX65" s="232"/>
      <c r="FY65" s="232"/>
      <c r="FZ65" s="232"/>
      <c r="GA65" s="232"/>
      <c r="GB65" s="232"/>
      <c r="GC65" s="232"/>
      <c r="GD65" s="232"/>
      <c r="GE65" s="232"/>
      <c r="GF65" s="232"/>
      <c r="GG65" s="232"/>
      <c r="GH65" s="232"/>
      <c r="GI65" s="232"/>
      <c r="GJ65" s="232"/>
      <c r="GK65" s="232"/>
      <c r="GL65" s="232"/>
      <c r="GM65" s="232"/>
      <c r="GN65" s="232"/>
      <c r="GO65" s="232"/>
      <c r="GP65" s="232"/>
      <c r="GQ65" s="232"/>
      <c r="GR65" s="232"/>
      <c r="GS65" s="232"/>
      <c r="GT65" s="232"/>
      <c r="GU65" s="232"/>
      <c r="GV65" s="232"/>
      <c r="GW65" s="232"/>
      <c r="GX65" s="232"/>
      <c r="GY65" s="232"/>
      <c r="GZ65" s="232"/>
      <c r="HA65" s="232"/>
      <c r="HB65" s="232"/>
      <c r="HC65" s="232"/>
      <c r="HD65" s="232"/>
      <c r="HE65" s="232"/>
      <c r="HF65" s="232"/>
      <c r="HG65" s="232"/>
      <c r="HH65" s="232"/>
      <c r="HI65" s="232"/>
      <c r="HJ65" s="232"/>
      <c r="HK65" s="232"/>
      <c r="HL65" s="232"/>
      <c r="HM65" s="232"/>
      <c r="HN65" s="232"/>
      <c r="HO65" s="232"/>
      <c r="HP65" s="232"/>
      <c r="HQ65" s="232"/>
      <c r="HR65" s="232"/>
      <c r="HS65" s="232"/>
      <c r="HT65" s="232"/>
      <c r="HU65" s="232"/>
      <c r="HV65" s="232"/>
      <c r="HW65" s="232"/>
      <c r="HX65" s="232"/>
      <c r="HY65" s="232"/>
      <c r="HZ65" s="232"/>
      <c r="IA65" s="232"/>
      <c r="IB65" s="232"/>
      <c r="IC65" s="232"/>
      <c r="ID65" s="232"/>
      <c r="IE65" s="232"/>
      <c r="IF65" s="232"/>
      <c r="IG65" s="232"/>
      <c r="IH65" s="232"/>
      <c r="II65" s="232"/>
      <c r="IJ65" s="232"/>
      <c r="IK65" s="232"/>
      <c r="IL65" s="232"/>
      <c r="IM65" s="232"/>
      <c r="IN65" s="232"/>
      <c r="IO65" s="232"/>
      <c r="IP65" s="232"/>
      <c r="IQ65" s="232"/>
      <c r="IR65" s="232"/>
      <c r="IS65" s="232"/>
      <c r="IT65" s="232"/>
      <c r="IU65" s="232"/>
      <c r="IV65" s="232"/>
      <c r="IW65" s="232"/>
      <c r="IX65" s="232"/>
      <c r="IY65" s="232"/>
      <c r="IZ65" s="232"/>
      <c r="JA65" s="232"/>
      <c r="JB65" s="232"/>
      <c r="JC65" s="232"/>
      <c r="JD65" s="232"/>
      <c r="JE65" s="232"/>
      <c r="JF65" s="232"/>
      <c r="JG65" s="232"/>
      <c r="JH65" s="232"/>
      <c r="JI65" s="232"/>
      <c r="JJ65" s="232"/>
      <c r="JK65" s="232"/>
      <c r="JL65" s="232"/>
      <c r="JM65" s="232"/>
      <c r="JN65" s="232"/>
      <c r="JO65" s="232"/>
      <c r="JP65" s="232"/>
      <c r="JQ65" s="232"/>
      <c r="JR65" s="232"/>
      <c r="JS65" s="232"/>
      <c r="JT65" s="232"/>
      <c r="JU65" s="232"/>
      <c r="JV65" s="232"/>
      <c r="JW65" s="232"/>
      <c r="JX65" s="232"/>
      <c r="JY65" s="232"/>
      <c r="JZ65" s="232"/>
      <c r="KA65" s="232"/>
      <c r="KB65" s="232"/>
      <c r="KC65" s="232"/>
      <c r="KD65" s="232"/>
      <c r="KE65" s="232"/>
      <c r="KF65" s="232"/>
      <c r="KG65" s="232"/>
      <c r="KH65" s="232"/>
      <c r="KI65" s="232"/>
      <c r="KJ65" s="232"/>
      <c r="KK65" s="232"/>
      <c r="KL65" s="232"/>
      <c r="KM65" s="232"/>
      <c r="KN65" s="232"/>
      <c r="KO65" s="232"/>
      <c r="KP65" s="232"/>
      <c r="KQ65" s="232"/>
      <c r="KR65" s="232"/>
      <c r="KS65" s="232"/>
      <c r="KT65" s="232"/>
      <c r="KU65" s="232"/>
      <c r="KV65" s="232"/>
      <c r="KW65" s="232"/>
      <c r="KX65" s="232"/>
      <c r="KY65" s="232"/>
      <c r="KZ65" s="232"/>
      <c r="LA65" s="232"/>
      <c r="LB65" s="232"/>
      <c r="LC65" s="232"/>
      <c r="LD65" s="232"/>
      <c r="LE65" s="232"/>
      <c r="LF65" s="232"/>
      <c r="LG65" s="232"/>
      <c r="LH65" s="232"/>
      <c r="LI65" s="232"/>
      <c r="LJ65" s="232"/>
      <c r="LK65" s="232"/>
      <c r="LL65" s="232"/>
      <c r="LM65" s="232"/>
      <c r="LN65" s="232"/>
      <c r="LO65" s="232"/>
      <c r="LP65" s="232"/>
      <c r="LQ65" s="232"/>
      <c r="LR65" s="232"/>
      <c r="LS65" s="232"/>
      <c r="LT65" s="232"/>
      <c r="LU65" s="232"/>
      <c r="LV65" s="232"/>
      <c r="LW65" s="232"/>
      <c r="LX65" s="232"/>
      <c r="LY65" s="232"/>
      <c r="LZ65" s="232"/>
      <c r="MA65" s="232"/>
      <c r="MB65" s="232"/>
      <c r="MC65" s="232"/>
      <c r="MD65" s="232"/>
      <c r="ME65" s="232"/>
      <c r="MF65" s="232"/>
      <c r="MG65" s="232"/>
      <c r="MH65" s="232"/>
      <c r="MI65" s="232"/>
      <c r="MJ65" s="232"/>
      <c r="MK65" s="232"/>
      <c r="ML65" s="232"/>
      <c r="MM65" s="232"/>
      <c r="MN65" s="232"/>
      <c r="MO65" s="232"/>
      <c r="MP65" s="232"/>
      <c r="MQ65" s="232"/>
      <c r="MR65" s="232"/>
      <c r="MS65" s="232"/>
      <c r="MT65" s="232"/>
      <c r="MU65" s="232"/>
      <c r="MV65" s="232"/>
      <c r="MW65" s="232"/>
      <c r="MX65" s="232"/>
      <c r="MY65" s="232"/>
      <c r="MZ65" s="232"/>
      <c r="NA65" s="232"/>
      <c r="NB65" s="232"/>
      <c r="NC65" s="232"/>
      <c r="ND65" s="232"/>
      <c r="NE65" s="232"/>
      <c r="NF65" s="232"/>
      <c r="NG65" s="232"/>
      <c r="NH65" s="232"/>
      <c r="NI65" s="232"/>
      <c r="NJ65" s="232"/>
      <c r="NK65" s="232"/>
      <c r="NL65" s="232"/>
      <c r="NM65" s="232"/>
      <c r="NN65" s="232"/>
      <c r="NO65" s="232"/>
      <c r="NP65" s="232"/>
      <c r="NQ65" s="232"/>
      <c r="NR65" s="232"/>
      <c r="NS65" s="232"/>
      <c r="NT65" s="232"/>
      <c r="NU65" s="232"/>
      <c r="NV65" s="232"/>
      <c r="NW65" s="232"/>
      <c r="NX65" s="232"/>
      <c r="NY65" s="232"/>
      <c r="NZ65" s="232"/>
      <c r="OA65" s="232"/>
      <c r="OB65" s="232"/>
      <c r="OC65" s="232"/>
      <c r="OD65" s="232"/>
      <c r="OE65" s="232"/>
      <c r="OF65" s="232"/>
      <c r="OG65" s="232"/>
      <c r="OH65" s="232"/>
      <c r="OI65" s="232"/>
      <c r="OJ65" s="232"/>
      <c r="OK65" s="232"/>
      <c r="OL65" s="232"/>
      <c r="OM65" s="232"/>
      <c r="ON65" s="232"/>
      <c r="OO65" s="232"/>
      <c r="OP65" s="232"/>
      <c r="OQ65" s="232"/>
      <c r="OR65" s="232"/>
      <c r="OS65" s="232"/>
      <c r="OT65" s="232"/>
      <c r="OU65" s="232"/>
      <c r="OV65" s="232"/>
      <c r="OW65" s="232"/>
      <c r="OX65" s="232"/>
      <c r="OY65" s="232"/>
      <c r="OZ65" s="232"/>
      <c r="PA65" s="232"/>
      <c r="PB65" s="232"/>
      <c r="PC65" s="232"/>
      <c r="PD65" s="232"/>
      <c r="PE65" s="232"/>
      <c r="PF65" s="232"/>
      <c r="PG65" s="232"/>
      <c r="PH65" s="232"/>
      <c r="PI65" s="232"/>
      <c r="PJ65" s="232"/>
      <c r="PK65" s="232"/>
      <c r="PL65" s="232"/>
      <c r="PM65" s="232"/>
      <c r="PN65" s="232"/>
      <c r="PO65" s="232"/>
      <c r="PP65" s="232"/>
      <c r="PQ65" s="232"/>
      <c r="PR65" s="232"/>
      <c r="PS65" s="232"/>
      <c r="PT65" s="232"/>
      <c r="PU65" s="232"/>
      <c r="PV65" s="232"/>
      <c r="PW65" s="232"/>
      <c r="PX65" s="232"/>
      <c r="PY65" s="232"/>
      <c r="PZ65" s="232"/>
      <c r="QA65" s="232"/>
      <c r="QB65" s="232"/>
      <c r="QC65" s="232"/>
      <c r="QD65" s="232"/>
      <c r="QE65" s="232"/>
      <c r="QF65" s="232"/>
      <c r="QG65" s="232"/>
      <c r="QH65" s="232"/>
      <c r="QI65" s="232"/>
      <c r="QJ65" s="232"/>
      <c r="QK65" s="232"/>
      <c r="QL65" s="232"/>
      <c r="QM65" s="232"/>
      <c r="QN65" s="232"/>
      <c r="QO65" s="232"/>
      <c r="QP65" s="232"/>
      <c r="QQ65" s="232"/>
      <c r="QR65" s="232"/>
      <c r="QS65" s="232"/>
      <c r="QT65" s="232"/>
      <c r="QU65" s="232"/>
      <c r="QV65" s="232"/>
      <c r="QW65" s="232"/>
      <c r="QX65" s="232"/>
      <c r="QY65" s="232"/>
      <c r="QZ65" s="232"/>
      <c r="RA65" s="232"/>
      <c r="RB65" s="232"/>
      <c r="RC65" s="232"/>
      <c r="RD65" s="232"/>
      <c r="RE65" s="232"/>
      <c r="RF65" s="232"/>
      <c r="RG65" s="232"/>
      <c r="RH65" s="232"/>
      <c r="RI65" s="232"/>
      <c r="RJ65" s="232"/>
      <c r="RK65" s="232"/>
      <c r="RL65" s="232"/>
      <c r="RM65" s="232"/>
      <c r="RN65" s="232"/>
      <c r="RO65" s="232"/>
      <c r="RP65" s="232"/>
      <c r="RQ65" s="232"/>
      <c r="RR65" s="232"/>
      <c r="RS65" s="232"/>
      <c r="RT65" s="232"/>
      <c r="RU65" s="232"/>
      <c r="RV65" s="232"/>
      <c r="RW65" s="232"/>
      <c r="RX65" s="232"/>
      <c r="RY65" s="232"/>
      <c r="RZ65" s="232"/>
      <c r="SA65" s="232"/>
      <c r="SB65" s="232"/>
      <c r="SC65" s="232"/>
      <c r="SD65" s="232"/>
      <c r="SE65" s="232"/>
      <c r="SF65" s="232"/>
      <c r="SG65" s="232"/>
      <c r="SH65" s="232"/>
      <c r="SI65" s="232"/>
      <c r="SJ65" s="232"/>
      <c r="SK65" s="232"/>
      <c r="SL65" s="232"/>
      <c r="SM65" s="232"/>
      <c r="SN65" s="232"/>
      <c r="SO65" s="232"/>
      <c r="SP65" s="232"/>
      <c r="SQ65" s="232"/>
      <c r="SR65" s="232"/>
      <c r="SS65" s="232"/>
      <c r="ST65" s="232"/>
      <c r="SU65" s="232"/>
      <c r="SV65" s="232"/>
      <c r="SW65" s="232"/>
      <c r="SX65" s="232"/>
      <c r="SY65" s="232"/>
      <c r="SZ65" s="232"/>
      <c r="TA65" s="232"/>
      <c r="TB65" s="232"/>
      <c r="TC65" s="232"/>
      <c r="TD65" s="232"/>
      <c r="TE65" s="232"/>
      <c r="TF65" s="232"/>
      <c r="TG65" s="232"/>
      <c r="TH65" s="232"/>
      <c r="TI65" s="232"/>
      <c r="TJ65" s="232"/>
      <c r="TK65" s="232"/>
      <c r="TL65" s="232"/>
      <c r="TM65" s="232"/>
      <c r="TN65" s="232"/>
      <c r="TO65" s="232"/>
      <c r="TP65" s="232"/>
      <c r="TQ65" s="232"/>
      <c r="TR65" s="232"/>
      <c r="TS65" s="232"/>
      <c r="TT65" s="232"/>
      <c r="TU65" s="232"/>
      <c r="TV65" s="232"/>
      <c r="TW65" s="232"/>
      <c r="TX65" s="232"/>
      <c r="TY65" s="232"/>
      <c r="TZ65" s="232"/>
      <c r="UA65" s="232"/>
      <c r="UB65" s="232"/>
      <c r="UC65" s="232"/>
      <c r="UD65" s="232"/>
      <c r="UE65" s="232"/>
      <c r="UF65" s="232"/>
      <c r="UG65" s="232"/>
      <c r="UH65" s="232"/>
      <c r="UI65" s="232"/>
      <c r="UJ65" s="232"/>
      <c r="UK65" s="232"/>
      <c r="UL65" s="232"/>
      <c r="UM65" s="232"/>
      <c r="UN65" s="232"/>
      <c r="UO65" s="232"/>
      <c r="UP65" s="232"/>
      <c r="UQ65" s="232"/>
      <c r="UR65" s="232"/>
      <c r="US65" s="232"/>
      <c r="UT65" s="232"/>
      <c r="UU65" s="232"/>
      <c r="UV65" s="232"/>
      <c r="UW65" s="232"/>
      <c r="UX65" s="232"/>
      <c r="UY65" s="232"/>
      <c r="UZ65" s="232"/>
      <c r="VA65" s="232"/>
      <c r="VB65" s="232"/>
      <c r="VC65" s="232"/>
      <c r="VD65" s="232"/>
      <c r="VE65" s="232"/>
      <c r="VF65" s="232"/>
      <c r="VG65" s="232"/>
      <c r="VH65" s="232"/>
      <c r="VI65" s="232"/>
      <c r="VJ65" s="232"/>
      <c r="VK65" s="232"/>
      <c r="VL65" s="232"/>
      <c r="VM65" s="232"/>
      <c r="VN65" s="232"/>
      <c r="VO65" s="232"/>
      <c r="VP65" s="232"/>
      <c r="VQ65" s="232"/>
      <c r="VR65" s="232"/>
      <c r="VS65" s="232"/>
      <c r="VT65" s="232"/>
      <c r="VU65" s="232"/>
      <c r="VV65" s="232"/>
      <c r="VW65" s="232"/>
      <c r="VX65" s="232"/>
      <c r="VY65" s="232"/>
      <c r="VZ65" s="232"/>
      <c r="WA65" s="232"/>
      <c r="WB65" s="232"/>
      <c r="WC65" s="232"/>
      <c r="WD65" s="232"/>
      <c r="WE65" s="232"/>
      <c r="WF65" s="232"/>
      <c r="WG65" s="232"/>
      <c r="WH65" s="232"/>
      <c r="WI65" s="232"/>
      <c r="WJ65" s="232"/>
      <c r="WK65" s="232"/>
      <c r="WL65" s="232"/>
      <c r="WM65" s="232"/>
      <c r="WN65" s="232"/>
      <c r="WO65" s="232"/>
      <c r="WP65" s="232"/>
      <c r="WQ65" s="232"/>
      <c r="WR65" s="232"/>
      <c r="WS65" s="232"/>
      <c r="WT65" s="232"/>
      <c r="WU65" s="232"/>
      <c r="WV65" s="232"/>
      <c r="WW65" s="232"/>
      <c r="WX65" s="232"/>
      <c r="WY65" s="232"/>
      <c r="WZ65" s="232"/>
      <c r="XA65" s="232"/>
      <c r="XB65" s="232"/>
      <c r="XC65" s="232"/>
      <c r="XD65" s="232"/>
      <c r="XE65" s="232"/>
      <c r="XF65" s="232"/>
      <c r="XG65" s="232"/>
      <c r="XH65" s="232"/>
      <c r="XI65" s="232"/>
      <c r="XJ65" s="232"/>
      <c r="XK65" s="232"/>
      <c r="XL65" s="232"/>
      <c r="XM65" s="232"/>
      <c r="XN65" s="232"/>
      <c r="XO65" s="232"/>
      <c r="XP65" s="232"/>
      <c r="XQ65" s="232"/>
      <c r="XR65" s="232"/>
      <c r="XS65" s="232"/>
      <c r="XT65" s="232"/>
      <c r="XU65" s="232"/>
      <c r="XV65" s="232"/>
      <c r="XW65" s="232"/>
      <c r="XX65" s="232"/>
      <c r="XY65" s="232"/>
      <c r="XZ65" s="232"/>
      <c r="YA65" s="232"/>
      <c r="YB65" s="232"/>
      <c r="YC65" s="232"/>
      <c r="YD65" s="232"/>
      <c r="YE65" s="232"/>
      <c r="YF65" s="232"/>
      <c r="YG65" s="232"/>
      <c r="YH65" s="232"/>
      <c r="YI65" s="232"/>
      <c r="YJ65" s="232"/>
      <c r="YK65" s="232"/>
      <c r="YL65" s="232"/>
      <c r="YM65" s="232"/>
      <c r="YN65" s="232"/>
      <c r="YO65" s="232"/>
      <c r="YP65" s="232"/>
      <c r="YQ65" s="232"/>
      <c r="YR65" s="232"/>
      <c r="YS65" s="232"/>
      <c r="YT65" s="232"/>
      <c r="YU65" s="232"/>
      <c r="YV65" s="232"/>
      <c r="YW65" s="232"/>
      <c r="YX65" s="232"/>
      <c r="YY65" s="232"/>
      <c r="YZ65" s="232"/>
      <c r="ZA65" s="232"/>
      <c r="ZB65" s="232"/>
      <c r="ZC65" s="232"/>
      <c r="ZD65" s="232"/>
      <c r="ZE65" s="232"/>
      <c r="ZF65" s="232"/>
      <c r="ZG65" s="232"/>
      <c r="ZH65" s="232"/>
      <c r="ZI65" s="232"/>
      <c r="ZJ65" s="232"/>
      <c r="ZK65" s="232"/>
      <c r="ZL65" s="232"/>
      <c r="ZM65" s="232"/>
      <c r="ZN65" s="232"/>
      <c r="ZO65" s="232"/>
      <c r="ZP65" s="232"/>
      <c r="ZQ65" s="232"/>
      <c r="ZR65" s="232"/>
      <c r="ZS65" s="232"/>
      <c r="ZT65" s="232"/>
      <c r="ZU65" s="232"/>
      <c r="ZV65" s="232"/>
      <c r="ZW65" s="232"/>
      <c r="ZX65" s="232"/>
      <c r="ZY65" s="232"/>
      <c r="ZZ65" s="232"/>
      <c r="AAA65" s="232"/>
      <c r="AAB65" s="232"/>
      <c r="AAC65" s="232"/>
      <c r="AAD65" s="232"/>
      <c r="AAE65" s="232"/>
      <c r="AAF65" s="232"/>
      <c r="AAG65" s="232"/>
      <c r="AAH65" s="232"/>
      <c r="AAI65" s="232"/>
      <c r="AAJ65" s="232"/>
      <c r="AAK65" s="232"/>
      <c r="AAL65" s="232"/>
      <c r="AAM65" s="232"/>
      <c r="AAN65" s="232"/>
      <c r="AAO65" s="232"/>
      <c r="AAP65" s="232"/>
      <c r="AAQ65" s="232"/>
      <c r="AAR65" s="232"/>
      <c r="AAS65" s="232"/>
      <c r="AAT65" s="232"/>
      <c r="AAU65" s="232"/>
      <c r="AAV65" s="232"/>
      <c r="AAW65" s="232"/>
      <c r="AAX65" s="232"/>
      <c r="AAY65" s="232"/>
      <c r="AAZ65" s="232"/>
      <c r="ABA65" s="232"/>
      <c r="ABB65" s="232"/>
      <c r="ABC65" s="232"/>
      <c r="ABD65" s="232"/>
      <c r="ABE65" s="232"/>
      <c r="ABF65" s="232"/>
      <c r="ABG65" s="232"/>
      <c r="ABH65" s="232"/>
      <c r="ABI65" s="232"/>
      <c r="ABJ65" s="232"/>
      <c r="ABK65" s="232"/>
      <c r="ABL65" s="232"/>
      <c r="ABM65" s="232"/>
      <c r="ABN65" s="232"/>
      <c r="ABO65" s="232"/>
      <c r="ABP65" s="232"/>
      <c r="ABQ65" s="232"/>
      <c r="ABR65" s="232"/>
      <c r="ABS65" s="232"/>
      <c r="ABT65" s="232"/>
      <c r="ABU65" s="232"/>
      <c r="ABV65" s="232"/>
      <c r="ABW65" s="232"/>
      <c r="ABX65" s="232"/>
      <c r="ABY65" s="232"/>
      <c r="ABZ65" s="232"/>
      <c r="ACA65" s="232"/>
      <c r="ACB65" s="232"/>
      <c r="ACC65" s="232"/>
      <c r="ACD65" s="232"/>
      <c r="ACE65" s="232"/>
      <c r="ACF65" s="232"/>
      <c r="ACG65" s="232"/>
      <c r="ACH65" s="232"/>
      <c r="ACI65" s="232"/>
      <c r="ACJ65" s="232"/>
      <c r="ACK65" s="232"/>
      <c r="ACL65" s="232"/>
      <c r="ACM65" s="232"/>
      <c r="ACN65" s="232"/>
      <c r="ACO65" s="232"/>
      <c r="ACP65" s="232"/>
      <c r="ACQ65" s="232"/>
      <c r="ACR65" s="232"/>
      <c r="ACS65" s="232"/>
      <c r="ACT65" s="232"/>
      <c r="ACU65" s="232"/>
      <c r="ACV65" s="232"/>
      <c r="ACW65" s="232"/>
      <c r="ACX65" s="232"/>
      <c r="ACY65" s="232"/>
      <c r="ACZ65" s="232"/>
      <c r="ADA65" s="232"/>
      <c r="ADB65" s="232"/>
      <c r="ADC65" s="232"/>
      <c r="ADD65" s="232"/>
      <c r="ADE65" s="232"/>
      <c r="ADF65" s="232"/>
      <c r="ADG65" s="232"/>
      <c r="ADH65" s="232"/>
      <c r="ADI65" s="232"/>
      <c r="ADJ65" s="232"/>
      <c r="ADK65" s="232"/>
      <c r="ADL65" s="232"/>
      <c r="ADM65" s="232"/>
      <c r="ADN65" s="232"/>
      <c r="ADO65" s="232"/>
      <c r="ADP65" s="232"/>
      <c r="ADQ65" s="232"/>
      <c r="ADR65" s="232"/>
      <c r="ADS65" s="232"/>
      <c r="ADT65" s="232"/>
      <c r="ADU65" s="232"/>
      <c r="ADV65" s="232"/>
      <c r="ADW65" s="232"/>
      <c r="ADX65" s="232"/>
      <c r="ADY65" s="232"/>
      <c r="ADZ65" s="232"/>
      <c r="AEA65" s="232"/>
      <c r="AEB65" s="232"/>
      <c r="AEC65" s="232"/>
      <c r="AED65" s="232"/>
      <c r="AEE65" s="232"/>
      <c r="AEF65" s="232"/>
      <c r="AEG65" s="232"/>
      <c r="AEH65" s="232"/>
      <c r="AEI65" s="232"/>
      <c r="AEJ65" s="232"/>
      <c r="AEK65" s="232"/>
      <c r="AEL65" s="232"/>
      <c r="AEM65" s="232"/>
      <c r="AEN65" s="232"/>
      <c r="AEO65" s="232"/>
      <c r="AEP65" s="232"/>
      <c r="AEQ65" s="232"/>
      <c r="AER65" s="232"/>
      <c r="AES65" s="232"/>
      <c r="AET65" s="232"/>
      <c r="AEU65" s="232"/>
      <c r="AEV65" s="232"/>
      <c r="AEW65" s="232"/>
      <c r="AEX65" s="232"/>
      <c r="AEY65" s="232"/>
      <c r="AEZ65" s="232"/>
      <c r="AFA65" s="232"/>
      <c r="AFB65" s="232"/>
      <c r="AFC65" s="232"/>
      <c r="AFD65" s="232"/>
      <c r="AFE65" s="232"/>
      <c r="AFF65" s="232"/>
      <c r="AFG65" s="232"/>
      <c r="AFH65" s="232"/>
      <c r="AFI65" s="232"/>
      <c r="AFJ65" s="232"/>
      <c r="AFK65" s="232"/>
      <c r="AFL65" s="232"/>
      <c r="AFM65" s="232"/>
      <c r="AFN65" s="232"/>
      <c r="AFO65" s="232"/>
      <c r="AFP65" s="232"/>
      <c r="AFQ65" s="232"/>
      <c r="AFR65" s="232"/>
      <c r="AFS65" s="232"/>
      <c r="AFT65" s="232"/>
      <c r="AFU65" s="232"/>
      <c r="AFV65" s="232"/>
      <c r="AFW65" s="232"/>
      <c r="AFX65" s="232"/>
      <c r="AFY65" s="232"/>
      <c r="AFZ65" s="232"/>
      <c r="AGA65" s="232"/>
      <c r="AGB65" s="232"/>
      <c r="AGC65" s="232"/>
      <c r="AGD65" s="232"/>
      <c r="AGE65" s="232"/>
      <c r="AGF65" s="232"/>
      <c r="AGG65" s="232"/>
      <c r="AGH65" s="232"/>
      <c r="AGI65" s="232"/>
      <c r="AGJ65" s="232"/>
      <c r="AGK65" s="232"/>
      <c r="AGL65" s="232"/>
      <c r="AGM65" s="232"/>
      <c r="AGN65" s="232"/>
      <c r="AGO65" s="232"/>
      <c r="AGP65" s="232"/>
      <c r="AGQ65" s="232"/>
      <c r="AGR65" s="232"/>
      <c r="AGS65" s="232"/>
      <c r="AGT65" s="232"/>
      <c r="AGU65" s="232"/>
      <c r="AGV65" s="232"/>
      <c r="AGW65" s="232"/>
      <c r="AGX65" s="232"/>
      <c r="AGY65" s="232"/>
      <c r="AGZ65" s="232"/>
      <c r="AHA65" s="232"/>
      <c r="AHB65" s="232"/>
      <c r="AHC65" s="232"/>
      <c r="AHD65" s="232"/>
      <c r="AHE65" s="232"/>
      <c r="AHF65" s="232"/>
      <c r="AHG65" s="232"/>
      <c r="AHH65" s="232"/>
      <c r="AHI65" s="232"/>
      <c r="AHJ65" s="232"/>
      <c r="AHK65" s="232"/>
      <c r="AHL65" s="232"/>
      <c r="AHM65" s="232"/>
      <c r="AHN65" s="232"/>
      <c r="AHO65" s="232"/>
      <c r="AHP65" s="232"/>
      <c r="AHQ65" s="232"/>
      <c r="AHR65" s="232"/>
      <c r="AHS65" s="232"/>
      <c r="AHT65" s="232"/>
      <c r="AHU65" s="232"/>
      <c r="AHV65" s="232"/>
      <c r="AHW65" s="232"/>
      <c r="AHX65" s="232"/>
      <c r="AHY65" s="232"/>
      <c r="AHZ65" s="232"/>
      <c r="AIA65" s="232"/>
      <c r="AIB65" s="232"/>
      <c r="AIC65" s="232"/>
      <c r="AID65" s="232"/>
      <c r="AIE65" s="232"/>
      <c r="AIF65" s="232"/>
      <c r="AIG65" s="232"/>
      <c r="AIH65" s="232"/>
      <c r="AII65" s="232"/>
      <c r="AIJ65" s="232"/>
      <c r="AIK65" s="232"/>
      <c r="AIL65" s="232"/>
      <c r="AIM65" s="232"/>
      <c r="AIN65" s="232"/>
      <c r="AIO65" s="232"/>
      <c r="AIP65" s="232"/>
      <c r="AIQ65" s="232"/>
      <c r="AIR65" s="232"/>
      <c r="AIS65" s="232"/>
      <c r="AIT65" s="232"/>
      <c r="AIU65" s="232"/>
      <c r="AIV65" s="232"/>
      <c r="AIW65" s="232"/>
      <c r="AIX65" s="232"/>
      <c r="AIY65" s="232"/>
      <c r="AIZ65" s="232"/>
      <c r="AJA65" s="232"/>
      <c r="AJB65" s="232"/>
      <c r="AJC65" s="232"/>
      <c r="AJD65" s="232"/>
      <c r="AJE65" s="232"/>
      <c r="AJF65" s="232"/>
      <c r="AJG65" s="232"/>
      <c r="AJH65" s="232"/>
      <c r="AJI65" s="232"/>
      <c r="AJJ65" s="232"/>
      <c r="AJK65" s="232"/>
      <c r="AJL65" s="232"/>
      <c r="AJM65" s="232"/>
      <c r="AJN65" s="232"/>
      <c r="AJO65" s="232"/>
      <c r="AJP65" s="232"/>
      <c r="AJQ65" s="232"/>
      <c r="AJR65" s="232"/>
      <c r="AJS65" s="232"/>
      <c r="AJT65" s="232"/>
      <c r="AJU65" s="232"/>
      <c r="AJV65" s="232"/>
      <c r="AJW65" s="232"/>
      <c r="AJX65" s="232"/>
      <c r="AJY65" s="232"/>
      <c r="AJZ65" s="232"/>
      <c r="AKA65" s="232"/>
      <c r="AKB65" s="232"/>
      <c r="AKC65" s="232"/>
      <c r="AKD65" s="232"/>
      <c r="AKE65" s="232"/>
      <c r="AKF65" s="232"/>
      <c r="AKG65" s="232"/>
      <c r="AKH65" s="232"/>
      <c r="AKI65" s="232"/>
      <c r="AKJ65" s="232"/>
      <c r="AKK65" s="232"/>
      <c r="AKL65" s="232"/>
      <c r="AKM65" s="232"/>
      <c r="AKN65" s="232"/>
      <c r="AKO65" s="232"/>
      <c r="AKP65" s="232"/>
      <c r="AKQ65" s="232"/>
      <c r="AKR65" s="232"/>
      <c r="AKS65" s="232"/>
      <c r="AKT65" s="232"/>
      <c r="AKU65" s="232"/>
      <c r="AKV65" s="232"/>
      <c r="AKW65" s="232"/>
      <c r="AKX65" s="232"/>
      <c r="AKY65" s="232"/>
      <c r="AKZ65" s="232"/>
      <c r="ALA65" s="232"/>
      <c r="ALB65" s="232"/>
      <c r="ALC65" s="232"/>
      <c r="ALD65" s="232"/>
      <c r="ALE65" s="232"/>
      <c r="ALF65" s="232"/>
      <c r="ALG65" s="232"/>
      <c r="ALH65" s="232"/>
      <c r="ALI65" s="232"/>
      <c r="ALJ65" s="232"/>
      <c r="ALK65" s="232"/>
      <c r="ALL65" s="232"/>
      <c r="ALM65" s="232"/>
      <c r="ALN65" s="232"/>
      <c r="ALO65" s="232"/>
      <c r="ALP65" s="232"/>
      <c r="ALQ65" s="232"/>
      <c r="ALR65" s="232"/>
      <c r="ALS65" s="232"/>
      <c r="ALT65" s="232"/>
      <c r="ALU65" s="232"/>
      <c r="ALV65" s="232"/>
      <c r="ALW65" s="232"/>
      <c r="ALX65" s="232"/>
      <c r="ALY65" s="232"/>
      <c r="ALZ65" s="232"/>
      <c r="AMA65" s="232"/>
      <c r="AMB65" s="232"/>
      <c r="AMC65" s="232"/>
      <c r="AMD65" s="232"/>
      <c r="AME65" s="232"/>
      <c r="AMF65" s="232"/>
      <c r="AMG65" s="232"/>
      <c r="AMH65" s="232"/>
      <c r="AMI65" s="232"/>
      <c r="AMJ65" s="232"/>
      <c r="AMK65" s="232"/>
    </row>
    <row r="66" spans="1:1025" s="234" customFormat="1">
      <c r="A66" s="345">
        <f>A63+0.1</f>
        <v>3.3</v>
      </c>
      <c r="B66" s="350" t="s">
        <v>203</v>
      </c>
      <c r="C66" s="342"/>
      <c r="D66" s="331"/>
      <c r="E66" s="317"/>
      <c r="F66" s="309"/>
      <c r="G66" s="288"/>
      <c r="H66" s="250"/>
      <c r="K66" s="233"/>
      <c r="L66" s="233"/>
      <c r="M66" s="233"/>
      <c r="N66" s="233"/>
      <c r="O66" s="233"/>
      <c r="P66" s="233"/>
      <c r="Q66" s="233"/>
      <c r="R66" s="233"/>
      <c r="S66" s="232"/>
      <c r="T66" s="232"/>
      <c r="U66" s="232"/>
      <c r="V66" s="232"/>
      <c r="W66" s="232"/>
      <c r="X66" s="232"/>
      <c r="Y66" s="232"/>
      <c r="Z66" s="232"/>
      <c r="AA66" s="232"/>
      <c r="AB66" s="232"/>
      <c r="AC66" s="232"/>
      <c r="AD66" s="232"/>
      <c r="AE66" s="232"/>
      <c r="AF66" s="232"/>
      <c r="AG66" s="232"/>
      <c r="AH66" s="232"/>
      <c r="AI66" s="232"/>
      <c r="AJ66" s="232"/>
      <c r="AK66" s="232"/>
      <c r="AL66" s="232"/>
      <c r="AM66" s="232"/>
      <c r="AN66" s="232"/>
      <c r="AO66" s="232"/>
      <c r="AP66" s="232"/>
      <c r="AQ66" s="232"/>
      <c r="AR66" s="232"/>
      <c r="AS66" s="232"/>
      <c r="AT66" s="232"/>
      <c r="AU66" s="232"/>
      <c r="AV66" s="232"/>
      <c r="AW66" s="232"/>
      <c r="AX66" s="232"/>
      <c r="AY66" s="232"/>
      <c r="AZ66" s="232"/>
      <c r="BA66" s="232"/>
      <c r="BB66" s="232"/>
      <c r="BC66" s="232"/>
      <c r="BD66" s="232"/>
      <c r="BE66" s="232"/>
      <c r="BF66" s="232"/>
      <c r="BG66" s="232"/>
      <c r="BH66" s="232"/>
      <c r="BI66" s="232"/>
      <c r="BJ66" s="232"/>
      <c r="BK66" s="232"/>
      <c r="BL66" s="232"/>
      <c r="BM66" s="232"/>
      <c r="BN66" s="232"/>
      <c r="BO66" s="232"/>
      <c r="BP66" s="232"/>
      <c r="BQ66" s="232"/>
      <c r="BR66" s="232"/>
      <c r="BS66" s="232"/>
      <c r="BT66" s="232"/>
      <c r="BU66" s="232"/>
      <c r="BV66" s="232"/>
      <c r="BW66" s="232"/>
      <c r="BX66" s="232"/>
      <c r="BY66" s="232"/>
      <c r="BZ66" s="232"/>
      <c r="CA66" s="232"/>
      <c r="CB66" s="232"/>
      <c r="CC66" s="232"/>
      <c r="CD66" s="232"/>
      <c r="CE66" s="232"/>
      <c r="CF66" s="232"/>
      <c r="CG66" s="232"/>
      <c r="CH66" s="232"/>
      <c r="CI66" s="232"/>
      <c r="CJ66" s="232"/>
      <c r="CK66" s="232"/>
      <c r="CL66" s="232"/>
      <c r="CM66" s="232"/>
      <c r="CN66" s="232"/>
      <c r="CO66" s="232"/>
      <c r="CP66" s="232"/>
      <c r="CQ66" s="232"/>
      <c r="CR66" s="232"/>
      <c r="CS66" s="232"/>
      <c r="CT66" s="232"/>
      <c r="CU66" s="232"/>
      <c r="CV66" s="232"/>
      <c r="CW66" s="232"/>
      <c r="CX66" s="232"/>
      <c r="CY66" s="232"/>
      <c r="CZ66" s="232"/>
      <c r="DA66" s="232"/>
      <c r="DB66" s="232"/>
      <c r="DC66" s="232"/>
      <c r="DD66" s="232"/>
      <c r="DE66" s="232"/>
      <c r="DF66" s="232"/>
      <c r="DG66" s="232"/>
      <c r="DH66" s="232"/>
      <c r="DI66" s="232"/>
      <c r="DJ66" s="232"/>
      <c r="DK66" s="232"/>
      <c r="DL66" s="232"/>
      <c r="DM66" s="232"/>
      <c r="DN66" s="232"/>
      <c r="DO66" s="232"/>
      <c r="DP66" s="232"/>
      <c r="DQ66" s="232"/>
      <c r="DR66" s="232"/>
      <c r="DS66" s="232"/>
      <c r="DT66" s="232"/>
      <c r="DU66" s="232"/>
      <c r="DV66" s="232"/>
      <c r="DW66" s="232"/>
      <c r="DX66" s="232"/>
      <c r="DY66" s="232"/>
      <c r="DZ66" s="232"/>
      <c r="EA66" s="232"/>
      <c r="EB66" s="232"/>
      <c r="EC66" s="232"/>
      <c r="ED66" s="232"/>
      <c r="EE66" s="232"/>
      <c r="EF66" s="232"/>
      <c r="EG66" s="232"/>
      <c r="EH66" s="232"/>
      <c r="EI66" s="232"/>
      <c r="EJ66" s="232"/>
      <c r="EK66" s="232"/>
      <c r="EL66" s="232"/>
      <c r="EM66" s="232"/>
      <c r="EN66" s="232"/>
      <c r="EO66" s="232"/>
      <c r="EP66" s="232"/>
      <c r="EQ66" s="232"/>
      <c r="ER66" s="232"/>
      <c r="ES66" s="232"/>
      <c r="ET66" s="232"/>
      <c r="EU66" s="232"/>
      <c r="EV66" s="232"/>
      <c r="EW66" s="232"/>
      <c r="EX66" s="232"/>
      <c r="EY66" s="232"/>
      <c r="EZ66" s="232"/>
      <c r="FA66" s="232"/>
      <c r="FB66" s="232"/>
      <c r="FC66" s="232"/>
      <c r="FD66" s="232"/>
      <c r="FE66" s="232"/>
      <c r="FF66" s="232"/>
      <c r="FG66" s="232"/>
      <c r="FH66" s="232"/>
      <c r="FI66" s="232"/>
      <c r="FJ66" s="232"/>
      <c r="FK66" s="232"/>
      <c r="FL66" s="232"/>
      <c r="FM66" s="232"/>
      <c r="FN66" s="232"/>
      <c r="FO66" s="232"/>
      <c r="FP66" s="232"/>
      <c r="FQ66" s="232"/>
      <c r="FR66" s="232"/>
      <c r="FS66" s="232"/>
      <c r="FT66" s="232"/>
      <c r="FU66" s="232"/>
      <c r="FV66" s="232"/>
      <c r="FW66" s="232"/>
      <c r="FX66" s="232"/>
      <c r="FY66" s="232"/>
      <c r="FZ66" s="232"/>
      <c r="GA66" s="232"/>
      <c r="GB66" s="232"/>
      <c r="GC66" s="232"/>
      <c r="GD66" s="232"/>
      <c r="GE66" s="232"/>
      <c r="GF66" s="232"/>
      <c r="GG66" s="232"/>
      <c r="GH66" s="232"/>
      <c r="GI66" s="232"/>
      <c r="GJ66" s="232"/>
      <c r="GK66" s="232"/>
      <c r="GL66" s="232"/>
      <c r="GM66" s="232"/>
      <c r="GN66" s="232"/>
      <c r="GO66" s="232"/>
      <c r="GP66" s="232"/>
      <c r="GQ66" s="232"/>
      <c r="GR66" s="232"/>
      <c r="GS66" s="232"/>
      <c r="GT66" s="232"/>
      <c r="GU66" s="232"/>
      <c r="GV66" s="232"/>
      <c r="GW66" s="232"/>
      <c r="GX66" s="232"/>
      <c r="GY66" s="232"/>
      <c r="GZ66" s="232"/>
      <c r="HA66" s="232"/>
      <c r="HB66" s="232"/>
      <c r="HC66" s="232"/>
      <c r="HD66" s="232"/>
      <c r="HE66" s="232"/>
      <c r="HF66" s="232"/>
      <c r="HG66" s="232"/>
      <c r="HH66" s="232"/>
      <c r="HI66" s="232"/>
      <c r="HJ66" s="232"/>
      <c r="HK66" s="232"/>
      <c r="HL66" s="232"/>
      <c r="HM66" s="232"/>
      <c r="HN66" s="232"/>
      <c r="HO66" s="232"/>
      <c r="HP66" s="232"/>
      <c r="HQ66" s="232"/>
      <c r="HR66" s="232"/>
      <c r="HS66" s="232"/>
      <c r="HT66" s="232"/>
      <c r="HU66" s="232"/>
      <c r="HV66" s="232"/>
      <c r="HW66" s="232"/>
      <c r="HX66" s="232"/>
      <c r="HY66" s="232"/>
      <c r="HZ66" s="232"/>
      <c r="IA66" s="232"/>
      <c r="IB66" s="232"/>
      <c r="IC66" s="232"/>
      <c r="ID66" s="232"/>
      <c r="IE66" s="232"/>
      <c r="IF66" s="232"/>
      <c r="IG66" s="232"/>
      <c r="IH66" s="232"/>
      <c r="II66" s="232"/>
      <c r="IJ66" s="232"/>
      <c r="IK66" s="232"/>
      <c r="IL66" s="232"/>
      <c r="IM66" s="232"/>
      <c r="IN66" s="232"/>
      <c r="IO66" s="232"/>
      <c r="IP66" s="232"/>
      <c r="IQ66" s="232"/>
      <c r="IR66" s="232"/>
      <c r="IS66" s="232"/>
      <c r="IT66" s="232"/>
      <c r="IU66" s="232"/>
      <c r="IV66" s="232"/>
      <c r="IW66" s="232"/>
      <c r="IX66" s="232"/>
      <c r="IY66" s="232"/>
      <c r="IZ66" s="232"/>
      <c r="JA66" s="232"/>
      <c r="JB66" s="232"/>
      <c r="JC66" s="232"/>
      <c r="JD66" s="232"/>
      <c r="JE66" s="232"/>
      <c r="JF66" s="232"/>
      <c r="JG66" s="232"/>
      <c r="JH66" s="232"/>
      <c r="JI66" s="232"/>
      <c r="JJ66" s="232"/>
      <c r="JK66" s="232"/>
      <c r="JL66" s="232"/>
      <c r="JM66" s="232"/>
      <c r="JN66" s="232"/>
      <c r="JO66" s="232"/>
      <c r="JP66" s="232"/>
      <c r="JQ66" s="232"/>
      <c r="JR66" s="232"/>
      <c r="JS66" s="232"/>
      <c r="JT66" s="232"/>
      <c r="JU66" s="232"/>
      <c r="JV66" s="232"/>
      <c r="JW66" s="232"/>
      <c r="JX66" s="232"/>
      <c r="JY66" s="232"/>
      <c r="JZ66" s="232"/>
      <c r="KA66" s="232"/>
      <c r="KB66" s="232"/>
      <c r="KC66" s="232"/>
      <c r="KD66" s="232"/>
      <c r="KE66" s="232"/>
      <c r="KF66" s="232"/>
      <c r="KG66" s="232"/>
      <c r="KH66" s="232"/>
      <c r="KI66" s="232"/>
      <c r="KJ66" s="232"/>
      <c r="KK66" s="232"/>
      <c r="KL66" s="232"/>
      <c r="KM66" s="232"/>
      <c r="KN66" s="232"/>
      <c r="KO66" s="232"/>
      <c r="KP66" s="232"/>
      <c r="KQ66" s="232"/>
      <c r="KR66" s="232"/>
      <c r="KS66" s="232"/>
      <c r="KT66" s="232"/>
      <c r="KU66" s="232"/>
      <c r="KV66" s="232"/>
      <c r="KW66" s="232"/>
      <c r="KX66" s="232"/>
      <c r="KY66" s="232"/>
      <c r="KZ66" s="232"/>
      <c r="LA66" s="232"/>
      <c r="LB66" s="232"/>
      <c r="LC66" s="232"/>
      <c r="LD66" s="232"/>
      <c r="LE66" s="232"/>
      <c r="LF66" s="232"/>
      <c r="LG66" s="232"/>
      <c r="LH66" s="232"/>
      <c r="LI66" s="232"/>
      <c r="LJ66" s="232"/>
      <c r="LK66" s="232"/>
      <c r="LL66" s="232"/>
      <c r="LM66" s="232"/>
      <c r="LN66" s="232"/>
      <c r="LO66" s="232"/>
      <c r="LP66" s="232"/>
      <c r="LQ66" s="232"/>
      <c r="LR66" s="232"/>
      <c r="LS66" s="232"/>
      <c r="LT66" s="232"/>
      <c r="LU66" s="232"/>
      <c r="LV66" s="232"/>
      <c r="LW66" s="232"/>
      <c r="LX66" s="232"/>
      <c r="LY66" s="232"/>
      <c r="LZ66" s="232"/>
      <c r="MA66" s="232"/>
      <c r="MB66" s="232"/>
      <c r="MC66" s="232"/>
      <c r="MD66" s="232"/>
      <c r="ME66" s="232"/>
      <c r="MF66" s="232"/>
      <c r="MG66" s="232"/>
      <c r="MH66" s="232"/>
      <c r="MI66" s="232"/>
      <c r="MJ66" s="232"/>
      <c r="MK66" s="232"/>
      <c r="ML66" s="232"/>
      <c r="MM66" s="232"/>
      <c r="MN66" s="232"/>
      <c r="MO66" s="232"/>
      <c r="MP66" s="232"/>
      <c r="MQ66" s="232"/>
      <c r="MR66" s="232"/>
      <c r="MS66" s="232"/>
      <c r="MT66" s="232"/>
      <c r="MU66" s="232"/>
      <c r="MV66" s="232"/>
      <c r="MW66" s="232"/>
      <c r="MX66" s="232"/>
      <c r="MY66" s="232"/>
      <c r="MZ66" s="232"/>
      <c r="NA66" s="232"/>
      <c r="NB66" s="232"/>
      <c r="NC66" s="232"/>
      <c r="ND66" s="232"/>
      <c r="NE66" s="232"/>
      <c r="NF66" s="232"/>
      <c r="NG66" s="232"/>
      <c r="NH66" s="232"/>
      <c r="NI66" s="232"/>
      <c r="NJ66" s="232"/>
      <c r="NK66" s="232"/>
      <c r="NL66" s="232"/>
      <c r="NM66" s="232"/>
      <c r="NN66" s="232"/>
      <c r="NO66" s="232"/>
      <c r="NP66" s="232"/>
      <c r="NQ66" s="232"/>
      <c r="NR66" s="232"/>
      <c r="NS66" s="232"/>
      <c r="NT66" s="232"/>
      <c r="NU66" s="232"/>
      <c r="NV66" s="232"/>
      <c r="NW66" s="232"/>
      <c r="NX66" s="232"/>
      <c r="NY66" s="232"/>
      <c r="NZ66" s="232"/>
      <c r="OA66" s="232"/>
      <c r="OB66" s="232"/>
      <c r="OC66" s="232"/>
      <c r="OD66" s="232"/>
      <c r="OE66" s="232"/>
      <c r="OF66" s="232"/>
      <c r="OG66" s="232"/>
      <c r="OH66" s="232"/>
      <c r="OI66" s="232"/>
      <c r="OJ66" s="232"/>
      <c r="OK66" s="232"/>
      <c r="OL66" s="232"/>
      <c r="OM66" s="232"/>
      <c r="ON66" s="232"/>
      <c r="OO66" s="232"/>
      <c r="OP66" s="232"/>
      <c r="OQ66" s="232"/>
      <c r="OR66" s="232"/>
      <c r="OS66" s="232"/>
      <c r="OT66" s="232"/>
      <c r="OU66" s="232"/>
      <c r="OV66" s="232"/>
      <c r="OW66" s="232"/>
      <c r="OX66" s="232"/>
      <c r="OY66" s="232"/>
      <c r="OZ66" s="232"/>
      <c r="PA66" s="232"/>
      <c r="PB66" s="232"/>
      <c r="PC66" s="232"/>
      <c r="PD66" s="232"/>
      <c r="PE66" s="232"/>
      <c r="PF66" s="232"/>
      <c r="PG66" s="232"/>
      <c r="PH66" s="232"/>
      <c r="PI66" s="232"/>
      <c r="PJ66" s="232"/>
      <c r="PK66" s="232"/>
      <c r="PL66" s="232"/>
      <c r="PM66" s="232"/>
      <c r="PN66" s="232"/>
      <c r="PO66" s="232"/>
      <c r="PP66" s="232"/>
      <c r="PQ66" s="232"/>
      <c r="PR66" s="232"/>
      <c r="PS66" s="232"/>
      <c r="PT66" s="232"/>
      <c r="PU66" s="232"/>
      <c r="PV66" s="232"/>
      <c r="PW66" s="232"/>
      <c r="PX66" s="232"/>
      <c r="PY66" s="232"/>
      <c r="PZ66" s="232"/>
      <c r="QA66" s="232"/>
      <c r="QB66" s="232"/>
      <c r="QC66" s="232"/>
      <c r="QD66" s="232"/>
      <c r="QE66" s="232"/>
      <c r="QF66" s="232"/>
      <c r="QG66" s="232"/>
      <c r="QH66" s="232"/>
      <c r="QI66" s="232"/>
      <c r="QJ66" s="232"/>
      <c r="QK66" s="232"/>
      <c r="QL66" s="232"/>
      <c r="QM66" s="232"/>
      <c r="QN66" s="232"/>
      <c r="QO66" s="232"/>
      <c r="QP66" s="232"/>
      <c r="QQ66" s="232"/>
      <c r="QR66" s="232"/>
      <c r="QS66" s="232"/>
      <c r="QT66" s="232"/>
      <c r="QU66" s="232"/>
      <c r="QV66" s="232"/>
      <c r="QW66" s="232"/>
      <c r="QX66" s="232"/>
      <c r="QY66" s="232"/>
      <c r="QZ66" s="232"/>
      <c r="RA66" s="232"/>
      <c r="RB66" s="232"/>
      <c r="RC66" s="232"/>
      <c r="RD66" s="232"/>
      <c r="RE66" s="232"/>
      <c r="RF66" s="232"/>
      <c r="RG66" s="232"/>
      <c r="RH66" s="232"/>
      <c r="RI66" s="232"/>
      <c r="RJ66" s="232"/>
      <c r="RK66" s="232"/>
      <c r="RL66" s="232"/>
      <c r="RM66" s="232"/>
      <c r="RN66" s="232"/>
      <c r="RO66" s="232"/>
      <c r="RP66" s="232"/>
      <c r="RQ66" s="232"/>
      <c r="RR66" s="232"/>
      <c r="RS66" s="232"/>
      <c r="RT66" s="232"/>
      <c r="RU66" s="232"/>
      <c r="RV66" s="232"/>
      <c r="RW66" s="232"/>
      <c r="RX66" s="232"/>
      <c r="RY66" s="232"/>
      <c r="RZ66" s="232"/>
      <c r="SA66" s="232"/>
      <c r="SB66" s="232"/>
      <c r="SC66" s="232"/>
      <c r="SD66" s="232"/>
      <c r="SE66" s="232"/>
      <c r="SF66" s="232"/>
      <c r="SG66" s="232"/>
      <c r="SH66" s="232"/>
      <c r="SI66" s="232"/>
      <c r="SJ66" s="232"/>
      <c r="SK66" s="232"/>
      <c r="SL66" s="232"/>
      <c r="SM66" s="232"/>
      <c r="SN66" s="232"/>
      <c r="SO66" s="232"/>
      <c r="SP66" s="232"/>
      <c r="SQ66" s="232"/>
      <c r="SR66" s="232"/>
      <c r="SS66" s="232"/>
      <c r="ST66" s="232"/>
      <c r="SU66" s="232"/>
      <c r="SV66" s="232"/>
      <c r="SW66" s="232"/>
      <c r="SX66" s="232"/>
      <c r="SY66" s="232"/>
      <c r="SZ66" s="232"/>
      <c r="TA66" s="232"/>
      <c r="TB66" s="232"/>
      <c r="TC66" s="232"/>
      <c r="TD66" s="232"/>
      <c r="TE66" s="232"/>
      <c r="TF66" s="232"/>
      <c r="TG66" s="232"/>
      <c r="TH66" s="232"/>
      <c r="TI66" s="232"/>
      <c r="TJ66" s="232"/>
      <c r="TK66" s="232"/>
      <c r="TL66" s="232"/>
      <c r="TM66" s="232"/>
      <c r="TN66" s="232"/>
      <c r="TO66" s="232"/>
      <c r="TP66" s="232"/>
      <c r="TQ66" s="232"/>
      <c r="TR66" s="232"/>
      <c r="TS66" s="232"/>
      <c r="TT66" s="232"/>
      <c r="TU66" s="232"/>
      <c r="TV66" s="232"/>
      <c r="TW66" s="232"/>
      <c r="TX66" s="232"/>
      <c r="TY66" s="232"/>
      <c r="TZ66" s="232"/>
      <c r="UA66" s="232"/>
      <c r="UB66" s="232"/>
      <c r="UC66" s="232"/>
      <c r="UD66" s="232"/>
      <c r="UE66" s="232"/>
      <c r="UF66" s="232"/>
      <c r="UG66" s="232"/>
      <c r="UH66" s="232"/>
      <c r="UI66" s="232"/>
      <c r="UJ66" s="232"/>
      <c r="UK66" s="232"/>
      <c r="UL66" s="232"/>
      <c r="UM66" s="232"/>
      <c r="UN66" s="232"/>
      <c r="UO66" s="232"/>
      <c r="UP66" s="232"/>
      <c r="UQ66" s="232"/>
      <c r="UR66" s="232"/>
      <c r="US66" s="232"/>
      <c r="UT66" s="232"/>
      <c r="UU66" s="232"/>
      <c r="UV66" s="232"/>
      <c r="UW66" s="232"/>
      <c r="UX66" s="232"/>
      <c r="UY66" s="232"/>
      <c r="UZ66" s="232"/>
      <c r="VA66" s="232"/>
      <c r="VB66" s="232"/>
      <c r="VC66" s="232"/>
      <c r="VD66" s="232"/>
      <c r="VE66" s="232"/>
      <c r="VF66" s="232"/>
      <c r="VG66" s="232"/>
      <c r="VH66" s="232"/>
      <c r="VI66" s="232"/>
      <c r="VJ66" s="232"/>
      <c r="VK66" s="232"/>
      <c r="VL66" s="232"/>
      <c r="VM66" s="232"/>
      <c r="VN66" s="232"/>
      <c r="VO66" s="232"/>
      <c r="VP66" s="232"/>
      <c r="VQ66" s="232"/>
      <c r="VR66" s="232"/>
      <c r="VS66" s="232"/>
      <c r="VT66" s="232"/>
      <c r="VU66" s="232"/>
      <c r="VV66" s="232"/>
      <c r="VW66" s="232"/>
      <c r="VX66" s="232"/>
      <c r="VY66" s="232"/>
      <c r="VZ66" s="232"/>
      <c r="WA66" s="232"/>
      <c r="WB66" s="232"/>
      <c r="WC66" s="232"/>
      <c r="WD66" s="232"/>
      <c r="WE66" s="232"/>
      <c r="WF66" s="232"/>
      <c r="WG66" s="232"/>
      <c r="WH66" s="232"/>
      <c r="WI66" s="232"/>
      <c r="WJ66" s="232"/>
      <c r="WK66" s="232"/>
      <c r="WL66" s="232"/>
      <c r="WM66" s="232"/>
      <c r="WN66" s="232"/>
      <c r="WO66" s="232"/>
      <c r="WP66" s="232"/>
      <c r="WQ66" s="232"/>
      <c r="WR66" s="232"/>
      <c r="WS66" s="232"/>
      <c r="WT66" s="232"/>
      <c r="WU66" s="232"/>
      <c r="WV66" s="232"/>
      <c r="WW66" s="232"/>
      <c r="WX66" s="232"/>
      <c r="WY66" s="232"/>
      <c r="WZ66" s="232"/>
      <c r="XA66" s="232"/>
      <c r="XB66" s="232"/>
      <c r="XC66" s="232"/>
      <c r="XD66" s="232"/>
      <c r="XE66" s="232"/>
      <c r="XF66" s="232"/>
      <c r="XG66" s="232"/>
      <c r="XH66" s="232"/>
      <c r="XI66" s="232"/>
      <c r="XJ66" s="232"/>
      <c r="XK66" s="232"/>
      <c r="XL66" s="232"/>
      <c r="XM66" s="232"/>
      <c r="XN66" s="232"/>
      <c r="XO66" s="232"/>
      <c r="XP66" s="232"/>
      <c r="XQ66" s="232"/>
      <c r="XR66" s="232"/>
      <c r="XS66" s="232"/>
      <c r="XT66" s="232"/>
      <c r="XU66" s="232"/>
      <c r="XV66" s="232"/>
      <c r="XW66" s="232"/>
      <c r="XX66" s="232"/>
      <c r="XY66" s="232"/>
      <c r="XZ66" s="232"/>
      <c r="YA66" s="232"/>
      <c r="YB66" s="232"/>
      <c r="YC66" s="232"/>
      <c r="YD66" s="232"/>
      <c r="YE66" s="232"/>
      <c r="YF66" s="232"/>
      <c r="YG66" s="232"/>
      <c r="YH66" s="232"/>
      <c r="YI66" s="232"/>
      <c r="YJ66" s="232"/>
      <c r="YK66" s="232"/>
      <c r="YL66" s="232"/>
      <c r="YM66" s="232"/>
      <c r="YN66" s="232"/>
      <c r="YO66" s="232"/>
      <c r="YP66" s="232"/>
      <c r="YQ66" s="232"/>
      <c r="YR66" s="232"/>
      <c r="YS66" s="232"/>
      <c r="YT66" s="232"/>
      <c r="YU66" s="232"/>
      <c r="YV66" s="232"/>
      <c r="YW66" s="232"/>
      <c r="YX66" s="232"/>
      <c r="YY66" s="232"/>
      <c r="YZ66" s="232"/>
      <c r="ZA66" s="232"/>
      <c r="ZB66" s="232"/>
      <c r="ZC66" s="232"/>
      <c r="ZD66" s="232"/>
      <c r="ZE66" s="232"/>
      <c r="ZF66" s="232"/>
      <c r="ZG66" s="232"/>
      <c r="ZH66" s="232"/>
      <c r="ZI66" s="232"/>
      <c r="ZJ66" s="232"/>
      <c r="ZK66" s="232"/>
      <c r="ZL66" s="232"/>
      <c r="ZM66" s="232"/>
      <c r="ZN66" s="232"/>
      <c r="ZO66" s="232"/>
      <c r="ZP66" s="232"/>
      <c r="ZQ66" s="232"/>
      <c r="ZR66" s="232"/>
      <c r="ZS66" s="232"/>
      <c r="ZT66" s="232"/>
      <c r="ZU66" s="232"/>
      <c r="ZV66" s="232"/>
      <c r="ZW66" s="232"/>
      <c r="ZX66" s="232"/>
      <c r="ZY66" s="232"/>
      <c r="ZZ66" s="232"/>
      <c r="AAA66" s="232"/>
      <c r="AAB66" s="232"/>
      <c r="AAC66" s="232"/>
      <c r="AAD66" s="232"/>
      <c r="AAE66" s="232"/>
      <c r="AAF66" s="232"/>
      <c r="AAG66" s="232"/>
      <c r="AAH66" s="232"/>
      <c r="AAI66" s="232"/>
      <c r="AAJ66" s="232"/>
      <c r="AAK66" s="232"/>
      <c r="AAL66" s="232"/>
      <c r="AAM66" s="232"/>
      <c r="AAN66" s="232"/>
      <c r="AAO66" s="232"/>
      <c r="AAP66" s="232"/>
      <c r="AAQ66" s="232"/>
      <c r="AAR66" s="232"/>
      <c r="AAS66" s="232"/>
      <c r="AAT66" s="232"/>
      <c r="AAU66" s="232"/>
      <c r="AAV66" s="232"/>
      <c r="AAW66" s="232"/>
      <c r="AAX66" s="232"/>
      <c r="AAY66" s="232"/>
      <c r="AAZ66" s="232"/>
      <c r="ABA66" s="232"/>
      <c r="ABB66" s="232"/>
      <c r="ABC66" s="232"/>
      <c r="ABD66" s="232"/>
      <c r="ABE66" s="232"/>
      <c r="ABF66" s="232"/>
      <c r="ABG66" s="232"/>
      <c r="ABH66" s="232"/>
      <c r="ABI66" s="232"/>
      <c r="ABJ66" s="232"/>
      <c r="ABK66" s="232"/>
      <c r="ABL66" s="232"/>
      <c r="ABM66" s="232"/>
      <c r="ABN66" s="232"/>
      <c r="ABO66" s="232"/>
      <c r="ABP66" s="232"/>
      <c r="ABQ66" s="232"/>
      <c r="ABR66" s="232"/>
      <c r="ABS66" s="232"/>
      <c r="ABT66" s="232"/>
      <c r="ABU66" s="232"/>
      <c r="ABV66" s="232"/>
      <c r="ABW66" s="232"/>
      <c r="ABX66" s="232"/>
      <c r="ABY66" s="232"/>
      <c r="ABZ66" s="232"/>
      <c r="ACA66" s="232"/>
      <c r="ACB66" s="232"/>
      <c r="ACC66" s="232"/>
      <c r="ACD66" s="232"/>
      <c r="ACE66" s="232"/>
      <c r="ACF66" s="232"/>
      <c r="ACG66" s="232"/>
      <c r="ACH66" s="232"/>
      <c r="ACI66" s="232"/>
      <c r="ACJ66" s="232"/>
      <c r="ACK66" s="232"/>
      <c r="ACL66" s="232"/>
      <c r="ACM66" s="232"/>
      <c r="ACN66" s="232"/>
      <c r="ACO66" s="232"/>
      <c r="ACP66" s="232"/>
      <c r="ACQ66" s="232"/>
      <c r="ACR66" s="232"/>
      <c r="ACS66" s="232"/>
      <c r="ACT66" s="232"/>
      <c r="ACU66" s="232"/>
      <c r="ACV66" s="232"/>
      <c r="ACW66" s="232"/>
      <c r="ACX66" s="232"/>
      <c r="ACY66" s="232"/>
      <c r="ACZ66" s="232"/>
      <c r="ADA66" s="232"/>
      <c r="ADB66" s="232"/>
      <c r="ADC66" s="232"/>
      <c r="ADD66" s="232"/>
      <c r="ADE66" s="232"/>
      <c r="ADF66" s="232"/>
      <c r="ADG66" s="232"/>
      <c r="ADH66" s="232"/>
      <c r="ADI66" s="232"/>
      <c r="ADJ66" s="232"/>
      <c r="ADK66" s="232"/>
      <c r="ADL66" s="232"/>
      <c r="ADM66" s="232"/>
      <c r="ADN66" s="232"/>
      <c r="ADO66" s="232"/>
      <c r="ADP66" s="232"/>
      <c r="ADQ66" s="232"/>
      <c r="ADR66" s="232"/>
      <c r="ADS66" s="232"/>
      <c r="ADT66" s="232"/>
      <c r="ADU66" s="232"/>
      <c r="ADV66" s="232"/>
      <c r="ADW66" s="232"/>
      <c r="ADX66" s="232"/>
      <c r="ADY66" s="232"/>
      <c r="ADZ66" s="232"/>
      <c r="AEA66" s="232"/>
      <c r="AEB66" s="232"/>
      <c r="AEC66" s="232"/>
      <c r="AED66" s="232"/>
      <c r="AEE66" s="232"/>
      <c r="AEF66" s="232"/>
      <c r="AEG66" s="232"/>
      <c r="AEH66" s="232"/>
      <c r="AEI66" s="232"/>
      <c r="AEJ66" s="232"/>
      <c r="AEK66" s="232"/>
      <c r="AEL66" s="232"/>
      <c r="AEM66" s="232"/>
      <c r="AEN66" s="232"/>
      <c r="AEO66" s="232"/>
      <c r="AEP66" s="232"/>
      <c r="AEQ66" s="232"/>
      <c r="AER66" s="232"/>
      <c r="AES66" s="232"/>
      <c r="AET66" s="232"/>
      <c r="AEU66" s="232"/>
      <c r="AEV66" s="232"/>
      <c r="AEW66" s="232"/>
      <c r="AEX66" s="232"/>
      <c r="AEY66" s="232"/>
      <c r="AEZ66" s="232"/>
      <c r="AFA66" s="232"/>
      <c r="AFB66" s="232"/>
      <c r="AFC66" s="232"/>
      <c r="AFD66" s="232"/>
      <c r="AFE66" s="232"/>
      <c r="AFF66" s="232"/>
      <c r="AFG66" s="232"/>
      <c r="AFH66" s="232"/>
      <c r="AFI66" s="232"/>
      <c r="AFJ66" s="232"/>
      <c r="AFK66" s="232"/>
      <c r="AFL66" s="232"/>
      <c r="AFM66" s="232"/>
      <c r="AFN66" s="232"/>
      <c r="AFO66" s="232"/>
      <c r="AFP66" s="232"/>
      <c r="AFQ66" s="232"/>
      <c r="AFR66" s="232"/>
      <c r="AFS66" s="232"/>
      <c r="AFT66" s="232"/>
      <c r="AFU66" s="232"/>
      <c r="AFV66" s="232"/>
      <c r="AFW66" s="232"/>
      <c r="AFX66" s="232"/>
      <c r="AFY66" s="232"/>
      <c r="AFZ66" s="232"/>
      <c r="AGA66" s="232"/>
      <c r="AGB66" s="232"/>
      <c r="AGC66" s="232"/>
      <c r="AGD66" s="232"/>
      <c r="AGE66" s="232"/>
      <c r="AGF66" s="232"/>
      <c r="AGG66" s="232"/>
      <c r="AGH66" s="232"/>
      <c r="AGI66" s="232"/>
      <c r="AGJ66" s="232"/>
      <c r="AGK66" s="232"/>
      <c r="AGL66" s="232"/>
      <c r="AGM66" s="232"/>
      <c r="AGN66" s="232"/>
      <c r="AGO66" s="232"/>
      <c r="AGP66" s="232"/>
      <c r="AGQ66" s="232"/>
      <c r="AGR66" s="232"/>
      <c r="AGS66" s="232"/>
      <c r="AGT66" s="232"/>
      <c r="AGU66" s="232"/>
      <c r="AGV66" s="232"/>
      <c r="AGW66" s="232"/>
      <c r="AGX66" s="232"/>
      <c r="AGY66" s="232"/>
      <c r="AGZ66" s="232"/>
      <c r="AHA66" s="232"/>
      <c r="AHB66" s="232"/>
      <c r="AHC66" s="232"/>
      <c r="AHD66" s="232"/>
      <c r="AHE66" s="232"/>
      <c r="AHF66" s="232"/>
      <c r="AHG66" s="232"/>
      <c r="AHH66" s="232"/>
      <c r="AHI66" s="232"/>
      <c r="AHJ66" s="232"/>
      <c r="AHK66" s="232"/>
      <c r="AHL66" s="232"/>
      <c r="AHM66" s="232"/>
      <c r="AHN66" s="232"/>
      <c r="AHO66" s="232"/>
      <c r="AHP66" s="232"/>
      <c r="AHQ66" s="232"/>
      <c r="AHR66" s="232"/>
      <c r="AHS66" s="232"/>
      <c r="AHT66" s="232"/>
      <c r="AHU66" s="232"/>
      <c r="AHV66" s="232"/>
      <c r="AHW66" s="232"/>
      <c r="AHX66" s="232"/>
      <c r="AHY66" s="232"/>
      <c r="AHZ66" s="232"/>
      <c r="AIA66" s="232"/>
      <c r="AIB66" s="232"/>
      <c r="AIC66" s="232"/>
      <c r="AID66" s="232"/>
      <c r="AIE66" s="232"/>
      <c r="AIF66" s="232"/>
      <c r="AIG66" s="232"/>
      <c r="AIH66" s="232"/>
      <c r="AII66" s="232"/>
      <c r="AIJ66" s="232"/>
      <c r="AIK66" s="232"/>
      <c r="AIL66" s="232"/>
      <c r="AIM66" s="232"/>
      <c r="AIN66" s="232"/>
      <c r="AIO66" s="232"/>
      <c r="AIP66" s="232"/>
      <c r="AIQ66" s="232"/>
      <c r="AIR66" s="232"/>
      <c r="AIS66" s="232"/>
      <c r="AIT66" s="232"/>
      <c r="AIU66" s="232"/>
      <c r="AIV66" s="232"/>
      <c r="AIW66" s="232"/>
      <c r="AIX66" s="232"/>
      <c r="AIY66" s="232"/>
      <c r="AIZ66" s="232"/>
      <c r="AJA66" s="232"/>
      <c r="AJB66" s="232"/>
      <c r="AJC66" s="232"/>
      <c r="AJD66" s="232"/>
      <c r="AJE66" s="232"/>
      <c r="AJF66" s="232"/>
      <c r="AJG66" s="232"/>
      <c r="AJH66" s="232"/>
      <c r="AJI66" s="232"/>
      <c r="AJJ66" s="232"/>
      <c r="AJK66" s="232"/>
      <c r="AJL66" s="232"/>
      <c r="AJM66" s="232"/>
      <c r="AJN66" s="232"/>
      <c r="AJO66" s="232"/>
      <c r="AJP66" s="232"/>
      <c r="AJQ66" s="232"/>
      <c r="AJR66" s="232"/>
      <c r="AJS66" s="232"/>
      <c r="AJT66" s="232"/>
      <c r="AJU66" s="232"/>
      <c r="AJV66" s="232"/>
      <c r="AJW66" s="232"/>
      <c r="AJX66" s="232"/>
      <c r="AJY66" s="232"/>
      <c r="AJZ66" s="232"/>
      <c r="AKA66" s="232"/>
      <c r="AKB66" s="232"/>
      <c r="AKC66" s="232"/>
      <c r="AKD66" s="232"/>
      <c r="AKE66" s="232"/>
      <c r="AKF66" s="232"/>
      <c r="AKG66" s="232"/>
      <c r="AKH66" s="232"/>
      <c r="AKI66" s="232"/>
      <c r="AKJ66" s="232"/>
      <c r="AKK66" s="232"/>
      <c r="AKL66" s="232"/>
      <c r="AKM66" s="232"/>
      <c r="AKN66" s="232"/>
      <c r="AKO66" s="232"/>
      <c r="AKP66" s="232"/>
      <c r="AKQ66" s="232"/>
      <c r="AKR66" s="232"/>
      <c r="AKS66" s="232"/>
      <c r="AKT66" s="232"/>
      <c r="AKU66" s="232"/>
      <c r="AKV66" s="232"/>
      <c r="AKW66" s="232"/>
      <c r="AKX66" s="232"/>
      <c r="AKY66" s="232"/>
      <c r="AKZ66" s="232"/>
      <c r="ALA66" s="232"/>
      <c r="ALB66" s="232"/>
      <c r="ALC66" s="232"/>
      <c r="ALD66" s="232"/>
      <c r="ALE66" s="232"/>
      <c r="ALF66" s="232"/>
      <c r="ALG66" s="232"/>
      <c r="ALH66" s="232"/>
      <c r="ALI66" s="232"/>
      <c r="ALJ66" s="232"/>
      <c r="ALK66" s="232"/>
      <c r="ALL66" s="232"/>
      <c r="ALM66" s="232"/>
      <c r="ALN66" s="232"/>
      <c r="ALO66" s="232"/>
      <c r="ALP66" s="232"/>
      <c r="ALQ66" s="232"/>
      <c r="ALR66" s="232"/>
      <c r="ALS66" s="232"/>
      <c r="ALT66" s="232"/>
      <c r="ALU66" s="232"/>
      <c r="ALV66" s="232"/>
      <c r="ALW66" s="232"/>
      <c r="ALX66" s="232"/>
      <c r="ALY66" s="232"/>
      <c r="ALZ66" s="232"/>
      <c r="AMA66" s="232"/>
      <c r="AMB66" s="232"/>
      <c r="AMC66" s="232"/>
      <c r="AMD66" s="232"/>
      <c r="AME66" s="232"/>
      <c r="AMF66" s="232"/>
      <c r="AMG66" s="232"/>
      <c r="AMH66" s="232"/>
      <c r="AMI66" s="232"/>
      <c r="AMJ66" s="232"/>
      <c r="AMK66" s="232"/>
    </row>
    <row r="67" spans="1:1025" s="234" customFormat="1">
      <c r="A67" s="344">
        <f>A66+0.01</f>
        <v>3.31</v>
      </c>
      <c r="B67" s="343" t="s">
        <v>202</v>
      </c>
      <c r="C67" s="342">
        <f>IF(ISBLANK('[10]PRESUP LINEA IMPULSION'!C108),"",'[10]PRESUP LINEA IMPULSION'!C108)</f>
        <v>1</v>
      </c>
      <c r="D67" s="331" t="str">
        <f>IF(ISBLANK('[10]PRESUP LINEA IMPULSION'!D108),"",'[10]PRESUP LINEA IMPULSION'!D108)</f>
        <v>UD</v>
      </c>
      <c r="E67" s="317"/>
      <c r="F67" s="309"/>
      <c r="G67" s="288"/>
      <c r="H67" s="250"/>
      <c r="K67" s="233"/>
      <c r="L67" s="233"/>
      <c r="M67" s="233"/>
      <c r="N67" s="233"/>
      <c r="O67" s="233"/>
      <c r="P67" s="233"/>
      <c r="Q67" s="233"/>
      <c r="R67" s="233"/>
      <c r="S67" s="232"/>
      <c r="T67" s="232"/>
      <c r="U67" s="232"/>
      <c r="V67" s="232"/>
      <c r="W67" s="232"/>
      <c r="X67" s="232"/>
      <c r="Y67" s="232"/>
      <c r="Z67" s="232"/>
      <c r="AA67" s="232"/>
      <c r="AB67" s="232"/>
      <c r="AC67" s="232"/>
      <c r="AD67" s="232"/>
      <c r="AE67" s="232"/>
      <c r="AF67" s="232"/>
      <c r="AG67" s="232"/>
      <c r="AH67" s="232"/>
      <c r="AI67" s="232"/>
      <c r="AJ67" s="232"/>
      <c r="AK67" s="232"/>
      <c r="AL67" s="232"/>
      <c r="AM67" s="232"/>
      <c r="AN67" s="232"/>
      <c r="AO67" s="232"/>
      <c r="AP67" s="232"/>
      <c r="AQ67" s="232"/>
      <c r="AR67" s="232"/>
      <c r="AS67" s="232"/>
      <c r="AT67" s="232"/>
      <c r="AU67" s="232"/>
      <c r="AV67" s="232"/>
      <c r="AW67" s="232"/>
      <c r="AX67" s="232"/>
      <c r="AY67" s="232"/>
      <c r="AZ67" s="232"/>
      <c r="BA67" s="232"/>
      <c r="BB67" s="232"/>
      <c r="BC67" s="232"/>
      <c r="BD67" s="232"/>
      <c r="BE67" s="232"/>
      <c r="BF67" s="232"/>
      <c r="BG67" s="232"/>
      <c r="BH67" s="232"/>
      <c r="BI67" s="232"/>
      <c r="BJ67" s="232"/>
      <c r="BK67" s="232"/>
      <c r="BL67" s="232"/>
      <c r="BM67" s="232"/>
      <c r="BN67" s="232"/>
      <c r="BO67" s="232"/>
      <c r="BP67" s="232"/>
      <c r="BQ67" s="232"/>
      <c r="BR67" s="232"/>
      <c r="BS67" s="232"/>
      <c r="BT67" s="232"/>
      <c r="BU67" s="232"/>
      <c r="BV67" s="232"/>
      <c r="BW67" s="232"/>
      <c r="BX67" s="232"/>
      <c r="BY67" s="232"/>
      <c r="BZ67" s="232"/>
      <c r="CA67" s="232"/>
      <c r="CB67" s="232"/>
      <c r="CC67" s="232"/>
      <c r="CD67" s="232"/>
      <c r="CE67" s="232"/>
      <c r="CF67" s="232"/>
      <c r="CG67" s="232"/>
      <c r="CH67" s="232"/>
      <c r="CI67" s="232"/>
      <c r="CJ67" s="232"/>
      <c r="CK67" s="232"/>
      <c r="CL67" s="232"/>
      <c r="CM67" s="232"/>
      <c r="CN67" s="232"/>
      <c r="CO67" s="232"/>
      <c r="CP67" s="232"/>
      <c r="CQ67" s="232"/>
      <c r="CR67" s="232"/>
      <c r="CS67" s="232"/>
      <c r="CT67" s="232"/>
      <c r="CU67" s="232"/>
      <c r="CV67" s="232"/>
      <c r="CW67" s="232"/>
      <c r="CX67" s="232"/>
      <c r="CY67" s="232"/>
      <c r="CZ67" s="232"/>
      <c r="DA67" s="232"/>
      <c r="DB67" s="232"/>
      <c r="DC67" s="232"/>
      <c r="DD67" s="232"/>
      <c r="DE67" s="232"/>
      <c r="DF67" s="232"/>
      <c r="DG67" s="232"/>
      <c r="DH67" s="232"/>
      <c r="DI67" s="232"/>
      <c r="DJ67" s="232"/>
      <c r="DK67" s="232"/>
      <c r="DL67" s="232"/>
      <c r="DM67" s="232"/>
      <c r="DN67" s="232"/>
      <c r="DO67" s="232"/>
      <c r="DP67" s="232"/>
      <c r="DQ67" s="232"/>
      <c r="DR67" s="232"/>
      <c r="DS67" s="232"/>
      <c r="DT67" s="232"/>
      <c r="DU67" s="232"/>
      <c r="DV67" s="232"/>
      <c r="DW67" s="232"/>
      <c r="DX67" s="232"/>
      <c r="DY67" s="232"/>
      <c r="DZ67" s="232"/>
      <c r="EA67" s="232"/>
      <c r="EB67" s="232"/>
      <c r="EC67" s="232"/>
      <c r="ED67" s="232"/>
      <c r="EE67" s="232"/>
      <c r="EF67" s="232"/>
      <c r="EG67" s="232"/>
      <c r="EH67" s="232"/>
      <c r="EI67" s="232"/>
      <c r="EJ67" s="232"/>
      <c r="EK67" s="232"/>
      <c r="EL67" s="232"/>
      <c r="EM67" s="232"/>
      <c r="EN67" s="232"/>
      <c r="EO67" s="232"/>
      <c r="EP67" s="232"/>
      <c r="EQ67" s="232"/>
      <c r="ER67" s="232"/>
      <c r="ES67" s="232"/>
      <c r="ET67" s="232"/>
      <c r="EU67" s="232"/>
      <c r="EV67" s="232"/>
      <c r="EW67" s="232"/>
      <c r="EX67" s="232"/>
      <c r="EY67" s="232"/>
      <c r="EZ67" s="232"/>
      <c r="FA67" s="232"/>
      <c r="FB67" s="232"/>
      <c r="FC67" s="232"/>
      <c r="FD67" s="232"/>
      <c r="FE67" s="232"/>
      <c r="FF67" s="232"/>
      <c r="FG67" s="232"/>
      <c r="FH67" s="232"/>
      <c r="FI67" s="232"/>
      <c r="FJ67" s="232"/>
      <c r="FK67" s="232"/>
      <c r="FL67" s="232"/>
      <c r="FM67" s="232"/>
      <c r="FN67" s="232"/>
      <c r="FO67" s="232"/>
      <c r="FP67" s="232"/>
      <c r="FQ67" s="232"/>
      <c r="FR67" s="232"/>
      <c r="FS67" s="232"/>
      <c r="FT67" s="232"/>
      <c r="FU67" s="232"/>
      <c r="FV67" s="232"/>
      <c r="FW67" s="232"/>
      <c r="FX67" s="232"/>
      <c r="FY67" s="232"/>
      <c r="FZ67" s="232"/>
      <c r="GA67" s="232"/>
      <c r="GB67" s="232"/>
      <c r="GC67" s="232"/>
      <c r="GD67" s="232"/>
      <c r="GE67" s="232"/>
      <c r="GF67" s="232"/>
      <c r="GG67" s="232"/>
      <c r="GH67" s="232"/>
      <c r="GI67" s="232"/>
      <c r="GJ67" s="232"/>
      <c r="GK67" s="232"/>
      <c r="GL67" s="232"/>
      <c r="GM67" s="232"/>
      <c r="GN67" s="232"/>
      <c r="GO67" s="232"/>
      <c r="GP67" s="232"/>
      <c r="GQ67" s="232"/>
      <c r="GR67" s="232"/>
      <c r="GS67" s="232"/>
      <c r="GT67" s="232"/>
      <c r="GU67" s="232"/>
      <c r="GV67" s="232"/>
      <c r="GW67" s="232"/>
      <c r="GX67" s="232"/>
      <c r="GY67" s="232"/>
      <c r="GZ67" s="232"/>
      <c r="HA67" s="232"/>
      <c r="HB67" s="232"/>
      <c r="HC67" s="232"/>
      <c r="HD67" s="232"/>
      <c r="HE67" s="232"/>
      <c r="HF67" s="232"/>
      <c r="HG67" s="232"/>
      <c r="HH67" s="232"/>
      <c r="HI67" s="232"/>
      <c r="HJ67" s="232"/>
      <c r="HK67" s="232"/>
      <c r="HL67" s="232"/>
      <c r="HM67" s="232"/>
      <c r="HN67" s="232"/>
      <c r="HO67" s="232"/>
      <c r="HP67" s="232"/>
      <c r="HQ67" s="232"/>
      <c r="HR67" s="232"/>
      <c r="HS67" s="232"/>
      <c r="HT67" s="232"/>
      <c r="HU67" s="232"/>
      <c r="HV67" s="232"/>
      <c r="HW67" s="232"/>
      <c r="HX67" s="232"/>
      <c r="HY67" s="232"/>
      <c r="HZ67" s="232"/>
      <c r="IA67" s="232"/>
      <c r="IB67" s="232"/>
      <c r="IC67" s="232"/>
      <c r="ID67" s="232"/>
      <c r="IE67" s="232"/>
      <c r="IF67" s="232"/>
      <c r="IG67" s="232"/>
      <c r="IH67" s="232"/>
      <c r="II67" s="232"/>
      <c r="IJ67" s="232"/>
      <c r="IK67" s="232"/>
      <c r="IL67" s="232"/>
      <c r="IM67" s="232"/>
      <c r="IN67" s="232"/>
      <c r="IO67" s="232"/>
      <c r="IP67" s="232"/>
      <c r="IQ67" s="232"/>
      <c r="IR67" s="232"/>
      <c r="IS67" s="232"/>
      <c r="IT67" s="232"/>
      <c r="IU67" s="232"/>
      <c r="IV67" s="232"/>
      <c r="IW67" s="232"/>
      <c r="IX67" s="232"/>
      <c r="IY67" s="232"/>
      <c r="IZ67" s="232"/>
      <c r="JA67" s="232"/>
      <c r="JB67" s="232"/>
      <c r="JC67" s="232"/>
      <c r="JD67" s="232"/>
      <c r="JE67" s="232"/>
      <c r="JF67" s="232"/>
      <c r="JG67" s="232"/>
      <c r="JH67" s="232"/>
      <c r="JI67" s="232"/>
      <c r="JJ67" s="232"/>
      <c r="JK67" s="232"/>
      <c r="JL67" s="232"/>
      <c r="JM67" s="232"/>
      <c r="JN67" s="232"/>
      <c r="JO67" s="232"/>
      <c r="JP67" s="232"/>
      <c r="JQ67" s="232"/>
      <c r="JR67" s="232"/>
      <c r="JS67" s="232"/>
      <c r="JT67" s="232"/>
      <c r="JU67" s="232"/>
      <c r="JV67" s="232"/>
      <c r="JW67" s="232"/>
      <c r="JX67" s="232"/>
      <c r="JY67" s="232"/>
      <c r="JZ67" s="232"/>
      <c r="KA67" s="232"/>
      <c r="KB67" s="232"/>
      <c r="KC67" s="232"/>
      <c r="KD67" s="232"/>
      <c r="KE67" s="232"/>
      <c r="KF67" s="232"/>
      <c r="KG67" s="232"/>
      <c r="KH67" s="232"/>
      <c r="KI67" s="232"/>
      <c r="KJ67" s="232"/>
      <c r="KK67" s="232"/>
      <c r="KL67" s="232"/>
      <c r="KM67" s="232"/>
      <c r="KN67" s="232"/>
      <c r="KO67" s="232"/>
      <c r="KP67" s="232"/>
      <c r="KQ67" s="232"/>
      <c r="KR67" s="232"/>
      <c r="KS67" s="232"/>
      <c r="KT67" s="232"/>
      <c r="KU67" s="232"/>
      <c r="KV67" s="232"/>
      <c r="KW67" s="232"/>
      <c r="KX67" s="232"/>
      <c r="KY67" s="232"/>
      <c r="KZ67" s="232"/>
      <c r="LA67" s="232"/>
      <c r="LB67" s="232"/>
      <c r="LC67" s="232"/>
      <c r="LD67" s="232"/>
      <c r="LE67" s="232"/>
      <c r="LF67" s="232"/>
      <c r="LG67" s="232"/>
      <c r="LH67" s="232"/>
      <c r="LI67" s="232"/>
      <c r="LJ67" s="232"/>
      <c r="LK67" s="232"/>
      <c r="LL67" s="232"/>
      <c r="LM67" s="232"/>
      <c r="LN67" s="232"/>
      <c r="LO67" s="232"/>
      <c r="LP67" s="232"/>
      <c r="LQ67" s="232"/>
      <c r="LR67" s="232"/>
      <c r="LS67" s="232"/>
      <c r="LT67" s="232"/>
      <c r="LU67" s="232"/>
      <c r="LV67" s="232"/>
      <c r="LW67" s="232"/>
      <c r="LX67" s="232"/>
      <c r="LY67" s="232"/>
      <c r="LZ67" s="232"/>
      <c r="MA67" s="232"/>
      <c r="MB67" s="232"/>
      <c r="MC67" s="232"/>
      <c r="MD67" s="232"/>
      <c r="ME67" s="232"/>
      <c r="MF67" s="232"/>
      <c r="MG67" s="232"/>
      <c r="MH67" s="232"/>
      <c r="MI67" s="232"/>
      <c r="MJ67" s="232"/>
      <c r="MK67" s="232"/>
      <c r="ML67" s="232"/>
      <c r="MM67" s="232"/>
      <c r="MN67" s="232"/>
      <c r="MO67" s="232"/>
      <c r="MP67" s="232"/>
      <c r="MQ67" s="232"/>
      <c r="MR67" s="232"/>
      <c r="MS67" s="232"/>
      <c r="MT67" s="232"/>
      <c r="MU67" s="232"/>
      <c r="MV67" s="232"/>
      <c r="MW67" s="232"/>
      <c r="MX67" s="232"/>
      <c r="MY67" s="232"/>
      <c r="MZ67" s="232"/>
      <c r="NA67" s="232"/>
      <c r="NB67" s="232"/>
      <c r="NC67" s="232"/>
      <c r="ND67" s="232"/>
      <c r="NE67" s="232"/>
      <c r="NF67" s="232"/>
      <c r="NG67" s="232"/>
      <c r="NH67" s="232"/>
      <c r="NI67" s="232"/>
      <c r="NJ67" s="232"/>
      <c r="NK67" s="232"/>
      <c r="NL67" s="232"/>
      <c r="NM67" s="232"/>
      <c r="NN67" s="232"/>
      <c r="NO67" s="232"/>
      <c r="NP67" s="232"/>
      <c r="NQ67" s="232"/>
      <c r="NR67" s="232"/>
      <c r="NS67" s="232"/>
      <c r="NT67" s="232"/>
      <c r="NU67" s="232"/>
      <c r="NV67" s="232"/>
      <c r="NW67" s="232"/>
      <c r="NX67" s="232"/>
      <c r="NY67" s="232"/>
      <c r="NZ67" s="232"/>
      <c r="OA67" s="232"/>
      <c r="OB67" s="232"/>
      <c r="OC67" s="232"/>
      <c r="OD67" s="232"/>
      <c r="OE67" s="232"/>
      <c r="OF67" s="232"/>
      <c r="OG67" s="232"/>
      <c r="OH67" s="232"/>
      <c r="OI67" s="232"/>
      <c r="OJ67" s="232"/>
      <c r="OK67" s="232"/>
      <c r="OL67" s="232"/>
      <c r="OM67" s="232"/>
      <c r="ON67" s="232"/>
      <c r="OO67" s="232"/>
      <c r="OP67" s="232"/>
      <c r="OQ67" s="232"/>
      <c r="OR67" s="232"/>
      <c r="OS67" s="232"/>
      <c r="OT67" s="232"/>
      <c r="OU67" s="232"/>
      <c r="OV67" s="232"/>
      <c r="OW67" s="232"/>
      <c r="OX67" s="232"/>
      <c r="OY67" s="232"/>
      <c r="OZ67" s="232"/>
      <c r="PA67" s="232"/>
      <c r="PB67" s="232"/>
      <c r="PC67" s="232"/>
      <c r="PD67" s="232"/>
      <c r="PE67" s="232"/>
      <c r="PF67" s="232"/>
      <c r="PG67" s="232"/>
      <c r="PH67" s="232"/>
      <c r="PI67" s="232"/>
      <c r="PJ67" s="232"/>
      <c r="PK67" s="232"/>
      <c r="PL67" s="232"/>
      <c r="PM67" s="232"/>
      <c r="PN67" s="232"/>
      <c r="PO67" s="232"/>
      <c r="PP67" s="232"/>
      <c r="PQ67" s="232"/>
      <c r="PR67" s="232"/>
      <c r="PS67" s="232"/>
      <c r="PT67" s="232"/>
      <c r="PU67" s="232"/>
      <c r="PV67" s="232"/>
      <c r="PW67" s="232"/>
      <c r="PX67" s="232"/>
      <c r="PY67" s="232"/>
      <c r="PZ67" s="232"/>
      <c r="QA67" s="232"/>
      <c r="QB67" s="232"/>
      <c r="QC67" s="232"/>
      <c r="QD67" s="232"/>
      <c r="QE67" s="232"/>
      <c r="QF67" s="232"/>
      <c r="QG67" s="232"/>
      <c r="QH67" s="232"/>
      <c r="QI67" s="232"/>
      <c r="QJ67" s="232"/>
      <c r="QK67" s="232"/>
      <c r="QL67" s="232"/>
      <c r="QM67" s="232"/>
      <c r="QN67" s="232"/>
      <c r="QO67" s="232"/>
      <c r="QP67" s="232"/>
      <c r="QQ67" s="232"/>
      <c r="QR67" s="232"/>
      <c r="QS67" s="232"/>
      <c r="QT67" s="232"/>
      <c r="QU67" s="232"/>
      <c r="QV67" s="232"/>
      <c r="QW67" s="232"/>
      <c r="QX67" s="232"/>
      <c r="QY67" s="232"/>
      <c r="QZ67" s="232"/>
      <c r="RA67" s="232"/>
      <c r="RB67" s="232"/>
      <c r="RC67" s="232"/>
      <c r="RD67" s="232"/>
      <c r="RE67" s="232"/>
      <c r="RF67" s="232"/>
      <c r="RG67" s="232"/>
      <c r="RH67" s="232"/>
      <c r="RI67" s="232"/>
      <c r="RJ67" s="232"/>
      <c r="RK67" s="232"/>
      <c r="RL67" s="232"/>
      <c r="RM67" s="232"/>
      <c r="RN67" s="232"/>
      <c r="RO67" s="232"/>
      <c r="RP67" s="232"/>
      <c r="RQ67" s="232"/>
      <c r="RR67" s="232"/>
      <c r="RS67" s="232"/>
      <c r="RT67" s="232"/>
      <c r="RU67" s="232"/>
      <c r="RV67" s="232"/>
      <c r="RW67" s="232"/>
      <c r="RX67" s="232"/>
      <c r="RY67" s="232"/>
      <c r="RZ67" s="232"/>
      <c r="SA67" s="232"/>
      <c r="SB67" s="232"/>
      <c r="SC67" s="232"/>
      <c r="SD67" s="232"/>
      <c r="SE67" s="232"/>
      <c r="SF67" s="232"/>
      <c r="SG67" s="232"/>
      <c r="SH67" s="232"/>
      <c r="SI67" s="232"/>
      <c r="SJ67" s="232"/>
      <c r="SK67" s="232"/>
      <c r="SL67" s="232"/>
      <c r="SM67" s="232"/>
      <c r="SN67" s="232"/>
      <c r="SO67" s="232"/>
      <c r="SP67" s="232"/>
      <c r="SQ67" s="232"/>
      <c r="SR67" s="232"/>
      <c r="SS67" s="232"/>
      <c r="ST67" s="232"/>
      <c r="SU67" s="232"/>
      <c r="SV67" s="232"/>
      <c r="SW67" s="232"/>
      <c r="SX67" s="232"/>
      <c r="SY67" s="232"/>
      <c r="SZ67" s="232"/>
      <c r="TA67" s="232"/>
      <c r="TB67" s="232"/>
      <c r="TC67" s="232"/>
      <c r="TD67" s="232"/>
      <c r="TE67" s="232"/>
      <c r="TF67" s="232"/>
      <c r="TG67" s="232"/>
      <c r="TH67" s="232"/>
      <c r="TI67" s="232"/>
      <c r="TJ67" s="232"/>
      <c r="TK67" s="232"/>
      <c r="TL67" s="232"/>
      <c r="TM67" s="232"/>
      <c r="TN67" s="232"/>
      <c r="TO67" s="232"/>
      <c r="TP67" s="232"/>
      <c r="TQ67" s="232"/>
      <c r="TR67" s="232"/>
      <c r="TS67" s="232"/>
      <c r="TT67" s="232"/>
      <c r="TU67" s="232"/>
      <c r="TV67" s="232"/>
      <c r="TW67" s="232"/>
      <c r="TX67" s="232"/>
      <c r="TY67" s="232"/>
      <c r="TZ67" s="232"/>
      <c r="UA67" s="232"/>
      <c r="UB67" s="232"/>
      <c r="UC67" s="232"/>
      <c r="UD67" s="232"/>
      <c r="UE67" s="232"/>
      <c r="UF67" s="232"/>
      <c r="UG67" s="232"/>
      <c r="UH67" s="232"/>
      <c r="UI67" s="232"/>
      <c r="UJ67" s="232"/>
      <c r="UK67" s="232"/>
      <c r="UL67" s="232"/>
      <c r="UM67" s="232"/>
      <c r="UN67" s="232"/>
      <c r="UO67" s="232"/>
      <c r="UP67" s="232"/>
      <c r="UQ67" s="232"/>
      <c r="UR67" s="232"/>
      <c r="US67" s="232"/>
      <c r="UT67" s="232"/>
      <c r="UU67" s="232"/>
      <c r="UV67" s="232"/>
      <c r="UW67" s="232"/>
      <c r="UX67" s="232"/>
      <c r="UY67" s="232"/>
      <c r="UZ67" s="232"/>
      <c r="VA67" s="232"/>
      <c r="VB67" s="232"/>
      <c r="VC67" s="232"/>
      <c r="VD67" s="232"/>
      <c r="VE67" s="232"/>
      <c r="VF67" s="232"/>
      <c r="VG67" s="232"/>
      <c r="VH67" s="232"/>
      <c r="VI67" s="232"/>
      <c r="VJ67" s="232"/>
      <c r="VK67" s="232"/>
      <c r="VL67" s="232"/>
      <c r="VM67" s="232"/>
      <c r="VN67" s="232"/>
      <c r="VO67" s="232"/>
      <c r="VP67" s="232"/>
      <c r="VQ67" s="232"/>
      <c r="VR67" s="232"/>
      <c r="VS67" s="232"/>
      <c r="VT67" s="232"/>
      <c r="VU67" s="232"/>
      <c r="VV67" s="232"/>
      <c r="VW67" s="232"/>
      <c r="VX67" s="232"/>
      <c r="VY67" s="232"/>
      <c r="VZ67" s="232"/>
      <c r="WA67" s="232"/>
      <c r="WB67" s="232"/>
      <c r="WC67" s="232"/>
      <c r="WD67" s="232"/>
      <c r="WE67" s="232"/>
      <c r="WF67" s="232"/>
      <c r="WG67" s="232"/>
      <c r="WH67" s="232"/>
      <c r="WI67" s="232"/>
      <c r="WJ67" s="232"/>
      <c r="WK67" s="232"/>
      <c r="WL67" s="232"/>
      <c r="WM67" s="232"/>
      <c r="WN67" s="232"/>
      <c r="WO67" s="232"/>
      <c r="WP67" s="232"/>
      <c r="WQ67" s="232"/>
      <c r="WR67" s="232"/>
      <c r="WS67" s="232"/>
      <c r="WT67" s="232"/>
      <c r="WU67" s="232"/>
      <c r="WV67" s="232"/>
      <c r="WW67" s="232"/>
      <c r="WX67" s="232"/>
      <c r="WY67" s="232"/>
      <c r="WZ67" s="232"/>
      <c r="XA67" s="232"/>
      <c r="XB67" s="232"/>
      <c r="XC67" s="232"/>
      <c r="XD67" s="232"/>
      <c r="XE67" s="232"/>
      <c r="XF67" s="232"/>
      <c r="XG67" s="232"/>
      <c r="XH67" s="232"/>
      <c r="XI67" s="232"/>
      <c r="XJ67" s="232"/>
      <c r="XK67" s="232"/>
      <c r="XL67" s="232"/>
      <c r="XM67" s="232"/>
      <c r="XN67" s="232"/>
      <c r="XO67" s="232"/>
      <c r="XP67" s="232"/>
      <c r="XQ67" s="232"/>
      <c r="XR67" s="232"/>
      <c r="XS67" s="232"/>
      <c r="XT67" s="232"/>
      <c r="XU67" s="232"/>
      <c r="XV67" s="232"/>
      <c r="XW67" s="232"/>
      <c r="XX67" s="232"/>
      <c r="XY67" s="232"/>
      <c r="XZ67" s="232"/>
      <c r="YA67" s="232"/>
      <c r="YB67" s="232"/>
      <c r="YC67" s="232"/>
      <c r="YD67" s="232"/>
      <c r="YE67" s="232"/>
      <c r="YF67" s="232"/>
      <c r="YG67" s="232"/>
      <c r="YH67" s="232"/>
      <c r="YI67" s="232"/>
      <c r="YJ67" s="232"/>
      <c r="YK67" s="232"/>
      <c r="YL67" s="232"/>
      <c r="YM67" s="232"/>
      <c r="YN67" s="232"/>
      <c r="YO67" s="232"/>
      <c r="YP67" s="232"/>
      <c r="YQ67" s="232"/>
      <c r="YR67" s="232"/>
      <c r="YS67" s="232"/>
      <c r="YT67" s="232"/>
      <c r="YU67" s="232"/>
      <c r="YV67" s="232"/>
      <c r="YW67" s="232"/>
      <c r="YX67" s="232"/>
      <c r="YY67" s="232"/>
      <c r="YZ67" s="232"/>
      <c r="ZA67" s="232"/>
      <c r="ZB67" s="232"/>
      <c r="ZC67" s="232"/>
      <c r="ZD67" s="232"/>
      <c r="ZE67" s="232"/>
      <c r="ZF67" s="232"/>
      <c r="ZG67" s="232"/>
      <c r="ZH67" s="232"/>
      <c r="ZI67" s="232"/>
      <c r="ZJ67" s="232"/>
      <c r="ZK67" s="232"/>
      <c r="ZL67" s="232"/>
      <c r="ZM67" s="232"/>
      <c r="ZN67" s="232"/>
      <c r="ZO67" s="232"/>
      <c r="ZP67" s="232"/>
      <c r="ZQ67" s="232"/>
      <c r="ZR67" s="232"/>
      <c r="ZS67" s="232"/>
      <c r="ZT67" s="232"/>
      <c r="ZU67" s="232"/>
      <c r="ZV67" s="232"/>
      <c r="ZW67" s="232"/>
      <c r="ZX67" s="232"/>
      <c r="ZY67" s="232"/>
      <c r="ZZ67" s="232"/>
      <c r="AAA67" s="232"/>
      <c r="AAB67" s="232"/>
      <c r="AAC67" s="232"/>
      <c r="AAD67" s="232"/>
      <c r="AAE67" s="232"/>
      <c r="AAF67" s="232"/>
      <c r="AAG67" s="232"/>
      <c r="AAH67" s="232"/>
      <c r="AAI67" s="232"/>
      <c r="AAJ67" s="232"/>
      <c r="AAK67" s="232"/>
      <c r="AAL67" s="232"/>
      <c r="AAM67" s="232"/>
      <c r="AAN67" s="232"/>
      <c r="AAO67" s="232"/>
      <c r="AAP67" s="232"/>
      <c r="AAQ67" s="232"/>
      <c r="AAR67" s="232"/>
      <c r="AAS67" s="232"/>
      <c r="AAT67" s="232"/>
      <c r="AAU67" s="232"/>
      <c r="AAV67" s="232"/>
      <c r="AAW67" s="232"/>
      <c r="AAX67" s="232"/>
      <c r="AAY67" s="232"/>
      <c r="AAZ67" s="232"/>
      <c r="ABA67" s="232"/>
      <c r="ABB67" s="232"/>
      <c r="ABC67" s="232"/>
      <c r="ABD67" s="232"/>
      <c r="ABE67" s="232"/>
      <c r="ABF67" s="232"/>
      <c r="ABG67" s="232"/>
      <c r="ABH67" s="232"/>
      <c r="ABI67" s="232"/>
      <c r="ABJ67" s="232"/>
      <c r="ABK67" s="232"/>
      <c r="ABL67" s="232"/>
      <c r="ABM67" s="232"/>
      <c r="ABN67" s="232"/>
      <c r="ABO67" s="232"/>
      <c r="ABP67" s="232"/>
      <c r="ABQ67" s="232"/>
      <c r="ABR67" s="232"/>
      <c r="ABS67" s="232"/>
      <c r="ABT67" s="232"/>
      <c r="ABU67" s="232"/>
      <c r="ABV67" s="232"/>
      <c r="ABW67" s="232"/>
      <c r="ABX67" s="232"/>
      <c r="ABY67" s="232"/>
      <c r="ABZ67" s="232"/>
      <c r="ACA67" s="232"/>
      <c r="ACB67" s="232"/>
      <c r="ACC67" s="232"/>
      <c r="ACD67" s="232"/>
      <c r="ACE67" s="232"/>
      <c r="ACF67" s="232"/>
      <c r="ACG67" s="232"/>
      <c r="ACH67" s="232"/>
      <c r="ACI67" s="232"/>
      <c r="ACJ67" s="232"/>
      <c r="ACK67" s="232"/>
      <c r="ACL67" s="232"/>
      <c r="ACM67" s="232"/>
      <c r="ACN67" s="232"/>
      <c r="ACO67" s="232"/>
      <c r="ACP67" s="232"/>
      <c r="ACQ67" s="232"/>
      <c r="ACR67" s="232"/>
      <c r="ACS67" s="232"/>
      <c r="ACT67" s="232"/>
      <c r="ACU67" s="232"/>
      <c r="ACV67" s="232"/>
      <c r="ACW67" s="232"/>
      <c r="ACX67" s="232"/>
      <c r="ACY67" s="232"/>
      <c r="ACZ67" s="232"/>
      <c r="ADA67" s="232"/>
      <c r="ADB67" s="232"/>
      <c r="ADC67" s="232"/>
      <c r="ADD67" s="232"/>
      <c r="ADE67" s="232"/>
      <c r="ADF67" s="232"/>
      <c r="ADG67" s="232"/>
      <c r="ADH67" s="232"/>
      <c r="ADI67" s="232"/>
      <c r="ADJ67" s="232"/>
      <c r="ADK67" s="232"/>
      <c r="ADL67" s="232"/>
      <c r="ADM67" s="232"/>
      <c r="ADN67" s="232"/>
      <c r="ADO67" s="232"/>
      <c r="ADP67" s="232"/>
      <c r="ADQ67" s="232"/>
      <c r="ADR67" s="232"/>
      <c r="ADS67" s="232"/>
      <c r="ADT67" s="232"/>
      <c r="ADU67" s="232"/>
      <c r="ADV67" s="232"/>
      <c r="ADW67" s="232"/>
      <c r="ADX67" s="232"/>
      <c r="ADY67" s="232"/>
      <c r="ADZ67" s="232"/>
      <c r="AEA67" s="232"/>
      <c r="AEB67" s="232"/>
      <c r="AEC67" s="232"/>
      <c r="AED67" s="232"/>
      <c r="AEE67" s="232"/>
      <c r="AEF67" s="232"/>
      <c r="AEG67" s="232"/>
      <c r="AEH67" s="232"/>
      <c r="AEI67" s="232"/>
      <c r="AEJ67" s="232"/>
      <c r="AEK67" s="232"/>
      <c r="AEL67" s="232"/>
      <c r="AEM67" s="232"/>
      <c r="AEN67" s="232"/>
      <c r="AEO67" s="232"/>
      <c r="AEP67" s="232"/>
      <c r="AEQ67" s="232"/>
      <c r="AER67" s="232"/>
      <c r="AES67" s="232"/>
      <c r="AET67" s="232"/>
      <c r="AEU67" s="232"/>
      <c r="AEV67" s="232"/>
      <c r="AEW67" s="232"/>
      <c r="AEX67" s="232"/>
      <c r="AEY67" s="232"/>
      <c r="AEZ67" s="232"/>
      <c r="AFA67" s="232"/>
      <c r="AFB67" s="232"/>
      <c r="AFC67" s="232"/>
      <c r="AFD67" s="232"/>
      <c r="AFE67" s="232"/>
      <c r="AFF67" s="232"/>
      <c r="AFG67" s="232"/>
      <c r="AFH67" s="232"/>
      <c r="AFI67" s="232"/>
      <c r="AFJ67" s="232"/>
      <c r="AFK67" s="232"/>
      <c r="AFL67" s="232"/>
      <c r="AFM67" s="232"/>
      <c r="AFN67" s="232"/>
      <c r="AFO67" s="232"/>
      <c r="AFP67" s="232"/>
      <c r="AFQ67" s="232"/>
      <c r="AFR67" s="232"/>
      <c r="AFS67" s="232"/>
      <c r="AFT67" s="232"/>
      <c r="AFU67" s="232"/>
      <c r="AFV67" s="232"/>
      <c r="AFW67" s="232"/>
      <c r="AFX67" s="232"/>
      <c r="AFY67" s="232"/>
      <c r="AFZ67" s="232"/>
      <c r="AGA67" s="232"/>
      <c r="AGB67" s="232"/>
      <c r="AGC67" s="232"/>
      <c r="AGD67" s="232"/>
      <c r="AGE67" s="232"/>
      <c r="AGF67" s="232"/>
      <c r="AGG67" s="232"/>
      <c r="AGH67" s="232"/>
      <c r="AGI67" s="232"/>
      <c r="AGJ67" s="232"/>
      <c r="AGK67" s="232"/>
      <c r="AGL67" s="232"/>
      <c r="AGM67" s="232"/>
      <c r="AGN67" s="232"/>
      <c r="AGO67" s="232"/>
      <c r="AGP67" s="232"/>
      <c r="AGQ67" s="232"/>
      <c r="AGR67" s="232"/>
      <c r="AGS67" s="232"/>
      <c r="AGT67" s="232"/>
      <c r="AGU67" s="232"/>
      <c r="AGV67" s="232"/>
      <c r="AGW67" s="232"/>
      <c r="AGX67" s="232"/>
      <c r="AGY67" s="232"/>
      <c r="AGZ67" s="232"/>
      <c r="AHA67" s="232"/>
      <c r="AHB67" s="232"/>
      <c r="AHC67" s="232"/>
      <c r="AHD67" s="232"/>
      <c r="AHE67" s="232"/>
      <c r="AHF67" s="232"/>
      <c r="AHG67" s="232"/>
      <c r="AHH67" s="232"/>
      <c r="AHI67" s="232"/>
      <c r="AHJ67" s="232"/>
      <c r="AHK67" s="232"/>
      <c r="AHL67" s="232"/>
      <c r="AHM67" s="232"/>
      <c r="AHN67" s="232"/>
      <c r="AHO67" s="232"/>
      <c r="AHP67" s="232"/>
      <c r="AHQ67" s="232"/>
      <c r="AHR67" s="232"/>
      <c r="AHS67" s="232"/>
      <c r="AHT67" s="232"/>
      <c r="AHU67" s="232"/>
      <c r="AHV67" s="232"/>
      <c r="AHW67" s="232"/>
      <c r="AHX67" s="232"/>
      <c r="AHY67" s="232"/>
      <c r="AHZ67" s="232"/>
      <c r="AIA67" s="232"/>
      <c r="AIB67" s="232"/>
      <c r="AIC67" s="232"/>
      <c r="AID67" s="232"/>
      <c r="AIE67" s="232"/>
      <c r="AIF67" s="232"/>
      <c r="AIG67" s="232"/>
      <c r="AIH67" s="232"/>
      <c r="AII67" s="232"/>
      <c r="AIJ67" s="232"/>
      <c r="AIK67" s="232"/>
      <c r="AIL67" s="232"/>
      <c r="AIM67" s="232"/>
      <c r="AIN67" s="232"/>
      <c r="AIO67" s="232"/>
      <c r="AIP67" s="232"/>
      <c r="AIQ67" s="232"/>
      <c r="AIR67" s="232"/>
      <c r="AIS67" s="232"/>
      <c r="AIT67" s="232"/>
      <c r="AIU67" s="232"/>
      <c r="AIV67" s="232"/>
      <c r="AIW67" s="232"/>
      <c r="AIX67" s="232"/>
      <c r="AIY67" s="232"/>
      <c r="AIZ67" s="232"/>
      <c r="AJA67" s="232"/>
      <c r="AJB67" s="232"/>
      <c r="AJC67" s="232"/>
      <c r="AJD67" s="232"/>
      <c r="AJE67" s="232"/>
      <c r="AJF67" s="232"/>
      <c r="AJG67" s="232"/>
      <c r="AJH67" s="232"/>
      <c r="AJI67" s="232"/>
      <c r="AJJ67" s="232"/>
      <c r="AJK67" s="232"/>
      <c r="AJL67" s="232"/>
      <c r="AJM67" s="232"/>
      <c r="AJN67" s="232"/>
      <c r="AJO67" s="232"/>
      <c r="AJP67" s="232"/>
      <c r="AJQ67" s="232"/>
      <c r="AJR67" s="232"/>
      <c r="AJS67" s="232"/>
      <c r="AJT67" s="232"/>
      <c r="AJU67" s="232"/>
      <c r="AJV67" s="232"/>
      <c r="AJW67" s="232"/>
      <c r="AJX67" s="232"/>
      <c r="AJY67" s="232"/>
      <c r="AJZ67" s="232"/>
      <c r="AKA67" s="232"/>
      <c r="AKB67" s="232"/>
      <c r="AKC67" s="232"/>
      <c r="AKD67" s="232"/>
      <c r="AKE67" s="232"/>
      <c r="AKF67" s="232"/>
      <c r="AKG67" s="232"/>
      <c r="AKH67" s="232"/>
      <c r="AKI67" s="232"/>
      <c r="AKJ67" s="232"/>
      <c r="AKK67" s="232"/>
      <c r="AKL67" s="232"/>
      <c r="AKM67" s="232"/>
      <c r="AKN67" s="232"/>
      <c r="AKO67" s="232"/>
      <c r="AKP67" s="232"/>
      <c r="AKQ67" s="232"/>
      <c r="AKR67" s="232"/>
      <c r="AKS67" s="232"/>
      <c r="AKT67" s="232"/>
      <c r="AKU67" s="232"/>
      <c r="AKV67" s="232"/>
      <c r="AKW67" s="232"/>
      <c r="AKX67" s="232"/>
      <c r="AKY67" s="232"/>
      <c r="AKZ67" s="232"/>
      <c r="ALA67" s="232"/>
      <c r="ALB67" s="232"/>
      <c r="ALC67" s="232"/>
      <c r="ALD67" s="232"/>
      <c r="ALE67" s="232"/>
      <c r="ALF67" s="232"/>
      <c r="ALG67" s="232"/>
      <c r="ALH67" s="232"/>
      <c r="ALI67" s="232"/>
      <c r="ALJ67" s="232"/>
      <c r="ALK67" s="232"/>
      <c r="ALL67" s="232"/>
      <c r="ALM67" s="232"/>
      <c r="ALN67" s="232"/>
      <c r="ALO67" s="232"/>
      <c r="ALP67" s="232"/>
      <c r="ALQ67" s="232"/>
      <c r="ALR67" s="232"/>
      <c r="ALS67" s="232"/>
      <c r="ALT67" s="232"/>
      <c r="ALU67" s="232"/>
      <c r="ALV67" s="232"/>
      <c r="ALW67" s="232"/>
      <c r="ALX67" s="232"/>
      <c r="ALY67" s="232"/>
      <c r="ALZ67" s="232"/>
      <c r="AMA67" s="232"/>
      <c r="AMB67" s="232"/>
      <c r="AMC67" s="232"/>
      <c r="AMD67" s="232"/>
      <c r="AME67" s="232"/>
      <c r="AMF67" s="232"/>
      <c r="AMG67" s="232"/>
      <c r="AMH67" s="232"/>
      <c r="AMI67" s="232"/>
      <c r="AMJ67" s="232"/>
      <c r="AMK67" s="232"/>
    </row>
    <row r="68" spans="1:1025" s="234" customFormat="1">
      <c r="A68" s="344" t="s">
        <v>201</v>
      </c>
      <c r="B68" s="322" t="s">
        <v>181</v>
      </c>
      <c r="C68" s="342">
        <f>IF(ISBLANK('[10]PRESUP LINEA IMPULSION'!C157),"",'[10]PRESUP LINEA IMPULSION'!C157)</f>
        <v>3</v>
      </c>
      <c r="D68" s="311" t="str">
        <f>IF(ISBLANK('[10]PRESUP LINEA IMPULSION'!D157),"",'[10]PRESUP LINEA IMPULSION'!D157)</f>
        <v>UD</v>
      </c>
      <c r="E68" s="310"/>
      <c r="F68" s="309">
        <f>IF(C68="","",ROUND(C68*E68,2))</f>
        <v>0</v>
      </c>
      <c r="G68" s="288" t="str">
        <f>IF(ISBLANK('[10]PRESUP LINEA IMPULSION'!G157),"",'[10]PRESUP LINEA IMPULSION'!G157)</f>
        <v/>
      </c>
      <c r="H68" s="250"/>
      <c r="K68" s="233"/>
      <c r="L68" s="233"/>
      <c r="M68" s="233"/>
      <c r="N68" s="233"/>
      <c r="O68" s="233"/>
      <c r="P68" s="233"/>
      <c r="Q68" s="233"/>
      <c r="R68" s="233"/>
      <c r="S68" s="232"/>
      <c r="T68" s="232"/>
      <c r="U68" s="232"/>
      <c r="V68" s="232"/>
      <c r="W68" s="232"/>
      <c r="X68" s="232"/>
      <c r="Y68" s="232"/>
      <c r="Z68" s="232"/>
      <c r="AA68" s="232"/>
      <c r="AB68" s="232"/>
      <c r="AC68" s="232"/>
      <c r="AD68" s="232"/>
      <c r="AE68" s="232"/>
      <c r="AF68" s="232"/>
      <c r="AG68" s="232"/>
      <c r="AH68" s="232"/>
      <c r="AI68" s="232"/>
      <c r="AJ68" s="232"/>
      <c r="AK68" s="232"/>
      <c r="AL68" s="232"/>
      <c r="AM68" s="232"/>
      <c r="AN68" s="232"/>
      <c r="AO68" s="232"/>
      <c r="AP68" s="232"/>
      <c r="AQ68" s="232"/>
      <c r="AR68" s="232"/>
      <c r="AS68" s="232"/>
      <c r="AT68" s="232"/>
      <c r="AU68" s="232"/>
      <c r="AV68" s="232"/>
      <c r="AW68" s="232"/>
      <c r="AX68" s="232"/>
      <c r="AY68" s="232"/>
      <c r="AZ68" s="232"/>
      <c r="BA68" s="232"/>
      <c r="BB68" s="232"/>
      <c r="BC68" s="232"/>
      <c r="BD68" s="232"/>
      <c r="BE68" s="232"/>
      <c r="BF68" s="232"/>
      <c r="BG68" s="232"/>
      <c r="BH68" s="232"/>
      <c r="BI68" s="232"/>
      <c r="BJ68" s="232"/>
      <c r="BK68" s="232"/>
      <c r="BL68" s="232"/>
      <c r="BM68" s="232"/>
      <c r="BN68" s="232"/>
      <c r="BO68" s="232"/>
      <c r="BP68" s="232"/>
      <c r="BQ68" s="232"/>
      <c r="BR68" s="232"/>
      <c r="BS68" s="232"/>
      <c r="BT68" s="232"/>
      <c r="BU68" s="232"/>
      <c r="BV68" s="232"/>
      <c r="BW68" s="232"/>
      <c r="BX68" s="232"/>
      <c r="BY68" s="232"/>
      <c r="BZ68" s="232"/>
      <c r="CA68" s="232"/>
      <c r="CB68" s="232"/>
      <c r="CC68" s="232"/>
      <c r="CD68" s="232"/>
      <c r="CE68" s="232"/>
      <c r="CF68" s="232"/>
      <c r="CG68" s="232"/>
      <c r="CH68" s="232"/>
      <c r="CI68" s="232"/>
      <c r="CJ68" s="232"/>
      <c r="CK68" s="232"/>
      <c r="CL68" s="232"/>
      <c r="CM68" s="232"/>
      <c r="CN68" s="232"/>
      <c r="CO68" s="232"/>
      <c r="CP68" s="232"/>
      <c r="CQ68" s="232"/>
      <c r="CR68" s="232"/>
      <c r="CS68" s="232"/>
      <c r="CT68" s="232"/>
      <c r="CU68" s="232"/>
      <c r="CV68" s="232"/>
      <c r="CW68" s="232"/>
      <c r="CX68" s="232"/>
      <c r="CY68" s="232"/>
      <c r="CZ68" s="232"/>
      <c r="DA68" s="232"/>
      <c r="DB68" s="232"/>
      <c r="DC68" s="232"/>
      <c r="DD68" s="232"/>
      <c r="DE68" s="232"/>
      <c r="DF68" s="232"/>
      <c r="DG68" s="232"/>
      <c r="DH68" s="232"/>
      <c r="DI68" s="232"/>
      <c r="DJ68" s="232"/>
      <c r="DK68" s="232"/>
      <c r="DL68" s="232"/>
      <c r="DM68" s="232"/>
      <c r="DN68" s="232"/>
      <c r="DO68" s="232"/>
      <c r="DP68" s="232"/>
      <c r="DQ68" s="232"/>
      <c r="DR68" s="232"/>
      <c r="DS68" s="232"/>
      <c r="DT68" s="232"/>
      <c r="DU68" s="232"/>
      <c r="DV68" s="232"/>
      <c r="DW68" s="232"/>
      <c r="DX68" s="232"/>
      <c r="DY68" s="232"/>
      <c r="DZ68" s="232"/>
      <c r="EA68" s="232"/>
      <c r="EB68" s="232"/>
      <c r="EC68" s="232"/>
      <c r="ED68" s="232"/>
      <c r="EE68" s="232"/>
      <c r="EF68" s="232"/>
      <c r="EG68" s="232"/>
      <c r="EH68" s="232"/>
      <c r="EI68" s="232"/>
      <c r="EJ68" s="232"/>
      <c r="EK68" s="232"/>
      <c r="EL68" s="232"/>
      <c r="EM68" s="232"/>
      <c r="EN68" s="232"/>
      <c r="EO68" s="232"/>
      <c r="EP68" s="232"/>
      <c r="EQ68" s="232"/>
      <c r="ER68" s="232"/>
      <c r="ES68" s="232"/>
      <c r="ET68" s="232"/>
      <c r="EU68" s="232"/>
      <c r="EV68" s="232"/>
      <c r="EW68" s="232"/>
      <c r="EX68" s="232"/>
      <c r="EY68" s="232"/>
      <c r="EZ68" s="232"/>
      <c r="FA68" s="232"/>
      <c r="FB68" s="232"/>
      <c r="FC68" s="232"/>
      <c r="FD68" s="232"/>
      <c r="FE68" s="232"/>
      <c r="FF68" s="232"/>
      <c r="FG68" s="232"/>
      <c r="FH68" s="232"/>
      <c r="FI68" s="232"/>
      <c r="FJ68" s="232"/>
      <c r="FK68" s="232"/>
      <c r="FL68" s="232"/>
      <c r="FM68" s="232"/>
      <c r="FN68" s="232"/>
      <c r="FO68" s="232"/>
      <c r="FP68" s="232"/>
      <c r="FQ68" s="232"/>
      <c r="FR68" s="232"/>
      <c r="FS68" s="232"/>
      <c r="FT68" s="232"/>
      <c r="FU68" s="232"/>
      <c r="FV68" s="232"/>
      <c r="FW68" s="232"/>
      <c r="FX68" s="232"/>
      <c r="FY68" s="232"/>
      <c r="FZ68" s="232"/>
      <c r="GA68" s="232"/>
      <c r="GB68" s="232"/>
      <c r="GC68" s="232"/>
      <c r="GD68" s="232"/>
      <c r="GE68" s="232"/>
      <c r="GF68" s="232"/>
      <c r="GG68" s="232"/>
      <c r="GH68" s="232"/>
      <c r="GI68" s="232"/>
      <c r="GJ68" s="232"/>
      <c r="GK68" s="232"/>
      <c r="GL68" s="232"/>
      <c r="GM68" s="232"/>
      <c r="GN68" s="232"/>
      <c r="GO68" s="232"/>
      <c r="GP68" s="232"/>
      <c r="GQ68" s="232"/>
      <c r="GR68" s="232"/>
      <c r="GS68" s="232"/>
      <c r="GT68" s="232"/>
      <c r="GU68" s="232"/>
      <c r="GV68" s="232"/>
      <c r="GW68" s="232"/>
      <c r="GX68" s="232"/>
      <c r="GY68" s="232"/>
      <c r="GZ68" s="232"/>
      <c r="HA68" s="232"/>
      <c r="HB68" s="232"/>
      <c r="HC68" s="232"/>
      <c r="HD68" s="232"/>
      <c r="HE68" s="232"/>
      <c r="HF68" s="232"/>
      <c r="HG68" s="232"/>
      <c r="HH68" s="232"/>
      <c r="HI68" s="232"/>
      <c r="HJ68" s="232"/>
      <c r="HK68" s="232"/>
      <c r="HL68" s="232"/>
      <c r="HM68" s="232"/>
      <c r="HN68" s="232"/>
      <c r="HO68" s="232"/>
      <c r="HP68" s="232"/>
      <c r="HQ68" s="232"/>
      <c r="HR68" s="232"/>
      <c r="HS68" s="232"/>
      <c r="HT68" s="232"/>
      <c r="HU68" s="232"/>
      <c r="HV68" s="232"/>
      <c r="HW68" s="232"/>
      <c r="HX68" s="232"/>
      <c r="HY68" s="232"/>
      <c r="HZ68" s="232"/>
      <c r="IA68" s="232"/>
      <c r="IB68" s="232"/>
      <c r="IC68" s="232"/>
      <c r="ID68" s="232"/>
      <c r="IE68" s="232"/>
      <c r="IF68" s="232"/>
      <c r="IG68" s="232"/>
      <c r="IH68" s="232"/>
      <c r="II68" s="232"/>
      <c r="IJ68" s="232"/>
      <c r="IK68" s="232"/>
      <c r="IL68" s="232"/>
      <c r="IM68" s="232"/>
      <c r="IN68" s="232"/>
      <c r="IO68" s="232"/>
      <c r="IP68" s="232"/>
      <c r="IQ68" s="232"/>
      <c r="IR68" s="232"/>
      <c r="IS68" s="232"/>
      <c r="IT68" s="232"/>
      <c r="IU68" s="232"/>
      <c r="IV68" s="232"/>
      <c r="IW68" s="232"/>
      <c r="IX68" s="232"/>
      <c r="IY68" s="232"/>
      <c r="IZ68" s="232"/>
      <c r="JA68" s="232"/>
      <c r="JB68" s="232"/>
      <c r="JC68" s="232"/>
      <c r="JD68" s="232"/>
      <c r="JE68" s="232"/>
      <c r="JF68" s="232"/>
      <c r="JG68" s="232"/>
      <c r="JH68" s="232"/>
      <c r="JI68" s="232"/>
      <c r="JJ68" s="232"/>
      <c r="JK68" s="232"/>
      <c r="JL68" s="232"/>
      <c r="JM68" s="232"/>
      <c r="JN68" s="232"/>
      <c r="JO68" s="232"/>
      <c r="JP68" s="232"/>
      <c r="JQ68" s="232"/>
      <c r="JR68" s="232"/>
      <c r="JS68" s="232"/>
      <c r="JT68" s="232"/>
      <c r="JU68" s="232"/>
      <c r="JV68" s="232"/>
      <c r="JW68" s="232"/>
      <c r="JX68" s="232"/>
      <c r="JY68" s="232"/>
      <c r="JZ68" s="232"/>
      <c r="KA68" s="232"/>
      <c r="KB68" s="232"/>
      <c r="KC68" s="232"/>
      <c r="KD68" s="232"/>
      <c r="KE68" s="232"/>
      <c r="KF68" s="232"/>
      <c r="KG68" s="232"/>
      <c r="KH68" s="232"/>
      <c r="KI68" s="232"/>
      <c r="KJ68" s="232"/>
      <c r="KK68" s="232"/>
      <c r="KL68" s="232"/>
      <c r="KM68" s="232"/>
      <c r="KN68" s="232"/>
      <c r="KO68" s="232"/>
      <c r="KP68" s="232"/>
      <c r="KQ68" s="232"/>
      <c r="KR68" s="232"/>
      <c r="KS68" s="232"/>
      <c r="KT68" s="232"/>
      <c r="KU68" s="232"/>
      <c r="KV68" s="232"/>
      <c r="KW68" s="232"/>
      <c r="KX68" s="232"/>
      <c r="KY68" s="232"/>
      <c r="KZ68" s="232"/>
      <c r="LA68" s="232"/>
      <c r="LB68" s="232"/>
      <c r="LC68" s="232"/>
      <c r="LD68" s="232"/>
      <c r="LE68" s="232"/>
      <c r="LF68" s="232"/>
      <c r="LG68" s="232"/>
      <c r="LH68" s="232"/>
      <c r="LI68" s="232"/>
      <c r="LJ68" s="232"/>
      <c r="LK68" s="232"/>
      <c r="LL68" s="232"/>
      <c r="LM68" s="232"/>
      <c r="LN68" s="232"/>
      <c r="LO68" s="232"/>
      <c r="LP68" s="232"/>
      <c r="LQ68" s="232"/>
      <c r="LR68" s="232"/>
      <c r="LS68" s="232"/>
      <c r="LT68" s="232"/>
      <c r="LU68" s="232"/>
      <c r="LV68" s="232"/>
      <c r="LW68" s="232"/>
      <c r="LX68" s="232"/>
      <c r="LY68" s="232"/>
      <c r="LZ68" s="232"/>
      <c r="MA68" s="232"/>
      <c r="MB68" s="232"/>
      <c r="MC68" s="232"/>
      <c r="MD68" s="232"/>
      <c r="ME68" s="232"/>
      <c r="MF68" s="232"/>
      <c r="MG68" s="232"/>
      <c r="MH68" s="232"/>
      <c r="MI68" s="232"/>
      <c r="MJ68" s="232"/>
      <c r="MK68" s="232"/>
      <c r="ML68" s="232"/>
      <c r="MM68" s="232"/>
      <c r="MN68" s="232"/>
      <c r="MO68" s="232"/>
      <c r="MP68" s="232"/>
      <c r="MQ68" s="232"/>
      <c r="MR68" s="232"/>
      <c r="MS68" s="232"/>
      <c r="MT68" s="232"/>
      <c r="MU68" s="232"/>
      <c r="MV68" s="232"/>
      <c r="MW68" s="232"/>
      <c r="MX68" s="232"/>
      <c r="MY68" s="232"/>
      <c r="MZ68" s="232"/>
      <c r="NA68" s="232"/>
      <c r="NB68" s="232"/>
      <c r="NC68" s="232"/>
      <c r="ND68" s="232"/>
      <c r="NE68" s="232"/>
      <c r="NF68" s="232"/>
      <c r="NG68" s="232"/>
      <c r="NH68" s="232"/>
      <c r="NI68" s="232"/>
      <c r="NJ68" s="232"/>
      <c r="NK68" s="232"/>
      <c r="NL68" s="232"/>
      <c r="NM68" s="232"/>
      <c r="NN68" s="232"/>
      <c r="NO68" s="232"/>
      <c r="NP68" s="232"/>
      <c r="NQ68" s="232"/>
      <c r="NR68" s="232"/>
      <c r="NS68" s="232"/>
      <c r="NT68" s="232"/>
      <c r="NU68" s="232"/>
      <c r="NV68" s="232"/>
      <c r="NW68" s="232"/>
      <c r="NX68" s="232"/>
      <c r="NY68" s="232"/>
      <c r="NZ68" s="232"/>
      <c r="OA68" s="232"/>
      <c r="OB68" s="232"/>
      <c r="OC68" s="232"/>
      <c r="OD68" s="232"/>
      <c r="OE68" s="232"/>
      <c r="OF68" s="232"/>
      <c r="OG68" s="232"/>
      <c r="OH68" s="232"/>
      <c r="OI68" s="232"/>
      <c r="OJ68" s="232"/>
      <c r="OK68" s="232"/>
      <c r="OL68" s="232"/>
      <c r="OM68" s="232"/>
      <c r="ON68" s="232"/>
      <c r="OO68" s="232"/>
      <c r="OP68" s="232"/>
      <c r="OQ68" s="232"/>
      <c r="OR68" s="232"/>
      <c r="OS68" s="232"/>
      <c r="OT68" s="232"/>
      <c r="OU68" s="232"/>
      <c r="OV68" s="232"/>
      <c r="OW68" s="232"/>
      <c r="OX68" s="232"/>
      <c r="OY68" s="232"/>
      <c r="OZ68" s="232"/>
      <c r="PA68" s="232"/>
      <c r="PB68" s="232"/>
      <c r="PC68" s="232"/>
      <c r="PD68" s="232"/>
      <c r="PE68" s="232"/>
      <c r="PF68" s="232"/>
      <c r="PG68" s="232"/>
      <c r="PH68" s="232"/>
      <c r="PI68" s="232"/>
      <c r="PJ68" s="232"/>
      <c r="PK68" s="232"/>
      <c r="PL68" s="232"/>
      <c r="PM68" s="232"/>
      <c r="PN68" s="232"/>
      <c r="PO68" s="232"/>
      <c r="PP68" s="232"/>
      <c r="PQ68" s="232"/>
      <c r="PR68" s="232"/>
      <c r="PS68" s="232"/>
      <c r="PT68" s="232"/>
      <c r="PU68" s="232"/>
      <c r="PV68" s="232"/>
      <c r="PW68" s="232"/>
      <c r="PX68" s="232"/>
      <c r="PY68" s="232"/>
      <c r="PZ68" s="232"/>
      <c r="QA68" s="232"/>
      <c r="QB68" s="232"/>
      <c r="QC68" s="232"/>
      <c r="QD68" s="232"/>
      <c r="QE68" s="232"/>
      <c r="QF68" s="232"/>
      <c r="QG68" s="232"/>
      <c r="QH68" s="232"/>
      <c r="QI68" s="232"/>
      <c r="QJ68" s="232"/>
      <c r="QK68" s="232"/>
      <c r="QL68" s="232"/>
      <c r="QM68" s="232"/>
      <c r="QN68" s="232"/>
      <c r="QO68" s="232"/>
      <c r="QP68" s="232"/>
      <c r="QQ68" s="232"/>
      <c r="QR68" s="232"/>
      <c r="QS68" s="232"/>
      <c r="QT68" s="232"/>
      <c r="QU68" s="232"/>
      <c r="QV68" s="232"/>
      <c r="QW68" s="232"/>
      <c r="QX68" s="232"/>
      <c r="QY68" s="232"/>
      <c r="QZ68" s="232"/>
      <c r="RA68" s="232"/>
      <c r="RB68" s="232"/>
      <c r="RC68" s="232"/>
      <c r="RD68" s="232"/>
      <c r="RE68" s="232"/>
      <c r="RF68" s="232"/>
      <c r="RG68" s="232"/>
      <c r="RH68" s="232"/>
      <c r="RI68" s="232"/>
      <c r="RJ68" s="232"/>
      <c r="RK68" s="232"/>
      <c r="RL68" s="232"/>
      <c r="RM68" s="232"/>
      <c r="RN68" s="232"/>
      <c r="RO68" s="232"/>
      <c r="RP68" s="232"/>
      <c r="RQ68" s="232"/>
      <c r="RR68" s="232"/>
      <c r="RS68" s="232"/>
      <c r="RT68" s="232"/>
      <c r="RU68" s="232"/>
      <c r="RV68" s="232"/>
      <c r="RW68" s="232"/>
      <c r="RX68" s="232"/>
      <c r="RY68" s="232"/>
      <c r="RZ68" s="232"/>
      <c r="SA68" s="232"/>
      <c r="SB68" s="232"/>
      <c r="SC68" s="232"/>
      <c r="SD68" s="232"/>
      <c r="SE68" s="232"/>
      <c r="SF68" s="232"/>
      <c r="SG68" s="232"/>
      <c r="SH68" s="232"/>
      <c r="SI68" s="232"/>
      <c r="SJ68" s="232"/>
      <c r="SK68" s="232"/>
      <c r="SL68" s="232"/>
      <c r="SM68" s="232"/>
      <c r="SN68" s="232"/>
      <c r="SO68" s="232"/>
      <c r="SP68" s="232"/>
      <c r="SQ68" s="232"/>
      <c r="SR68" s="232"/>
      <c r="SS68" s="232"/>
      <c r="ST68" s="232"/>
      <c r="SU68" s="232"/>
      <c r="SV68" s="232"/>
      <c r="SW68" s="232"/>
      <c r="SX68" s="232"/>
      <c r="SY68" s="232"/>
      <c r="SZ68" s="232"/>
      <c r="TA68" s="232"/>
      <c r="TB68" s="232"/>
      <c r="TC68" s="232"/>
      <c r="TD68" s="232"/>
      <c r="TE68" s="232"/>
      <c r="TF68" s="232"/>
      <c r="TG68" s="232"/>
      <c r="TH68" s="232"/>
      <c r="TI68" s="232"/>
      <c r="TJ68" s="232"/>
      <c r="TK68" s="232"/>
      <c r="TL68" s="232"/>
      <c r="TM68" s="232"/>
      <c r="TN68" s="232"/>
      <c r="TO68" s="232"/>
      <c r="TP68" s="232"/>
      <c r="TQ68" s="232"/>
      <c r="TR68" s="232"/>
      <c r="TS68" s="232"/>
      <c r="TT68" s="232"/>
      <c r="TU68" s="232"/>
      <c r="TV68" s="232"/>
      <c r="TW68" s="232"/>
      <c r="TX68" s="232"/>
      <c r="TY68" s="232"/>
      <c r="TZ68" s="232"/>
      <c r="UA68" s="232"/>
      <c r="UB68" s="232"/>
      <c r="UC68" s="232"/>
      <c r="UD68" s="232"/>
      <c r="UE68" s="232"/>
      <c r="UF68" s="232"/>
      <c r="UG68" s="232"/>
      <c r="UH68" s="232"/>
      <c r="UI68" s="232"/>
      <c r="UJ68" s="232"/>
      <c r="UK68" s="232"/>
      <c r="UL68" s="232"/>
      <c r="UM68" s="232"/>
      <c r="UN68" s="232"/>
      <c r="UO68" s="232"/>
      <c r="UP68" s="232"/>
      <c r="UQ68" s="232"/>
      <c r="UR68" s="232"/>
      <c r="US68" s="232"/>
      <c r="UT68" s="232"/>
      <c r="UU68" s="232"/>
      <c r="UV68" s="232"/>
      <c r="UW68" s="232"/>
      <c r="UX68" s="232"/>
      <c r="UY68" s="232"/>
      <c r="UZ68" s="232"/>
      <c r="VA68" s="232"/>
      <c r="VB68" s="232"/>
      <c r="VC68" s="232"/>
      <c r="VD68" s="232"/>
      <c r="VE68" s="232"/>
      <c r="VF68" s="232"/>
      <c r="VG68" s="232"/>
      <c r="VH68" s="232"/>
      <c r="VI68" s="232"/>
      <c r="VJ68" s="232"/>
      <c r="VK68" s="232"/>
      <c r="VL68" s="232"/>
      <c r="VM68" s="232"/>
      <c r="VN68" s="232"/>
      <c r="VO68" s="232"/>
      <c r="VP68" s="232"/>
      <c r="VQ68" s="232"/>
      <c r="VR68" s="232"/>
      <c r="VS68" s="232"/>
      <c r="VT68" s="232"/>
      <c r="VU68" s="232"/>
      <c r="VV68" s="232"/>
      <c r="VW68" s="232"/>
      <c r="VX68" s="232"/>
      <c r="VY68" s="232"/>
      <c r="VZ68" s="232"/>
      <c r="WA68" s="232"/>
      <c r="WB68" s="232"/>
      <c r="WC68" s="232"/>
      <c r="WD68" s="232"/>
      <c r="WE68" s="232"/>
      <c r="WF68" s="232"/>
      <c r="WG68" s="232"/>
      <c r="WH68" s="232"/>
      <c r="WI68" s="232"/>
      <c r="WJ68" s="232"/>
      <c r="WK68" s="232"/>
      <c r="WL68" s="232"/>
      <c r="WM68" s="232"/>
      <c r="WN68" s="232"/>
      <c r="WO68" s="232"/>
      <c r="WP68" s="232"/>
      <c r="WQ68" s="232"/>
      <c r="WR68" s="232"/>
      <c r="WS68" s="232"/>
      <c r="WT68" s="232"/>
      <c r="WU68" s="232"/>
      <c r="WV68" s="232"/>
      <c r="WW68" s="232"/>
      <c r="WX68" s="232"/>
      <c r="WY68" s="232"/>
      <c r="WZ68" s="232"/>
      <c r="XA68" s="232"/>
      <c r="XB68" s="232"/>
      <c r="XC68" s="232"/>
      <c r="XD68" s="232"/>
      <c r="XE68" s="232"/>
      <c r="XF68" s="232"/>
      <c r="XG68" s="232"/>
      <c r="XH68" s="232"/>
      <c r="XI68" s="232"/>
      <c r="XJ68" s="232"/>
      <c r="XK68" s="232"/>
      <c r="XL68" s="232"/>
      <c r="XM68" s="232"/>
      <c r="XN68" s="232"/>
      <c r="XO68" s="232"/>
      <c r="XP68" s="232"/>
      <c r="XQ68" s="232"/>
      <c r="XR68" s="232"/>
      <c r="XS68" s="232"/>
      <c r="XT68" s="232"/>
      <c r="XU68" s="232"/>
      <c r="XV68" s="232"/>
      <c r="XW68" s="232"/>
      <c r="XX68" s="232"/>
      <c r="XY68" s="232"/>
      <c r="XZ68" s="232"/>
      <c r="YA68" s="232"/>
      <c r="YB68" s="232"/>
      <c r="YC68" s="232"/>
      <c r="YD68" s="232"/>
      <c r="YE68" s="232"/>
      <c r="YF68" s="232"/>
      <c r="YG68" s="232"/>
      <c r="YH68" s="232"/>
      <c r="YI68" s="232"/>
      <c r="YJ68" s="232"/>
      <c r="YK68" s="232"/>
      <c r="YL68" s="232"/>
      <c r="YM68" s="232"/>
      <c r="YN68" s="232"/>
      <c r="YO68" s="232"/>
      <c r="YP68" s="232"/>
      <c r="YQ68" s="232"/>
      <c r="YR68" s="232"/>
      <c r="YS68" s="232"/>
      <c r="YT68" s="232"/>
      <c r="YU68" s="232"/>
      <c r="YV68" s="232"/>
      <c r="YW68" s="232"/>
      <c r="YX68" s="232"/>
      <c r="YY68" s="232"/>
      <c r="YZ68" s="232"/>
      <c r="ZA68" s="232"/>
      <c r="ZB68" s="232"/>
      <c r="ZC68" s="232"/>
      <c r="ZD68" s="232"/>
      <c r="ZE68" s="232"/>
      <c r="ZF68" s="232"/>
      <c r="ZG68" s="232"/>
      <c r="ZH68" s="232"/>
      <c r="ZI68" s="232"/>
      <c r="ZJ68" s="232"/>
      <c r="ZK68" s="232"/>
      <c r="ZL68" s="232"/>
      <c r="ZM68" s="232"/>
      <c r="ZN68" s="232"/>
      <c r="ZO68" s="232"/>
      <c r="ZP68" s="232"/>
      <c r="ZQ68" s="232"/>
      <c r="ZR68" s="232"/>
      <c r="ZS68" s="232"/>
      <c r="ZT68" s="232"/>
      <c r="ZU68" s="232"/>
      <c r="ZV68" s="232"/>
      <c r="ZW68" s="232"/>
      <c r="ZX68" s="232"/>
      <c r="ZY68" s="232"/>
      <c r="ZZ68" s="232"/>
      <c r="AAA68" s="232"/>
      <c r="AAB68" s="232"/>
      <c r="AAC68" s="232"/>
      <c r="AAD68" s="232"/>
      <c r="AAE68" s="232"/>
      <c r="AAF68" s="232"/>
      <c r="AAG68" s="232"/>
      <c r="AAH68" s="232"/>
      <c r="AAI68" s="232"/>
      <c r="AAJ68" s="232"/>
      <c r="AAK68" s="232"/>
      <c r="AAL68" s="232"/>
      <c r="AAM68" s="232"/>
      <c r="AAN68" s="232"/>
      <c r="AAO68" s="232"/>
      <c r="AAP68" s="232"/>
      <c r="AAQ68" s="232"/>
      <c r="AAR68" s="232"/>
      <c r="AAS68" s="232"/>
      <c r="AAT68" s="232"/>
      <c r="AAU68" s="232"/>
      <c r="AAV68" s="232"/>
      <c r="AAW68" s="232"/>
      <c r="AAX68" s="232"/>
      <c r="AAY68" s="232"/>
      <c r="AAZ68" s="232"/>
      <c r="ABA68" s="232"/>
      <c r="ABB68" s="232"/>
      <c r="ABC68" s="232"/>
      <c r="ABD68" s="232"/>
      <c r="ABE68" s="232"/>
      <c r="ABF68" s="232"/>
      <c r="ABG68" s="232"/>
      <c r="ABH68" s="232"/>
      <c r="ABI68" s="232"/>
      <c r="ABJ68" s="232"/>
      <c r="ABK68" s="232"/>
      <c r="ABL68" s="232"/>
      <c r="ABM68" s="232"/>
      <c r="ABN68" s="232"/>
      <c r="ABO68" s="232"/>
      <c r="ABP68" s="232"/>
      <c r="ABQ68" s="232"/>
      <c r="ABR68" s="232"/>
      <c r="ABS68" s="232"/>
      <c r="ABT68" s="232"/>
      <c r="ABU68" s="232"/>
      <c r="ABV68" s="232"/>
      <c r="ABW68" s="232"/>
      <c r="ABX68" s="232"/>
      <c r="ABY68" s="232"/>
      <c r="ABZ68" s="232"/>
      <c r="ACA68" s="232"/>
      <c r="ACB68" s="232"/>
      <c r="ACC68" s="232"/>
      <c r="ACD68" s="232"/>
      <c r="ACE68" s="232"/>
      <c r="ACF68" s="232"/>
      <c r="ACG68" s="232"/>
      <c r="ACH68" s="232"/>
      <c r="ACI68" s="232"/>
      <c r="ACJ68" s="232"/>
      <c r="ACK68" s="232"/>
      <c r="ACL68" s="232"/>
      <c r="ACM68" s="232"/>
      <c r="ACN68" s="232"/>
      <c r="ACO68" s="232"/>
      <c r="ACP68" s="232"/>
      <c r="ACQ68" s="232"/>
      <c r="ACR68" s="232"/>
      <c r="ACS68" s="232"/>
      <c r="ACT68" s="232"/>
      <c r="ACU68" s="232"/>
      <c r="ACV68" s="232"/>
      <c r="ACW68" s="232"/>
      <c r="ACX68" s="232"/>
      <c r="ACY68" s="232"/>
      <c r="ACZ68" s="232"/>
      <c r="ADA68" s="232"/>
      <c r="ADB68" s="232"/>
      <c r="ADC68" s="232"/>
      <c r="ADD68" s="232"/>
      <c r="ADE68" s="232"/>
      <c r="ADF68" s="232"/>
      <c r="ADG68" s="232"/>
      <c r="ADH68" s="232"/>
      <c r="ADI68" s="232"/>
      <c r="ADJ68" s="232"/>
      <c r="ADK68" s="232"/>
      <c r="ADL68" s="232"/>
      <c r="ADM68" s="232"/>
      <c r="ADN68" s="232"/>
      <c r="ADO68" s="232"/>
      <c r="ADP68" s="232"/>
      <c r="ADQ68" s="232"/>
      <c r="ADR68" s="232"/>
      <c r="ADS68" s="232"/>
      <c r="ADT68" s="232"/>
      <c r="ADU68" s="232"/>
      <c r="ADV68" s="232"/>
      <c r="ADW68" s="232"/>
      <c r="ADX68" s="232"/>
      <c r="ADY68" s="232"/>
      <c r="ADZ68" s="232"/>
      <c r="AEA68" s="232"/>
      <c r="AEB68" s="232"/>
      <c r="AEC68" s="232"/>
      <c r="AED68" s="232"/>
      <c r="AEE68" s="232"/>
      <c r="AEF68" s="232"/>
      <c r="AEG68" s="232"/>
      <c r="AEH68" s="232"/>
      <c r="AEI68" s="232"/>
      <c r="AEJ68" s="232"/>
      <c r="AEK68" s="232"/>
      <c r="AEL68" s="232"/>
      <c r="AEM68" s="232"/>
      <c r="AEN68" s="232"/>
      <c r="AEO68" s="232"/>
      <c r="AEP68" s="232"/>
      <c r="AEQ68" s="232"/>
      <c r="AER68" s="232"/>
      <c r="AES68" s="232"/>
      <c r="AET68" s="232"/>
      <c r="AEU68" s="232"/>
      <c r="AEV68" s="232"/>
      <c r="AEW68" s="232"/>
      <c r="AEX68" s="232"/>
      <c r="AEY68" s="232"/>
      <c r="AEZ68" s="232"/>
      <c r="AFA68" s="232"/>
      <c r="AFB68" s="232"/>
      <c r="AFC68" s="232"/>
      <c r="AFD68" s="232"/>
      <c r="AFE68" s="232"/>
      <c r="AFF68" s="232"/>
      <c r="AFG68" s="232"/>
      <c r="AFH68" s="232"/>
      <c r="AFI68" s="232"/>
      <c r="AFJ68" s="232"/>
      <c r="AFK68" s="232"/>
      <c r="AFL68" s="232"/>
      <c r="AFM68" s="232"/>
      <c r="AFN68" s="232"/>
      <c r="AFO68" s="232"/>
      <c r="AFP68" s="232"/>
      <c r="AFQ68" s="232"/>
      <c r="AFR68" s="232"/>
      <c r="AFS68" s="232"/>
      <c r="AFT68" s="232"/>
      <c r="AFU68" s="232"/>
      <c r="AFV68" s="232"/>
      <c r="AFW68" s="232"/>
      <c r="AFX68" s="232"/>
      <c r="AFY68" s="232"/>
      <c r="AFZ68" s="232"/>
      <c r="AGA68" s="232"/>
      <c r="AGB68" s="232"/>
      <c r="AGC68" s="232"/>
      <c r="AGD68" s="232"/>
      <c r="AGE68" s="232"/>
      <c r="AGF68" s="232"/>
      <c r="AGG68" s="232"/>
      <c r="AGH68" s="232"/>
      <c r="AGI68" s="232"/>
      <c r="AGJ68" s="232"/>
      <c r="AGK68" s="232"/>
      <c r="AGL68" s="232"/>
      <c r="AGM68" s="232"/>
      <c r="AGN68" s="232"/>
      <c r="AGO68" s="232"/>
      <c r="AGP68" s="232"/>
      <c r="AGQ68" s="232"/>
      <c r="AGR68" s="232"/>
      <c r="AGS68" s="232"/>
      <c r="AGT68" s="232"/>
      <c r="AGU68" s="232"/>
      <c r="AGV68" s="232"/>
      <c r="AGW68" s="232"/>
      <c r="AGX68" s="232"/>
      <c r="AGY68" s="232"/>
      <c r="AGZ68" s="232"/>
      <c r="AHA68" s="232"/>
      <c r="AHB68" s="232"/>
      <c r="AHC68" s="232"/>
      <c r="AHD68" s="232"/>
      <c r="AHE68" s="232"/>
      <c r="AHF68" s="232"/>
      <c r="AHG68" s="232"/>
      <c r="AHH68" s="232"/>
      <c r="AHI68" s="232"/>
      <c r="AHJ68" s="232"/>
      <c r="AHK68" s="232"/>
      <c r="AHL68" s="232"/>
      <c r="AHM68" s="232"/>
      <c r="AHN68" s="232"/>
      <c r="AHO68" s="232"/>
      <c r="AHP68" s="232"/>
      <c r="AHQ68" s="232"/>
      <c r="AHR68" s="232"/>
      <c r="AHS68" s="232"/>
      <c r="AHT68" s="232"/>
      <c r="AHU68" s="232"/>
      <c r="AHV68" s="232"/>
      <c r="AHW68" s="232"/>
      <c r="AHX68" s="232"/>
      <c r="AHY68" s="232"/>
      <c r="AHZ68" s="232"/>
      <c r="AIA68" s="232"/>
      <c r="AIB68" s="232"/>
      <c r="AIC68" s="232"/>
      <c r="AID68" s="232"/>
      <c r="AIE68" s="232"/>
      <c r="AIF68" s="232"/>
      <c r="AIG68" s="232"/>
      <c r="AIH68" s="232"/>
      <c r="AII68" s="232"/>
      <c r="AIJ68" s="232"/>
      <c r="AIK68" s="232"/>
      <c r="AIL68" s="232"/>
      <c r="AIM68" s="232"/>
      <c r="AIN68" s="232"/>
      <c r="AIO68" s="232"/>
      <c r="AIP68" s="232"/>
      <c r="AIQ68" s="232"/>
      <c r="AIR68" s="232"/>
      <c r="AIS68" s="232"/>
      <c r="AIT68" s="232"/>
      <c r="AIU68" s="232"/>
      <c r="AIV68" s="232"/>
      <c r="AIW68" s="232"/>
      <c r="AIX68" s="232"/>
      <c r="AIY68" s="232"/>
      <c r="AIZ68" s="232"/>
      <c r="AJA68" s="232"/>
      <c r="AJB68" s="232"/>
      <c r="AJC68" s="232"/>
      <c r="AJD68" s="232"/>
      <c r="AJE68" s="232"/>
      <c r="AJF68" s="232"/>
      <c r="AJG68" s="232"/>
      <c r="AJH68" s="232"/>
      <c r="AJI68" s="232"/>
      <c r="AJJ68" s="232"/>
      <c r="AJK68" s="232"/>
      <c r="AJL68" s="232"/>
      <c r="AJM68" s="232"/>
      <c r="AJN68" s="232"/>
      <c r="AJO68" s="232"/>
      <c r="AJP68" s="232"/>
      <c r="AJQ68" s="232"/>
      <c r="AJR68" s="232"/>
      <c r="AJS68" s="232"/>
      <c r="AJT68" s="232"/>
      <c r="AJU68" s="232"/>
      <c r="AJV68" s="232"/>
      <c r="AJW68" s="232"/>
      <c r="AJX68" s="232"/>
      <c r="AJY68" s="232"/>
      <c r="AJZ68" s="232"/>
      <c r="AKA68" s="232"/>
      <c r="AKB68" s="232"/>
      <c r="AKC68" s="232"/>
      <c r="AKD68" s="232"/>
      <c r="AKE68" s="232"/>
      <c r="AKF68" s="232"/>
      <c r="AKG68" s="232"/>
      <c r="AKH68" s="232"/>
      <c r="AKI68" s="232"/>
      <c r="AKJ68" s="232"/>
      <c r="AKK68" s="232"/>
      <c r="AKL68" s="232"/>
      <c r="AKM68" s="232"/>
      <c r="AKN68" s="232"/>
      <c r="AKO68" s="232"/>
      <c r="AKP68" s="232"/>
      <c r="AKQ68" s="232"/>
      <c r="AKR68" s="232"/>
      <c r="AKS68" s="232"/>
      <c r="AKT68" s="232"/>
      <c r="AKU68" s="232"/>
      <c r="AKV68" s="232"/>
      <c r="AKW68" s="232"/>
      <c r="AKX68" s="232"/>
      <c r="AKY68" s="232"/>
      <c r="AKZ68" s="232"/>
      <c r="ALA68" s="232"/>
      <c r="ALB68" s="232"/>
      <c r="ALC68" s="232"/>
      <c r="ALD68" s="232"/>
      <c r="ALE68" s="232"/>
      <c r="ALF68" s="232"/>
      <c r="ALG68" s="232"/>
      <c r="ALH68" s="232"/>
      <c r="ALI68" s="232"/>
      <c r="ALJ68" s="232"/>
      <c r="ALK68" s="232"/>
      <c r="ALL68" s="232"/>
      <c r="ALM68" s="232"/>
      <c r="ALN68" s="232"/>
      <c r="ALO68" s="232"/>
      <c r="ALP68" s="232"/>
      <c r="ALQ68" s="232"/>
      <c r="ALR68" s="232"/>
      <c r="ALS68" s="232"/>
      <c r="ALT68" s="232"/>
      <c r="ALU68" s="232"/>
      <c r="ALV68" s="232"/>
      <c r="ALW68" s="232"/>
      <c r="ALX68" s="232"/>
      <c r="ALY68" s="232"/>
      <c r="ALZ68" s="232"/>
      <c r="AMA68" s="232"/>
      <c r="AMB68" s="232"/>
      <c r="AMC68" s="232"/>
      <c r="AMD68" s="232"/>
      <c r="AME68" s="232"/>
      <c r="AMF68" s="232"/>
      <c r="AMG68" s="232"/>
      <c r="AMH68" s="232"/>
      <c r="AMI68" s="232"/>
      <c r="AMJ68" s="232"/>
      <c r="AMK68" s="232"/>
    </row>
    <row r="69" spans="1:1025" s="234" customFormat="1">
      <c r="A69" s="344" t="s">
        <v>200</v>
      </c>
      <c r="B69" s="322" t="s">
        <v>179</v>
      </c>
      <c r="C69" s="342">
        <f>IF(ISBLANK('[10]PRESUP LINEA IMPULSION'!C158),"",'[10]PRESUP LINEA IMPULSION'!C158)</f>
        <v>1</v>
      </c>
      <c r="D69" s="311" t="str">
        <f>IF(ISBLANK('[10]PRESUP LINEA IMPULSION'!D158),"",'[10]PRESUP LINEA IMPULSION'!D158)</f>
        <v>UD</v>
      </c>
      <c r="E69" s="310"/>
      <c r="F69" s="309">
        <f>IF(C69="","",ROUND(C69*E69,2))</f>
        <v>0</v>
      </c>
      <c r="G69" s="288" t="str">
        <f>IF(ISBLANK('[10]PRESUP LINEA IMPULSION'!G158),"",'[10]PRESUP LINEA IMPULSION'!G158)</f>
        <v/>
      </c>
      <c r="H69" s="250"/>
      <c r="K69" s="233"/>
      <c r="L69" s="233"/>
      <c r="M69" s="233"/>
      <c r="N69" s="233"/>
      <c r="O69" s="233"/>
      <c r="P69" s="233"/>
      <c r="Q69" s="233"/>
      <c r="R69" s="233"/>
      <c r="S69" s="232"/>
      <c r="T69" s="232"/>
      <c r="U69" s="232"/>
      <c r="V69" s="232"/>
      <c r="W69" s="232"/>
      <c r="X69" s="232"/>
      <c r="Y69" s="232"/>
      <c r="Z69" s="232"/>
      <c r="AA69" s="232"/>
      <c r="AB69" s="232"/>
      <c r="AC69" s="232"/>
      <c r="AD69" s="232"/>
      <c r="AE69" s="232"/>
      <c r="AF69" s="232"/>
      <c r="AG69" s="232"/>
      <c r="AH69" s="232"/>
      <c r="AI69" s="232"/>
      <c r="AJ69" s="232"/>
      <c r="AK69" s="232"/>
      <c r="AL69" s="232"/>
      <c r="AM69" s="232"/>
      <c r="AN69" s="232"/>
      <c r="AO69" s="232"/>
      <c r="AP69" s="232"/>
      <c r="AQ69" s="232"/>
      <c r="AR69" s="232"/>
      <c r="AS69" s="232"/>
      <c r="AT69" s="232"/>
      <c r="AU69" s="232"/>
      <c r="AV69" s="232"/>
      <c r="AW69" s="232"/>
      <c r="AX69" s="232"/>
      <c r="AY69" s="232"/>
      <c r="AZ69" s="232"/>
      <c r="BA69" s="232"/>
      <c r="BB69" s="232"/>
      <c r="BC69" s="232"/>
      <c r="BD69" s="232"/>
      <c r="BE69" s="232"/>
      <c r="BF69" s="232"/>
      <c r="BG69" s="232"/>
      <c r="BH69" s="232"/>
      <c r="BI69" s="232"/>
      <c r="BJ69" s="232"/>
      <c r="BK69" s="232"/>
      <c r="BL69" s="232"/>
      <c r="BM69" s="232"/>
      <c r="BN69" s="232"/>
      <c r="BO69" s="232"/>
      <c r="BP69" s="232"/>
      <c r="BQ69" s="232"/>
      <c r="BR69" s="232"/>
      <c r="BS69" s="232"/>
      <c r="BT69" s="232"/>
      <c r="BU69" s="232"/>
      <c r="BV69" s="232"/>
      <c r="BW69" s="232"/>
      <c r="BX69" s="232"/>
      <c r="BY69" s="232"/>
      <c r="BZ69" s="232"/>
      <c r="CA69" s="232"/>
      <c r="CB69" s="232"/>
      <c r="CC69" s="232"/>
      <c r="CD69" s="232"/>
      <c r="CE69" s="232"/>
      <c r="CF69" s="232"/>
      <c r="CG69" s="232"/>
      <c r="CH69" s="232"/>
      <c r="CI69" s="232"/>
      <c r="CJ69" s="232"/>
      <c r="CK69" s="232"/>
      <c r="CL69" s="232"/>
      <c r="CM69" s="232"/>
      <c r="CN69" s="232"/>
      <c r="CO69" s="232"/>
      <c r="CP69" s="232"/>
      <c r="CQ69" s="232"/>
      <c r="CR69" s="232"/>
      <c r="CS69" s="232"/>
      <c r="CT69" s="232"/>
      <c r="CU69" s="232"/>
      <c r="CV69" s="232"/>
      <c r="CW69" s="232"/>
      <c r="CX69" s="232"/>
      <c r="CY69" s="232"/>
      <c r="CZ69" s="232"/>
      <c r="DA69" s="232"/>
      <c r="DB69" s="232"/>
      <c r="DC69" s="232"/>
      <c r="DD69" s="232"/>
      <c r="DE69" s="232"/>
      <c r="DF69" s="232"/>
      <c r="DG69" s="232"/>
      <c r="DH69" s="232"/>
      <c r="DI69" s="232"/>
      <c r="DJ69" s="232"/>
      <c r="DK69" s="232"/>
      <c r="DL69" s="232"/>
      <c r="DM69" s="232"/>
      <c r="DN69" s="232"/>
      <c r="DO69" s="232"/>
      <c r="DP69" s="232"/>
      <c r="DQ69" s="232"/>
      <c r="DR69" s="232"/>
      <c r="DS69" s="232"/>
      <c r="DT69" s="232"/>
      <c r="DU69" s="232"/>
      <c r="DV69" s="232"/>
      <c r="DW69" s="232"/>
      <c r="DX69" s="232"/>
      <c r="DY69" s="232"/>
      <c r="DZ69" s="232"/>
      <c r="EA69" s="232"/>
      <c r="EB69" s="232"/>
      <c r="EC69" s="232"/>
      <c r="ED69" s="232"/>
      <c r="EE69" s="232"/>
      <c r="EF69" s="232"/>
      <c r="EG69" s="232"/>
      <c r="EH69" s="232"/>
      <c r="EI69" s="232"/>
      <c r="EJ69" s="232"/>
      <c r="EK69" s="232"/>
      <c r="EL69" s="232"/>
      <c r="EM69" s="232"/>
      <c r="EN69" s="232"/>
      <c r="EO69" s="232"/>
      <c r="EP69" s="232"/>
      <c r="EQ69" s="232"/>
      <c r="ER69" s="232"/>
      <c r="ES69" s="232"/>
      <c r="ET69" s="232"/>
      <c r="EU69" s="232"/>
      <c r="EV69" s="232"/>
      <c r="EW69" s="232"/>
      <c r="EX69" s="232"/>
      <c r="EY69" s="232"/>
      <c r="EZ69" s="232"/>
      <c r="FA69" s="232"/>
      <c r="FB69" s="232"/>
      <c r="FC69" s="232"/>
      <c r="FD69" s="232"/>
      <c r="FE69" s="232"/>
      <c r="FF69" s="232"/>
      <c r="FG69" s="232"/>
      <c r="FH69" s="232"/>
      <c r="FI69" s="232"/>
      <c r="FJ69" s="232"/>
      <c r="FK69" s="232"/>
      <c r="FL69" s="232"/>
      <c r="FM69" s="232"/>
      <c r="FN69" s="232"/>
      <c r="FO69" s="232"/>
      <c r="FP69" s="232"/>
      <c r="FQ69" s="232"/>
      <c r="FR69" s="232"/>
      <c r="FS69" s="232"/>
      <c r="FT69" s="232"/>
      <c r="FU69" s="232"/>
      <c r="FV69" s="232"/>
      <c r="FW69" s="232"/>
      <c r="FX69" s="232"/>
      <c r="FY69" s="232"/>
      <c r="FZ69" s="232"/>
      <c r="GA69" s="232"/>
      <c r="GB69" s="232"/>
      <c r="GC69" s="232"/>
      <c r="GD69" s="232"/>
      <c r="GE69" s="232"/>
      <c r="GF69" s="232"/>
      <c r="GG69" s="232"/>
      <c r="GH69" s="232"/>
      <c r="GI69" s="232"/>
      <c r="GJ69" s="232"/>
      <c r="GK69" s="232"/>
      <c r="GL69" s="232"/>
      <c r="GM69" s="232"/>
      <c r="GN69" s="232"/>
      <c r="GO69" s="232"/>
      <c r="GP69" s="232"/>
      <c r="GQ69" s="232"/>
      <c r="GR69" s="232"/>
      <c r="GS69" s="232"/>
      <c r="GT69" s="232"/>
      <c r="GU69" s="232"/>
      <c r="GV69" s="232"/>
      <c r="GW69" s="232"/>
      <c r="GX69" s="232"/>
      <c r="GY69" s="232"/>
      <c r="GZ69" s="232"/>
      <c r="HA69" s="232"/>
      <c r="HB69" s="232"/>
      <c r="HC69" s="232"/>
      <c r="HD69" s="232"/>
      <c r="HE69" s="232"/>
      <c r="HF69" s="232"/>
      <c r="HG69" s="232"/>
      <c r="HH69" s="232"/>
      <c r="HI69" s="232"/>
      <c r="HJ69" s="232"/>
      <c r="HK69" s="232"/>
      <c r="HL69" s="232"/>
      <c r="HM69" s="232"/>
      <c r="HN69" s="232"/>
      <c r="HO69" s="232"/>
      <c r="HP69" s="232"/>
      <c r="HQ69" s="232"/>
      <c r="HR69" s="232"/>
      <c r="HS69" s="232"/>
      <c r="HT69" s="232"/>
      <c r="HU69" s="232"/>
      <c r="HV69" s="232"/>
      <c r="HW69" s="232"/>
      <c r="HX69" s="232"/>
      <c r="HY69" s="232"/>
      <c r="HZ69" s="232"/>
      <c r="IA69" s="232"/>
      <c r="IB69" s="232"/>
      <c r="IC69" s="232"/>
      <c r="ID69" s="232"/>
      <c r="IE69" s="232"/>
      <c r="IF69" s="232"/>
      <c r="IG69" s="232"/>
      <c r="IH69" s="232"/>
      <c r="II69" s="232"/>
      <c r="IJ69" s="232"/>
      <c r="IK69" s="232"/>
      <c r="IL69" s="232"/>
      <c r="IM69" s="232"/>
      <c r="IN69" s="232"/>
      <c r="IO69" s="232"/>
      <c r="IP69" s="232"/>
      <c r="IQ69" s="232"/>
      <c r="IR69" s="232"/>
      <c r="IS69" s="232"/>
      <c r="IT69" s="232"/>
      <c r="IU69" s="232"/>
      <c r="IV69" s="232"/>
      <c r="IW69" s="232"/>
      <c r="IX69" s="232"/>
      <c r="IY69" s="232"/>
      <c r="IZ69" s="232"/>
      <c r="JA69" s="232"/>
      <c r="JB69" s="232"/>
      <c r="JC69" s="232"/>
      <c r="JD69" s="232"/>
      <c r="JE69" s="232"/>
      <c r="JF69" s="232"/>
      <c r="JG69" s="232"/>
      <c r="JH69" s="232"/>
      <c r="JI69" s="232"/>
      <c r="JJ69" s="232"/>
      <c r="JK69" s="232"/>
      <c r="JL69" s="232"/>
      <c r="JM69" s="232"/>
      <c r="JN69" s="232"/>
      <c r="JO69" s="232"/>
      <c r="JP69" s="232"/>
      <c r="JQ69" s="232"/>
      <c r="JR69" s="232"/>
      <c r="JS69" s="232"/>
      <c r="JT69" s="232"/>
      <c r="JU69" s="232"/>
      <c r="JV69" s="232"/>
      <c r="JW69" s="232"/>
      <c r="JX69" s="232"/>
      <c r="JY69" s="232"/>
      <c r="JZ69" s="232"/>
      <c r="KA69" s="232"/>
      <c r="KB69" s="232"/>
      <c r="KC69" s="232"/>
      <c r="KD69" s="232"/>
      <c r="KE69" s="232"/>
      <c r="KF69" s="232"/>
      <c r="KG69" s="232"/>
      <c r="KH69" s="232"/>
      <c r="KI69" s="232"/>
      <c r="KJ69" s="232"/>
      <c r="KK69" s="232"/>
      <c r="KL69" s="232"/>
      <c r="KM69" s="232"/>
      <c r="KN69" s="232"/>
      <c r="KO69" s="232"/>
      <c r="KP69" s="232"/>
      <c r="KQ69" s="232"/>
      <c r="KR69" s="232"/>
      <c r="KS69" s="232"/>
      <c r="KT69" s="232"/>
      <c r="KU69" s="232"/>
      <c r="KV69" s="232"/>
      <c r="KW69" s="232"/>
      <c r="KX69" s="232"/>
      <c r="KY69" s="232"/>
      <c r="KZ69" s="232"/>
      <c r="LA69" s="232"/>
      <c r="LB69" s="232"/>
      <c r="LC69" s="232"/>
      <c r="LD69" s="232"/>
      <c r="LE69" s="232"/>
      <c r="LF69" s="232"/>
      <c r="LG69" s="232"/>
      <c r="LH69" s="232"/>
      <c r="LI69" s="232"/>
      <c r="LJ69" s="232"/>
      <c r="LK69" s="232"/>
      <c r="LL69" s="232"/>
      <c r="LM69" s="232"/>
      <c r="LN69" s="232"/>
      <c r="LO69" s="232"/>
      <c r="LP69" s="232"/>
      <c r="LQ69" s="232"/>
      <c r="LR69" s="232"/>
      <c r="LS69" s="232"/>
      <c r="LT69" s="232"/>
      <c r="LU69" s="232"/>
      <c r="LV69" s="232"/>
      <c r="LW69" s="232"/>
      <c r="LX69" s="232"/>
      <c r="LY69" s="232"/>
      <c r="LZ69" s="232"/>
      <c r="MA69" s="232"/>
      <c r="MB69" s="232"/>
      <c r="MC69" s="232"/>
      <c r="MD69" s="232"/>
      <c r="ME69" s="232"/>
      <c r="MF69" s="232"/>
      <c r="MG69" s="232"/>
      <c r="MH69" s="232"/>
      <c r="MI69" s="232"/>
      <c r="MJ69" s="232"/>
      <c r="MK69" s="232"/>
      <c r="ML69" s="232"/>
      <c r="MM69" s="232"/>
      <c r="MN69" s="232"/>
      <c r="MO69" s="232"/>
      <c r="MP69" s="232"/>
      <c r="MQ69" s="232"/>
      <c r="MR69" s="232"/>
      <c r="MS69" s="232"/>
      <c r="MT69" s="232"/>
      <c r="MU69" s="232"/>
      <c r="MV69" s="232"/>
      <c r="MW69" s="232"/>
      <c r="MX69" s="232"/>
      <c r="MY69" s="232"/>
      <c r="MZ69" s="232"/>
      <c r="NA69" s="232"/>
      <c r="NB69" s="232"/>
      <c r="NC69" s="232"/>
      <c r="ND69" s="232"/>
      <c r="NE69" s="232"/>
      <c r="NF69" s="232"/>
      <c r="NG69" s="232"/>
      <c r="NH69" s="232"/>
      <c r="NI69" s="232"/>
      <c r="NJ69" s="232"/>
      <c r="NK69" s="232"/>
      <c r="NL69" s="232"/>
      <c r="NM69" s="232"/>
      <c r="NN69" s="232"/>
      <c r="NO69" s="232"/>
      <c r="NP69" s="232"/>
      <c r="NQ69" s="232"/>
      <c r="NR69" s="232"/>
      <c r="NS69" s="232"/>
      <c r="NT69" s="232"/>
      <c r="NU69" s="232"/>
      <c r="NV69" s="232"/>
      <c r="NW69" s="232"/>
      <c r="NX69" s="232"/>
      <c r="NY69" s="232"/>
      <c r="NZ69" s="232"/>
      <c r="OA69" s="232"/>
      <c r="OB69" s="232"/>
      <c r="OC69" s="232"/>
      <c r="OD69" s="232"/>
      <c r="OE69" s="232"/>
      <c r="OF69" s="232"/>
      <c r="OG69" s="232"/>
      <c r="OH69" s="232"/>
      <c r="OI69" s="232"/>
      <c r="OJ69" s="232"/>
      <c r="OK69" s="232"/>
      <c r="OL69" s="232"/>
      <c r="OM69" s="232"/>
      <c r="ON69" s="232"/>
      <c r="OO69" s="232"/>
      <c r="OP69" s="232"/>
      <c r="OQ69" s="232"/>
      <c r="OR69" s="232"/>
      <c r="OS69" s="232"/>
      <c r="OT69" s="232"/>
      <c r="OU69" s="232"/>
      <c r="OV69" s="232"/>
      <c r="OW69" s="232"/>
      <c r="OX69" s="232"/>
      <c r="OY69" s="232"/>
      <c r="OZ69" s="232"/>
      <c r="PA69" s="232"/>
      <c r="PB69" s="232"/>
      <c r="PC69" s="232"/>
      <c r="PD69" s="232"/>
      <c r="PE69" s="232"/>
      <c r="PF69" s="232"/>
      <c r="PG69" s="232"/>
      <c r="PH69" s="232"/>
      <c r="PI69" s="232"/>
      <c r="PJ69" s="232"/>
      <c r="PK69" s="232"/>
      <c r="PL69" s="232"/>
      <c r="PM69" s="232"/>
      <c r="PN69" s="232"/>
      <c r="PO69" s="232"/>
      <c r="PP69" s="232"/>
      <c r="PQ69" s="232"/>
      <c r="PR69" s="232"/>
      <c r="PS69" s="232"/>
      <c r="PT69" s="232"/>
      <c r="PU69" s="232"/>
      <c r="PV69" s="232"/>
      <c r="PW69" s="232"/>
      <c r="PX69" s="232"/>
      <c r="PY69" s="232"/>
      <c r="PZ69" s="232"/>
      <c r="QA69" s="232"/>
      <c r="QB69" s="232"/>
      <c r="QC69" s="232"/>
      <c r="QD69" s="232"/>
      <c r="QE69" s="232"/>
      <c r="QF69" s="232"/>
      <c r="QG69" s="232"/>
      <c r="QH69" s="232"/>
      <c r="QI69" s="232"/>
      <c r="QJ69" s="232"/>
      <c r="QK69" s="232"/>
      <c r="QL69" s="232"/>
      <c r="QM69" s="232"/>
      <c r="QN69" s="232"/>
      <c r="QO69" s="232"/>
      <c r="QP69" s="232"/>
      <c r="QQ69" s="232"/>
      <c r="QR69" s="232"/>
      <c r="QS69" s="232"/>
      <c r="QT69" s="232"/>
      <c r="QU69" s="232"/>
      <c r="QV69" s="232"/>
      <c r="QW69" s="232"/>
      <c r="QX69" s="232"/>
      <c r="QY69" s="232"/>
      <c r="QZ69" s="232"/>
      <c r="RA69" s="232"/>
      <c r="RB69" s="232"/>
      <c r="RC69" s="232"/>
      <c r="RD69" s="232"/>
      <c r="RE69" s="232"/>
      <c r="RF69" s="232"/>
      <c r="RG69" s="232"/>
      <c r="RH69" s="232"/>
      <c r="RI69" s="232"/>
      <c r="RJ69" s="232"/>
      <c r="RK69" s="232"/>
      <c r="RL69" s="232"/>
      <c r="RM69" s="232"/>
      <c r="RN69" s="232"/>
      <c r="RO69" s="232"/>
      <c r="RP69" s="232"/>
      <c r="RQ69" s="232"/>
      <c r="RR69" s="232"/>
      <c r="RS69" s="232"/>
      <c r="RT69" s="232"/>
      <c r="RU69" s="232"/>
      <c r="RV69" s="232"/>
      <c r="RW69" s="232"/>
      <c r="RX69" s="232"/>
      <c r="RY69" s="232"/>
      <c r="RZ69" s="232"/>
      <c r="SA69" s="232"/>
      <c r="SB69" s="232"/>
      <c r="SC69" s="232"/>
      <c r="SD69" s="232"/>
      <c r="SE69" s="232"/>
      <c r="SF69" s="232"/>
      <c r="SG69" s="232"/>
      <c r="SH69" s="232"/>
      <c r="SI69" s="232"/>
      <c r="SJ69" s="232"/>
      <c r="SK69" s="232"/>
      <c r="SL69" s="232"/>
      <c r="SM69" s="232"/>
      <c r="SN69" s="232"/>
      <c r="SO69" s="232"/>
      <c r="SP69" s="232"/>
      <c r="SQ69" s="232"/>
      <c r="SR69" s="232"/>
      <c r="SS69" s="232"/>
      <c r="ST69" s="232"/>
      <c r="SU69" s="232"/>
      <c r="SV69" s="232"/>
      <c r="SW69" s="232"/>
      <c r="SX69" s="232"/>
      <c r="SY69" s="232"/>
      <c r="SZ69" s="232"/>
      <c r="TA69" s="232"/>
      <c r="TB69" s="232"/>
      <c r="TC69" s="232"/>
      <c r="TD69" s="232"/>
      <c r="TE69" s="232"/>
      <c r="TF69" s="232"/>
      <c r="TG69" s="232"/>
      <c r="TH69" s="232"/>
      <c r="TI69" s="232"/>
      <c r="TJ69" s="232"/>
      <c r="TK69" s="232"/>
      <c r="TL69" s="232"/>
      <c r="TM69" s="232"/>
      <c r="TN69" s="232"/>
      <c r="TO69" s="232"/>
      <c r="TP69" s="232"/>
      <c r="TQ69" s="232"/>
      <c r="TR69" s="232"/>
      <c r="TS69" s="232"/>
      <c r="TT69" s="232"/>
      <c r="TU69" s="232"/>
      <c r="TV69" s="232"/>
      <c r="TW69" s="232"/>
      <c r="TX69" s="232"/>
      <c r="TY69" s="232"/>
      <c r="TZ69" s="232"/>
      <c r="UA69" s="232"/>
      <c r="UB69" s="232"/>
      <c r="UC69" s="232"/>
      <c r="UD69" s="232"/>
      <c r="UE69" s="232"/>
      <c r="UF69" s="232"/>
      <c r="UG69" s="232"/>
      <c r="UH69" s="232"/>
      <c r="UI69" s="232"/>
      <c r="UJ69" s="232"/>
      <c r="UK69" s="232"/>
      <c r="UL69" s="232"/>
      <c r="UM69" s="232"/>
      <c r="UN69" s="232"/>
      <c r="UO69" s="232"/>
      <c r="UP69" s="232"/>
      <c r="UQ69" s="232"/>
      <c r="UR69" s="232"/>
      <c r="US69" s="232"/>
      <c r="UT69" s="232"/>
      <c r="UU69" s="232"/>
      <c r="UV69" s="232"/>
      <c r="UW69" s="232"/>
      <c r="UX69" s="232"/>
      <c r="UY69" s="232"/>
      <c r="UZ69" s="232"/>
      <c r="VA69" s="232"/>
      <c r="VB69" s="232"/>
      <c r="VC69" s="232"/>
      <c r="VD69" s="232"/>
      <c r="VE69" s="232"/>
      <c r="VF69" s="232"/>
      <c r="VG69" s="232"/>
      <c r="VH69" s="232"/>
      <c r="VI69" s="232"/>
      <c r="VJ69" s="232"/>
      <c r="VK69" s="232"/>
      <c r="VL69" s="232"/>
      <c r="VM69" s="232"/>
      <c r="VN69" s="232"/>
      <c r="VO69" s="232"/>
      <c r="VP69" s="232"/>
      <c r="VQ69" s="232"/>
      <c r="VR69" s="232"/>
      <c r="VS69" s="232"/>
      <c r="VT69" s="232"/>
      <c r="VU69" s="232"/>
      <c r="VV69" s="232"/>
      <c r="VW69" s="232"/>
      <c r="VX69" s="232"/>
      <c r="VY69" s="232"/>
      <c r="VZ69" s="232"/>
      <c r="WA69" s="232"/>
      <c r="WB69" s="232"/>
      <c r="WC69" s="232"/>
      <c r="WD69" s="232"/>
      <c r="WE69" s="232"/>
      <c r="WF69" s="232"/>
      <c r="WG69" s="232"/>
      <c r="WH69" s="232"/>
      <c r="WI69" s="232"/>
      <c r="WJ69" s="232"/>
      <c r="WK69" s="232"/>
      <c r="WL69" s="232"/>
      <c r="WM69" s="232"/>
      <c r="WN69" s="232"/>
      <c r="WO69" s="232"/>
      <c r="WP69" s="232"/>
      <c r="WQ69" s="232"/>
      <c r="WR69" s="232"/>
      <c r="WS69" s="232"/>
      <c r="WT69" s="232"/>
      <c r="WU69" s="232"/>
      <c r="WV69" s="232"/>
      <c r="WW69" s="232"/>
      <c r="WX69" s="232"/>
      <c r="WY69" s="232"/>
      <c r="WZ69" s="232"/>
      <c r="XA69" s="232"/>
      <c r="XB69" s="232"/>
      <c r="XC69" s="232"/>
      <c r="XD69" s="232"/>
      <c r="XE69" s="232"/>
      <c r="XF69" s="232"/>
      <c r="XG69" s="232"/>
      <c r="XH69" s="232"/>
      <c r="XI69" s="232"/>
      <c r="XJ69" s="232"/>
      <c r="XK69" s="232"/>
      <c r="XL69" s="232"/>
      <c r="XM69" s="232"/>
      <c r="XN69" s="232"/>
      <c r="XO69" s="232"/>
      <c r="XP69" s="232"/>
      <c r="XQ69" s="232"/>
      <c r="XR69" s="232"/>
      <c r="XS69" s="232"/>
      <c r="XT69" s="232"/>
      <c r="XU69" s="232"/>
      <c r="XV69" s="232"/>
      <c r="XW69" s="232"/>
      <c r="XX69" s="232"/>
      <c r="XY69" s="232"/>
      <c r="XZ69" s="232"/>
      <c r="YA69" s="232"/>
      <c r="YB69" s="232"/>
      <c r="YC69" s="232"/>
      <c r="YD69" s="232"/>
      <c r="YE69" s="232"/>
      <c r="YF69" s="232"/>
      <c r="YG69" s="232"/>
      <c r="YH69" s="232"/>
      <c r="YI69" s="232"/>
      <c r="YJ69" s="232"/>
      <c r="YK69" s="232"/>
      <c r="YL69" s="232"/>
      <c r="YM69" s="232"/>
      <c r="YN69" s="232"/>
      <c r="YO69" s="232"/>
      <c r="YP69" s="232"/>
      <c r="YQ69" s="232"/>
      <c r="YR69" s="232"/>
      <c r="YS69" s="232"/>
      <c r="YT69" s="232"/>
      <c r="YU69" s="232"/>
      <c r="YV69" s="232"/>
      <c r="YW69" s="232"/>
      <c r="YX69" s="232"/>
      <c r="YY69" s="232"/>
      <c r="YZ69" s="232"/>
      <c r="ZA69" s="232"/>
      <c r="ZB69" s="232"/>
      <c r="ZC69" s="232"/>
      <c r="ZD69" s="232"/>
      <c r="ZE69" s="232"/>
      <c r="ZF69" s="232"/>
      <c r="ZG69" s="232"/>
      <c r="ZH69" s="232"/>
      <c r="ZI69" s="232"/>
      <c r="ZJ69" s="232"/>
      <c r="ZK69" s="232"/>
      <c r="ZL69" s="232"/>
      <c r="ZM69" s="232"/>
      <c r="ZN69" s="232"/>
      <c r="ZO69" s="232"/>
      <c r="ZP69" s="232"/>
      <c r="ZQ69" s="232"/>
      <c r="ZR69" s="232"/>
      <c r="ZS69" s="232"/>
      <c r="ZT69" s="232"/>
      <c r="ZU69" s="232"/>
      <c r="ZV69" s="232"/>
      <c r="ZW69" s="232"/>
      <c r="ZX69" s="232"/>
      <c r="ZY69" s="232"/>
      <c r="ZZ69" s="232"/>
      <c r="AAA69" s="232"/>
      <c r="AAB69" s="232"/>
      <c r="AAC69" s="232"/>
      <c r="AAD69" s="232"/>
      <c r="AAE69" s="232"/>
      <c r="AAF69" s="232"/>
      <c r="AAG69" s="232"/>
      <c r="AAH69" s="232"/>
      <c r="AAI69" s="232"/>
      <c r="AAJ69" s="232"/>
      <c r="AAK69" s="232"/>
      <c r="AAL69" s="232"/>
      <c r="AAM69" s="232"/>
      <c r="AAN69" s="232"/>
      <c r="AAO69" s="232"/>
      <c r="AAP69" s="232"/>
      <c r="AAQ69" s="232"/>
      <c r="AAR69" s="232"/>
      <c r="AAS69" s="232"/>
      <c r="AAT69" s="232"/>
      <c r="AAU69" s="232"/>
      <c r="AAV69" s="232"/>
      <c r="AAW69" s="232"/>
      <c r="AAX69" s="232"/>
      <c r="AAY69" s="232"/>
      <c r="AAZ69" s="232"/>
      <c r="ABA69" s="232"/>
      <c r="ABB69" s="232"/>
      <c r="ABC69" s="232"/>
      <c r="ABD69" s="232"/>
      <c r="ABE69" s="232"/>
      <c r="ABF69" s="232"/>
      <c r="ABG69" s="232"/>
      <c r="ABH69" s="232"/>
      <c r="ABI69" s="232"/>
      <c r="ABJ69" s="232"/>
      <c r="ABK69" s="232"/>
      <c r="ABL69" s="232"/>
      <c r="ABM69" s="232"/>
      <c r="ABN69" s="232"/>
      <c r="ABO69" s="232"/>
      <c r="ABP69" s="232"/>
      <c r="ABQ69" s="232"/>
      <c r="ABR69" s="232"/>
      <c r="ABS69" s="232"/>
      <c r="ABT69" s="232"/>
      <c r="ABU69" s="232"/>
      <c r="ABV69" s="232"/>
      <c r="ABW69" s="232"/>
      <c r="ABX69" s="232"/>
      <c r="ABY69" s="232"/>
      <c r="ABZ69" s="232"/>
      <c r="ACA69" s="232"/>
      <c r="ACB69" s="232"/>
      <c r="ACC69" s="232"/>
      <c r="ACD69" s="232"/>
      <c r="ACE69" s="232"/>
      <c r="ACF69" s="232"/>
      <c r="ACG69" s="232"/>
      <c r="ACH69" s="232"/>
      <c r="ACI69" s="232"/>
      <c r="ACJ69" s="232"/>
      <c r="ACK69" s="232"/>
      <c r="ACL69" s="232"/>
      <c r="ACM69" s="232"/>
      <c r="ACN69" s="232"/>
      <c r="ACO69" s="232"/>
      <c r="ACP69" s="232"/>
      <c r="ACQ69" s="232"/>
      <c r="ACR69" s="232"/>
      <c r="ACS69" s="232"/>
      <c r="ACT69" s="232"/>
      <c r="ACU69" s="232"/>
      <c r="ACV69" s="232"/>
      <c r="ACW69" s="232"/>
      <c r="ACX69" s="232"/>
      <c r="ACY69" s="232"/>
      <c r="ACZ69" s="232"/>
      <c r="ADA69" s="232"/>
      <c r="ADB69" s="232"/>
      <c r="ADC69" s="232"/>
      <c r="ADD69" s="232"/>
      <c r="ADE69" s="232"/>
      <c r="ADF69" s="232"/>
      <c r="ADG69" s="232"/>
      <c r="ADH69" s="232"/>
      <c r="ADI69" s="232"/>
      <c r="ADJ69" s="232"/>
      <c r="ADK69" s="232"/>
      <c r="ADL69" s="232"/>
      <c r="ADM69" s="232"/>
      <c r="ADN69" s="232"/>
      <c r="ADO69" s="232"/>
      <c r="ADP69" s="232"/>
      <c r="ADQ69" s="232"/>
      <c r="ADR69" s="232"/>
      <c r="ADS69" s="232"/>
      <c r="ADT69" s="232"/>
      <c r="ADU69" s="232"/>
      <c r="ADV69" s="232"/>
      <c r="ADW69" s="232"/>
      <c r="ADX69" s="232"/>
      <c r="ADY69" s="232"/>
      <c r="ADZ69" s="232"/>
      <c r="AEA69" s="232"/>
      <c r="AEB69" s="232"/>
      <c r="AEC69" s="232"/>
      <c r="AED69" s="232"/>
      <c r="AEE69" s="232"/>
      <c r="AEF69" s="232"/>
      <c r="AEG69" s="232"/>
      <c r="AEH69" s="232"/>
      <c r="AEI69" s="232"/>
      <c r="AEJ69" s="232"/>
      <c r="AEK69" s="232"/>
      <c r="AEL69" s="232"/>
      <c r="AEM69" s="232"/>
      <c r="AEN69" s="232"/>
      <c r="AEO69" s="232"/>
      <c r="AEP69" s="232"/>
      <c r="AEQ69" s="232"/>
      <c r="AER69" s="232"/>
      <c r="AES69" s="232"/>
      <c r="AET69" s="232"/>
      <c r="AEU69" s="232"/>
      <c r="AEV69" s="232"/>
      <c r="AEW69" s="232"/>
      <c r="AEX69" s="232"/>
      <c r="AEY69" s="232"/>
      <c r="AEZ69" s="232"/>
      <c r="AFA69" s="232"/>
      <c r="AFB69" s="232"/>
      <c r="AFC69" s="232"/>
      <c r="AFD69" s="232"/>
      <c r="AFE69" s="232"/>
      <c r="AFF69" s="232"/>
      <c r="AFG69" s="232"/>
      <c r="AFH69" s="232"/>
      <c r="AFI69" s="232"/>
      <c r="AFJ69" s="232"/>
      <c r="AFK69" s="232"/>
      <c r="AFL69" s="232"/>
      <c r="AFM69" s="232"/>
      <c r="AFN69" s="232"/>
      <c r="AFO69" s="232"/>
      <c r="AFP69" s="232"/>
      <c r="AFQ69" s="232"/>
      <c r="AFR69" s="232"/>
      <c r="AFS69" s="232"/>
      <c r="AFT69" s="232"/>
      <c r="AFU69" s="232"/>
      <c r="AFV69" s="232"/>
      <c r="AFW69" s="232"/>
      <c r="AFX69" s="232"/>
      <c r="AFY69" s="232"/>
      <c r="AFZ69" s="232"/>
      <c r="AGA69" s="232"/>
      <c r="AGB69" s="232"/>
      <c r="AGC69" s="232"/>
      <c r="AGD69" s="232"/>
      <c r="AGE69" s="232"/>
      <c r="AGF69" s="232"/>
      <c r="AGG69" s="232"/>
      <c r="AGH69" s="232"/>
      <c r="AGI69" s="232"/>
      <c r="AGJ69" s="232"/>
      <c r="AGK69" s="232"/>
      <c r="AGL69" s="232"/>
      <c r="AGM69" s="232"/>
      <c r="AGN69" s="232"/>
      <c r="AGO69" s="232"/>
      <c r="AGP69" s="232"/>
      <c r="AGQ69" s="232"/>
      <c r="AGR69" s="232"/>
      <c r="AGS69" s="232"/>
      <c r="AGT69" s="232"/>
      <c r="AGU69" s="232"/>
      <c r="AGV69" s="232"/>
      <c r="AGW69" s="232"/>
      <c r="AGX69" s="232"/>
      <c r="AGY69" s="232"/>
      <c r="AGZ69" s="232"/>
      <c r="AHA69" s="232"/>
      <c r="AHB69" s="232"/>
      <c r="AHC69" s="232"/>
      <c r="AHD69" s="232"/>
      <c r="AHE69" s="232"/>
      <c r="AHF69" s="232"/>
      <c r="AHG69" s="232"/>
      <c r="AHH69" s="232"/>
      <c r="AHI69" s="232"/>
      <c r="AHJ69" s="232"/>
      <c r="AHK69" s="232"/>
      <c r="AHL69" s="232"/>
      <c r="AHM69" s="232"/>
      <c r="AHN69" s="232"/>
      <c r="AHO69" s="232"/>
      <c r="AHP69" s="232"/>
      <c r="AHQ69" s="232"/>
      <c r="AHR69" s="232"/>
      <c r="AHS69" s="232"/>
      <c r="AHT69" s="232"/>
      <c r="AHU69" s="232"/>
      <c r="AHV69" s="232"/>
      <c r="AHW69" s="232"/>
      <c r="AHX69" s="232"/>
      <c r="AHY69" s="232"/>
      <c r="AHZ69" s="232"/>
      <c r="AIA69" s="232"/>
      <c r="AIB69" s="232"/>
      <c r="AIC69" s="232"/>
      <c r="AID69" s="232"/>
      <c r="AIE69" s="232"/>
      <c r="AIF69" s="232"/>
      <c r="AIG69" s="232"/>
      <c r="AIH69" s="232"/>
      <c r="AII69" s="232"/>
      <c r="AIJ69" s="232"/>
      <c r="AIK69" s="232"/>
      <c r="AIL69" s="232"/>
      <c r="AIM69" s="232"/>
      <c r="AIN69" s="232"/>
      <c r="AIO69" s="232"/>
      <c r="AIP69" s="232"/>
      <c r="AIQ69" s="232"/>
      <c r="AIR69" s="232"/>
      <c r="AIS69" s="232"/>
      <c r="AIT69" s="232"/>
      <c r="AIU69" s="232"/>
      <c r="AIV69" s="232"/>
      <c r="AIW69" s="232"/>
      <c r="AIX69" s="232"/>
      <c r="AIY69" s="232"/>
      <c r="AIZ69" s="232"/>
      <c r="AJA69" s="232"/>
      <c r="AJB69" s="232"/>
      <c r="AJC69" s="232"/>
      <c r="AJD69" s="232"/>
      <c r="AJE69" s="232"/>
      <c r="AJF69" s="232"/>
      <c r="AJG69" s="232"/>
      <c r="AJH69" s="232"/>
      <c r="AJI69" s="232"/>
      <c r="AJJ69" s="232"/>
      <c r="AJK69" s="232"/>
      <c r="AJL69" s="232"/>
      <c r="AJM69" s="232"/>
      <c r="AJN69" s="232"/>
      <c r="AJO69" s="232"/>
      <c r="AJP69" s="232"/>
      <c r="AJQ69" s="232"/>
      <c r="AJR69" s="232"/>
      <c r="AJS69" s="232"/>
      <c r="AJT69" s="232"/>
      <c r="AJU69" s="232"/>
      <c r="AJV69" s="232"/>
      <c r="AJW69" s="232"/>
      <c r="AJX69" s="232"/>
      <c r="AJY69" s="232"/>
      <c r="AJZ69" s="232"/>
      <c r="AKA69" s="232"/>
      <c r="AKB69" s="232"/>
      <c r="AKC69" s="232"/>
      <c r="AKD69" s="232"/>
      <c r="AKE69" s="232"/>
      <c r="AKF69" s="232"/>
      <c r="AKG69" s="232"/>
      <c r="AKH69" s="232"/>
      <c r="AKI69" s="232"/>
      <c r="AKJ69" s="232"/>
      <c r="AKK69" s="232"/>
      <c r="AKL69" s="232"/>
      <c r="AKM69" s="232"/>
      <c r="AKN69" s="232"/>
      <c r="AKO69" s="232"/>
      <c r="AKP69" s="232"/>
      <c r="AKQ69" s="232"/>
      <c r="AKR69" s="232"/>
      <c r="AKS69" s="232"/>
      <c r="AKT69" s="232"/>
      <c r="AKU69" s="232"/>
      <c r="AKV69" s="232"/>
      <c r="AKW69" s="232"/>
      <c r="AKX69" s="232"/>
      <c r="AKY69" s="232"/>
      <c r="AKZ69" s="232"/>
      <c r="ALA69" s="232"/>
      <c r="ALB69" s="232"/>
      <c r="ALC69" s="232"/>
      <c r="ALD69" s="232"/>
      <c r="ALE69" s="232"/>
      <c r="ALF69" s="232"/>
      <c r="ALG69" s="232"/>
      <c r="ALH69" s="232"/>
      <c r="ALI69" s="232"/>
      <c r="ALJ69" s="232"/>
      <c r="ALK69" s="232"/>
      <c r="ALL69" s="232"/>
      <c r="ALM69" s="232"/>
      <c r="ALN69" s="232"/>
      <c r="ALO69" s="232"/>
      <c r="ALP69" s="232"/>
      <c r="ALQ69" s="232"/>
      <c r="ALR69" s="232"/>
      <c r="ALS69" s="232"/>
      <c r="ALT69" s="232"/>
      <c r="ALU69" s="232"/>
      <c r="ALV69" s="232"/>
      <c r="ALW69" s="232"/>
      <c r="ALX69" s="232"/>
      <c r="ALY69" s="232"/>
      <c r="ALZ69" s="232"/>
      <c r="AMA69" s="232"/>
      <c r="AMB69" s="232"/>
      <c r="AMC69" s="232"/>
      <c r="AMD69" s="232"/>
      <c r="AME69" s="232"/>
      <c r="AMF69" s="232"/>
      <c r="AMG69" s="232"/>
      <c r="AMH69" s="232"/>
      <c r="AMI69" s="232"/>
      <c r="AMJ69" s="232"/>
      <c r="AMK69" s="232"/>
    </row>
    <row r="70" spans="1:1025" s="234" customFormat="1">
      <c r="A70" s="345" t="s">
        <v>114</v>
      </c>
      <c r="B70" s="347" t="s">
        <v>178</v>
      </c>
      <c r="C70" s="312" t="str">
        <f>IF(ISBLANK('[10]PRESUP LINEA IMPULSION'!C240),"",'[10]PRESUP LINEA IMPULSION'!C240)</f>
        <v/>
      </c>
      <c r="D70" s="311" t="str">
        <f>IF(ISBLANK('[10]PRESUP LINEA IMPULSION'!D240),"",'[10]PRESUP LINEA IMPULSION'!D240)</f>
        <v/>
      </c>
      <c r="E70" s="310"/>
      <c r="F70" s="309" t="str">
        <f>IF(C70="","",ROUND(C70*E70,2))</f>
        <v/>
      </c>
      <c r="G70" s="288" t="str">
        <f>IF(ISBLANK('[10]PRESUP LINEA IMPULSION'!G240),"",'[10]PRESUP LINEA IMPULSION'!G240)</f>
        <v/>
      </c>
      <c r="H70" s="250"/>
      <c r="K70" s="233"/>
      <c r="L70" s="233"/>
      <c r="M70" s="233"/>
      <c r="N70" s="233"/>
      <c r="O70" s="233"/>
      <c r="P70" s="233"/>
      <c r="Q70" s="233"/>
      <c r="R70" s="233"/>
      <c r="S70" s="232"/>
      <c r="T70" s="232"/>
      <c r="U70" s="232"/>
      <c r="V70" s="232"/>
      <c r="W70" s="232"/>
      <c r="X70" s="232"/>
      <c r="Y70" s="232"/>
      <c r="Z70" s="232"/>
      <c r="AA70" s="232"/>
      <c r="AB70" s="232"/>
      <c r="AC70" s="232"/>
      <c r="AD70" s="232"/>
      <c r="AE70" s="232"/>
      <c r="AF70" s="232"/>
      <c r="AG70" s="232"/>
      <c r="AH70" s="232"/>
      <c r="AI70" s="232"/>
      <c r="AJ70" s="232"/>
      <c r="AK70" s="232"/>
      <c r="AL70" s="232"/>
      <c r="AM70" s="232"/>
      <c r="AN70" s="232"/>
      <c r="AO70" s="232"/>
      <c r="AP70" s="232"/>
      <c r="AQ70" s="232"/>
      <c r="AR70" s="232"/>
      <c r="AS70" s="232"/>
      <c r="AT70" s="232"/>
      <c r="AU70" s="232"/>
      <c r="AV70" s="232"/>
      <c r="AW70" s="232"/>
      <c r="AX70" s="232"/>
      <c r="AY70" s="232"/>
      <c r="AZ70" s="232"/>
      <c r="BA70" s="232"/>
      <c r="BB70" s="232"/>
      <c r="BC70" s="232"/>
      <c r="BD70" s="232"/>
      <c r="BE70" s="232"/>
      <c r="BF70" s="232"/>
      <c r="BG70" s="232"/>
      <c r="BH70" s="232"/>
      <c r="BI70" s="232"/>
      <c r="BJ70" s="232"/>
      <c r="BK70" s="232"/>
      <c r="BL70" s="232"/>
      <c r="BM70" s="232"/>
      <c r="BN70" s="232"/>
      <c r="BO70" s="232"/>
      <c r="BP70" s="232"/>
      <c r="BQ70" s="232"/>
      <c r="BR70" s="232"/>
      <c r="BS70" s="232"/>
      <c r="BT70" s="232"/>
      <c r="BU70" s="232"/>
      <c r="BV70" s="232"/>
      <c r="BW70" s="232"/>
      <c r="BX70" s="232"/>
      <c r="BY70" s="232"/>
      <c r="BZ70" s="232"/>
      <c r="CA70" s="232"/>
      <c r="CB70" s="232"/>
      <c r="CC70" s="232"/>
      <c r="CD70" s="232"/>
      <c r="CE70" s="232"/>
      <c r="CF70" s="232"/>
      <c r="CG70" s="232"/>
      <c r="CH70" s="232"/>
      <c r="CI70" s="232"/>
      <c r="CJ70" s="232"/>
      <c r="CK70" s="232"/>
      <c r="CL70" s="232"/>
      <c r="CM70" s="232"/>
      <c r="CN70" s="232"/>
      <c r="CO70" s="232"/>
      <c r="CP70" s="232"/>
      <c r="CQ70" s="232"/>
      <c r="CR70" s="232"/>
      <c r="CS70" s="232"/>
      <c r="CT70" s="232"/>
      <c r="CU70" s="232"/>
      <c r="CV70" s="232"/>
      <c r="CW70" s="232"/>
      <c r="CX70" s="232"/>
      <c r="CY70" s="232"/>
      <c r="CZ70" s="232"/>
      <c r="DA70" s="232"/>
      <c r="DB70" s="232"/>
      <c r="DC70" s="232"/>
      <c r="DD70" s="232"/>
      <c r="DE70" s="232"/>
      <c r="DF70" s="232"/>
      <c r="DG70" s="232"/>
      <c r="DH70" s="232"/>
      <c r="DI70" s="232"/>
      <c r="DJ70" s="232"/>
      <c r="DK70" s="232"/>
      <c r="DL70" s="232"/>
      <c r="DM70" s="232"/>
      <c r="DN70" s="232"/>
      <c r="DO70" s="232"/>
      <c r="DP70" s="232"/>
      <c r="DQ70" s="232"/>
      <c r="DR70" s="232"/>
      <c r="DS70" s="232"/>
      <c r="DT70" s="232"/>
      <c r="DU70" s="232"/>
      <c r="DV70" s="232"/>
      <c r="DW70" s="232"/>
      <c r="DX70" s="232"/>
      <c r="DY70" s="232"/>
      <c r="DZ70" s="232"/>
      <c r="EA70" s="232"/>
      <c r="EB70" s="232"/>
      <c r="EC70" s="232"/>
      <c r="ED70" s="232"/>
      <c r="EE70" s="232"/>
      <c r="EF70" s="232"/>
      <c r="EG70" s="232"/>
      <c r="EH70" s="232"/>
      <c r="EI70" s="232"/>
      <c r="EJ70" s="232"/>
      <c r="EK70" s="232"/>
      <c r="EL70" s="232"/>
      <c r="EM70" s="232"/>
      <c r="EN70" s="232"/>
      <c r="EO70" s="232"/>
      <c r="EP70" s="232"/>
      <c r="EQ70" s="232"/>
      <c r="ER70" s="232"/>
      <c r="ES70" s="232"/>
      <c r="ET70" s="232"/>
      <c r="EU70" s="232"/>
      <c r="EV70" s="232"/>
      <c r="EW70" s="232"/>
      <c r="EX70" s="232"/>
      <c r="EY70" s="232"/>
      <c r="EZ70" s="232"/>
      <c r="FA70" s="232"/>
      <c r="FB70" s="232"/>
      <c r="FC70" s="232"/>
      <c r="FD70" s="232"/>
      <c r="FE70" s="232"/>
      <c r="FF70" s="232"/>
      <c r="FG70" s="232"/>
      <c r="FH70" s="232"/>
      <c r="FI70" s="232"/>
      <c r="FJ70" s="232"/>
      <c r="FK70" s="232"/>
      <c r="FL70" s="232"/>
      <c r="FM70" s="232"/>
      <c r="FN70" s="232"/>
      <c r="FO70" s="232"/>
      <c r="FP70" s="232"/>
      <c r="FQ70" s="232"/>
      <c r="FR70" s="232"/>
      <c r="FS70" s="232"/>
      <c r="FT70" s="232"/>
      <c r="FU70" s="232"/>
      <c r="FV70" s="232"/>
      <c r="FW70" s="232"/>
      <c r="FX70" s="232"/>
      <c r="FY70" s="232"/>
      <c r="FZ70" s="232"/>
      <c r="GA70" s="232"/>
      <c r="GB70" s="232"/>
      <c r="GC70" s="232"/>
      <c r="GD70" s="232"/>
      <c r="GE70" s="232"/>
      <c r="GF70" s="232"/>
      <c r="GG70" s="232"/>
      <c r="GH70" s="232"/>
      <c r="GI70" s="232"/>
      <c r="GJ70" s="232"/>
      <c r="GK70" s="232"/>
      <c r="GL70" s="232"/>
      <c r="GM70" s="232"/>
      <c r="GN70" s="232"/>
      <c r="GO70" s="232"/>
      <c r="GP70" s="232"/>
      <c r="GQ70" s="232"/>
      <c r="GR70" s="232"/>
      <c r="GS70" s="232"/>
      <c r="GT70" s="232"/>
      <c r="GU70" s="232"/>
      <c r="GV70" s="232"/>
      <c r="GW70" s="232"/>
      <c r="GX70" s="232"/>
      <c r="GY70" s="232"/>
      <c r="GZ70" s="232"/>
      <c r="HA70" s="232"/>
      <c r="HB70" s="232"/>
      <c r="HC70" s="232"/>
      <c r="HD70" s="232"/>
      <c r="HE70" s="232"/>
      <c r="HF70" s="232"/>
      <c r="HG70" s="232"/>
      <c r="HH70" s="232"/>
      <c r="HI70" s="232"/>
      <c r="HJ70" s="232"/>
      <c r="HK70" s="232"/>
      <c r="HL70" s="232"/>
      <c r="HM70" s="232"/>
      <c r="HN70" s="232"/>
      <c r="HO70" s="232"/>
      <c r="HP70" s="232"/>
      <c r="HQ70" s="232"/>
      <c r="HR70" s="232"/>
      <c r="HS70" s="232"/>
      <c r="HT70" s="232"/>
      <c r="HU70" s="232"/>
      <c r="HV70" s="232"/>
      <c r="HW70" s="232"/>
      <c r="HX70" s="232"/>
      <c r="HY70" s="232"/>
      <c r="HZ70" s="232"/>
      <c r="IA70" s="232"/>
      <c r="IB70" s="232"/>
      <c r="IC70" s="232"/>
      <c r="ID70" s="232"/>
      <c r="IE70" s="232"/>
      <c r="IF70" s="232"/>
      <c r="IG70" s="232"/>
      <c r="IH70" s="232"/>
      <c r="II70" s="232"/>
      <c r="IJ70" s="232"/>
      <c r="IK70" s="232"/>
      <c r="IL70" s="232"/>
      <c r="IM70" s="232"/>
      <c r="IN70" s="232"/>
      <c r="IO70" s="232"/>
      <c r="IP70" s="232"/>
      <c r="IQ70" s="232"/>
      <c r="IR70" s="232"/>
      <c r="IS70" s="232"/>
      <c r="IT70" s="232"/>
      <c r="IU70" s="232"/>
      <c r="IV70" s="232"/>
      <c r="IW70" s="232"/>
      <c r="IX70" s="232"/>
      <c r="IY70" s="232"/>
      <c r="IZ70" s="232"/>
      <c r="JA70" s="232"/>
      <c r="JB70" s="232"/>
      <c r="JC70" s="232"/>
      <c r="JD70" s="232"/>
      <c r="JE70" s="232"/>
      <c r="JF70" s="232"/>
      <c r="JG70" s="232"/>
      <c r="JH70" s="232"/>
      <c r="JI70" s="232"/>
      <c r="JJ70" s="232"/>
      <c r="JK70" s="232"/>
      <c r="JL70" s="232"/>
      <c r="JM70" s="232"/>
      <c r="JN70" s="232"/>
      <c r="JO70" s="232"/>
      <c r="JP70" s="232"/>
      <c r="JQ70" s="232"/>
      <c r="JR70" s="232"/>
      <c r="JS70" s="232"/>
      <c r="JT70" s="232"/>
      <c r="JU70" s="232"/>
      <c r="JV70" s="232"/>
      <c r="JW70" s="232"/>
      <c r="JX70" s="232"/>
      <c r="JY70" s="232"/>
      <c r="JZ70" s="232"/>
      <c r="KA70" s="232"/>
      <c r="KB70" s="232"/>
      <c r="KC70" s="232"/>
      <c r="KD70" s="232"/>
      <c r="KE70" s="232"/>
      <c r="KF70" s="232"/>
      <c r="KG70" s="232"/>
      <c r="KH70" s="232"/>
      <c r="KI70" s="232"/>
      <c r="KJ70" s="232"/>
      <c r="KK70" s="232"/>
      <c r="KL70" s="232"/>
      <c r="KM70" s="232"/>
      <c r="KN70" s="232"/>
      <c r="KO70" s="232"/>
      <c r="KP70" s="232"/>
      <c r="KQ70" s="232"/>
      <c r="KR70" s="232"/>
      <c r="KS70" s="232"/>
      <c r="KT70" s="232"/>
      <c r="KU70" s="232"/>
      <c r="KV70" s="232"/>
      <c r="KW70" s="232"/>
      <c r="KX70" s="232"/>
      <c r="KY70" s="232"/>
      <c r="KZ70" s="232"/>
      <c r="LA70" s="232"/>
      <c r="LB70" s="232"/>
      <c r="LC70" s="232"/>
      <c r="LD70" s="232"/>
      <c r="LE70" s="232"/>
      <c r="LF70" s="232"/>
      <c r="LG70" s="232"/>
      <c r="LH70" s="232"/>
      <c r="LI70" s="232"/>
      <c r="LJ70" s="232"/>
      <c r="LK70" s="232"/>
      <c r="LL70" s="232"/>
      <c r="LM70" s="232"/>
      <c r="LN70" s="232"/>
      <c r="LO70" s="232"/>
      <c r="LP70" s="232"/>
      <c r="LQ70" s="232"/>
      <c r="LR70" s="232"/>
      <c r="LS70" s="232"/>
      <c r="LT70" s="232"/>
      <c r="LU70" s="232"/>
      <c r="LV70" s="232"/>
      <c r="LW70" s="232"/>
      <c r="LX70" s="232"/>
      <c r="LY70" s="232"/>
      <c r="LZ70" s="232"/>
      <c r="MA70" s="232"/>
      <c r="MB70" s="232"/>
      <c r="MC70" s="232"/>
      <c r="MD70" s="232"/>
      <c r="ME70" s="232"/>
      <c r="MF70" s="232"/>
      <c r="MG70" s="232"/>
      <c r="MH70" s="232"/>
      <c r="MI70" s="232"/>
      <c r="MJ70" s="232"/>
      <c r="MK70" s="232"/>
      <c r="ML70" s="232"/>
      <c r="MM70" s="232"/>
      <c r="MN70" s="232"/>
      <c r="MO70" s="232"/>
      <c r="MP70" s="232"/>
      <c r="MQ70" s="232"/>
      <c r="MR70" s="232"/>
      <c r="MS70" s="232"/>
      <c r="MT70" s="232"/>
      <c r="MU70" s="232"/>
      <c r="MV70" s="232"/>
      <c r="MW70" s="232"/>
      <c r="MX70" s="232"/>
      <c r="MY70" s="232"/>
      <c r="MZ70" s="232"/>
      <c r="NA70" s="232"/>
      <c r="NB70" s="232"/>
      <c r="NC70" s="232"/>
      <c r="ND70" s="232"/>
      <c r="NE70" s="232"/>
      <c r="NF70" s="232"/>
      <c r="NG70" s="232"/>
      <c r="NH70" s="232"/>
      <c r="NI70" s="232"/>
      <c r="NJ70" s="232"/>
      <c r="NK70" s="232"/>
      <c r="NL70" s="232"/>
      <c r="NM70" s="232"/>
      <c r="NN70" s="232"/>
      <c r="NO70" s="232"/>
      <c r="NP70" s="232"/>
      <c r="NQ70" s="232"/>
      <c r="NR70" s="232"/>
      <c r="NS70" s="232"/>
      <c r="NT70" s="232"/>
      <c r="NU70" s="232"/>
      <c r="NV70" s="232"/>
      <c r="NW70" s="232"/>
      <c r="NX70" s="232"/>
      <c r="NY70" s="232"/>
      <c r="NZ70" s="232"/>
      <c r="OA70" s="232"/>
      <c r="OB70" s="232"/>
      <c r="OC70" s="232"/>
      <c r="OD70" s="232"/>
      <c r="OE70" s="232"/>
      <c r="OF70" s="232"/>
      <c r="OG70" s="232"/>
      <c r="OH70" s="232"/>
      <c r="OI70" s="232"/>
      <c r="OJ70" s="232"/>
      <c r="OK70" s="232"/>
      <c r="OL70" s="232"/>
      <c r="OM70" s="232"/>
      <c r="ON70" s="232"/>
      <c r="OO70" s="232"/>
      <c r="OP70" s="232"/>
      <c r="OQ70" s="232"/>
      <c r="OR70" s="232"/>
      <c r="OS70" s="232"/>
      <c r="OT70" s="232"/>
      <c r="OU70" s="232"/>
      <c r="OV70" s="232"/>
      <c r="OW70" s="232"/>
      <c r="OX70" s="232"/>
      <c r="OY70" s="232"/>
      <c r="OZ70" s="232"/>
      <c r="PA70" s="232"/>
      <c r="PB70" s="232"/>
      <c r="PC70" s="232"/>
      <c r="PD70" s="232"/>
      <c r="PE70" s="232"/>
      <c r="PF70" s="232"/>
      <c r="PG70" s="232"/>
      <c r="PH70" s="232"/>
      <c r="PI70" s="232"/>
      <c r="PJ70" s="232"/>
      <c r="PK70" s="232"/>
      <c r="PL70" s="232"/>
      <c r="PM70" s="232"/>
      <c r="PN70" s="232"/>
      <c r="PO70" s="232"/>
      <c r="PP70" s="232"/>
      <c r="PQ70" s="232"/>
      <c r="PR70" s="232"/>
      <c r="PS70" s="232"/>
      <c r="PT70" s="232"/>
      <c r="PU70" s="232"/>
      <c r="PV70" s="232"/>
      <c r="PW70" s="232"/>
      <c r="PX70" s="232"/>
      <c r="PY70" s="232"/>
      <c r="PZ70" s="232"/>
      <c r="QA70" s="232"/>
      <c r="QB70" s="232"/>
      <c r="QC70" s="232"/>
      <c r="QD70" s="232"/>
      <c r="QE70" s="232"/>
      <c r="QF70" s="232"/>
      <c r="QG70" s="232"/>
      <c r="QH70" s="232"/>
      <c r="QI70" s="232"/>
      <c r="QJ70" s="232"/>
      <c r="QK70" s="232"/>
      <c r="QL70" s="232"/>
      <c r="QM70" s="232"/>
      <c r="QN70" s="232"/>
      <c r="QO70" s="232"/>
      <c r="QP70" s="232"/>
      <c r="QQ70" s="232"/>
      <c r="QR70" s="232"/>
      <c r="QS70" s="232"/>
      <c r="QT70" s="232"/>
      <c r="QU70" s="232"/>
      <c r="QV70" s="232"/>
      <c r="QW70" s="232"/>
      <c r="QX70" s="232"/>
      <c r="QY70" s="232"/>
      <c r="QZ70" s="232"/>
      <c r="RA70" s="232"/>
      <c r="RB70" s="232"/>
      <c r="RC70" s="232"/>
      <c r="RD70" s="232"/>
      <c r="RE70" s="232"/>
      <c r="RF70" s="232"/>
      <c r="RG70" s="232"/>
      <c r="RH70" s="232"/>
      <c r="RI70" s="232"/>
      <c r="RJ70" s="232"/>
      <c r="RK70" s="232"/>
      <c r="RL70" s="232"/>
      <c r="RM70" s="232"/>
      <c r="RN70" s="232"/>
      <c r="RO70" s="232"/>
      <c r="RP70" s="232"/>
      <c r="RQ70" s="232"/>
      <c r="RR70" s="232"/>
      <c r="RS70" s="232"/>
      <c r="RT70" s="232"/>
      <c r="RU70" s="232"/>
      <c r="RV70" s="232"/>
      <c r="RW70" s="232"/>
      <c r="RX70" s="232"/>
      <c r="RY70" s="232"/>
      <c r="RZ70" s="232"/>
      <c r="SA70" s="232"/>
      <c r="SB70" s="232"/>
      <c r="SC70" s="232"/>
      <c r="SD70" s="232"/>
      <c r="SE70" s="232"/>
      <c r="SF70" s="232"/>
      <c r="SG70" s="232"/>
      <c r="SH70" s="232"/>
      <c r="SI70" s="232"/>
      <c r="SJ70" s="232"/>
      <c r="SK70" s="232"/>
      <c r="SL70" s="232"/>
      <c r="SM70" s="232"/>
      <c r="SN70" s="232"/>
      <c r="SO70" s="232"/>
      <c r="SP70" s="232"/>
      <c r="SQ70" s="232"/>
      <c r="SR70" s="232"/>
      <c r="SS70" s="232"/>
      <c r="ST70" s="232"/>
      <c r="SU70" s="232"/>
      <c r="SV70" s="232"/>
      <c r="SW70" s="232"/>
      <c r="SX70" s="232"/>
      <c r="SY70" s="232"/>
      <c r="SZ70" s="232"/>
      <c r="TA70" s="232"/>
      <c r="TB70" s="232"/>
      <c r="TC70" s="232"/>
      <c r="TD70" s="232"/>
      <c r="TE70" s="232"/>
      <c r="TF70" s="232"/>
      <c r="TG70" s="232"/>
      <c r="TH70" s="232"/>
      <c r="TI70" s="232"/>
      <c r="TJ70" s="232"/>
      <c r="TK70" s="232"/>
      <c r="TL70" s="232"/>
      <c r="TM70" s="232"/>
      <c r="TN70" s="232"/>
      <c r="TO70" s="232"/>
      <c r="TP70" s="232"/>
      <c r="TQ70" s="232"/>
      <c r="TR70" s="232"/>
      <c r="TS70" s="232"/>
      <c r="TT70" s="232"/>
      <c r="TU70" s="232"/>
      <c r="TV70" s="232"/>
      <c r="TW70" s="232"/>
      <c r="TX70" s="232"/>
      <c r="TY70" s="232"/>
      <c r="TZ70" s="232"/>
      <c r="UA70" s="232"/>
      <c r="UB70" s="232"/>
      <c r="UC70" s="232"/>
      <c r="UD70" s="232"/>
      <c r="UE70" s="232"/>
      <c r="UF70" s="232"/>
      <c r="UG70" s="232"/>
      <c r="UH70" s="232"/>
      <c r="UI70" s="232"/>
      <c r="UJ70" s="232"/>
      <c r="UK70" s="232"/>
      <c r="UL70" s="232"/>
      <c r="UM70" s="232"/>
      <c r="UN70" s="232"/>
      <c r="UO70" s="232"/>
      <c r="UP70" s="232"/>
      <c r="UQ70" s="232"/>
      <c r="UR70" s="232"/>
      <c r="US70" s="232"/>
      <c r="UT70" s="232"/>
      <c r="UU70" s="232"/>
      <c r="UV70" s="232"/>
      <c r="UW70" s="232"/>
      <c r="UX70" s="232"/>
      <c r="UY70" s="232"/>
      <c r="UZ70" s="232"/>
      <c r="VA70" s="232"/>
      <c r="VB70" s="232"/>
      <c r="VC70" s="232"/>
      <c r="VD70" s="232"/>
      <c r="VE70" s="232"/>
      <c r="VF70" s="232"/>
      <c r="VG70" s="232"/>
      <c r="VH70" s="232"/>
      <c r="VI70" s="232"/>
      <c r="VJ70" s="232"/>
      <c r="VK70" s="232"/>
      <c r="VL70" s="232"/>
      <c r="VM70" s="232"/>
      <c r="VN70" s="232"/>
      <c r="VO70" s="232"/>
      <c r="VP70" s="232"/>
      <c r="VQ70" s="232"/>
      <c r="VR70" s="232"/>
      <c r="VS70" s="232"/>
      <c r="VT70" s="232"/>
      <c r="VU70" s="232"/>
      <c r="VV70" s="232"/>
      <c r="VW70" s="232"/>
      <c r="VX70" s="232"/>
      <c r="VY70" s="232"/>
      <c r="VZ70" s="232"/>
      <c r="WA70" s="232"/>
      <c r="WB70" s="232"/>
      <c r="WC70" s="232"/>
      <c r="WD70" s="232"/>
      <c r="WE70" s="232"/>
      <c r="WF70" s="232"/>
      <c r="WG70" s="232"/>
      <c r="WH70" s="232"/>
      <c r="WI70" s="232"/>
      <c r="WJ70" s="232"/>
      <c r="WK70" s="232"/>
      <c r="WL70" s="232"/>
      <c r="WM70" s="232"/>
      <c r="WN70" s="232"/>
      <c r="WO70" s="232"/>
      <c r="WP70" s="232"/>
      <c r="WQ70" s="232"/>
      <c r="WR70" s="232"/>
      <c r="WS70" s="232"/>
      <c r="WT70" s="232"/>
      <c r="WU70" s="232"/>
      <c r="WV70" s="232"/>
      <c r="WW70" s="232"/>
      <c r="WX70" s="232"/>
      <c r="WY70" s="232"/>
      <c r="WZ70" s="232"/>
      <c r="XA70" s="232"/>
      <c r="XB70" s="232"/>
      <c r="XC70" s="232"/>
      <c r="XD70" s="232"/>
      <c r="XE70" s="232"/>
      <c r="XF70" s="232"/>
      <c r="XG70" s="232"/>
      <c r="XH70" s="232"/>
      <c r="XI70" s="232"/>
      <c r="XJ70" s="232"/>
      <c r="XK70" s="232"/>
      <c r="XL70" s="232"/>
      <c r="XM70" s="232"/>
      <c r="XN70" s="232"/>
      <c r="XO70" s="232"/>
      <c r="XP70" s="232"/>
      <c r="XQ70" s="232"/>
      <c r="XR70" s="232"/>
      <c r="XS70" s="232"/>
      <c r="XT70" s="232"/>
      <c r="XU70" s="232"/>
      <c r="XV70" s="232"/>
      <c r="XW70" s="232"/>
      <c r="XX70" s="232"/>
      <c r="XY70" s="232"/>
      <c r="XZ70" s="232"/>
      <c r="YA70" s="232"/>
      <c r="YB70" s="232"/>
      <c r="YC70" s="232"/>
      <c r="YD70" s="232"/>
      <c r="YE70" s="232"/>
      <c r="YF70" s="232"/>
      <c r="YG70" s="232"/>
      <c r="YH70" s="232"/>
      <c r="YI70" s="232"/>
      <c r="YJ70" s="232"/>
      <c r="YK70" s="232"/>
      <c r="YL70" s="232"/>
      <c r="YM70" s="232"/>
      <c r="YN70" s="232"/>
      <c r="YO70" s="232"/>
      <c r="YP70" s="232"/>
      <c r="YQ70" s="232"/>
      <c r="YR70" s="232"/>
      <c r="YS70" s="232"/>
      <c r="YT70" s="232"/>
      <c r="YU70" s="232"/>
      <c r="YV70" s="232"/>
      <c r="YW70" s="232"/>
      <c r="YX70" s="232"/>
      <c r="YY70" s="232"/>
      <c r="YZ70" s="232"/>
      <c r="ZA70" s="232"/>
      <c r="ZB70" s="232"/>
      <c r="ZC70" s="232"/>
      <c r="ZD70" s="232"/>
      <c r="ZE70" s="232"/>
      <c r="ZF70" s="232"/>
      <c r="ZG70" s="232"/>
      <c r="ZH70" s="232"/>
      <c r="ZI70" s="232"/>
      <c r="ZJ70" s="232"/>
      <c r="ZK70" s="232"/>
      <c r="ZL70" s="232"/>
      <c r="ZM70" s="232"/>
      <c r="ZN70" s="232"/>
      <c r="ZO70" s="232"/>
      <c r="ZP70" s="232"/>
      <c r="ZQ70" s="232"/>
      <c r="ZR70" s="232"/>
      <c r="ZS70" s="232"/>
      <c r="ZT70" s="232"/>
      <c r="ZU70" s="232"/>
      <c r="ZV70" s="232"/>
      <c r="ZW70" s="232"/>
      <c r="ZX70" s="232"/>
      <c r="ZY70" s="232"/>
      <c r="ZZ70" s="232"/>
      <c r="AAA70" s="232"/>
      <c r="AAB70" s="232"/>
      <c r="AAC70" s="232"/>
      <c r="AAD70" s="232"/>
      <c r="AAE70" s="232"/>
      <c r="AAF70" s="232"/>
      <c r="AAG70" s="232"/>
      <c r="AAH70" s="232"/>
      <c r="AAI70" s="232"/>
      <c r="AAJ70" s="232"/>
      <c r="AAK70" s="232"/>
      <c r="AAL70" s="232"/>
      <c r="AAM70" s="232"/>
      <c r="AAN70" s="232"/>
      <c r="AAO70" s="232"/>
      <c r="AAP70" s="232"/>
      <c r="AAQ70" s="232"/>
      <c r="AAR70" s="232"/>
      <c r="AAS70" s="232"/>
      <c r="AAT70" s="232"/>
      <c r="AAU70" s="232"/>
      <c r="AAV70" s="232"/>
      <c r="AAW70" s="232"/>
      <c r="AAX70" s="232"/>
      <c r="AAY70" s="232"/>
      <c r="AAZ70" s="232"/>
      <c r="ABA70" s="232"/>
      <c r="ABB70" s="232"/>
      <c r="ABC70" s="232"/>
      <c r="ABD70" s="232"/>
      <c r="ABE70" s="232"/>
      <c r="ABF70" s="232"/>
      <c r="ABG70" s="232"/>
      <c r="ABH70" s="232"/>
      <c r="ABI70" s="232"/>
      <c r="ABJ70" s="232"/>
      <c r="ABK70" s="232"/>
      <c r="ABL70" s="232"/>
      <c r="ABM70" s="232"/>
      <c r="ABN70" s="232"/>
      <c r="ABO70" s="232"/>
      <c r="ABP70" s="232"/>
      <c r="ABQ70" s="232"/>
      <c r="ABR70" s="232"/>
      <c r="ABS70" s="232"/>
      <c r="ABT70" s="232"/>
      <c r="ABU70" s="232"/>
      <c r="ABV70" s="232"/>
      <c r="ABW70" s="232"/>
      <c r="ABX70" s="232"/>
      <c r="ABY70" s="232"/>
      <c r="ABZ70" s="232"/>
      <c r="ACA70" s="232"/>
      <c r="ACB70" s="232"/>
      <c r="ACC70" s="232"/>
      <c r="ACD70" s="232"/>
      <c r="ACE70" s="232"/>
      <c r="ACF70" s="232"/>
      <c r="ACG70" s="232"/>
      <c r="ACH70" s="232"/>
      <c r="ACI70" s="232"/>
      <c r="ACJ70" s="232"/>
      <c r="ACK70" s="232"/>
      <c r="ACL70" s="232"/>
      <c r="ACM70" s="232"/>
      <c r="ACN70" s="232"/>
      <c r="ACO70" s="232"/>
      <c r="ACP70" s="232"/>
      <c r="ACQ70" s="232"/>
      <c r="ACR70" s="232"/>
      <c r="ACS70" s="232"/>
      <c r="ACT70" s="232"/>
      <c r="ACU70" s="232"/>
      <c r="ACV70" s="232"/>
      <c r="ACW70" s="232"/>
      <c r="ACX70" s="232"/>
      <c r="ACY70" s="232"/>
      <c r="ACZ70" s="232"/>
      <c r="ADA70" s="232"/>
      <c r="ADB70" s="232"/>
      <c r="ADC70" s="232"/>
      <c r="ADD70" s="232"/>
      <c r="ADE70" s="232"/>
      <c r="ADF70" s="232"/>
      <c r="ADG70" s="232"/>
      <c r="ADH70" s="232"/>
      <c r="ADI70" s="232"/>
      <c r="ADJ70" s="232"/>
      <c r="ADK70" s="232"/>
      <c r="ADL70" s="232"/>
      <c r="ADM70" s="232"/>
      <c r="ADN70" s="232"/>
      <c r="ADO70" s="232"/>
      <c r="ADP70" s="232"/>
      <c r="ADQ70" s="232"/>
      <c r="ADR70" s="232"/>
      <c r="ADS70" s="232"/>
      <c r="ADT70" s="232"/>
      <c r="ADU70" s="232"/>
      <c r="ADV70" s="232"/>
      <c r="ADW70" s="232"/>
      <c r="ADX70" s="232"/>
      <c r="ADY70" s="232"/>
      <c r="ADZ70" s="232"/>
      <c r="AEA70" s="232"/>
      <c r="AEB70" s="232"/>
      <c r="AEC70" s="232"/>
      <c r="AED70" s="232"/>
      <c r="AEE70" s="232"/>
      <c r="AEF70" s="232"/>
      <c r="AEG70" s="232"/>
      <c r="AEH70" s="232"/>
      <c r="AEI70" s="232"/>
      <c r="AEJ70" s="232"/>
      <c r="AEK70" s="232"/>
      <c r="AEL70" s="232"/>
      <c r="AEM70" s="232"/>
      <c r="AEN70" s="232"/>
      <c r="AEO70" s="232"/>
      <c r="AEP70" s="232"/>
      <c r="AEQ70" s="232"/>
      <c r="AER70" s="232"/>
      <c r="AES70" s="232"/>
      <c r="AET70" s="232"/>
      <c r="AEU70" s="232"/>
      <c r="AEV70" s="232"/>
      <c r="AEW70" s="232"/>
      <c r="AEX70" s="232"/>
      <c r="AEY70" s="232"/>
      <c r="AEZ70" s="232"/>
      <c r="AFA70" s="232"/>
      <c r="AFB70" s="232"/>
      <c r="AFC70" s="232"/>
      <c r="AFD70" s="232"/>
      <c r="AFE70" s="232"/>
      <c r="AFF70" s="232"/>
      <c r="AFG70" s="232"/>
      <c r="AFH70" s="232"/>
      <c r="AFI70" s="232"/>
      <c r="AFJ70" s="232"/>
      <c r="AFK70" s="232"/>
      <c r="AFL70" s="232"/>
      <c r="AFM70" s="232"/>
      <c r="AFN70" s="232"/>
      <c r="AFO70" s="232"/>
      <c r="AFP70" s="232"/>
      <c r="AFQ70" s="232"/>
      <c r="AFR70" s="232"/>
      <c r="AFS70" s="232"/>
      <c r="AFT70" s="232"/>
      <c r="AFU70" s="232"/>
      <c r="AFV70" s="232"/>
      <c r="AFW70" s="232"/>
      <c r="AFX70" s="232"/>
      <c r="AFY70" s="232"/>
      <c r="AFZ70" s="232"/>
      <c r="AGA70" s="232"/>
      <c r="AGB70" s="232"/>
      <c r="AGC70" s="232"/>
      <c r="AGD70" s="232"/>
      <c r="AGE70" s="232"/>
      <c r="AGF70" s="232"/>
      <c r="AGG70" s="232"/>
      <c r="AGH70" s="232"/>
      <c r="AGI70" s="232"/>
      <c r="AGJ70" s="232"/>
      <c r="AGK70" s="232"/>
      <c r="AGL70" s="232"/>
      <c r="AGM70" s="232"/>
      <c r="AGN70" s="232"/>
      <c r="AGO70" s="232"/>
      <c r="AGP70" s="232"/>
      <c r="AGQ70" s="232"/>
      <c r="AGR70" s="232"/>
      <c r="AGS70" s="232"/>
      <c r="AGT70" s="232"/>
      <c r="AGU70" s="232"/>
      <c r="AGV70" s="232"/>
      <c r="AGW70" s="232"/>
      <c r="AGX70" s="232"/>
      <c r="AGY70" s="232"/>
      <c r="AGZ70" s="232"/>
      <c r="AHA70" s="232"/>
      <c r="AHB70" s="232"/>
      <c r="AHC70" s="232"/>
      <c r="AHD70" s="232"/>
      <c r="AHE70" s="232"/>
      <c r="AHF70" s="232"/>
      <c r="AHG70" s="232"/>
      <c r="AHH70" s="232"/>
      <c r="AHI70" s="232"/>
      <c r="AHJ70" s="232"/>
      <c r="AHK70" s="232"/>
      <c r="AHL70" s="232"/>
      <c r="AHM70" s="232"/>
      <c r="AHN70" s="232"/>
      <c r="AHO70" s="232"/>
      <c r="AHP70" s="232"/>
      <c r="AHQ70" s="232"/>
      <c r="AHR70" s="232"/>
      <c r="AHS70" s="232"/>
      <c r="AHT70" s="232"/>
      <c r="AHU70" s="232"/>
      <c r="AHV70" s="232"/>
      <c r="AHW70" s="232"/>
      <c r="AHX70" s="232"/>
      <c r="AHY70" s="232"/>
      <c r="AHZ70" s="232"/>
      <c r="AIA70" s="232"/>
      <c r="AIB70" s="232"/>
      <c r="AIC70" s="232"/>
      <c r="AID70" s="232"/>
      <c r="AIE70" s="232"/>
      <c r="AIF70" s="232"/>
      <c r="AIG70" s="232"/>
      <c r="AIH70" s="232"/>
      <c r="AII70" s="232"/>
      <c r="AIJ70" s="232"/>
      <c r="AIK70" s="232"/>
      <c r="AIL70" s="232"/>
      <c r="AIM70" s="232"/>
      <c r="AIN70" s="232"/>
      <c r="AIO70" s="232"/>
      <c r="AIP70" s="232"/>
      <c r="AIQ70" s="232"/>
      <c r="AIR70" s="232"/>
      <c r="AIS70" s="232"/>
      <c r="AIT70" s="232"/>
      <c r="AIU70" s="232"/>
      <c r="AIV70" s="232"/>
      <c r="AIW70" s="232"/>
      <c r="AIX70" s="232"/>
      <c r="AIY70" s="232"/>
      <c r="AIZ70" s="232"/>
      <c r="AJA70" s="232"/>
      <c r="AJB70" s="232"/>
      <c r="AJC70" s="232"/>
      <c r="AJD70" s="232"/>
      <c r="AJE70" s="232"/>
      <c r="AJF70" s="232"/>
      <c r="AJG70" s="232"/>
      <c r="AJH70" s="232"/>
      <c r="AJI70" s="232"/>
      <c r="AJJ70" s="232"/>
      <c r="AJK70" s="232"/>
      <c r="AJL70" s="232"/>
      <c r="AJM70" s="232"/>
      <c r="AJN70" s="232"/>
      <c r="AJO70" s="232"/>
      <c r="AJP70" s="232"/>
      <c r="AJQ70" s="232"/>
      <c r="AJR70" s="232"/>
      <c r="AJS70" s="232"/>
      <c r="AJT70" s="232"/>
      <c r="AJU70" s="232"/>
      <c r="AJV70" s="232"/>
      <c r="AJW70" s="232"/>
      <c r="AJX70" s="232"/>
      <c r="AJY70" s="232"/>
      <c r="AJZ70" s="232"/>
      <c r="AKA70" s="232"/>
      <c r="AKB70" s="232"/>
      <c r="AKC70" s="232"/>
      <c r="AKD70" s="232"/>
      <c r="AKE70" s="232"/>
      <c r="AKF70" s="232"/>
      <c r="AKG70" s="232"/>
      <c r="AKH70" s="232"/>
      <c r="AKI70" s="232"/>
      <c r="AKJ70" s="232"/>
      <c r="AKK70" s="232"/>
      <c r="AKL70" s="232"/>
      <c r="AKM70" s="232"/>
      <c r="AKN70" s="232"/>
      <c r="AKO70" s="232"/>
      <c r="AKP70" s="232"/>
      <c r="AKQ70" s="232"/>
      <c r="AKR70" s="232"/>
      <c r="AKS70" s="232"/>
      <c r="AKT70" s="232"/>
      <c r="AKU70" s="232"/>
      <c r="AKV70" s="232"/>
      <c r="AKW70" s="232"/>
      <c r="AKX70" s="232"/>
      <c r="AKY70" s="232"/>
      <c r="AKZ70" s="232"/>
      <c r="ALA70" s="232"/>
      <c r="ALB70" s="232"/>
      <c r="ALC70" s="232"/>
      <c r="ALD70" s="232"/>
      <c r="ALE70" s="232"/>
      <c r="ALF70" s="232"/>
      <c r="ALG70" s="232"/>
      <c r="ALH70" s="232"/>
      <c r="ALI70" s="232"/>
      <c r="ALJ70" s="232"/>
      <c r="ALK70" s="232"/>
      <c r="ALL70" s="232"/>
      <c r="ALM70" s="232"/>
      <c r="ALN70" s="232"/>
      <c r="ALO70" s="232"/>
      <c r="ALP70" s="232"/>
      <c r="ALQ70" s="232"/>
      <c r="ALR70" s="232"/>
      <c r="ALS70" s="232"/>
      <c r="ALT70" s="232"/>
      <c r="ALU70" s="232"/>
      <c r="ALV70" s="232"/>
      <c r="ALW70" s="232"/>
      <c r="ALX70" s="232"/>
      <c r="ALY70" s="232"/>
      <c r="ALZ70" s="232"/>
      <c r="AMA70" s="232"/>
      <c r="AMB70" s="232"/>
      <c r="AMC70" s="232"/>
      <c r="AMD70" s="232"/>
      <c r="AME70" s="232"/>
      <c r="AMF70" s="232"/>
      <c r="AMG70" s="232"/>
      <c r="AMH70" s="232"/>
      <c r="AMI70" s="232"/>
      <c r="AMJ70" s="232"/>
      <c r="AMK70" s="232"/>
    </row>
    <row r="71" spans="1:1025" s="234" customFormat="1">
      <c r="A71" s="344" t="s">
        <v>199</v>
      </c>
      <c r="B71" s="322" t="s">
        <v>177</v>
      </c>
      <c r="C71" s="342">
        <f>IF(ISBLANK('[10]PRESUP LINEA IMPULSION'!C251),"",'[10]PRESUP LINEA IMPULSION'!C251)</f>
        <v>2</v>
      </c>
      <c r="D71" s="311" t="str">
        <f>IF(ISBLANK('[10]PRESUP LINEA IMPULSION'!D251),"",'[10]PRESUP LINEA IMPULSION'!D251)</f>
        <v>UD</v>
      </c>
      <c r="E71" s="310"/>
      <c r="F71" s="309">
        <f>IF(C71="","",ROUND(C71*E71,2))</f>
        <v>0</v>
      </c>
      <c r="G71" s="288" t="str">
        <f>IF(ISBLANK('[10]PRESUP LINEA IMPULSION'!G251),"",'[10]PRESUP LINEA IMPULSION'!G251)</f>
        <v/>
      </c>
      <c r="H71" s="250"/>
      <c r="K71" s="233"/>
      <c r="L71" s="233"/>
      <c r="M71" s="233"/>
      <c r="N71" s="233"/>
      <c r="O71" s="233"/>
      <c r="P71" s="233"/>
      <c r="Q71" s="233"/>
      <c r="R71" s="233"/>
      <c r="S71" s="232"/>
      <c r="T71" s="232"/>
      <c r="U71" s="232"/>
      <c r="V71" s="232"/>
      <c r="W71" s="232"/>
      <c r="X71" s="232"/>
      <c r="Y71" s="232"/>
      <c r="Z71" s="232"/>
      <c r="AA71" s="232"/>
      <c r="AB71" s="232"/>
      <c r="AC71" s="232"/>
      <c r="AD71" s="232"/>
      <c r="AE71" s="232"/>
      <c r="AF71" s="232"/>
      <c r="AG71" s="232"/>
      <c r="AH71" s="232"/>
      <c r="AI71" s="232"/>
      <c r="AJ71" s="232"/>
      <c r="AK71" s="232"/>
      <c r="AL71" s="232"/>
      <c r="AM71" s="232"/>
      <c r="AN71" s="232"/>
      <c r="AO71" s="232"/>
      <c r="AP71" s="232"/>
      <c r="AQ71" s="232"/>
      <c r="AR71" s="232"/>
      <c r="AS71" s="232"/>
      <c r="AT71" s="232"/>
      <c r="AU71" s="232"/>
      <c r="AV71" s="232"/>
      <c r="AW71" s="232"/>
      <c r="AX71" s="232"/>
      <c r="AY71" s="232"/>
      <c r="AZ71" s="232"/>
      <c r="BA71" s="232"/>
      <c r="BB71" s="232"/>
      <c r="BC71" s="232"/>
      <c r="BD71" s="232"/>
      <c r="BE71" s="232"/>
      <c r="BF71" s="232"/>
      <c r="BG71" s="232"/>
      <c r="BH71" s="232"/>
      <c r="BI71" s="232"/>
      <c r="BJ71" s="232"/>
      <c r="BK71" s="232"/>
      <c r="BL71" s="232"/>
      <c r="BM71" s="232"/>
      <c r="BN71" s="232"/>
      <c r="BO71" s="232"/>
      <c r="BP71" s="232"/>
      <c r="BQ71" s="232"/>
      <c r="BR71" s="232"/>
      <c r="BS71" s="232"/>
      <c r="BT71" s="232"/>
      <c r="BU71" s="232"/>
      <c r="BV71" s="232"/>
      <c r="BW71" s="232"/>
      <c r="BX71" s="232"/>
      <c r="BY71" s="232"/>
      <c r="BZ71" s="232"/>
      <c r="CA71" s="232"/>
      <c r="CB71" s="232"/>
      <c r="CC71" s="232"/>
      <c r="CD71" s="232"/>
      <c r="CE71" s="232"/>
      <c r="CF71" s="232"/>
      <c r="CG71" s="232"/>
      <c r="CH71" s="232"/>
      <c r="CI71" s="232"/>
      <c r="CJ71" s="232"/>
      <c r="CK71" s="232"/>
      <c r="CL71" s="232"/>
      <c r="CM71" s="232"/>
      <c r="CN71" s="232"/>
      <c r="CO71" s="232"/>
      <c r="CP71" s="232"/>
      <c r="CQ71" s="232"/>
      <c r="CR71" s="232"/>
      <c r="CS71" s="232"/>
      <c r="CT71" s="232"/>
      <c r="CU71" s="232"/>
      <c r="CV71" s="232"/>
      <c r="CW71" s="232"/>
      <c r="CX71" s="232"/>
      <c r="CY71" s="232"/>
      <c r="CZ71" s="232"/>
      <c r="DA71" s="232"/>
      <c r="DB71" s="232"/>
      <c r="DC71" s="232"/>
      <c r="DD71" s="232"/>
      <c r="DE71" s="232"/>
      <c r="DF71" s="232"/>
      <c r="DG71" s="232"/>
      <c r="DH71" s="232"/>
      <c r="DI71" s="232"/>
      <c r="DJ71" s="232"/>
      <c r="DK71" s="232"/>
      <c r="DL71" s="232"/>
      <c r="DM71" s="232"/>
      <c r="DN71" s="232"/>
      <c r="DO71" s="232"/>
      <c r="DP71" s="232"/>
      <c r="DQ71" s="232"/>
      <c r="DR71" s="232"/>
      <c r="DS71" s="232"/>
      <c r="DT71" s="232"/>
      <c r="DU71" s="232"/>
      <c r="DV71" s="232"/>
      <c r="DW71" s="232"/>
      <c r="DX71" s="232"/>
      <c r="DY71" s="232"/>
      <c r="DZ71" s="232"/>
      <c r="EA71" s="232"/>
      <c r="EB71" s="232"/>
      <c r="EC71" s="232"/>
      <c r="ED71" s="232"/>
      <c r="EE71" s="232"/>
      <c r="EF71" s="232"/>
      <c r="EG71" s="232"/>
      <c r="EH71" s="232"/>
      <c r="EI71" s="232"/>
      <c r="EJ71" s="232"/>
      <c r="EK71" s="232"/>
      <c r="EL71" s="232"/>
      <c r="EM71" s="232"/>
      <c r="EN71" s="232"/>
      <c r="EO71" s="232"/>
      <c r="EP71" s="232"/>
      <c r="EQ71" s="232"/>
      <c r="ER71" s="232"/>
      <c r="ES71" s="232"/>
      <c r="ET71" s="232"/>
      <c r="EU71" s="232"/>
      <c r="EV71" s="232"/>
      <c r="EW71" s="232"/>
      <c r="EX71" s="232"/>
      <c r="EY71" s="232"/>
      <c r="EZ71" s="232"/>
      <c r="FA71" s="232"/>
      <c r="FB71" s="232"/>
      <c r="FC71" s="232"/>
      <c r="FD71" s="232"/>
      <c r="FE71" s="232"/>
      <c r="FF71" s="232"/>
      <c r="FG71" s="232"/>
      <c r="FH71" s="232"/>
      <c r="FI71" s="232"/>
      <c r="FJ71" s="232"/>
      <c r="FK71" s="232"/>
      <c r="FL71" s="232"/>
      <c r="FM71" s="232"/>
      <c r="FN71" s="232"/>
      <c r="FO71" s="232"/>
      <c r="FP71" s="232"/>
      <c r="FQ71" s="232"/>
      <c r="FR71" s="232"/>
      <c r="FS71" s="232"/>
      <c r="FT71" s="232"/>
      <c r="FU71" s="232"/>
      <c r="FV71" s="232"/>
      <c r="FW71" s="232"/>
      <c r="FX71" s="232"/>
      <c r="FY71" s="232"/>
      <c r="FZ71" s="232"/>
      <c r="GA71" s="232"/>
      <c r="GB71" s="232"/>
      <c r="GC71" s="232"/>
      <c r="GD71" s="232"/>
      <c r="GE71" s="232"/>
      <c r="GF71" s="232"/>
      <c r="GG71" s="232"/>
      <c r="GH71" s="232"/>
      <c r="GI71" s="232"/>
      <c r="GJ71" s="232"/>
      <c r="GK71" s="232"/>
      <c r="GL71" s="232"/>
      <c r="GM71" s="232"/>
      <c r="GN71" s="232"/>
      <c r="GO71" s="232"/>
      <c r="GP71" s="232"/>
      <c r="GQ71" s="232"/>
      <c r="GR71" s="232"/>
      <c r="GS71" s="232"/>
      <c r="GT71" s="232"/>
      <c r="GU71" s="232"/>
      <c r="GV71" s="232"/>
      <c r="GW71" s="232"/>
      <c r="GX71" s="232"/>
      <c r="GY71" s="232"/>
      <c r="GZ71" s="232"/>
      <c r="HA71" s="232"/>
      <c r="HB71" s="232"/>
      <c r="HC71" s="232"/>
      <c r="HD71" s="232"/>
      <c r="HE71" s="232"/>
      <c r="HF71" s="232"/>
      <c r="HG71" s="232"/>
      <c r="HH71" s="232"/>
      <c r="HI71" s="232"/>
      <c r="HJ71" s="232"/>
      <c r="HK71" s="232"/>
      <c r="HL71" s="232"/>
      <c r="HM71" s="232"/>
      <c r="HN71" s="232"/>
      <c r="HO71" s="232"/>
      <c r="HP71" s="232"/>
      <c r="HQ71" s="232"/>
      <c r="HR71" s="232"/>
      <c r="HS71" s="232"/>
      <c r="HT71" s="232"/>
      <c r="HU71" s="232"/>
      <c r="HV71" s="232"/>
      <c r="HW71" s="232"/>
      <c r="HX71" s="232"/>
      <c r="HY71" s="232"/>
      <c r="HZ71" s="232"/>
      <c r="IA71" s="232"/>
      <c r="IB71" s="232"/>
      <c r="IC71" s="232"/>
      <c r="ID71" s="232"/>
      <c r="IE71" s="232"/>
      <c r="IF71" s="232"/>
      <c r="IG71" s="232"/>
      <c r="IH71" s="232"/>
      <c r="II71" s="232"/>
      <c r="IJ71" s="232"/>
      <c r="IK71" s="232"/>
      <c r="IL71" s="232"/>
      <c r="IM71" s="232"/>
      <c r="IN71" s="232"/>
      <c r="IO71" s="232"/>
      <c r="IP71" s="232"/>
      <c r="IQ71" s="232"/>
      <c r="IR71" s="232"/>
      <c r="IS71" s="232"/>
      <c r="IT71" s="232"/>
      <c r="IU71" s="232"/>
      <c r="IV71" s="232"/>
      <c r="IW71" s="232"/>
      <c r="IX71" s="232"/>
      <c r="IY71" s="232"/>
      <c r="IZ71" s="232"/>
      <c r="JA71" s="232"/>
      <c r="JB71" s="232"/>
      <c r="JC71" s="232"/>
      <c r="JD71" s="232"/>
      <c r="JE71" s="232"/>
      <c r="JF71" s="232"/>
      <c r="JG71" s="232"/>
      <c r="JH71" s="232"/>
      <c r="JI71" s="232"/>
      <c r="JJ71" s="232"/>
      <c r="JK71" s="232"/>
      <c r="JL71" s="232"/>
      <c r="JM71" s="232"/>
      <c r="JN71" s="232"/>
      <c r="JO71" s="232"/>
      <c r="JP71" s="232"/>
      <c r="JQ71" s="232"/>
      <c r="JR71" s="232"/>
      <c r="JS71" s="232"/>
      <c r="JT71" s="232"/>
      <c r="JU71" s="232"/>
      <c r="JV71" s="232"/>
      <c r="JW71" s="232"/>
      <c r="JX71" s="232"/>
      <c r="JY71" s="232"/>
      <c r="JZ71" s="232"/>
      <c r="KA71" s="232"/>
      <c r="KB71" s="232"/>
      <c r="KC71" s="232"/>
      <c r="KD71" s="232"/>
      <c r="KE71" s="232"/>
      <c r="KF71" s="232"/>
      <c r="KG71" s="232"/>
      <c r="KH71" s="232"/>
      <c r="KI71" s="232"/>
      <c r="KJ71" s="232"/>
      <c r="KK71" s="232"/>
      <c r="KL71" s="232"/>
      <c r="KM71" s="232"/>
      <c r="KN71" s="232"/>
      <c r="KO71" s="232"/>
      <c r="KP71" s="232"/>
      <c r="KQ71" s="232"/>
      <c r="KR71" s="232"/>
      <c r="KS71" s="232"/>
      <c r="KT71" s="232"/>
      <c r="KU71" s="232"/>
      <c r="KV71" s="232"/>
      <c r="KW71" s="232"/>
      <c r="KX71" s="232"/>
      <c r="KY71" s="232"/>
      <c r="KZ71" s="232"/>
      <c r="LA71" s="232"/>
      <c r="LB71" s="232"/>
      <c r="LC71" s="232"/>
      <c r="LD71" s="232"/>
      <c r="LE71" s="232"/>
      <c r="LF71" s="232"/>
      <c r="LG71" s="232"/>
      <c r="LH71" s="232"/>
      <c r="LI71" s="232"/>
      <c r="LJ71" s="232"/>
      <c r="LK71" s="232"/>
      <c r="LL71" s="232"/>
      <c r="LM71" s="232"/>
      <c r="LN71" s="232"/>
      <c r="LO71" s="232"/>
      <c r="LP71" s="232"/>
      <c r="LQ71" s="232"/>
      <c r="LR71" s="232"/>
      <c r="LS71" s="232"/>
      <c r="LT71" s="232"/>
      <c r="LU71" s="232"/>
      <c r="LV71" s="232"/>
      <c r="LW71" s="232"/>
      <c r="LX71" s="232"/>
      <c r="LY71" s="232"/>
      <c r="LZ71" s="232"/>
      <c r="MA71" s="232"/>
      <c r="MB71" s="232"/>
      <c r="MC71" s="232"/>
      <c r="MD71" s="232"/>
      <c r="ME71" s="232"/>
      <c r="MF71" s="232"/>
      <c r="MG71" s="232"/>
      <c r="MH71" s="232"/>
      <c r="MI71" s="232"/>
      <c r="MJ71" s="232"/>
      <c r="MK71" s="232"/>
      <c r="ML71" s="232"/>
      <c r="MM71" s="232"/>
      <c r="MN71" s="232"/>
      <c r="MO71" s="232"/>
      <c r="MP71" s="232"/>
      <c r="MQ71" s="232"/>
      <c r="MR71" s="232"/>
      <c r="MS71" s="232"/>
      <c r="MT71" s="232"/>
      <c r="MU71" s="232"/>
      <c r="MV71" s="232"/>
      <c r="MW71" s="232"/>
      <c r="MX71" s="232"/>
      <c r="MY71" s="232"/>
      <c r="MZ71" s="232"/>
      <c r="NA71" s="232"/>
      <c r="NB71" s="232"/>
      <c r="NC71" s="232"/>
      <c r="ND71" s="232"/>
      <c r="NE71" s="232"/>
      <c r="NF71" s="232"/>
      <c r="NG71" s="232"/>
      <c r="NH71" s="232"/>
      <c r="NI71" s="232"/>
      <c r="NJ71" s="232"/>
      <c r="NK71" s="232"/>
      <c r="NL71" s="232"/>
      <c r="NM71" s="232"/>
      <c r="NN71" s="232"/>
      <c r="NO71" s="232"/>
      <c r="NP71" s="232"/>
      <c r="NQ71" s="232"/>
      <c r="NR71" s="232"/>
      <c r="NS71" s="232"/>
      <c r="NT71" s="232"/>
      <c r="NU71" s="232"/>
      <c r="NV71" s="232"/>
      <c r="NW71" s="232"/>
      <c r="NX71" s="232"/>
      <c r="NY71" s="232"/>
      <c r="NZ71" s="232"/>
      <c r="OA71" s="232"/>
      <c r="OB71" s="232"/>
      <c r="OC71" s="232"/>
      <c r="OD71" s="232"/>
      <c r="OE71" s="232"/>
      <c r="OF71" s="232"/>
      <c r="OG71" s="232"/>
      <c r="OH71" s="232"/>
      <c r="OI71" s="232"/>
      <c r="OJ71" s="232"/>
      <c r="OK71" s="232"/>
      <c r="OL71" s="232"/>
      <c r="OM71" s="232"/>
      <c r="ON71" s="232"/>
      <c r="OO71" s="232"/>
      <c r="OP71" s="232"/>
      <c r="OQ71" s="232"/>
      <c r="OR71" s="232"/>
      <c r="OS71" s="232"/>
      <c r="OT71" s="232"/>
      <c r="OU71" s="232"/>
      <c r="OV71" s="232"/>
      <c r="OW71" s="232"/>
      <c r="OX71" s="232"/>
      <c r="OY71" s="232"/>
      <c r="OZ71" s="232"/>
      <c r="PA71" s="232"/>
      <c r="PB71" s="232"/>
      <c r="PC71" s="232"/>
      <c r="PD71" s="232"/>
      <c r="PE71" s="232"/>
      <c r="PF71" s="232"/>
      <c r="PG71" s="232"/>
      <c r="PH71" s="232"/>
      <c r="PI71" s="232"/>
      <c r="PJ71" s="232"/>
      <c r="PK71" s="232"/>
      <c r="PL71" s="232"/>
      <c r="PM71" s="232"/>
      <c r="PN71" s="232"/>
      <c r="PO71" s="232"/>
      <c r="PP71" s="232"/>
      <c r="PQ71" s="232"/>
      <c r="PR71" s="232"/>
      <c r="PS71" s="232"/>
      <c r="PT71" s="232"/>
      <c r="PU71" s="232"/>
      <c r="PV71" s="232"/>
      <c r="PW71" s="232"/>
      <c r="PX71" s="232"/>
      <c r="PY71" s="232"/>
      <c r="PZ71" s="232"/>
      <c r="QA71" s="232"/>
      <c r="QB71" s="232"/>
      <c r="QC71" s="232"/>
      <c r="QD71" s="232"/>
      <c r="QE71" s="232"/>
      <c r="QF71" s="232"/>
      <c r="QG71" s="232"/>
      <c r="QH71" s="232"/>
      <c r="QI71" s="232"/>
      <c r="QJ71" s="232"/>
      <c r="QK71" s="232"/>
      <c r="QL71" s="232"/>
      <c r="QM71" s="232"/>
      <c r="QN71" s="232"/>
      <c r="QO71" s="232"/>
      <c r="QP71" s="232"/>
      <c r="QQ71" s="232"/>
      <c r="QR71" s="232"/>
      <c r="QS71" s="232"/>
      <c r="QT71" s="232"/>
      <c r="QU71" s="232"/>
      <c r="QV71" s="232"/>
      <c r="QW71" s="232"/>
      <c r="QX71" s="232"/>
      <c r="QY71" s="232"/>
      <c r="QZ71" s="232"/>
      <c r="RA71" s="232"/>
      <c r="RB71" s="232"/>
      <c r="RC71" s="232"/>
      <c r="RD71" s="232"/>
      <c r="RE71" s="232"/>
      <c r="RF71" s="232"/>
      <c r="RG71" s="232"/>
      <c r="RH71" s="232"/>
      <c r="RI71" s="232"/>
      <c r="RJ71" s="232"/>
      <c r="RK71" s="232"/>
      <c r="RL71" s="232"/>
      <c r="RM71" s="232"/>
      <c r="RN71" s="232"/>
      <c r="RO71" s="232"/>
      <c r="RP71" s="232"/>
      <c r="RQ71" s="232"/>
      <c r="RR71" s="232"/>
      <c r="RS71" s="232"/>
      <c r="RT71" s="232"/>
      <c r="RU71" s="232"/>
      <c r="RV71" s="232"/>
      <c r="RW71" s="232"/>
      <c r="RX71" s="232"/>
      <c r="RY71" s="232"/>
      <c r="RZ71" s="232"/>
      <c r="SA71" s="232"/>
      <c r="SB71" s="232"/>
      <c r="SC71" s="232"/>
      <c r="SD71" s="232"/>
      <c r="SE71" s="232"/>
      <c r="SF71" s="232"/>
      <c r="SG71" s="232"/>
      <c r="SH71" s="232"/>
      <c r="SI71" s="232"/>
      <c r="SJ71" s="232"/>
      <c r="SK71" s="232"/>
      <c r="SL71" s="232"/>
      <c r="SM71" s="232"/>
      <c r="SN71" s="232"/>
      <c r="SO71" s="232"/>
      <c r="SP71" s="232"/>
      <c r="SQ71" s="232"/>
      <c r="SR71" s="232"/>
      <c r="SS71" s="232"/>
      <c r="ST71" s="232"/>
      <c r="SU71" s="232"/>
      <c r="SV71" s="232"/>
      <c r="SW71" s="232"/>
      <c r="SX71" s="232"/>
      <c r="SY71" s="232"/>
      <c r="SZ71" s="232"/>
      <c r="TA71" s="232"/>
      <c r="TB71" s="232"/>
      <c r="TC71" s="232"/>
      <c r="TD71" s="232"/>
      <c r="TE71" s="232"/>
      <c r="TF71" s="232"/>
      <c r="TG71" s="232"/>
      <c r="TH71" s="232"/>
      <c r="TI71" s="232"/>
      <c r="TJ71" s="232"/>
      <c r="TK71" s="232"/>
      <c r="TL71" s="232"/>
      <c r="TM71" s="232"/>
      <c r="TN71" s="232"/>
      <c r="TO71" s="232"/>
      <c r="TP71" s="232"/>
      <c r="TQ71" s="232"/>
      <c r="TR71" s="232"/>
      <c r="TS71" s="232"/>
      <c r="TT71" s="232"/>
      <c r="TU71" s="232"/>
      <c r="TV71" s="232"/>
      <c r="TW71" s="232"/>
      <c r="TX71" s="232"/>
      <c r="TY71" s="232"/>
      <c r="TZ71" s="232"/>
      <c r="UA71" s="232"/>
      <c r="UB71" s="232"/>
      <c r="UC71" s="232"/>
      <c r="UD71" s="232"/>
      <c r="UE71" s="232"/>
      <c r="UF71" s="232"/>
      <c r="UG71" s="232"/>
      <c r="UH71" s="232"/>
      <c r="UI71" s="232"/>
      <c r="UJ71" s="232"/>
      <c r="UK71" s="232"/>
      <c r="UL71" s="232"/>
      <c r="UM71" s="232"/>
      <c r="UN71" s="232"/>
      <c r="UO71" s="232"/>
      <c r="UP71" s="232"/>
      <c r="UQ71" s="232"/>
      <c r="UR71" s="232"/>
      <c r="US71" s="232"/>
      <c r="UT71" s="232"/>
      <c r="UU71" s="232"/>
      <c r="UV71" s="232"/>
      <c r="UW71" s="232"/>
      <c r="UX71" s="232"/>
      <c r="UY71" s="232"/>
      <c r="UZ71" s="232"/>
      <c r="VA71" s="232"/>
      <c r="VB71" s="232"/>
      <c r="VC71" s="232"/>
      <c r="VD71" s="232"/>
      <c r="VE71" s="232"/>
      <c r="VF71" s="232"/>
      <c r="VG71" s="232"/>
      <c r="VH71" s="232"/>
      <c r="VI71" s="232"/>
      <c r="VJ71" s="232"/>
      <c r="VK71" s="232"/>
      <c r="VL71" s="232"/>
      <c r="VM71" s="232"/>
      <c r="VN71" s="232"/>
      <c r="VO71" s="232"/>
      <c r="VP71" s="232"/>
      <c r="VQ71" s="232"/>
      <c r="VR71" s="232"/>
      <c r="VS71" s="232"/>
      <c r="VT71" s="232"/>
      <c r="VU71" s="232"/>
      <c r="VV71" s="232"/>
      <c r="VW71" s="232"/>
      <c r="VX71" s="232"/>
      <c r="VY71" s="232"/>
      <c r="VZ71" s="232"/>
      <c r="WA71" s="232"/>
      <c r="WB71" s="232"/>
      <c r="WC71" s="232"/>
      <c r="WD71" s="232"/>
      <c r="WE71" s="232"/>
      <c r="WF71" s="232"/>
      <c r="WG71" s="232"/>
      <c r="WH71" s="232"/>
      <c r="WI71" s="232"/>
      <c r="WJ71" s="232"/>
      <c r="WK71" s="232"/>
      <c r="WL71" s="232"/>
      <c r="WM71" s="232"/>
      <c r="WN71" s="232"/>
      <c r="WO71" s="232"/>
      <c r="WP71" s="232"/>
      <c r="WQ71" s="232"/>
      <c r="WR71" s="232"/>
      <c r="WS71" s="232"/>
      <c r="WT71" s="232"/>
      <c r="WU71" s="232"/>
      <c r="WV71" s="232"/>
      <c r="WW71" s="232"/>
      <c r="WX71" s="232"/>
      <c r="WY71" s="232"/>
      <c r="WZ71" s="232"/>
      <c r="XA71" s="232"/>
      <c r="XB71" s="232"/>
      <c r="XC71" s="232"/>
      <c r="XD71" s="232"/>
      <c r="XE71" s="232"/>
      <c r="XF71" s="232"/>
      <c r="XG71" s="232"/>
      <c r="XH71" s="232"/>
      <c r="XI71" s="232"/>
      <c r="XJ71" s="232"/>
      <c r="XK71" s="232"/>
      <c r="XL71" s="232"/>
      <c r="XM71" s="232"/>
      <c r="XN71" s="232"/>
      <c r="XO71" s="232"/>
      <c r="XP71" s="232"/>
      <c r="XQ71" s="232"/>
      <c r="XR71" s="232"/>
      <c r="XS71" s="232"/>
      <c r="XT71" s="232"/>
      <c r="XU71" s="232"/>
      <c r="XV71" s="232"/>
      <c r="XW71" s="232"/>
      <c r="XX71" s="232"/>
      <c r="XY71" s="232"/>
      <c r="XZ71" s="232"/>
      <c r="YA71" s="232"/>
      <c r="YB71" s="232"/>
      <c r="YC71" s="232"/>
      <c r="YD71" s="232"/>
      <c r="YE71" s="232"/>
      <c r="YF71" s="232"/>
      <c r="YG71" s="232"/>
      <c r="YH71" s="232"/>
      <c r="YI71" s="232"/>
      <c r="YJ71" s="232"/>
      <c r="YK71" s="232"/>
      <c r="YL71" s="232"/>
      <c r="YM71" s="232"/>
      <c r="YN71" s="232"/>
      <c r="YO71" s="232"/>
      <c r="YP71" s="232"/>
      <c r="YQ71" s="232"/>
      <c r="YR71" s="232"/>
      <c r="YS71" s="232"/>
      <c r="YT71" s="232"/>
      <c r="YU71" s="232"/>
      <c r="YV71" s="232"/>
      <c r="YW71" s="232"/>
      <c r="YX71" s="232"/>
      <c r="YY71" s="232"/>
      <c r="YZ71" s="232"/>
      <c r="ZA71" s="232"/>
      <c r="ZB71" s="232"/>
      <c r="ZC71" s="232"/>
      <c r="ZD71" s="232"/>
      <c r="ZE71" s="232"/>
      <c r="ZF71" s="232"/>
      <c r="ZG71" s="232"/>
      <c r="ZH71" s="232"/>
      <c r="ZI71" s="232"/>
      <c r="ZJ71" s="232"/>
      <c r="ZK71" s="232"/>
      <c r="ZL71" s="232"/>
      <c r="ZM71" s="232"/>
      <c r="ZN71" s="232"/>
      <c r="ZO71" s="232"/>
      <c r="ZP71" s="232"/>
      <c r="ZQ71" s="232"/>
      <c r="ZR71" s="232"/>
      <c r="ZS71" s="232"/>
      <c r="ZT71" s="232"/>
      <c r="ZU71" s="232"/>
      <c r="ZV71" s="232"/>
      <c r="ZW71" s="232"/>
      <c r="ZX71" s="232"/>
      <c r="ZY71" s="232"/>
      <c r="ZZ71" s="232"/>
      <c r="AAA71" s="232"/>
      <c r="AAB71" s="232"/>
      <c r="AAC71" s="232"/>
      <c r="AAD71" s="232"/>
      <c r="AAE71" s="232"/>
      <c r="AAF71" s="232"/>
      <c r="AAG71" s="232"/>
      <c r="AAH71" s="232"/>
      <c r="AAI71" s="232"/>
      <c r="AAJ71" s="232"/>
      <c r="AAK71" s="232"/>
      <c r="AAL71" s="232"/>
      <c r="AAM71" s="232"/>
      <c r="AAN71" s="232"/>
      <c r="AAO71" s="232"/>
      <c r="AAP71" s="232"/>
      <c r="AAQ71" s="232"/>
      <c r="AAR71" s="232"/>
      <c r="AAS71" s="232"/>
      <c r="AAT71" s="232"/>
      <c r="AAU71" s="232"/>
      <c r="AAV71" s="232"/>
      <c r="AAW71" s="232"/>
      <c r="AAX71" s="232"/>
      <c r="AAY71" s="232"/>
      <c r="AAZ71" s="232"/>
      <c r="ABA71" s="232"/>
      <c r="ABB71" s="232"/>
      <c r="ABC71" s="232"/>
      <c r="ABD71" s="232"/>
      <c r="ABE71" s="232"/>
      <c r="ABF71" s="232"/>
      <c r="ABG71" s="232"/>
      <c r="ABH71" s="232"/>
      <c r="ABI71" s="232"/>
      <c r="ABJ71" s="232"/>
      <c r="ABK71" s="232"/>
      <c r="ABL71" s="232"/>
      <c r="ABM71" s="232"/>
      <c r="ABN71" s="232"/>
      <c r="ABO71" s="232"/>
      <c r="ABP71" s="232"/>
      <c r="ABQ71" s="232"/>
      <c r="ABR71" s="232"/>
      <c r="ABS71" s="232"/>
      <c r="ABT71" s="232"/>
      <c r="ABU71" s="232"/>
      <c r="ABV71" s="232"/>
      <c r="ABW71" s="232"/>
      <c r="ABX71" s="232"/>
      <c r="ABY71" s="232"/>
      <c r="ABZ71" s="232"/>
      <c r="ACA71" s="232"/>
      <c r="ACB71" s="232"/>
      <c r="ACC71" s="232"/>
      <c r="ACD71" s="232"/>
      <c r="ACE71" s="232"/>
      <c r="ACF71" s="232"/>
      <c r="ACG71" s="232"/>
      <c r="ACH71" s="232"/>
      <c r="ACI71" s="232"/>
      <c r="ACJ71" s="232"/>
      <c r="ACK71" s="232"/>
      <c r="ACL71" s="232"/>
      <c r="ACM71" s="232"/>
      <c r="ACN71" s="232"/>
      <c r="ACO71" s="232"/>
      <c r="ACP71" s="232"/>
      <c r="ACQ71" s="232"/>
      <c r="ACR71" s="232"/>
      <c r="ACS71" s="232"/>
      <c r="ACT71" s="232"/>
      <c r="ACU71" s="232"/>
      <c r="ACV71" s="232"/>
      <c r="ACW71" s="232"/>
      <c r="ACX71" s="232"/>
      <c r="ACY71" s="232"/>
      <c r="ACZ71" s="232"/>
      <c r="ADA71" s="232"/>
      <c r="ADB71" s="232"/>
      <c r="ADC71" s="232"/>
      <c r="ADD71" s="232"/>
      <c r="ADE71" s="232"/>
      <c r="ADF71" s="232"/>
      <c r="ADG71" s="232"/>
      <c r="ADH71" s="232"/>
      <c r="ADI71" s="232"/>
      <c r="ADJ71" s="232"/>
      <c r="ADK71" s="232"/>
      <c r="ADL71" s="232"/>
      <c r="ADM71" s="232"/>
      <c r="ADN71" s="232"/>
      <c r="ADO71" s="232"/>
      <c r="ADP71" s="232"/>
      <c r="ADQ71" s="232"/>
      <c r="ADR71" s="232"/>
      <c r="ADS71" s="232"/>
      <c r="ADT71" s="232"/>
      <c r="ADU71" s="232"/>
      <c r="ADV71" s="232"/>
      <c r="ADW71" s="232"/>
      <c r="ADX71" s="232"/>
      <c r="ADY71" s="232"/>
      <c r="ADZ71" s="232"/>
      <c r="AEA71" s="232"/>
      <c r="AEB71" s="232"/>
      <c r="AEC71" s="232"/>
      <c r="AED71" s="232"/>
      <c r="AEE71" s="232"/>
      <c r="AEF71" s="232"/>
      <c r="AEG71" s="232"/>
      <c r="AEH71" s="232"/>
      <c r="AEI71" s="232"/>
      <c r="AEJ71" s="232"/>
      <c r="AEK71" s="232"/>
      <c r="AEL71" s="232"/>
      <c r="AEM71" s="232"/>
      <c r="AEN71" s="232"/>
      <c r="AEO71" s="232"/>
      <c r="AEP71" s="232"/>
      <c r="AEQ71" s="232"/>
      <c r="AER71" s="232"/>
      <c r="AES71" s="232"/>
      <c r="AET71" s="232"/>
      <c r="AEU71" s="232"/>
      <c r="AEV71" s="232"/>
      <c r="AEW71" s="232"/>
      <c r="AEX71" s="232"/>
      <c r="AEY71" s="232"/>
      <c r="AEZ71" s="232"/>
      <c r="AFA71" s="232"/>
      <c r="AFB71" s="232"/>
      <c r="AFC71" s="232"/>
      <c r="AFD71" s="232"/>
      <c r="AFE71" s="232"/>
      <c r="AFF71" s="232"/>
      <c r="AFG71" s="232"/>
      <c r="AFH71" s="232"/>
      <c r="AFI71" s="232"/>
      <c r="AFJ71" s="232"/>
      <c r="AFK71" s="232"/>
      <c r="AFL71" s="232"/>
      <c r="AFM71" s="232"/>
      <c r="AFN71" s="232"/>
      <c r="AFO71" s="232"/>
      <c r="AFP71" s="232"/>
      <c r="AFQ71" s="232"/>
      <c r="AFR71" s="232"/>
      <c r="AFS71" s="232"/>
      <c r="AFT71" s="232"/>
      <c r="AFU71" s="232"/>
      <c r="AFV71" s="232"/>
      <c r="AFW71" s="232"/>
      <c r="AFX71" s="232"/>
      <c r="AFY71" s="232"/>
      <c r="AFZ71" s="232"/>
      <c r="AGA71" s="232"/>
      <c r="AGB71" s="232"/>
      <c r="AGC71" s="232"/>
      <c r="AGD71" s="232"/>
      <c r="AGE71" s="232"/>
      <c r="AGF71" s="232"/>
      <c r="AGG71" s="232"/>
      <c r="AGH71" s="232"/>
      <c r="AGI71" s="232"/>
      <c r="AGJ71" s="232"/>
      <c r="AGK71" s="232"/>
      <c r="AGL71" s="232"/>
      <c r="AGM71" s="232"/>
      <c r="AGN71" s="232"/>
      <c r="AGO71" s="232"/>
      <c r="AGP71" s="232"/>
      <c r="AGQ71" s="232"/>
      <c r="AGR71" s="232"/>
      <c r="AGS71" s="232"/>
      <c r="AGT71" s="232"/>
      <c r="AGU71" s="232"/>
      <c r="AGV71" s="232"/>
      <c r="AGW71" s="232"/>
      <c r="AGX71" s="232"/>
      <c r="AGY71" s="232"/>
      <c r="AGZ71" s="232"/>
      <c r="AHA71" s="232"/>
      <c r="AHB71" s="232"/>
      <c r="AHC71" s="232"/>
      <c r="AHD71" s="232"/>
      <c r="AHE71" s="232"/>
      <c r="AHF71" s="232"/>
      <c r="AHG71" s="232"/>
      <c r="AHH71" s="232"/>
      <c r="AHI71" s="232"/>
      <c r="AHJ71" s="232"/>
      <c r="AHK71" s="232"/>
      <c r="AHL71" s="232"/>
      <c r="AHM71" s="232"/>
      <c r="AHN71" s="232"/>
      <c r="AHO71" s="232"/>
      <c r="AHP71" s="232"/>
      <c r="AHQ71" s="232"/>
      <c r="AHR71" s="232"/>
      <c r="AHS71" s="232"/>
      <c r="AHT71" s="232"/>
      <c r="AHU71" s="232"/>
      <c r="AHV71" s="232"/>
      <c r="AHW71" s="232"/>
      <c r="AHX71" s="232"/>
      <c r="AHY71" s="232"/>
      <c r="AHZ71" s="232"/>
      <c r="AIA71" s="232"/>
      <c r="AIB71" s="232"/>
      <c r="AIC71" s="232"/>
      <c r="AID71" s="232"/>
      <c r="AIE71" s="232"/>
      <c r="AIF71" s="232"/>
      <c r="AIG71" s="232"/>
      <c r="AIH71" s="232"/>
      <c r="AII71" s="232"/>
      <c r="AIJ71" s="232"/>
      <c r="AIK71" s="232"/>
      <c r="AIL71" s="232"/>
      <c r="AIM71" s="232"/>
      <c r="AIN71" s="232"/>
      <c r="AIO71" s="232"/>
      <c r="AIP71" s="232"/>
      <c r="AIQ71" s="232"/>
      <c r="AIR71" s="232"/>
      <c r="AIS71" s="232"/>
      <c r="AIT71" s="232"/>
      <c r="AIU71" s="232"/>
      <c r="AIV71" s="232"/>
      <c r="AIW71" s="232"/>
      <c r="AIX71" s="232"/>
      <c r="AIY71" s="232"/>
      <c r="AIZ71" s="232"/>
      <c r="AJA71" s="232"/>
      <c r="AJB71" s="232"/>
      <c r="AJC71" s="232"/>
      <c r="AJD71" s="232"/>
      <c r="AJE71" s="232"/>
      <c r="AJF71" s="232"/>
      <c r="AJG71" s="232"/>
      <c r="AJH71" s="232"/>
      <c r="AJI71" s="232"/>
      <c r="AJJ71" s="232"/>
      <c r="AJK71" s="232"/>
      <c r="AJL71" s="232"/>
      <c r="AJM71" s="232"/>
      <c r="AJN71" s="232"/>
      <c r="AJO71" s="232"/>
      <c r="AJP71" s="232"/>
      <c r="AJQ71" s="232"/>
      <c r="AJR71" s="232"/>
      <c r="AJS71" s="232"/>
      <c r="AJT71" s="232"/>
      <c r="AJU71" s="232"/>
      <c r="AJV71" s="232"/>
      <c r="AJW71" s="232"/>
      <c r="AJX71" s="232"/>
      <c r="AJY71" s="232"/>
      <c r="AJZ71" s="232"/>
      <c r="AKA71" s="232"/>
      <c r="AKB71" s="232"/>
      <c r="AKC71" s="232"/>
      <c r="AKD71" s="232"/>
      <c r="AKE71" s="232"/>
      <c r="AKF71" s="232"/>
      <c r="AKG71" s="232"/>
      <c r="AKH71" s="232"/>
      <c r="AKI71" s="232"/>
      <c r="AKJ71" s="232"/>
      <c r="AKK71" s="232"/>
      <c r="AKL71" s="232"/>
      <c r="AKM71" s="232"/>
      <c r="AKN71" s="232"/>
      <c r="AKO71" s="232"/>
      <c r="AKP71" s="232"/>
      <c r="AKQ71" s="232"/>
      <c r="AKR71" s="232"/>
      <c r="AKS71" s="232"/>
      <c r="AKT71" s="232"/>
      <c r="AKU71" s="232"/>
      <c r="AKV71" s="232"/>
      <c r="AKW71" s="232"/>
      <c r="AKX71" s="232"/>
      <c r="AKY71" s="232"/>
      <c r="AKZ71" s="232"/>
      <c r="ALA71" s="232"/>
      <c r="ALB71" s="232"/>
      <c r="ALC71" s="232"/>
      <c r="ALD71" s="232"/>
      <c r="ALE71" s="232"/>
      <c r="ALF71" s="232"/>
      <c r="ALG71" s="232"/>
      <c r="ALH71" s="232"/>
      <c r="ALI71" s="232"/>
      <c r="ALJ71" s="232"/>
      <c r="ALK71" s="232"/>
      <c r="ALL71" s="232"/>
      <c r="ALM71" s="232"/>
      <c r="ALN71" s="232"/>
      <c r="ALO71" s="232"/>
      <c r="ALP71" s="232"/>
      <c r="ALQ71" s="232"/>
      <c r="ALR71" s="232"/>
      <c r="ALS71" s="232"/>
      <c r="ALT71" s="232"/>
      <c r="ALU71" s="232"/>
      <c r="ALV71" s="232"/>
      <c r="ALW71" s="232"/>
      <c r="ALX71" s="232"/>
      <c r="ALY71" s="232"/>
      <c r="ALZ71" s="232"/>
      <c r="AMA71" s="232"/>
      <c r="AMB71" s="232"/>
      <c r="AMC71" s="232"/>
      <c r="AMD71" s="232"/>
      <c r="AME71" s="232"/>
      <c r="AMF71" s="232"/>
      <c r="AMG71" s="232"/>
      <c r="AMH71" s="232"/>
      <c r="AMI71" s="232"/>
      <c r="AMJ71" s="232"/>
      <c r="AMK71" s="232"/>
    </row>
    <row r="72" spans="1:1025" s="234" customFormat="1" ht="29.25" customHeight="1" thickBot="1">
      <c r="A72" s="349" t="s">
        <v>198</v>
      </c>
      <c r="B72" s="348" t="s">
        <v>176</v>
      </c>
      <c r="C72" s="339">
        <f>IF(ISBLANK('[10]PRESUP LINEA IMPULSION'!C253),"",'[10]PRESUP LINEA IMPULSION'!C253)</f>
        <v>1</v>
      </c>
      <c r="D72" s="338" t="str">
        <f>IF(ISBLANK('[10]PRESUP LINEA IMPULSION'!D253),"",'[10]PRESUP LINEA IMPULSION'!D253)</f>
        <v>UD</v>
      </c>
      <c r="E72" s="337"/>
      <c r="F72" s="336">
        <f>IF(C72="","",ROUND(C72*E72,2))</f>
        <v>0</v>
      </c>
      <c r="G72" s="308" t="str">
        <f>IF(ISBLANK('[10]PRESUP LINEA IMPULSION'!G253),"",'[10]PRESUP LINEA IMPULSION'!G253)</f>
        <v/>
      </c>
      <c r="H72" s="250"/>
      <c r="K72" s="233"/>
      <c r="L72" s="233"/>
      <c r="M72" s="233"/>
      <c r="N72" s="233"/>
      <c r="O72" s="233"/>
      <c r="P72" s="233"/>
      <c r="Q72" s="233"/>
      <c r="R72" s="233"/>
      <c r="S72" s="232"/>
      <c r="T72" s="232"/>
      <c r="U72" s="232"/>
      <c r="V72" s="232"/>
      <c r="W72" s="232"/>
      <c r="X72" s="232"/>
      <c r="Y72" s="232"/>
      <c r="Z72" s="232"/>
      <c r="AA72" s="232"/>
      <c r="AB72" s="232"/>
      <c r="AC72" s="232"/>
      <c r="AD72" s="232"/>
      <c r="AE72" s="232"/>
      <c r="AF72" s="232"/>
      <c r="AG72" s="232"/>
      <c r="AH72" s="232"/>
      <c r="AI72" s="232"/>
      <c r="AJ72" s="232"/>
      <c r="AK72" s="232"/>
      <c r="AL72" s="232"/>
      <c r="AM72" s="232"/>
      <c r="AN72" s="232"/>
      <c r="AO72" s="232"/>
      <c r="AP72" s="232"/>
      <c r="AQ72" s="232"/>
      <c r="AR72" s="232"/>
      <c r="AS72" s="232"/>
      <c r="AT72" s="232"/>
      <c r="AU72" s="232"/>
      <c r="AV72" s="232"/>
      <c r="AW72" s="232"/>
      <c r="AX72" s="232"/>
      <c r="AY72" s="232"/>
      <c r="AZ72" s="232"/>
      <c r="BA72" s="232"/>
      <c r="BB72" s="232"/>
      <c r="BC72" s="232"/>
      <c r="BD72" s="232"/>
      <c r="BE72" s="232"/>
      <c r="BF72" s="232"/>
      <c r="BG72" s="232"/>
      <c r="BH72" s="232"/>
      <c r="BI72" s="232"/>
      <c r="BJ72" s="232"/>
      <c r="BK72" s="232"/>
      <c r="BL72" s="232"/>
      <c r="BM72" s="232"/>
      <c r="BN72" s="232"/>
      <c r="BO72" s="232"/>
      <c r="BP72" s="232"/>
      <c r="BQ72" s="232"/>
      <c r="BR72" s="232"/>
      <c r="BS72" s="232"/>
      <c r="BT72" s="232"/>
      <c r="BU72" s="232"/>
      <c r="BV72" s="232"/>
      <c r="BW72" s="232"/>
      <c r="BX72" s="232"/>
      <c r="BY72" s="232"/>
      <c r="BZ72" s="232"/>
      <c r="CA72" s="232"/>
      <c r="CB72" s="232"/>
      <c r="CC72" s="232"/>
      <c r="CD72" s="232"/>
      <c r="CE72" s="232"/>
      <c r="CF72" s="232"/>
      <c r="CG72" s="232"/>
      <c r="CH72" s="232"/>
      <c r="CI72" s="232"/>
      <c r="CJ72" s="232"/>
      <c r="CK72" s="232"/>
      <c r="CL72" s="232"/>
      <c r="CM72" s="232"/>
      <c r="CN72" s="232"/>
      <c r="CO72" s="232"/>
      <c r="CP72" s="232"/>
      <c r="CQ72" s="232"/>
      <c r="CR72" s="232"/>
      <c r="CS72" s="232"/>
      <c r="CT72" s="232"/>
      <c r="CU72" s="232"/>
      <c r="CV72" s="232"/>
      <c r="CW72" s="232"/>
      <c r="CX72" s="232"/>
      <c r="CY72" s="232"/>
      <c r="CZ72" s="232"/>
      <c r="DA72" s="232"/>
      <c r="DB72" s="232"/>
      <c r="DC72" s="232"/>
      <c r="DD72" s="232"/>
      <c r="DE72" s="232"/>
      <c r="DF72" s="232"/>
      <c r="DG72" s="232"/>
      <c r="DH72" s="232"/>
      <c r="DI72" s="232"/>
      <c r="DJ72" s="232"/>
      <c r="DK72" s="232"/>
      <c r="DL72" s="232"/>
      <c r="DM72" s="232"/>
      <c r="DN72" s="232"/>
      <c r="DO72" s="232"/>
      <c r="DP72" s="232"/>
      <c r="DQ72" s="232"/>
      <c r="DR72" s="232"/>
      <c r="DS72" s="232"/>
      <c r="DT72" s="232"/>
      <c r="DU72" s="232"/>
      <c r="DV72" s="232"/>
      <c r="DW72" s="232"/>
      <c r="DX72" s="232"/>
      <c r="DY72" s="232"/>
      <c r="DZ72" s="232"/>
      <c r="EA72" s="232"/>
      <c r="EB72" s="232"/>
      <c r="EC72" s="232"/>
      <c r="ED72" s="232"/>
      <c r="EE72" s="232"/>
      <c r="EF72" s="232"/>
      <c r="EG72" s="232"/>
      <c r="EH72" s="232"/>
      <c r="EI72" s="232"/>
      <c r="EJ72" s="232"/>
      <c r="EK72" s="232"/>
      <c r="EL72" s="232"/>
      <c r="EM72" s="232"/>
      <c r="EN72" s="232"/>
      <c r="EO72" s="232"/>
      <c r="EP72" s="232"/>
      <c r="EQ72" s="232"/>
      <c r="ER72" s="232"/>
      <c r="ES72" s="232"/>
      <c r="ET72" s="232"/>
      <c r="EU72" s="232"/>
      <c r="EV72" s="232"/>
      <c r="EW72" s="232"/>
      <c r="EX72" s="232"/>
      <c r="EY72" s="232"/>
      <c r="EZ72" s="232"/>
      <c r="FA72" s="232"/>
      <c r="FB72" s="232"/>
      <c r="FC72" s="232"/>
      <c r="FD72" s="232"/>
      <c r="FE72" s="232"/>
      <c r="FF72" s="232"/>
      <c r="FG72" s="232"/>
      <c r="FH72" s="232"/>
      <c r="FI72" s="232"/>
      <c r="FJ72" s="232"/>
      <c r="FK72" s="232"/>
      <c r="FL72" s="232"/>
      <c r="FM72" s="232"/>
      <c r="FN72" s="232"/>
      <c r="FO72" s="232"/>
      <c r="FP72" s="232"/>
      <c r="FQ72" s="232"/>
      <c r="FR72" s="232"/>
      <c r="FS72" s="232"/>
      <c r="FT72" s="232"/>
      <c r="FU72" s="232"/>
      <c r="FV72" s="232"/>
      <c r="FW72" s="232"/>
      <c r="FX72" s="232"/>
      <c r="FY72" s="232"/>
      <c r="FZ72" s="232"/>
      <c r="GA72" s="232"/>
      <c r="GB72" s="232"/>
      <c r="GC72" s="232"/>
      <c r="GD72" s="232"/>
      <c r="GE72" s="232"/>
      <c r="GF72" s="232"/>
      <c r="GG72" s="232"/>
      <c r="GH72" s="232"/>
      <c r="GI72" s="232"/>
      <c r="GJ72" s="232"/>
      <c r="GK72" s="232"/>
      <c r="GL72" s="232"/>
      <c r="GM72" s="232"/>
      <c r="GN72" s="232"/>
      <c r="GO72" s="232"/>
      <c r="GP72" s="232"/>
      <c r="GQ72" s="232"/>
      <c r="GR72" s="232"/>
      <c r="GS72" s="232"/>
      <c r="GT72" s="232"/>
      <c r="GU72" s="232"/>
      <c r="GV72" s="232"/>
      <c r="GW72" s="232"/>
      <c r="GX72" s="232"/>
      <c r="GY72" s="232"/>
      <c r="GZ72" s="232"/>
      <c r="HA72" s="232"/>
      <c r="HB72" s="232"/>
      <c r="HC72" s="232"/>
      <c r="HD72" s="232"/>
      <c r="HE72" s="232"/>
      <c r="HF72" s="232"/>
      <c r="HG72" s="232"/>
      <c r="HH72" s="232"/>
      <c r="HI72" s="232"/>
      <c r="HJ72" s="232"/>
      <c r="HK72" s="232"/>
      <c r="HL72" s="232"/>
      <c r="HM72" s="232"/>
      <c r="HN72" s="232"/>
      <c r="HO72" s="232"/>
      <c r="HP72" s="232"/>
      <c r="HQ72" s="232"/>
      <c r="HR72" s="232"/>
      <c r="HS72" s="232"/>
      <c r="HT72" s="232"/>
      <c r="HU72" s="232"/>
      <c r="HV72" s="232"/>
      <c r="HW72" s="232"/>
      <c r="HX72" s="232"/>
      <c r="HY72" s="232"/>
      <c r="HZ72" s="232"/>
      <c r="IA72" s="232"/>
      <c r="IB72" s="232"/>
      <c r="IC72" s="232"/>
      <c r="ID72" s="232"/>
      <c r="IE72" s="232"/>
      <c r="IF72" s="232"/>
      <c r="IG72" s="232"/>
      <c r="IH72" s="232"/>
      <c r="II72" s="232"/>
      <c r="IJ72" s="232"/>
      <c r="IK72" s="232"/>
      <c r="IL72" s="232"/>
      <c r="IM72" s="232"/>
      <c r="IN72" s="232"/>
      <c r="IO72" s="232"/>
      <c r="IP72" s="232"/>
      <c r="IQ72" s="232"/>
      <c r="IR72" s="232"/>
      <c r="IS72" s="232"/>
      <c r="IT72" s="232"/>
      <c r="IU72" s="232"/>
      <c r="IV72" s="232"/>
      <c r="IW72" s="232"/>
      <c r="IX72" s="232"/>
      <c r="IY72" s="232"/>
      <c r="IZ72" s="232"/>
      <c r="JA72" s="232"/>
      <c r="JB72" s="232"/>
      <c r="JC72" s="232"/>
      <c r="JD72" s="232"/>
      <c r="JE72" s="232"/>
      <c r="JF72" s="232"/>
      <c r="JG72" s="232"/>
      <c r="JH72" s="232"/>
      <c r="JI72" s="232"/>
      <c r="JJ72" s="232"/>
      <c r="JK72" s="232"/>
      <c r="JL72" s="232"/>
      <c r="JM72" s="232"/>
      <c r="JN72" s="232"/>
      <c r="JO72" s="232"/>
      <c r="JP72" s="232"/>
      <c r="JQ72" s="232"/>
      <c r="JR72" s="232"/>
      <c r="JS72" s="232"/>
      <c r="JT72" s="232"/>
      <c r="JU72" s="232"/>
      <c r="JV72" s="232"/>
      <c r="JW72" s="232"/>
      <c r="JX72" s="232"/>
      <c r="JY72" s="232"/>
      <c r="JZ72" s="232"/>
      <c r="KA72" s="232"/>
      <c r="KB72" s="232"/>
      <c r="KC72" s="232"/>
      <c r="KD72" s="232"/>
      <c r="KE72" s="232"/>
      <c r="KF72" s="232"/>
      <c r="KG72" s="232"/>
      <c r="KH72" s="232"/>
      <c r="KI72" s="232"/>
      <c r="KJ72" s="232"/>
      <c r="KK72" s="232"/>
      <c r="KL72" s="232"/>
      <c r="KM72" s="232"/>
      <c r="KN72" s="232"/>
      <c r="KO72" s="232"/>
      <c r="KP72" s="232"/>
      <c r="KQ72" s="232"/>
      <c r="KR72" s="232"/>
      <c r="KS72" s="232"/>
      <c r="KT72" s="232"/>
      <c r="KU72" s="232"/>
      <c r="KV72" s="232"/>
      <c r="KW72" s="232"/>
      <c r="KX72" s="232"/>
      <c r="KY72" s="232"/>
      <c r="KZ72" s="232"/>
      <c r="LA72" s="232"/>
      <c r="LB72" s="232"/>
      <c r="LC72" s="232"/>
      <c r="LD72" s="232"/>
      <c r="LE72" s="232"/>
      <c r="LF72" s="232"/>
      <c r="LG72" s="232"/>
      <c r="LH72" s="232"/>
      <c r="LI72" s="232"/>
      <c r="LJ72" s="232"/>
      <c r="LK72" s="232"/>
      <c r="LL72" s="232"/>
      <c r="LM72" s="232"/>
      <c r="LN72" s="232"/>
      <c r="LO72" s="232"/>
      <c r="LP72" s="232"/>
      <c r="LQ72" s="232"/>
      <c r="LR72" s="232"/>
      <c r="LS72" s="232"/>
      <c r="LT72" s="232"/>
      <c r="LU72" s="232"/>
      <c r="LV72" s="232"/>
      <c r="LW72" s="232"/>
      <c r="LX72" s="232"/>
      <c r="LY72" s="232"/>
      <c r="LZ72" s="232"/>
      <c r="MA72" s="232"/>
      <c r="MB72" s="232"/>
      <c r="MC72" s="232"/>
      <c r="MD72" s="232"/>
      <c r="ME72" s="232"/>
      <c r="MF72" s="232"/>
      <c r="MG72" s="232"/>
      <c r="MH72" s="232"/>
      <c r="MI72" s="232"/>
      <c r="MJ72" s="232"/>
      <c r="MK72" s="232"/>
      <c r="ML72" s="232"/>
      <c r="MM72" s="232"/>
      <c r="MN72" s="232"/>
      <c r="MO72" s="232"/>
      <c r="MP72" s="232"/>
      <c r="MQ72" s="232"/>
      <c r="MR72" s="232"/>
      <c r="MS72" s="232"/>
      <c r="MT72" s="232"/>
      <c r="MU72" s="232"/>
      <c r="MV72" s="232"/>
      <c r="MW72" s="232"/>
      <c r="MX72" s="232"/>
      <c r="MY72" s="232"/>
      <c r="MZ72" s="232"/>
      <c r="NA72" s="232"/>
      <c r="NB72" s="232"/>
      <c r="NC72" s="232"/>
      <c r="ND72" s="232"/>
      <c r="NE72" s="232"/>
      <c r="NF72" s="232"/>
      <c r="NG72" s="232"/>
      <c r="NH72" s="232"/>
      <c r="NI72" s="232"/>
      <c r="NJ72" s="232"/>
      <c r="NK72" s="232"/>
      <c r="NL72" s="232"/>
      <c r="NM72" s="232"/>
      <c r="NN72" s="232"/>
      <c r="NO72" s="232"/>
      <c r="NP72" s="232"/>
      <c r="NQ72" s="232"/>
      <c r="NR72" s="232"/>
      <c r="NS72" s="232"/>
      <c r="NT72" s="232"/>
      <c r="NU72" s="232"/>
      <c r="NV72" s="232"/>
      <c r="NW72" s="232"/>
      <c r="NX72" s="232"/>
      <c r="NY72" s="232"/>
      <c r="NZ72" s="232"/>
      <c r="OA72" s="232"/>
      <c r="OB72" s="232"/>
      <c r="OC72" s="232"/>
      <c r="OD72" s="232"/>
      <c r="OE72" s="232"/>
      <c r="OF72" s="232"/>
      <c r="OG72" s="232"/>
      <c r="OH72" s="232"/>
      <c r="OI72" s="232"/>
      <c r="OJ72" s="232"/>
      <c r="OK72" s="232"/>
      <c r="OL72" s="232"/>
      <c r="OM72" s="232"/>
      <c r="ON72" s="232"/>
      <c r="OO72" s="232"/>
      <c r="OP72" s="232"/>
      <c r="OQ72" s="232"/>
      <c r="OR72" s="232"/>
      <c r="OS72" s="232"/>
      <c r="OT72" s="232"/>
      <c r="OU72" s="232"/>
      <c r="OV72" s="232"/>
      <c r="OW72" s="232"/>
      <c r="OX72" s="232"/>
      <c r="OY72" s="232"/>
      <c r="OZ72" s="232"/>
      <c r="PA72" s="232"/>
      <c r="PB72" s="232"/>
      <c r="PC72" s="232"/>
      <c r="PD72" s="232"/>
      <c r="PE72" s="232"/>
      <c r="PF72" s="232"/>
      <c r="PG72" s="232"/>
      <c r="PH72" s="232"/>
      <c r="PI72" s="232"/>
      <c r="PJ72" s="232"/>
      <c r="PK72" s="232"/>
      <c r="PL72" s="232"/>
      <c r="PM72" s="232"/>
      <c r="PN72" s="232"/>
      <c r="PO72" s="232"/>
      <c r="PP72" s="232"/>
      <c r="PQ72" s="232"/>
      <c r="PR72" s="232"/>
      <c r="PS72" s="232"/>
      <c r="PT72" s="232"/>
      <c r="PU72" s="232"/>
      <c r="PV72" s="232"/>
      <c r="PW72" s="232"/>
      <c r="PX72" s="232"/>
      <c r="PY72" s="232"/>
      <c r="PZ72" s="232"/>
      <c r="QA72" s="232"/>
      <c r="QB72" s="232"/>
      <c r="QC72" s="232"/>
      <c r="QD72" s="232"/>
      <c r="QE72" s="232"/>
      <c r="QF72" s="232"/>
      <c r="QG72" s="232"/>
      <c r="QH72" s="232"/>
      <c r="QI72" s="232"/>
      <c r="QJ72" s="232"/>
      <c r="QK72" s="232"/>
      <c r="QL72" s="232"/>
      <c r="QM72" s="232"/>
      <c r="QN72" s="232"/>
      <c r="QO72" s="232"/>
      <c r="QP72" s="232"/>
      <c r="QQ72" s="232"/>
      <c r="QR72" s="232"/>
      <c r="QS72" s="232"/>
      <c r="QT72" s="232"/>
      <c r="QU72" s="232"/>
      <c r="QV72" s="232"/>
      <c r="QW72" s="232"/>
      <c r="QX72" s="232"/>
      <c r="QY72" s="232"/>
      <c r="QZ72" s="232"/>
      <c r="RA72" s="232"/>
      <c r="RB72" s="232"/>
      <c r="RC72" s="232"/>
      <c r="RD72" s="232"/>
      <c r="RE72" s="232"/>
      <c r="RF72" s="232"/>
      <c r="RG72" s="232"/>
      <c r="RH72" s="232"/>
      <c r="RI72" s="232"/>
      <c r="RJ72" s="232"/>
      <c r="RK72" s="232"/>
      <c r="RL72" s="232"/>
      <c r="RM72" s="232"/>
      <c r="RN72" s="232"/>
      <c r="RO72" s="232"/>
      <c r="RP72" s="232"/>
      <c r="RQ72" s="232"/>
      <c r="RR72" s="232"/>
      <c r="RS72" s="232"/>
      <c r="RT72" s="232"/>
      <c r="RU72" s="232"/>
      <c r="RV72" s="232"/>
      <c r="RW72" s="232"/>
      <c r="RX72" s="232"/>
      <c r="RY72" s="232"/>
      <c r="RZ72" s="232"/>
      <c r="SA72" s="232"/>
      <c r="SB72" s="232"/>
      <c r="SC72" s="232"/>
      <c r="SD72" s="232"/>
      <c r="SE72" s="232"/>
      <c r="SF72" s="232"/>
      <c r="SG72" s="232"/>
      <c r="SH72" s="232"/>
      <c r="SI72" s="232"/>
      <c r="SJ72" s="232"/>
      <c r="SK72" s="232"/>
      <c r="SL72" s="232"/>
      <c r="SM72" s="232"/>
      <c r="SN72" s="232"/>
      <c r="SO72" s="232"/>
      <c r="SP72" s="232"/>
      <c r="SQ72" s="232"/>
      <c r="SR72" s="232"/>
      <c r="SS72" s="232"/>
      <c r="ST72" s="232"/>
      <c r="SU72" s="232"/>
      <c r="SV72" s="232"/>
      <c r="SW72" s="232"/>
      <c r="SX72" s="232"/>
      <c r="SY72" s="232"/>
      <c r="SZ72" s="232"/>
      <c r="TA72" s="232"/>
      <c r="TB72" s="232"/>
      <c r="TC72" s="232"/>
      <c r="TD72" s="232"/>
      <c r="TE72" s="232"/>
      <c r="TF72" s="232"/>
      <c r="TG72" s="232"/>
      <c r="TH72" s="232"/>
      <c r="TI72" s="232"/>
      <c r="TJ72" s="232"/>
      <c r="TK72" s="232"/>
      <c r="TL72" s="232"/>
      <c r="TM72" s="232"/>
      <c r="TN72" s="232"/>
      <c r="TO72" s="232"/>
      <c r="TP72" s="232"/>
      <c r="TQ72" s="232"/>
      <c r="TR72" s="232"/>
      <c r="TS72" s="232"/>
      <c r="TT72" s="232"/>
      <c r="TU72" s="232"/>
      <c r="TV72" s="232"/>
      <c r="TW72" s="232"/>
      <c r="TX72" s="232"/>
      <c r="TY72" s="232"/>
      <c r="TZ72" s="232"/>
      <c r="UA72" s="232"/>
      <c r="UB72" s="232"/>
      <c r="UC72" s="232"/>
      <c r="UD72" s="232"/>
      <c r="UE72" s="232"/>
      <c r="UF72" s="232"/>
      <c r="UG72" s="232"/>
      <c r="UH72" s="232"/>
      <c r="UI72" s="232"/>
      <c r="UJ72" s="232"/>
      <c r="UK72" s="232"/>
      <c r="UL72" s="232"/>
      <c r="UM72" s="232"/>
      <c r="UN72" s="232"/>
      <c r="UO72" s="232"/>
      <c r="UP72" s="232"/>
      <c r="UQ72" s="232"/>
      <c r="UR72" s="232"/>
      <c r="US72" s="232"/>
      <c r="UT72" s="232"/>
      <c r="UU72" s="232"/>
      <c r="UV72" s="232"/>
      <c r="UW72" s="232"/>
      <c r="UX72" s="232"/>
      <c r="UY72" s="232"/>
      <c r="UZ72" s="232"/>
      <c r="VA72" s="232"/>
      <c r="VB72" s="232"/>
      <c r="VC72" s="232"/>
      <c r="VD72" s="232"/>
      <c r="VE72" s="232"/>
      <c r="VF72" s="232"/>
      <c r="VG72" s="232"/>
      <c r="VH72" s="232"/>
      <c r="VI72" s="232"/>
      <c r="VJ72" s="232"/>
      <c r="VK72" s="232"/>
      <c r="VL72" s="232"/>
      <c r="VM72" s="232"/>
      <c r="VN72" s="232"/>
      <c r="VO72" s="232"/>
      <c r="VP72" s="232"/>
      <c r="VQ72" s="232"/>
      <c r="VR72" s="232"/>
      <c r="VS72" s="232"/>
      <c r="VT72" s="232"/>
      <c r="VU72" s="232"/>
      <c r="VV72" s="232"/>
      <c r="VW72" s="232"/>
      <c r="VX72" s="232"/>
      <c r="VY72" s="232"/>
      <c r="VZ72" s="232"/>
      <c r="WA72" s="232"/>
      <c r="WB72" s="232"/>
      <c r="WC72" s="232"/>
      <c r="WD72" s="232"/>
      <c r="WE72" s="232"/>
      <c r="WF72" s="232"/>
      <c r="WG72" s="232"/>
      <c r="WH72" s="232"/>
      <c r="WI72" s="232"/>
      <c r="WJ72" s="232"/>
      <c r="WK72" s="232"/>
      <c r="WL72" s="232"/>
      <c r="WM72" s="232"/>
      <c r="WN72" s="232"/>
      <c r="WO72" s="232"/>
      <c r="WP72" s="232"/>
      <c r="WQ72" s="232"/>
      <c r="WR72" s="232"/>
      <c r="WS72" s="232"/>
      <c r="WT72" s="232"/>
      <c r="WU72" s="232"/>
      <c r="WV72" s="232"/>
      <c r="WW72" s="232"/>
      <c r="WX72" s="232"/>
      <c r="WY72" s="232"/>
      <c r="WZ72" s="232"/>
      <c r="XA72" s="232"/>
      <c r="XB72" s="232"/>
      <c r="XC72" s="232"/>
      <c r="XD72" s="232"/>
      <c r="XE72" s="232"/>
      <c r="XF72" s="232"/>
      <c r="XG72" s="232"/>
      <c r="XH72" s="232"/>
      <c r="XI72" s="232"/>
      <c r="XJ72" s="232"/>
      <c r="XK72" s="232"/>
      <c r="XL72" s="232"/>
      <c r="XM72" s="232"/>
      <c r="XN72" s="232"/>
      <c r="XO72" s="232"/>
      <c r="XP72" s="232"/>
      <c r="XQ72" s="232"/>
      <c r="XR72" s="232"/>
      <c r="XS72" s="232"/>
      <c r="XT72" s="232"/>
      <c r="XU72" s="232"/>
      <c r="XV72" s="232"/>
      <c r="XW72" s="232"/>
      <c r="XX72" s="232"/>
      <c r="XY72" s="232"/>
      <c r="XZ72" s="232"/>
      <c r="YA72" s="232"/>
      <c r="YB72" s="232"/>
      <c r="YC72" s="232"/>
      <c r="YD72" s="232"/>
      <c r="YE72" s="232"/>
      <c r="YF72" s="232"/>
      <c r="YG72" s="232"/>
      <c r="YH72" s="232"/>
      <c r="YI72" s="232"/>
      <c r="YJ72" s="232"/>
      <c r="YK72" s="232"/>
      <c r="YL72" s="232"/>
      <c r="YM72" s="232"/>
      <c r="YN72" s="232"/>
      <c r="YO72" s="232"/>
      <c r="YP72" s="232"/>
      <c r="YQ72" s="232"/>
      <c r="YR72" s="232"/>
      <c r="YS72" s="232"/>
      <c r="YT72" s="232"/>
      <c r="YU72" s="232"/>
      <c r="YV72" s="232"/>
      <c r="YW72" s="232"/>
      <c r="YX72" s="232"/>
      <c r="YY72" s="232"/>
      <c r="YZ72" s="232"/>
      <c r="ZA72" s="232"/>
      <c r="ZB72" s="232"/>
      <c r="ZC72" s="232"/>
      <c r="ZD72" s="232"/>
      <c r="ZE72" s="232"/>
      <c r="ZF72" s="232"/>
      <c r="ZG72" s="232"/>
      <c r="ZH72" s="232"/>
      <c r="ZI72" s="232"/>
      <c r="ZJ72" s="232"/>
      <c r="ZK72" s="232"/>
      <c r="ZL72" s="232"/>
      <c r="ZM72" s="232"/>
      <c r="ZN72" s="232"/>
      <c r="ZO72" s="232"/>
      <c r="ZP72" s="232"/>
      <c r="ZQ72" s="232"/>
      <c r="ZR72" s="232"/>
      <c r="ZS72" s="232"/>
      <c r="ZT72" s="232"/>
      <c r="ZU72" s="232"/>
      <c r="ZV72" s="232"/>
      <c r="ZW72" s="232"/>
      <c r="ZX72" s="232"/>
      <c r="ZY72" s="232"/>
      <c r="ZZ72" s="232"/>
      <c r="AAA72" s="232"/>
      <c r="AAB72" s="232"/>
      <c r="AAC72" s="232"/>
      <c r="AAD72" s="232"/>
      <c r="AAE72" s="232"/>
      <c r="AAF72" s="232"/>
      <c r="AAG72" s="232"/>
      <c r="AAH72" s="232"/>
      <c r="AAI72" s="232"/>
      <c r="AAJ72" s="232"/>
      <c r="AAK72" s="232"/>
      <c r="AAL72" s="232"/>
      <c r="AAM72" s="232"/>
      <c r="AAN72" s="232"/>
      <c r="AAO72" s="232"/>
      <c r="AAP72" s="232"/>
      <c r="AAQ72" s="232"/>
      <c r="AAR72" s="232"/>
      <c r="AAS72" s="232"/>
      <c r="AAT72" s="232"/>
      <c r="AAU72" s="232"/>
      <c r="AAV72" s="232"/>
      <c r="AAW72" s="232"/>
      <c r="AAX72" s="232"/>
      <c r="AAY72" s="232"/>
      <c r="AAZ72" s="232"/>
      <c r="ABA72" s="232"/>
      <c r="ABB72" s="232"/>
      <c r="ABC72" s="232"/>
      <c r="ABD72" s="232"/>
      <c r="ABE72" s="232"/>
      <c r="ABF72" s="232"/>
      <c r="ABG72" s="232"/>
      <c r="ABH72" s="232"/>
      <c r="ABI72" s="232"/>
      <c r="ABJ72" s="232"/>
      <c r="ABK72" s="232"/>
      <c r="ABL72" s="232"/>
      <c r="ABM72" s="232"/>
      <c r="ABN72" s="232"/>
      <c r="ABO72" s="232"/>
      <c r="ABP72" s="232"/>
      <c r="ABQ72" s="232"/>
      <c r="ABR72" s="232"/>
      <c r="ABS72" s="232"/>
      <c r="ABT72" s="232"/>
      <c r="ABU72" s="232"/>
      <c r="ABV72" s="232"/>
      <c r="ABW72" s="232"/>
      <c r="ABX72" s="232"/>
      <c r="ABY72" s="232"/>
      <c r="ABZ72" s="232"/>
      <c r="ACA72" s="232"/>
      <c r="ACB72" s="232"/>
      <c r="ACC72" s="232"/>
      <c r="ACD72" s="232"/>
      <c r="ACE72" s="232"/>
      <c r="ACF72" s="232"/>
      <c r="ACG72" s="232"/>
      <c r="ACH72" s="232"/>
      <c r="ACI72" s="232"/>
      <c r="ACJ72" s="232"/>
      <c r="ACK72" s="232"/>
      <c r="ACL72" s="232"/>
      <c r="ACM72" s="232"/>
      <c r="ACN72" s="232"/>
      <c r="ACO72" s="232"/>
      <c r="ACP72" s="232"/>
      <c r="ACQ72" s="232"/>
      <c r="ACR72" s="232"/>
      <c r="ACS72" s="232"/>
      <c r="ACT72" s="232"/>
      <c r="ACU72" s="232"/>
      <c r="ACV72" s="232"/>
      <c r="ACW72" s="232"/>
      <c r="ACX72" s="232"/>
      <c r="ACY72" s="232"/>
      <c r="ACZ72" s="232"/>
      <c r="ADA72" s="232"/>
      <c r="ADB72" s="232"/>
      <c r="ADC72" s="232"/>
      <c r="ADD72" s="232"/>
      <c r="ADE72" s="232"/>
      <c r="ADF72" s="232"/>
      <c r="ADG72" s="232"/>
      <c r="ADH72" s="232"/>
      <c r="ADI72" s="232"/>
      <c r="ADJ72" s="232"/>
      <c r="ADK72" s="232"/>
      <c r="ADL72" s="232"/>
      <c r="ADM72" s="232"/>
      <c r="ADN72" s="232"/>
      <c r="ADO72" s="232"/>
      <c r="ADP72" s="232"/>
      <c r="ADQ72" s="232"/>
      <c r="ADR72" s="232"/>
      <c r="ADS72" s="232"/>
      <c r="ADT72" s="232"/>
      <c r="ADU72" s="232"/>
      <c r="ADV72" s="232"/>
      <c r="ADW72" s="232"/>
      <c r="ADX72" s="232"/>
      <c r="ADY72" s="232"/>
      <c r="ADZ72" s="232"/>
      <c r="AEA72" s="232"/>
      <c r="AEB72" s="232"/>
      <c r="AEC72" s="232"/>
      <c r="AED72" s="232"/>
      <c r="AEE72" s="232"/>
      <c r="AEF72" s="232"/>
      <c r="AEG72" s="232"/>
      <c r="AEH72" s="232"/>
      <c r="AEI72" s="232"/>
      <c r="AEJ72" s="232"/>
      <c r="AEK72" s="232"/>
      <c r="AEL72" s="232"/>
      <c r="AEM72" s="232"/>
      <c r="AEN72" s="232"/>
      <c r="AEO72" s="232"/>
      <c r="AEP72" s="232"/>
      <c r="AEQ72" s="232"/>
      <c r="AER72" s="232"/>
      <c r="AES72" s="232"/>
      <c r="AET72" s="232"/>
      <c r="AEU72" s="232"/>
      <c r="AEV72" s="232"/>
      <c r="AEW72" s="232"/>
      <c r="AEX72" s="232"/>
      <c r="AEY72" s="232"/>
      <c r="AEZ72" s="232"/>
      <c r="AFA72" s="232"/>
      <c r="AFB72" s="232"/>
      <c r="AFC72" s="232"/>
      <c r="AFD72" s="232"/>
      <c r="AFE72" s="232"/>
      <c r="AFF72" s="232"/>
      <c r="AFG72" s="232"/>
      <c r="AFH72" s="232"/>
      <c r="AFI72" s="232"/>
      <c r="AFJ72" s="232"/>
      <c r="AFK72" s="232"/>
      <c r="AFL72" s="232"/>
      <c r="AFM72" s="232"/>
      <c r="AFN72" s="232"/>
      <c r="AFO72" s="232"/>
      <c r="AFP72" s="232"/>
      <c r="AFQ72" s="232"/>
      <c r="AFR72" s="232"/>
      <c r="AFS72" s="232"/>
      <c r="AFT72" s="232"/>
      <c r="AFU72" s="232"/>
      <c r="AFV72" s="232"/>
      <c r="AFW72" s="232"/>
      <c r="AFX72" s="232"/>
      <c r="AFY72" s="232"/>
      <c r="AFZ72" s="232"/>
      <c r="AGA72" s="232"/>
      <c r="AGB72" s="232"/>
      <c r="AGC72" s="232"/>
      <c r="AGD72" s="232"/>
      <c r="AGE72" s="232"/>
      <c r="AGF72" s="232"/>
      <c r="AGG72" s="232"/>
      <c r="AGH72" s="232"/>
      <c r="AGI72" s="232"/>
      <c r="AGJ72" s="232"/>
      <c r="AGK72" s="232"/>
      <c r="AGL72" s="232"/>
      <c r="AGM72" s="232"/>
      <c r="AGN72" s="232"/>
      <c r="AGO72" s="232"/>
      <c r="AGP72" s="232"/>
      <c r="AGQ72" s="232"/>
      <c r="AGR72" s="232"/>
      <c r="AGS72" s="232"/>
      <c r="AGT72" s="232"/>
      <c r="AGU72" s="232"/>
      <c r="AGV72" s="232"/>
      <c r="AGW72" s="232"/>
      <c r="AGX72" s="232"/>
      <c r="AGY72" s="232"/>
      <c r="AGZ72" s="232"/>
      <c r="AHA72" s="232"/>
      <c r="AHB72" s="232"/>
      <c r="AHC72" s="232"/>
      <c r="AHD72" s="232"/>
      <c r="AHE72" s="232"/>
      <c r="AHF72" s="232"/>
      <c r="AHG72" s="232"/>
      <c r="AHH72" s="232"/>
      <c r="AHI72" s="232"/>
      <c r="AHJ72" s="232"/>
      <c r="AHK72" s="232"/>
      <c r="AHL72" s="232"/>
      <c r="AHM72" s="232"/>
      <c r="AHN72" s="232"/>
      <c r="AHO72" s="232"/>
      <c r="AHP72" s="232"/>
      <c r="AHQ72" s="232"/>
      <c r="AHR72" s="232"/>
      <c r="AHS72" s="232"/>
      <c r="AHT72" s="232"/>
      <c r="AHU72" s="232"/>
      <c r="AHV72" s="232"/>
      <c r="AHW72" s="232"/>
      <c r="AHX72" s="232"/>
      <c r="AHY72" s="232"/>
      <c r="AHZ72" s="232"/>
      <c r="AIA72" s="232"/>
      <c r="AIB72" s="232"/>
      <c r="AIC72" s="232"/>
      <c r="AID72" s="232"/>
      <c r="AIE72" s="232"/>
      <c r="AIF72" s="232"/>
      <c r="AIG72" s="232"/>
      <c r="AIH72" s="232"/>
      <c r="AII72" s="232"/>
      <c r="AIJ72" s="232"/>
      <c r="AIK72" s="232"/>
      <c r="AIL72" s="232"/>
      <c r="AIM72" s="232"/>
      <c r="AIN72" s="232"/>
      <c r="AIO72" s="232"/>
      <c r="AIP72" s="232"/>
      <c r="AIQ72" s="232"/>
      <c r="AIR72" s="232"/>
      <c r="AIS72" s="232"/>
      <c r="AIT72" s="232"/>
      <c r="AIU72" s="232"/>
      <c r="AIV72" s="232"/>
      <c r="AIW72" s="232"/>
      <c r="AIX72" s="232"/>
      <c r="AIY72" s="232"/>
      <c r="AIZ72" s="232"/>
      <c r="AJA72" s="232"/>
      <c r="AJB72" s="232"/>
      <c r="AJC72" s="232"/>
      <c r="AJD72" s="232"/>
      <c r="AJE72" s="232"/>
      <c r="AJF72" s="232"/>
      <c r="AJG72" s="232"/>
      <c r="AJH72" s="232"/>
      <c r="AJI72" s="232"/>
      <c r="AJJ72" s="232"/>
      <c r="AJK72" s="232"/>
      <c r="AJL72" s="232"/>
      <c r="AJM72" s="232"/>
      <c r="AJN72" s="232"/>
      <c r="AJO72" s="232"/>
      <c r="AJP72" s="232"/>
      <c r="AJQ72" s="232"/>
      <c r="AJR72" s="232"/>
      <c r="AJS72" s="232"/>
      <c r="AJT72" s="232"/>
      <c r="AJU72" s="232"/>
      <c r="AJV72" s="232"/>
      <c r="AJW72" s="232"/>
      <c r="AJX72" s="232"/>
      <c r="AJY72" s="232"/>
      <c r="AJZ72" s="232"/>
      <c r="AKA72" s="232"/>
      <c r="AKB72" s="232"/>
      <c r="AKC72" s="232"/>
      <c r="AKD72" s="232"/>
      <c r="AKE72" s="232"/>
      <c r="AKF72" s="232"/>
      <c r="AKG72" s="232"/>
      <c r="AKH72" s="232"/>
      <c r="AKI72" s="232"/>
      <c r="AKJ72" s="232"/>
      <c r="AKK72" s="232"/>
      <c r="AKL72" s="232"/>
      <c r="AKM72" s="232"/>
      <c r="AKN72" s="232"/>
      <c r="AKO72" s="232"/>
      <c r="AKP72" s="232"/>
      <c r="AKQ72" s="232"/>
      <c r="AKR72" s="232"/>
      <c r="AKS72" s="232"/>
      <c r="AKT72" s="232"/>
      <c r="AKU72" s="232"/>
      <c r="AKV72" s="232"/>
      <c r="AKW72" s="232"/>
      <c r="AKX72" s="232"/>
      <c r="AKY72" s="232"/>
      <c r="AKZ72" s="232"/>
      <c r="ALA72" s="232"/>
      <c r="ALB72" s="232"/>
      <c r="ALC72" s="232"/>
      <c r="ALD72" s="232"/>
      <c r="ALE72" s="232"/>
      <c r="ALF72" s="232"/>
      <c r="ALG72" s="232"/>
      <c r="ALH72" s="232"/>
      <c r="ALI72" s="232"/>
      <c r="ALJ72" s="232"/>
      <c r="ALK72" s="232"/>
      <c r="ALL72" s="232"/>
      <c r="ALM72" s="232"/>
      <c r="ALN72" s="232"/>
      <c r="ALO72" s="232"/>
      <c r="ALP72" s="232"/>
      <c r="ALQ72" s="232"/>
      <c r="ALR72" s="232"/>
      <c r="ALS72" s="232"/>
      <c r="ALT72" s="232"/>
      <c r="ALU72" s="232"/>
      <c r="ALV72" s="232"/>
      <c r="ALW72" s="232"/>
      <c r="ALX72" s="232"/>
      <c r="ALY72" s="232"/>
      <c r="ALZ72" s="232"/>
      <c r="AMA72" s="232"/>
      <c r="AMB72" s="232"/>
      <c r="AMC72" s="232"/>
      <c r="AMD72" s="232"/>
      <c r="AME72" s="232"/>
      <c r="AMF72" s="232"/>
      <c r="AMG72" s="232"/>
      <c r="AMH72" s="232"/>
      <c r="AMI72" s="232"/>
      <c r="AMJ72" s="232"/>
      <c r="AMK72" s="232"/>
    </row>
    <row r="73" spans="1:1025" s="234" customFormat="1" ht="15" customHeight="1" thickTop="1">
      <c r="A73" s="344"/>
      <c r="B73" s="322"/>
      <c r="C73" s="342"/>
      <c r="D73" s="311"/>
      <c r="E73" s="310"/>
      <c r="F73" s="309"/>
      <c r="G73" s="288"/>
      <c r="H73" s="250"/>
      <c r="K73" s="233"/>
      <c r="L73" s="233"/>
      <c r="M73" s="233"/>
      <c r="N73" s="233"/>
      <c r="O73" s="233"/>
      <c r="P73" s="233"/>
      <c r="Q73" s="233"/>
      <c r="R73" s="233"/>
      <c r="S73" s="232"/>
      <c r="T73" s="232"/>
      <c r="U73" s="232"/>
      <c r="V73" s="232"/>
      <c r="W73" s="232"/>
      <c r="X73" s="232"/>
      <c r="Y73" s="232"/>
      <c r="Z73" s="232"/>
      <c r="AA73" s="232"/>
      <c r="AB73" s="232"/>
      <c r="AC73" s="232"/>
      <c r="AD73" s="232"/>
      <c r="AE73" s="232"/>
      <c r="AF73" s="232"/>
      <c r="AG73" s="232"/>
      <c r="AH73" s="232"/>
      <c r="AI73" s="232"/>
      <c r="AJ73" s="232"/>
      <c r="AK73" s="232"/>
      <c r="AL73" s="232"/>
      <c r="AM73" s="232"/>
      <c r="AN73" s="232"/>
      <c r="AO73" s="232"/>
      <c r="AP73" s="232"/>
      <c r="AQ73" s="232"/>
      <c r="AR73" s="232"/>
      <c r="AS73" s="232"/>
      <c r="AT73" s="232"/>
      <c r="AU73" s="232"/>
      <c r="AV73" s="232"/>
      <c r="AW73" s="232"/>
      <c r="AX73" s="232"/>
      <c r="AY73" s="232"/>
      <c r="AZ73" s="232"/>
      <c r="BA73" s="232"/>
      <c r="BB73" s="232"/>
      <c r="BC73" s="232"/>
      <c r="BD73" s="232"/>
      <c r="BE73" s="232"/>
      <c r="BF73" s="232"/>
      <c r="BG73" s="232"/>
      <c r="BH73" s="232"/>
      <c r="BI73" s="232"/>
      <c r="BJ73" s="232"/>
      <c r="BK73" s="232"/>
      <c r="BL73" s="232"/>
      <c r="BM73" s="232"/>
      <c r="BN73" s="232"/>
      <c r="BO73" s="232"/>
      <c r="BP73" s="232"/>
      <c r="BQ73" s="232"/>
      <c r="BR73" s="232"/>
      <c r="BS73" s="232"/>
      <c r="BT73" s="232"/>
      <c r="BU73" s="232"/>
      <c r="BV73" s="232"/>
      <c r="BW73" s="232"/>
      <c r="BX73" s="232"/>
      <c r="BY73" s="232"/>
      <c r="BZ73" s="232"/>
      <c r="CA73" s="232"/>
      <c r="CB73" s="232"/>
      <c r="CC73" s="232"/>
      <c r="CD73" s="232"/>
      <c r="CE73" s="232"/>
      <c r="CF73" s="232"/>
      <c r="CG73" s="232"/>
      <c r="CH73" s="232"/>
      <c r="CI73" s="232"/>
      <c r="CJ73" s="232"/>
      <c r="CK73" s="232"/>
      <c r="CL73" s="232"/>
      <c r="CM73" s="232"/>
      <c r="CN73" s="232"/>
      <c r="CO73" s="232"/>
      <c r="CP73" s="232"/>
      <c r="CQ73" s="232"/>
      <c r="CR73" s="232"/>
      <c r="CS73" s="232"/>
      <c r="CT73" s="232"/>
      <c r="CU73" s="232"/>
      <c r="CV73" s="232"/>
      <c r="CW73" s="232"/>
      <c r="CX73" s="232"/>
      <c r="CY73" s="232"/>
      <c r="CZ73" s="232"/>
      <c r="DA73" s="232"/>
      <c r="DB73" s="232"/>
      <c r="DC73" s="232"/>
      <c r="DD73" s="232"/>
      <c r="DE73" s="232"/>
      <c r="DF73" s="232"/>
      <c r="DG73" s="232"/>
      <c r="DH73" s="232"/>
      <c r="DI73" s="232"/>
      <c r="DJ73" s="232"/>
      <c r="DK73" s="232"/>
      <c r="DL73" s="232"/>
      <c r="DM73" s="232"/>
      <c r="DN73" s="232"/>
      <c r="DO73" s="232"/>
      <c r="DP73" s="232"/>
      <c r="DQ73" s="232"/>
      <c r="DR73" s="232"/>
      <c r="DS73" s="232"/>
      <c r="DT73" s="232"/>
      <c r="DU73" s="232"/>
      <c r="DV73" s="232"/>
      <c r="DW73" s="232"/>
      <c r="DX73" s="232"/>
      <c r="DY73" s="232"/>
      <c r="DZ73" s="232"/>
      <c r="EA73" s="232"/>
      <c r="EB73" s="232"/>
      <c r="EC73" s="232"/>
      <c r="ED73" s="232"/>
      <c r="EE73" s="232"/>
      <c r="EF73" s="232"/>
      <c r="EG73" s="232"/>
      <c r="EH73" s="232"/>
      <c r="EI73" s="232"/>
      <c r="EJ73" s="232"/>
      <c r="EK73" s="232"/>
      <c r="EL73" s="232"/>
      <c r="EM73" s="232"/>
      <c r="EN73" s="232"/>
      <c r="EO73" s="232"/>
      <c r="EP73" s="232"/>
      <c r="EQ73" s="232"/>
      <c r="ER73" s="232"/>
      <c r="ES73" s="232"/>
      <c r="ET73" s="232"/>
      <c r="EU73" s="232"/>
      <c r="EV73" s="232"/>
      <c r="EW73" s="232"/>
      <c r="EX73" s="232"/>
      <c r="EY73" s="232"/>
      <c r="EZ73" s="232"/>
      <c r="FA73" s="232"/>
      <c r="FB73" s="232"/>
      <c r="FC73" s="232"/>
      <c r="FD73" s="232"/>
      <c r="FE73" s="232"/>
      <c r="FF73" s="232"/>
      <c r="FG73" s="232"/>
      <c r="FH73" s="232"/>
      <c r="FI73" s="232"/>
      <c r="FJ73" s="232"/>
      <c r="FK73" s="232"/>
      <c r="FL73" s="232"/>
      <c r="FM73" s="232"/>
      <c r="FN73" s="232"/>
      <c r="FO73" s="232"/>
      <c r="FP73" s="232"/>
      <c r="FQ73" s="232"/>
      <c r="FR73" s="232"/>
      <c r="FS73" s="232"/>
      <c r="FT73" s="232"/>
      <c r="FU73" s="232"/>
      <c r="FV73" s="232"/>
      <c r="FW73" s="232"/>
      <c r="FX73" s="232"/>
      <c r="FY73" s="232"/>
      <c r="FZ73" s="232"/>
      <c r="GA73" s="232"/>
      <c r="GB73" s="232"/>
      <c r="GC73" s="232"/>
      <c r="GD73" s="232"/>
      <c r="GE73" s="232"/>
      <c r="GF73" s="232"/>
      <c r="GG73" s="232"/>
      <c r="GH73" s="232"/>
      <c r="GI73" s="232"/>
      <c r="GJ73" s="232"/>
      <c r="GK73" s="232"/>
      <c r="GL73" s="232"/>
      <c r="GM73" s="232"/>
      <c r="GN73" s="232"/>
      <c r="GO73" s="232"/>
      <c r="GP73" s="232"/>
      <c r="GQ73" s="232"/>
      <c r="GR73" s="232"/>
      <c r="GS73" s="232"/>
      <c r="GT73" s="232"/>
      <c r="GU73" s="232"/>
      <c r="GV73" s="232"/>
      <c r="GW73" s="232"/>
      <c r="GX73" s="232"/>
      <c r="GY73" s="232"/>
      <c r="GZ73" s="232"/>
      <c r="HA73" s="232"/>
      <c r="HB73" s="232"/>
      <c r="HC73" s="232"/>
      <c r="HD73" s="232"/>
      <c r="HE73" s="232"/>
      <c r="HF73" s="232"/>
      <c r="HG73" s="232"/>
      <c r="HH73" s="232"/>
      <c r="HI73" s="232"/>
      <c r="HJ73" s="232"/>
      <c r="HK73" s="232"/>
      <c r="HL73" s="232"/>
      <c r="HM73" s="232"/>
      <c r="HN73" s="232"/>
      <c r="HO73" s="232"/>
      <c r="HP73" s="232"/>
      <c r="HQ73" s="232"/>
      <c r="HR73" s="232"/>
      <c r="HS73" s="232"/>
      <c r="HT73" s="232"/>
      <c r="HU73" s="232"/>
      <c r="HV73" s="232"/>
      <c r="HW73" s="232"/>
      <c r="HX73" s="232"/>
      <c r="HY73" s="232"/>
      <c r="HZ73" s="232"/>
      <c r="IA73" s="232"/>
      <c r="IB73" s="232"/>
      <c r="IC73" s="232"/>
      <c r="ID73" s="232"/>
      <c r="IE73" s="232"/>
      <c r="IF73" s="232"/>
      <c r="IG73" s="232"/>
      <c r="IH73" s="232"/>
      <c r="II73" s="232"/>
      <c r="IJ73" s="232"/>
      <c r="IK73" s="232"/>
      <c r="IL73" s="232"/>
      <c r="IM73" s="232"/>
      <c r="IN73" s="232"/>
      <c r="IO73" s="232"/>
      <c r="IP73" s="232"/>
      <c r="IQ73" s="232"/>
      <c r="IR73" s="232"/>
      <c r="IS73" s="232"/>
      <c r="IT73" s="232"/>
      <c r="IU73" s="232"/>
      <c r="IV73" s="232"/>
      <c r="IW73" s="232"/>
      <c r="IX73" s="232"/>
      <c r="IY73" s="232"/>
      <c r="IZ73" s="232"/>
      <c r="JA73" s="232"/>
      <c r="JB73" s="232"/>
      <c r="JC73" s="232"/>
      <c r="JD73" s="232"/>
      <c r="JE73" s="232"/>
      <c r="JF73" s="232"/>
      <c r="JG73" s="232"/>
      <c r="JH73" s="232"/>
      <c r="JI73" s="232"/>
      <c r="JJ73" s="232"/>
      <c r="JK73" s="232"/>
      <c r="JL73" s="232"/>
      <c r="JM73" s="232"/>
      <c r="JN73" s="232"/>
      <c r="JO73" s="232"/>
      <c r="JP73" s="232"/>
      <c r="JQ73" s="232"/>
      <c r="JR73" s="232"/>
      <c r="JS73" s="232"/>
      <c r="JT73" s="232"/>
      <c r="JU73" s="232"/>
      <c r="JV73" s="232"/>
      <c r="JW73" s="232"/>
      <c r="JX73" s="232"/>
      <c r="JY73" s="232"/>
      <c r="JZ73" s="232"/>
      <c r="KA73" s="232"/>
      <c r="KB73" s="232"/>
      <c r="KC73" s="232"/>
      <c r="KD73" s="232"/>
      <c r="KE73" s="232"/>
      <c r="KF73" s="232"/>
      <c r="KG73" s="232"/>
      <c r="KH73" s="232"/>
      <c r="KI73" s="232"/>
      <c r="KJ73" s="232"/>
      <c r="KK73" s="232"/>
      <c r="KL73" s="232"/>
      <c r="KM73" s="232"/>
      <c r="KN73" s="232"/>
      <c r="KO73" s="232"/>
      <c r="KP73" s="232"/>
      <c r="KQ73" s="232"/>
      <c r="KR73" s="232"/>
      <c r="KS73" s="232"/>
      <c r="KT73" s="232"/>
      <c r="KU73" s="232"/>
      <c r="KV73" s="232"/>
      <c r="KW73" s="232"/>
      <c r="KX73" s="232"/>
      <c r="KY73" s="232"/>
      <c r="KZ73" s="232"/>
      <c r="LA73" s="232"/>
      <c r="LB73" s="232"/>
      <c r="LC73" s="232"/>
      <c r="LD73" s="232"/>
      <c r="LE73" s="232"/>
      <c r="LF73" s="232"/>
      <c r="LG73" s="232"/>
      <c r="LH73" s="232"/>
      <c r="LI73" s="232"/>
      <c r="LJ73" s="232"/>
      <c r="LK73" s="232"/>
      <c r="LL73" s="232"/>
      <c r="LM73" s="232"/>
      <c r="LN73" s="232"/>
      <c r="LO73" s="232"/>
      <c r="LP73" s="232"/>
      <c r="LQ73" s="232"/>
      <c r="LR73" s="232"/>
      <c r="LS73" s="232"/>
      <c r="LT73" s="232"/>
      <c r="LU73" s="232"/>
      <c r="LV73" s="232"/>
      <c r="LW73" s="232"/>
      <c r="LX73" s="232"/>
      <c r="LY73" s="232"/>
      <c r="LZ73" s="232"/>
      <c r="MA73" s="232"/>
      <c r="MB73" s="232"/>
      <c r="MC73" s="232"/>
      <c r="MD73" s="232"/>
      <c r="ME73" s="232"/>
      <c r="MF73" s="232"/>
      <c r="MG73" s="232"/>
      <c r="MH73" s="232"/>
      <c r="MI73" s="232"/>
      <c r="MJ73" s="232"/>
      <c r="MK73" s="232"/>
      <c r="ML73" s="232"/>
      <c r="MM73" s="232"/>
      <c r="MN73" s="232"/>
      <c r="MO73" s="232"/>
      <c r="MP73" s="232"/>
      <c r="MQ73" s="232"/>
      <c r="MR73" s="232"/>
      <c r="MS73" s="232"/>
      <c r="MT73" s="232"/>
      <c r="MU73" s="232"/>
      <c r="MV73" s="232"/>
      <c r="MW73" s="232"/>
      <c r="MX73" s="232"/>
      <c r="MY73" s="232"/>
      <c r="MZ73" s="232"/>
      <c r="NA73" s="232"/>
      <c r="NB73" s="232"/>
      <c r="NC73" s="232"/>
      <c r="ND73" s="232"/>
      <c r="NE73" s="232"/>
      <c r="NF73" s="232"/>
      <c r="NG73" s="232"/>
      <c r="NH73" s="232"/>
      <c r="NI73" s="232"/>
      <c r="NJ73" s="232"/>
      <c r="NK73" s="232"/>
      <c r="NL73" s="232"/>
      <c r="NM73" s="232"/>
      <c r="NN73" s="232"/>
      <c r="NO73" s="232"/>
      <c r="NP73" s="232"/>
      <c r="NQ73" s="232"/>
      <c r="NR73" s="232"/>
      <c r="NS73" s="232"/>
      <c r="NT73" s="232"/>
      <c r="NU73" s="232"/>
      <c r="NV73" s="232"/>
      <c r="NW73" s="232"/>
      <c r="NX73" s="232"/>
      <c r="NY73" s="232"/>
      <c r="NZ73" s="232"/>
      <c r="OA73" s="232"/>
      <c r="OB73" s="232"/>
      <c r="OC73" s="232"/>
      <c r="OD73" s="232"/>
      <c r="OE73" s="232"/>
      <c r="OF73" s="232"/>
      <c r="OG73" s="232"/>
      <c r="OH73" s="232"/>
      <c r="OI73" s="232"/>
      <c r="OJ73" s="232"/>
      <c r="OK73" s="232"/>
      <c r="OL73" s="232"/>
      <c r="OM73" s="232"/>
      <c r="ON73" s="232"/>
      <c r="OO73" s="232"/>
      <c r="OP73" s="232"/>
      <c r="OQ73" s="232"/>
      <c r="OR73" s="232"/>
      <c r="OS73" s="232"/>
      <c r="OT73" s="232"/>
      <c r="OU73" s="232"/>
      <c r="OV73" s="232"/>
      <c r="OW73" s="232"/>
      <c r="OX73" s="232"/>
      <c r="OY73" s="232"/>
      <c r="OZ73" s="232"/>
      <c r="PA73" s="232"/>
      <c r="PB73" s="232"/>
      <c r="PC73" s="232"/>
      <c r="PD73" s="232"/>
      <c r="PE73" s="232"/>
      <c r="PF73" s="232"/>
      <c r="PG73" s="232"/>
      <c r="PH73" s="232"/>
      <c r="PI73" s="232"/>
      <c r="PJ73" s="232"/>
      <c r="PK73" s="232"/>
      <c r="PL73" s="232"/>
      <c r="PM73" s="232"/>
      <c r="PN73" s="232"/>
      <c r="PO73" s="232"/>
      <c r="PP73" s="232"/>
      <c r="PQ73" s="232"/>
      <c r="PR73" s="232"/>
      <c r="PS73" s="232"/>
      <c r="PT73" s="232"/>
      <c r="PU73" s="232"/>
      <c r="PV73" s="232"/>
      <c r="PW73" s="232"/>
      <c r="PX73" s="232"/>
      <c r="PY73" s="232"/>
      <c r="PZ73" s="232"/>
      <c r="QA73" s="232"/>
      <c r="QB73" s="232"/>
      <c r="QC73" s="232"/>
      <c r="QD73" s="232"/>
      <c r="QE73" s="232"/>
      <c r="QF73" s="232"/>
      <c r="QG73" s="232"/>
      <c r="QH73" s="232"/>
      <c r="QI73" s="232"/>
      <c r="QJ73" s="232"/>
      <c r="QK73" s="232"/>
      <c r="QL73" s="232"/>
      <c r="QM73" s="232"/>
      <c r="QN73" s="232"/>
      <c r="QO73" s="232"/>
      <c r="QP73" s="232"/>
      <c r="QQ73" s="232"/>
      <c r="QR73" s="232"/>
      <c r="QS73" s="232"/>
      <c r="QT73" s="232"/>
      <c r="QU73" s="232"/>
      <c r="QV73" s="232"/>
      <c r="QW73" s="232"/>
      <c r="QX73" s="232"/>
      <c r="QY73" s="232"/>
      <c r="QZ73" s="232"/>
      <c r="RA73" s="232"/>
      <c r="RB73" s="232"/>
      <c r="RC73" s="232"/>
      <c r="RD73" s="232"/>
      <c r="RE73" s="232"/>
      <c r="RF73" s="232"/>
      <c r="RG73" s="232"/>
      <c r="RH73" s="232"/>
      <c r="RI73" s="232"/>
      <c r="RJ73" s="232"/>
      <c r="RK73" s="232"/>
      <c r="RL73" s="232"/>
      <c r="RM73" s="232"/>
      <c r="RN73" s="232"/>
      <c r="RO73" s="232"/>
      <c r="RP73" s="232"/>
      <c r="RQ73" s="232"/>
      <c r="RR73" s="232"/>
      <c r="RS73" s="232"/>
      <c r="RT73" s="232"/>
      <c r="RU73" s="232"/>
      <c r="RV73" s="232"/>
      <c r="RW73" s="232"/>
      <c r="RX73" s="232"/>
      <c r="RY73" s="232"/>
      <c r="RZ73" s="232"/>
      <c r="SA73" s="232"/>
      <c r="SB73" s="232"/>
      <c r="SC73" s="232"/>
      <c r="SD73" s="232"/>
      <c r="SE73" s="232"/>
      <c r="SF73" s="232"/>
      <c r="SG73" s="232"/>
      <c r="SH73" s="232"/>
      <c r="SI73" s="232"/>
      <c r="SJ73" s="232"/>
      <c r="SK73" s="232"/>
      <c r="SL73" s="232"/>
      <c r="SM73" s="232"/>
      <c r="SN73" s="232"/>
      <c r="SO73" s="232"/>
      <c r="SP73" s="232"/>
      <c r="SQ73" s="232"/>
      <c r="SR73" s="232"/>
      <c r="SS73" s="232"/>
      <c r="ST73" s="232"/>
      <c r="SU73" s="232"/>
      <c r="SV73" s="232"/>
      <c r="SW73" s="232"/>
      <c r="SX73" s="232"/>
      <c r="SY73" s="232"/>
      <c r="SZ73" s="232"/>
      <c r="TA73" s="232"/>
      <c r="TB73" s="232"/>
      <c r="TC73" s="232"/>
      <c r="TD73" s="232"/>
      <c r="TE73" s="232"/>
      <c r="TF73" s="232"/>
      <c r="TG73" s="232"/>
      <c r="TH73" s="232"/>
      <c r="TI73" s="232"/>
      <c r="TJ73" s="232"/>
      <c r="TK73" s="232"/>
      <c r="TL73" s="232"/>
      <c r="TM73" s="232"/>
      <c r="TN73" s="232"/>
      <c r="TO73" s="232"/>
      <c r="TP73" s="232"/>
      <c r="TQ73" s="232"/>
      <c r="TR73" s="232"/>
      <c r="TS73" s="232"/>
      <c r="TT73" s="232"/>
      <c r="TU73" s="232"/>
      <c r="TV73" s="232"/>
      <c r="TW73" s="232"/>
      <c r="TX73" s="232"/>
      <c r="TY73" s="232"/>
      <c r="TZ73" s="232"/>
      <c r="UA73" s="232"/>
      <c r="UB73" s="232"/>
      <c r="UC73" s="232"/>
      <c r="UD73" s="232"/>
      <c r="UE73" s="232"/>
      <c r="UF73" s="232"/>
      <c r="UG73" s="232"/>
      <c r="UH73" s="232"/>
      <c r="UI73" s="232"/>
      <c r="UJ73" s="232"/>
      <c r="UK73" s="232"/>
      <c r="UL73" s="232"/>
      <c r="UM73" s="232"/>
      <c r="UN73" s="232"/>
      <c r="UO73" s="232"/>
      <c r="UP73" s="232"/>
      <c r="UQ73" s="232"/>
      <c r="UR73" s="232"/>
      <c r="US73" s="232"/>
      <c r="UT73" s="232"/>
      <c r="UU73" s="232"/>
      <c r="UV73" s="232"/>
      <c r="UW73" s="232"/>
      <c r="UX73" s="232"/>
      <c r="UY73" s="232"/>
      <c r="UZ73" s="232"/>
      <c r="VA73" s="232"/>
      <c r="VB73" s="232"/>
      <c r="VC73" s="232"/>
      <c r="VD73" s="232"/>
      <c r="VE73" s="232"/>
      <c r="VF73" s="232"/>
      <c r="VG73" s="232"/>
      <c r="VH73" s="232"/>
      <c r="VI73" s="232"/>
      <c r="VJ73" s="232"/>
      <c r="VK73" s="232"/>
      <c r="VL73" s="232"/>
      <c r="VM73" s="232"/>
      <c r="VN73" s="232"/>
      <c r="VO73" s="232"/>
      <c r="VP73" s="232"/>
      <c r="VQ73" s="232"/>
      <c r="VR73" s="232"/>
      <c r="VS73" s="232"/>
      <c r="VT73" s="232"/>
      <c r="VU73" s="232"/>
      <c r="VV73" s="232"/>
      <c r="VW73" s="232"/>
      <c r="VX73" s="232"/>
      <c r="VY73" s="232"/>
      <c r="VZ73" s="232"/>
      <c r="WA73" s="232"/>
      <c r="WB73" s="232"/>
      <c r="WC73" s="232"/>
      <c r="WD73" s="232"/>
      <c r="WE73" s="232"/>
      <c r="WF73" s="232"/>
      <c r="WG73" s="232"/>
      <c r="WH73" s="232"/>
      <c r="WI73" s="232"/>
      <c r="WJ73" s="232"/>
      <c r="WK73" s="232"/>
      <c r="WL73" s="232"/>
      <c r="WM73" s="232"/>
      <c r="WN73" s="232"/>
      <c r="WO73" s="232"/>
      <c r="WP73" s="232"/>
      <c r="WQ73" s="232"/>
      <c r="WR73" s="232"/>
      <c r="WS73" s="232"/>
      <c r="WT73" s="232"/>
      <c r="WU73" s="232"/>
      <c r="WV73" s="232"/>
      <c r="WW73" s="232"/>
      <c r="WX73" s="232"/>
      <c r="WY73" s="232"/>
      <c r="WZ73" s="232"/>
      <c r="XA73" s="232"/>
      <c r="XB73" s="232"/>
      <c r="XC73" s="232"/>
      <c r="XD73" s="232"/>
      <c r="XE73" s="232"/>
      <c r="XF73" s="232"/>
      <c r="XG73" s="232"/>
      <c r="XH73" s="232"/>
      <c r="XI73" s="232"/>
      <c r="XJ73" s="232"/>
      <c r="XK73" s="232"/>
      <c r="XL73" s="232"/>
      <c r="XM73" s="232"/>
      <c r="XN73" s="232"/>
      <c r="XO73" s="232"/>
      <c r="XP73" s="232"/>
      <c r="XQ73" s="232"/>
      <c r="XR73" s="232"/>
      <c r="XS73" s="232"/>
      <c r="XT73" s="232"/>
      <c r="XU73" s="232"/>
      <c r="XV73" s="232"/>
      <c r="XW73" s="232"/>
      <c r="XX73" s="232"/>
      <c r="XY73" s="232"/>
      <c r="XZ73" s="232"/>
      <c r="YA73" s="232"/>
      <c r="YB73" s="232"/>
      <c r="YC73" s="232"/>
      <c r="YD73" s="232"/>
      <c r="YE73" s="232"/>
      <c r="YF73" s="232"/>
      <c r="YG73" s="232"/>
      <c r="YH73" s="232"/>
      <c r="YI73" s="232"/>
      <c r="YJ73" s="232"/>
      <c r="YK73" s="232"/>
      <c r="YL73" s="232"/>
      <c r="YM73" s="232"/>
      <c r="YN73" s="232"/>
      <c r="YO73" s="232"/>
      <c r="YP73" s="232"/>
      <c r="YQ73" s="232"/>
      <c r="YR73" s="232"/>
      <c r="YS73" s="232"/>
      <c r="YT73" s="232"/>
      <c r="YU73" s="232"/>
      <c r="YV73" s="232"/>
      <c r="YW73" s="232"/>
      <c r="YX73" s="232"/>
      <c r="YY73" s="232"/>
      <c r="YZ73" s="232"/>
      <c r="ZA73" s="232"/>
      <c r="ZB73" s="232"/>
      <c r="ZC73" s="232"/>
      <c r="ZD73" s="232"/>
      <c r="ZE73" s="232"/>
      <c r="ZF73" s="232"/>
      <c r="ZG73" s="232"/>
      <c r="ZH73" s="232"/>
      <c r="ZI73" s="232"/>
      <c r="ZJ73" s="232"/>
      <c r="ZK73" s="232"/>
      <c r="ZL73" s="232"/>
      <c r="ZM73" s="232"/>
      <c r="ZN73" s="232"/>
      <c r="ZO73" s="232"/>
      <c r="ZP73" s="232"/>
      <c r="ZQ73" s="232"/>
      <c r="ZR73" s="232"/>
      <c r="ZS73" s="232"/>
      <c r="ZT73" s="232"/>
      <c r="ZU73" s="232"/>
      <c r="ZV73" s="232"/>
      <c r="ZW73" s="232"/>
      <c r="ZX73" s="232"/>
      <c r="ZY73" s="232"/>
      <c r="ZZ73" s="232"/>
      <c r="AAA73" s="232"/>
      <c r="AAB73" s="232"/>
      <c r="AAC73" s="232"/>
      <c r="AAD73" s="232"/>
      <c r="AAE73" s="232"/>
      <c r="AAF73" s="232"/>
      <c r="AAG73" s="232"/>
      <c r="AAH73" s="232"/>
      <c r="AAI73" s="232"/>
      <c r="AAJ73" s="232"/>
      <c r="AAK73" s="232"/>
      <c r="AAL73" s="232"/>
      <c r="AAM73" s="232"/>
      <c r="AAN73" s="232"/>
      <c r="AAO73" s="232"/>
      <c r="AAP73" s="232"/>
      <c r="AAQ73" s="232"/>
      <c r="AAR73" s="232"/>
      <c r="AAS73" s="232"/>
      <c r="AAT73" s="232"/>
      <c r="AAU73" s="232"/>
      <c r="AAV73" s="232"/>
      <c r="AAW73" s="232"/>
      <c r="AAX73" s="232"/>
      <c r="AAY73" s="232"/>
      <c r="AAZ73" s="232"/>
      <c r="ABA73" s="232"/>
      <c r="ABB73" s="232"/>
      <c r="ABC73" s="232"/>
      <c r="ABD73" s="232"/>
      <c r="ABE73" s="232"/>
      <c r="ABF73" s="232"/>
      <c r="ABG73" s="232"/>
      <c r="ABH73" s="232"/>
      <c r="ABI73" s="232"/>
      <c r="ABJ73" s="232"/>
      <c r="ABK73" s="232"/>
      <c r="ABL73" s="232"/>
      <c r="ABM73" s="232"/>
      <c r="ABN73" s="232"/>
      <c r="ABO73" s="232"/>
      <c r="ABP73" s="232"/>
      <c r="ABQ73" s="232"/>
      <c r="ABR73" s="232"/>
      <c r="ABS73" s="232"/>
      <c r="ABT73" s="232"/>
      <c r="ABU73" s="232"/>
      <c r="ABV73" s="232"/>
      <c r="ABW73" s="232"/>
      <c r="ABX73" s="232"/>
      <c r="ABY73" s="232"/>
      <c r="ABZ73" s="232"/>
      <c r="ACA73" s="232"/>
      <c r="ACB73" s="232"/>
      <c r="ACC73" s="232"/>
      <c r="ACD73" s="232"/>
      <c r="ACE73" s="232"/>
      <c r="ACF73" s="232"/>
      <c r="ACG73" s="232"/>
      <c r="ACH73" s="232"/>
      <c r="ACI73" s="232"/>
      <c r="ACJ73" s="232"/>
      <c r="ACK73" s="232"/>
      <c r="ACL73" s="232"/>
      <c r="ACM73" s="232"/>
      <c r="ACN73" s="232"/>
      <c r="ACO73" s="232"/>
      <c r="ACP73" s="232"/>
      <c r="ACQ73" s="232"/>
      <c r="ACR73" s="232"/>
      <c r="ACS73" s="232"/>
      <c r="ACT73" s="232"/>
      <c r="ACU73" s="232"/>
      <c r="ACV73" s="232"/>
      <c r="ACW73" s="232"/>
      <c r="ACX73" s="232"/>
      <c r="ACY73" s="232"/>
      <c r="ACZ73" s="232"/>
      <c r="ADA73" s="232"/>
      <c r="ADB73" s="232"/>
      <c r="ADC73" s="232"/>
      <c r="ADD73" s="232"/>
      <c r="ADE73" s="232"/>
      <c r="ADF73" s="232"/>
      <c r="ADG73" s="232"/>
      <c r="ADH73" s="232"/>
      <c r="ADI73" s="232"/>
      <c r="ADJ73" s="232"/>
      <c r="ADK73" s="232"/>
      <c r="ADL73" s="232"/>
      <c r="ADM73" s="232"/>
      <c r="ADN73" s="232"/>
      <c r="ADO73" s="232"/>
      <c r="ADP73" s="232"/>
      <c r="ADQ73" s="232"/>
      <c r="ADR73" s="232"/>
      <c r="ADS73" s="232"/>
      <c r="ADT73" s="232"/>
      <c r="ADU73" s="232"/>
      <c r="ADV73" s="232"/>
      <c r="ADW73" s="232"/>
      <c r="ADX73" s="232"/>
      <c r="ADY73" s="232"/>
      <c r="ADZ73" s="232"/>
      <c r="AEA73" s="232"/>
      <c r="AEB73" s="232"/>
      <c r="AEC73" s="232"/>
      <c r="AED73" s="232"/>
      <c r="AEE73" s="232"/>
      <c r="AEF73" s="232"/>
      <c r="AEG73" s="232"/>
      <c r="AEH73" s="232"/>
      <c r="AEI73" s="232"/>
      <c r="AEJ73" s="232"/>
      <c r="AEK73" s="232"/>
      <c r="AEL73" s="232"/>
      <c r="AEM73" s="232"/>
      <c r="AEN73" s="232"/>
      <c r="AEO73" s="232"/>
      <c r="AEP73" s="232"/>
      <c r="AEQ73" s="232"/>
      <c r="AER73" s="232"/>
      <c r="AES73" s="232"/>
      <c r="AET73" s="232"/>
      <c r="AEU73" s="232"/>
      <c r="AEV73" s="232"/>
      <c r="AEW73" s="232"/>
      <c r="AEX73" s="232"/>
      <c r="AEY73" s="232"/>
      <c r="AEZ73" s="232"/>
      <c r="AFA73" s="232"/>
      <c r="AFB73" s="232"/>
      <c r="AFC73" s="232"/>
      <c r="AFD73" s="232"/>
      <c r="AFE73" s="232"/>
      <c r="AFF73" s="232"/>
      <c r="AFG73" s="232"/>
      <c r="AFH73" s="232"/>
      <c r="AFI73" s="232"/>
      <c r="AFJ73" s="232"/>
      <c r="AFK73" s="232"/>
      <c r="AFL73" s="232"/>
      <c r="AFM73" s="232"/>
      <c r="AFN73" s="232"/>
      <c r="AFO73" s="232"/>
      <c r="AFP73" s="232"/>
      <c r="AFQ73" s="232"/>
      <c r="AFR73" s="232"/>
      <c r="AFS73" s="232"/>
      <c r="AFT73" s="232"/>
      <c r="AFU73" s="232"/>
      <c r="AFV73" s="232"/>
      <c r="AFW73" s="232"/>
      <c r="AFX73" s="232"/>
      <c r="AFY73" s="232"/>
      <c r="AFZ73" s="232"/>
      <c r="AGA73" s="232"/>
      <c r="AGB73" s="232"/>
      <c r="AGC73" s="232"/>
      <c r="AGD73" s="232"/>
      <c r="AGE73" s="232"/>
      <c r="AGF73" s="232"/>
      <c r="AGG73" s="232"/>
      <c r="AGH73" s="232"/>
      <c r="AGI73" s="232"/>
      <c r="AGJ73" s="232"/>
      <c r="AGK73" s="232"/>
      <c r="AGL73" s="232"/>
      <c r="AGM73" s="232"/>
      <c r="AGN73" s="232"/>
      <c r="AGO73" s="232"/>
      <c r="AGP73" s="232"/>
      <c r="AGQ73" s="232"/>
      <c r="AGR73" s="232"/>
      <c r="AGS73" s="232"/>
      <c r="AGT73" s="232"/>
      <c r="AGU73" s="232"/>
      <c r="AGV73" s="232"/>
      <c r="AGW73" s="232"/>
      <c r="AGX73" s="232"/>
      <c r="AGY73" s="232"/>
      <c r="AGZ73" s="232"/>
      <c r="AHA73" s="232"/>
      <c r="AHB73" s="232"/>
      <c r="AHC73" s="232"/>
      <c r="AHD73" s="232"/>
      <c r="AHE73" s="232"/>
      <c r="AHF73" s="232"/>
      <c r="AHG73" s="232"/>
      <c r="AHH73" s="232"/>
      <c r="AHI73" s="232"/>
      <c r="AHJ73" s="232"/>
      <c r="AHK73" s="232"/>
      <c r="AHL73" s="232"/>
      <c r="AHM73" s="232"/>
      <c r="AHN73" s="232"/>
      <c r="AHO73" s="232"/>
      <c r="AHP73" s="232"/>
      <c r="AHQ73" s="232"/>
      <c r="AHR73" s="232"/>
      <c r="AHS73" s="232"/>
      <c r="AHT73" s="232"/>
      <c r="AHU73" s="232"/>
      <c r="AHV73" s="232"/>
      <c r="AHW73" s="232"/>
      <c r="AHX73" s="232"/>
      <c r="AHY73" s="232"/>
      <c r="AHZ73" s="232"/>
      <c r="AIA73" s="232"/>
      <c r="AIB73" s="232"/>
      <c r="AIC73" s="232"/>
      <c r="AID73" s="232"/>
      <c r="AIE73" s="232"/>
      <c r="AIF73" s="232"/>
      <c r="AIG73" s="232"/>
      <c r="AIH73" s="232"/>
      <c r="AII73" s="232"/>
      <c r="AIJ73" s="232"/>
      <c r="AIK73" s="232"/>
      <c r="AIL73" s="232"/>
      <c r="AIM73" s="232"/>
      <c r="AIN73" s="232"/>
      <c r="AIO73" s="232"/>
      <c r="AIP73" s="232"/>
      <c r="AIQ73" s="232"/>
      <c r="AIR73" s="232"/>
      <c r="AIS73" s="232"/>
      <c r="AIT73" s="232"/>
      <c r="AIU73" s="232"/>
      <c r="AIV73" s="232"/>
      <c r="AIW73" s="232"/>
      <c r="AIX73" s="232"/>
      <c r="AIY73" s="232"/>
      <c r="AIZ73" s="232"/>
      <c r="AJA73" s="232"/>
      <c r="AJB73" s="232"/>
      <c r="AJC73" s="232"/>
      <c r="AJD73" s="232"/>
      <c r="AJE73" s="232"/>
      <c r="AJF73" s="232"/>
      <c r="AJG73" s="232"/>
      <c r="AJH73" s="232"/>
      <c r="AJI73" s="232"/>
      <c r="AJJ73" s="232"/>
      <c r="AJK73" s="232"/>
      <c r="AJL73" s="232"/>
      <c r="AJM73" s="232"/>
      <c r="AJN73" s="232"/>
      <c r="AJO73" s="232"/>
      <c r="AJP73" s="232"/>
      <c r="AJQ73" s="232"/>
      <c r="AJR73" s="232"/>
      <c r="AJS73" s="232"/>
      <c r="AJT73" s="232"/>
      <c r="AJU73" s="232"/>
      <c r="AJV73" s="232"/>
      <c r="AJW73" s="232"/>
      <c r="AJX73" s="232"/>
      <c r="AJY73" s="232"/>
      <c r="AJZ73" s="232"/>
      <c r="AKA73" s="232"/>
      <c r="AKB73" s="232"/>
      <c r="AKC73" s="232"/>
      <c r="AKD73" s="232"/>
      <c r="AKE73" s="232"/>
      <c r="AKF73" s="232"/>
      <c r="AKG73" s="232"/>
      <c r="AKH73" s="232"/>
      <c r="AKI73" s="232"/>
      <c r="AKJ73" s="232"/>
      <c r="AKK73" s="232"/>
      <c r="AKL73" s="232"/>
      <c r="AKM73" s="232"/>
      <c r="AKN73" s="232"/>
      <c r="AKO73" s="232"/>
      <c r="AKP73" s="232"/>
      <c r="AKQ73" s="232"/>
      <c r="AKR73" s="232"/>
      <c r="AKS73" s="232"/>
      <c r="AKT73" s="232"/>
      <c r="AKU73" s="232"/>
      <c r="AKV73" s="232"/>
      <c r="AKW73" s="232"/>
      <c r="AKX73" s="232"/>
      <c r="AKY73" s="232"/>
      <c r="AKZ73" s="232"/>
      <c r="ALA73" s="232"/>
      <c r="ALB73" s="232"/>
      <c r="ALC73" s="232"/>
      <c r="ALD73" s="232"/>
      <c r="ALE73" s="232"/>
      <c r="ALF73" s="232"/>
      <c r="ALG73" s="232"/>
      <c r="ALH73" s="232"/>
      <c r="ALI73" s="232"/>
      <c r="ALJ73" s="232"/>
      <c r="ALK73" s="232"/>
      <c r="ALL73" s="232"/>
      <c r="ALM73" s="232"/>
      <c r="ALN73" s="232"/>
      <c r="ALO73" s="232"/>
      <c r="ALP73" s="232"/>
      <c r="ALQ73" s="232"/>
      <c r="ALR73" s="232"/>
      <c r="ALS73" s="232"/>
      <c r="ALT73" s="232"/>
      <c r="ALU73" s="232"/>
      <c r="ALV73" s="232"/>
      <c r="ALW73" s="232"/>
      <c r="ALX73" s="232"/>
      <c r="ALY73" s="232"/>
      <c r="ALZ73" s="232"/>
      <c r="AMA73" s="232"/>
      <c r="AMB73" s="232"/>
      <c r="AMC73" s="232"/>
      <c r="AMD73" s="232"/>
      <c r="AME73" s="232"/>
      <c r="AMF73" s="232"/>
      <c r="AMG73" s="232"/>
      <c r="AMH73" s="232"/>
      <c r="AMI73" s="232"/>
      <c r="AMJ73" s="232"/>
      <c r="AMK73" s="232"/>
    </row>
    <row r="74" spans="1:1025" s="234" customFormat="1">
      <c r="A74" s="346" t="s">
        <v>113</v>
      </c>
      <c r="B74" s="332" t="s">
        <v>174</v>
      </c>
      <c r="C74" s="342">
        <f>IF(ISBLANK('[10]PRESUP LINEA IMPULSION'!C265),"",'[10]PRESUP LINEA IMPULSION'!C265)</f>
        <v>1</v>
      </c>
      <c r="D74" s="311" t="str">
        <f>IF(ISBLANK('[10]PRESUP LINEA IMPULSION'!D265),"",'[10]PRESUP LINEA IMPULSION'!D265)</f>
        <v>UD</v>
      </c>
      <c r="E74" s="310"/>
      <c r="F74" s="309">
        <f t="shared" ref="F74:F103" si="3">IF(C74="","",ROUND(C74*E74,2))</f>
        <v>0</v>
      </c>
      <c r="G74" s="288" t="str">
        <f>IF(ISBLANK('[10]PRESUP LINEA IMPULSION'!G265),"",'[10]PRESUP LINEA IMPULSION'!G265)</f>
        <v/>
      </c>
      <c r="H74" s="250"/>
      <c r="K74" s="233"/>
      <c r="L74" s="233"/>
      <c r="M74" s="233"/>
      <c r="N74" s="233"/>
      <c r="O74" s="233"/>
      <c r="P74" s="233"/>
      <c r="Q74" s="233"/>
      <c r="R74" s="233"/>
      <c r="S74" s="232"/>
      <c r="T74" s="232"/>
      <c r="U74" s="232"/>
      <c r="V74" s="232"/>
      <c r="W74" s="232"/>
      <c r="X74" s="232"/>
      <c r="Y74" s="232"/>
      <c r="Z74" s="232"/>
      <c r="AA74" s="232"/>
      <c r="AB74" s="232"/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2"/>
      <c r="BD74" s="232"/>
      <c r="BE74" s="232"/>
      <c r="BF74" s="232"/>
      <c r="BG74" s="232"/>
      <c r="BH74" s="232"/>
      <c r="BI74" s="232"/>
      <c r="BJ74" s="232"/>
      <c r="BK74" s="232"/>
      <c r="BL74" s="232"/>
      <c r="BM74" s="232"/>
      <c r="BN74" s="232"/>
      <c r="BO74" s="232"/>
      <c r="BP74" s="232"/>
      <c r="BQ74" s="232"/>
      <c r="BR74" s="232"/>
      <c r="BS74" s="232"/>
      <c r="BT74" s="232"/>
      <c r="BU74" s="232"/>
      <c r="BV74" s="232"/>
      <c r="BW74" s="232"/>
      <c r="BX74" s="232"/>
      <c r="BY74" s="232"/>
      <c r="BZ74" s="232"/>
      <c r="CA74" s="232"/>
      <c r="CB74" s="232"/>
      <c r="CC74" s="232"/>
      <c r="CD74" s="232"/>
      <c r="CE74" s="232"/>
      <c r="CF74" s="232"/>
      <c r="CG74" s="232"/>
      <c r="CH74" s="232"/>
      <c r="CI74" s="232"/>
      <c r="CJ74" s="232"/>
      <c r="CK74" s="232"/>
      <c r="CL74" s="232"/>
      <c r="CM74" s="232"/>
      <c r="CN74" s="232"/>
      <c r="CO74" s="232"/>
      <c r="CP74" s="232"/>
      <c r="CQ74" s="232"/>
      <c r="CR74" s="232"/>
      <c r="CS74" s="232"/>
      <c r="CT74" s="232"/>
      <c r="CU74" s="232"/>
      <c r="CV74" s="232"/>
      <c r="CW74" s="232"/>
      <c r="CX74" s="232"/>
      <c r="CY74" s="232"/>
      <c r="CZ74" s="232"/>
      <c r="DA74" s="232"/>
      <c r="DB74" s="232"/>
      <c r="DC74" s="232"/>
      <c r="DD74" s="232"/>
      <c r="DE74" s="232"/>
      <c r="DF74" s="232"/>
      <c r="DG74" s="232"/>
      <c r="DH74" s="232"/>
      <c r="DI74" s="232"/>
      <c r="DJ74" s="232"/>
      <c r="DK74" s="232"/>
      <c r="DL74" s="232"/>
      <c r="DM74" s="232"/>
      <c r="DN74" s="232"/>
      <c r="DO74" s="232"/>
      <c r="DP74" s="232"/>
      <c r="DQ74" s="232"/>
      <c r="DR74" s="232"/>
      <c r="DS74" s="232"/>
      <c r="DT74" s="232"/>
      <c r="DU74" s="232"/>
      <c r="DV74" s="232"/>
      <c r="DW74" s="232"/>
      <c r="DX74" s="232"/>
      <c r="DY74" s="232"/>
      <c r="DZ74" s="232"/>
      <c r="EA74" s="232"/>
      <c r="EB74" s="232"/>
      <c r="EC74" s="232"/>
      <c r="ED74" s="232"/>
      <c r="EE74" s="232"/>
      <c r="EF74" s="232"/>
      <c r="EG74" s="232"/>
      <c r="EH74" s="232"/>
      <c r="EI74" s="232"/>
      <c r="EJ74" s="232"/>
      <c r="EK74" s="232"/>
      <c r="EL74" s="232"/>
      <c r="EM74" s="232"/>
      <c r="EN74" s="232"/>
      <c r="EO74" s="232"/>
      <c r="EP74" s="232"/>
      <c r="EQ74" s="232"/>
      <c r="ER74" s="232"/>
      <c r="ES74" s="232"/>
      <c r="ET74" s="232"/>
      <c r="EU74" s="232"/>
      <c r="EV74" s="232"/>
      <c r="EW74" s="232"/>
      <c r="EX74" s="232"/>
      <c r="EY74" s="232"/>
      <c r="EZ74" s="232"/>
      <c r="FA74" s="232"/>
      <c r="FB74" s="232"/>
      <c r="FC74" s="232"/>
      <c r="FD74" s="232"/>
      <c r="FE74" s="232"/>
      <c r="FF74" s="232"/>
      <c r="FG74" s="232"/>
      <c r="FH74" s="232"/>
      <c r="FI74" s="232"/>
      <c r="FJ74" s="232"/>
      <c r="FK74" s="232"/>
      <c r="FL74" s="232"/>
      <c r="FM74" s="232"/>
      <c r="FN74" s="232"/>
      <c r="FO74" s="232"/>
      <c r="FP74" s="232"/>
      <c r="FQ74" s="232"/>
      <c r="FR74" s="232"/>
      <c r="FS74" s="232"/>
      <c r="FT74" s="232"/>
      <c r="FU74" s="232"/>
      <c r="FV74" s="232"/>
      <c r="FW74" s="232"/>
      <c r="FX74" s="232"/>
      <c r="FY74" s="232"/>
      <c r="FZ74" s="232"/>
      <c r="GA74" s="232"/>
      <c r="GB74" s="232"/>
      <c r="GC74" s="232"/>
      <c r="GD74" s="232"/>
      <c r="GE74" s="232"/>
      <c r="GF74" s="232"/>
      <c r="GG74" s="232"/>
      <c r="GH74" s="232"/>
      <c r="GI74" s="232"/>
      <c r="GJ74" s="232"/>
      <c r="GK74" s="232"/>
      <c r="GL74" s="232"/>
      <c r="GM74" s="232"/>
      <c r="GN74" s="232"/>
      <c r="GO74" s="232"/>
      <c r="GP74" s="232"/>
      <c r="GQ74" s="232"/>
      <c r="GR74" s="232"/>
      <c r="GS74" s="232"/>
      <c r="GT74" s="232"/>
      <c r="GU74" s="232"/>
      <c r="GV74" s="232"/>
      <c r="GW74" s="232"/>
      <c r="GX74" s="232"/>
      <c r="GY74" s="232"/>
      <c r="GZ74" s="232"/>
      <c r="HA74" s="232"/>
      <c r="HB74" s="232"/>
      <c r="HC74" s="232"/>
      <c r="HD74" s="232"/>
      <c r="HE74" s="232"/>
      <c r="HF74" s="232"/>
      <c r="HG74" s="232"/>
      <c r="HH74" s="232"/>
      <c r="HI74" s="232"/>
      <c r="HJ74" s="232"/>
      <c r="HK74" s="232"/>
      <c r="HL74" s="232"/>
      <c r="HM74" s="232"/>
      <c r="HN74" s="232"/>
      <c r="HO74" s="232"/>
      <c r="HP74" s="232"/>
      <c r="HQ74" s="232"/>
      <c r="HR74" s="232"/>
      <c r="HS74" s="232"/>
      <c r="HT74" s="232"/>
      <c r="HU74" s="232"/>
      <c r="HV74" s="232"/>
      <c r="HW74" s="232"/>
      <c r="HX74" s="232"/>
      <c r="HY74" s="232"/>
      <c r="HZ74" s="232"/>
      <c r="IA74" s="232"/>
      <c r="IB74" s="232"/>
      <c r="IC74" s="232"/>
      <c r="ID74" s="232"/>
      <c r="IE74" s="232"/>
      <c r="IF74" s="232"/>
      <c r="IG74" s="232"/>
      <c r="IH74" s="232"/>
      <c r="II74" s="232"/>
      <c r="IJ74" s="232"/>
      <c r="IK74" s="232"/>
      <c r="IL74" s="232"/>
      <c r="IM74" s="232"/>
      <c r="IN74" s="232"/>
      <c r="IO74" s="232"/>
      <c r="IP74" s="232"/>
      <c r="IQ74" s="232"/>
      <c r="IR74" s="232"/>
      <c r="IS74" s="232"/>
      <c r="IT74" s="232"/>
      <c r="IU74" s="232"/>
      <c r="IV74" s="232"/>
      <c r="IW74" s="232"/>
      <c r="IX74" s="232"/>
      <c r="IY74" s="232"/>
      <c r="IZ74" s="232"/>
      <c r="JA74" s="232"/>
      <c r="JB74" s="232"/>
      <c r="JC74" s="232"/>
      <c r="JD74" s="232"/>
      <c r="JE74" s="232"/>
      <c r="JF74" s="232"/>
      <c r="JG74" s="232"/>
      <c r="JH74" s="232"/>
      <c r="JI74" s="232"/>
      <c r="JJ74" s="232"/>
      <c r="JK74" s="232"/>
      <c r="JL74" s="232"/>
      <c r="JM74" s="232"/>
      <c r="JN74" s="232"/>
      <c r="JO74" s="232"/>
      <c r="JP74" s="232"/>
      <c r="JQ74" s="232"/>
      <c r="JR74" s="232"/>
      <c r="JS74" s="232"/>
      <c r="JT74" s="232"/>
      <c r="JU74" s="232"/>
      <c r="JV74" s="232"/>
      <c r="JW74" s="232"/>
      <c r="JX74" s="232"/>
      <c r="JY74" s="232"/>
      <c r="JZ74" s="232"/>
      <c r="KA74" s="232"/>
      <c r="KB74" s="232"/>
      <c r="KC74" s="232"/>
      <c r="KD74" s="232"/>
      <c r="KE74" s="232"/>
      <c r="KF74" s="232"/>
      <c r="KG74" s="232"/>
      <c r="KH74" s="232"/>
      <c r="KI74" s="232"/>
      <c r="KJ74" s="232"/>
      <c r="KK74" s="232"/>
      <c r="KL74" s="232"/>
      <c r="KM74" s="232"/>
      <c r="KN74" s="232"/>
      <c r="KO74" s="232"/>
      <c r="KP74" s="232"/>
      <c r="KQ74" s="232"/>
      <c r="KR74" s="232"/>
      <c r="KS74" s="232"/>
      <c r="KT74" s="232"/>
      <c r="KU74" s="232"/>
      <c r="KV74" s="232"/>
      <c r="KW74" s="232"/>
      <c r="KX74" s="232"/>
      <c r="KY74" s="232"/>
      <c r="KZ74" s="232"/>
      <c r="LA74" s="232"/>
      <c r="LB74" s="232"/>
      <c r="LC74" s="232"/>
      <c r="LD74" s="232"/>
      <c r="LE74" s="232"/>
      <c r="LF74" s="232"/>
      <c r="LG74" s="232"/>
      <c r="LH74" s="232"/>
      <c r="LI74" s="232"/>
      <c r="LJ74" s="232"/>
      <c r="LK74" s="232"/>
      <c r="LL74" s="232"/>
      <c r="LM74" s="232"/>
      <c r="LN74" s="232"/>
      <c r="LO74" s="232"/>
      <c r="LP74" s="232"/>
      <c r="LQ74" s="232"/>
      <c r="LR74" s="232"/>
      <c r="LS74" s="232"/>
      <c r="LT74" s="232"/>
      <c r="LU74" s="232"/>
      <c r="LV74" s="232"/>
      <c r="LW74" s="232"/>
      <c r="LX74" s="232"/>
      <c r="LY74" s="232"/>
      <c r="LZ74" s="232"/>
      <c r="MA74" s="232"/>
      <c r="MB74" s="232"/>
      <c r="MC74" s="232"/>
      <c r="MD74" s="232"/>
      <c r="ME74" s="232"/>
      <c r="MF74" s="232"/>
      <c r="MG74" s="232"/>
      <c r="MH74" s="232"/>
      <c r="MI74" s="232"/>
      <c r="MJ74" s="232"/>
      <c r="MK74" s="232"/>
      <c r="ML74" s="232"/>
      <c r="MM74" s="232"/>
      <c r="MN74" s="232"/>
      <c r="MO74" s="232"/>
      <c r="MP74" s="232"/>
      <c r="MQ74" s="232"/>
      <c r="MR74" s="232"/>
      <c r="MS74" s="232"/>
      <c r="MT74" s="232"/>
      <c r="MU74" s="232"/>
      <c r="MV74" s="232"/>
      <c r="MW74" s="232"/>
      <c r="MX74" s="232"/>
      <c r="MY74" s="232"/>
      <c r="MZ74" s="232"/>
      <c r="NA74" s="232"/>
      <c r="NB74" s="232"/>
      <c r="NC74" s="232"/>
      <c r="ND74" s="232"/>
      <c r="NE74" s="232"/>
      <c r="NF74" s="232"/>
      <c r="NG74" s="232"/>
      <c r="NH74" s="232"/>
      <c r="NI74" s="232"/>
      <c r="NJ74" s="232"/>
      <c r="NK74" s="232"/>
      <c r="NL74" s="232"/>
      <c r="NM74" s="232"/>
      <c r="NN74" s="232"/>
      <c r="NO74" s="232"/>
      <c r="NP74" s="232"/>
      <c r="NQ74" s="232"/>
      <c r="NR74" s="232"/>
      <c r="NS74" s="232"/>
      <c r="NT74" s="232"/>
      <c r="NU74" s="232"/>
      <c r="NV74" s="232"/>
      <c r="NW74" s="232"/>
      <c r="NX74" s="232"/>
      <c r="NY74" s="232"/>
      <c r="NZ74" s="232"/>
      <c r="OA74" s="232"/>
      <c r="OB74" s="232"/>
      <c r="OC74" s="232"/>
      <c r="OD74" s="232"/>
      <c r="OE74" s="232"/>
      <c r="OF74" s="232"/>
      <c r="OG74" s="232"/>
      <c r="OH74" s="232"/>
      <c r="OI74" s="232"/>
      <c r="OJ74" s="232"/>
      <c r="OK74" s="232"/>
      <c r="OL74" s="232"/>
      <c r="OM74" s="232"/>
      <c r="ON74" s="232"/>
      <c r="OO74" s="232"/>
      <c r="OP74" s="232"/>
      <c r="OQ74" s="232"/>
      <c r="OR74" s="232"/>
      <c r="OS74" s="232"/>
      <c r="OT74" s="232"/>
      <c r="OU74" s="232"/>
      <c r="OV74" s="232"/>
      <c r="OW74" s="232"/>
      <c r="OX74" s="232"/>
      <c r="OY74" s="232"/>
      <c r="OZ74" s="232"/>
      <c r="PA74" s="232"/>
      <c r="PB74" s="232"/>
      <c r="PC74" s="232"/>
      <c r="PD74" s="232"/>
      <c r="PE74" s="232"/>
      <c r="PF74" s="232"/>
      <c r="PG74" s="232"/>
      <c r="PH74" s="232"/>
      <c r="PI74" s="232"/>
      <c r="PJ74" s="232"/>
      <c r="PK74" s="232"/>
      <c r="PL74" s="232"/>
      <c r="PM74" s="232"/>
      <c r="PN74" s="232"/>
      <c r="PO74" s="232"/>
      <c r="PP74" s="232"/>
      <c r="PQ74" s="232"/>
      <c r="PR74" s="232"/>
      <c r="PS74" s="232"/>
      <c r="PT74" s="232"/>
      <c r="PU74" s="232"/>
      <c r="PV74" s="232"/>
      <c r="PW74" s="232"/>
      <c r="PX74" s="232"/>
      <c r="PY74" s="232"/>
      <c r="PZ74" s="232"/>
      <c r="QA74" s="232"/>
      <c r="QB74" s="232"/>
      <c r="QC74" s="232"/>
      <c r="QD74" s="232"/>
      <c r="QE74" s="232"/>
      <c r="QF74" s="232"/>
      <c r="QG74" s="232"/>
      <c r="QH74" s="232"/>
      <c r="QI74" s="232"/>
      <c r="QJ74" s="232"/>
      <c r="QK74" s="232"/>
      <c r="QL74" s="232"/>
      <c r="QM74" s="232"/>
      <c r="QN74" s="232"/>
      <c r="QO74" s="232"/>
      <c r="QP74" s="232"/>
      <c r="QQ74" s="232"/>
      <c r="QR74" s="232"/>
      <c r="QS74" s="232"/>
      <c r="QT74" s="232"/>
      <c r="QU74" s="232"/>
      <c r="QV74" s="232"/>
      <c r="QW74" s="232"/>
      <c r="QX74" s="232"/>
      <c r="QY74" s="232"/>
      <c r="QZ74" s="232"/>
      <c r="RA74" s="232"/>
      <c r="RB74" s="232"/>
      <c r="RC74" s="232"/>
      <c r="RD74" s="232"/>
      <c r="RE74" s="232"/>
      <c r="RF74" s="232"/>
      <c r="RG74" s="232"/>
      <c r="RH74" s="232"/>
      <c r="RI74" s="232"/>
      <c r="RJ74" s="232"/>
      <c r="RK74" s="232"/>
      <c r="RL74" s="232"/>
      <c r="RM74" s="232"/>
      <c r="RN74" s="232"/>
      <c r="RO74" s="232"/>
      <c r="RP74" s="232"/>
      <c r="RQ74" s="232"/>
      <c r="RR74" s="232"/>
      <c r="RS74" s="232"/>
      <c r="RT74" s="232"/>
      <c r="RU74" s="232"/>
      <c r="RV74" s="232"/>
      <c r="RW74" s="232"/>
      <c r="RX74" s="232"/>
      <c r="RY74" s="232"/>
      <c r="RZ74" s="232"/>
      <c r="SA74" s="232"/>
      <c r="SB74" s="232"/>
      <c r="SC74" s="232"/>
      <c r="SD74" s="232"/>
      <c r="SE74" s="232"/>
      <c r="SF74" s="232"/>
      <c r="SG74" s="232"/>
      <c r="SH74" s="232"/>
      <c r="SI74" s="232"/>
      <c r="SJ74" s="232"/>
      <c r="SK74" s="232"/>
      <c r="SL74" s="232"/>
      <c r="SM74" s="232"/>
      <c r="SN74" s="232"/>
      <c r="SO74" s="232"/>
      <c r="SP74" s="232"/>
      <c r="SQ74" s="232"/>
      <c r="SR74" s="232"/>
      <c r="SS74" s="232"/>
      <c r="ST74" s="232"/>
      <c r="SU74" s="232"/>
      <c r="SV74" s="232"/>
      <c r="SW74" s="232"/>
      <c r="SX74" s="232"/>
      <c r="SY74" s="232"/>
      <c r="SZ74" s="232"/>
      <c r="TA74" s="232"/>
      <c r="TB74" s="232"/>
      <c r="TC74" s="232"/>
      <c r="TD74" s="232"/>
      <c r="TE74" s="232"/>
      <c r="TF74" s="232"/>
      <c r="TG74" s="232"/>
      <c r="TH74" s="232"/>
      <c r="TI74" s="232"/>
      <c r="TJ74" s="232"/>
      <c r="TK74" s="232"/>
      <c r="TL74" s="232"/>
      <c r="TM74" s="232"/>
      <c r="TN74" s="232"/>
      <c r="TO74" s="232"/>
      <c r="TP74" s="232"/>
      <c r="TQ74" s="232"/>
      <c r="TR74" s="232"/>
      <c r="TS74" s="232"/>
      <c r="TT74" s="232"/>
      <c r="TU74" s="232"/>
      <c r="TV74" s="232"/>
      <c r="TW74" s="232"/>
      <c r="TX74" s="232"/>
      <c r="TY74" s="232"/>
      <c r="TZ74" s="232"/>
      <c r="UA74" s="232"/>
      <c r="UB74" s="232"/>
      <c r="UC74" s="232"/>
      <c r="UD74" s="232"/>
      <c r="UE74" s="232"/>
      <c r="UF74" s="232"/>
      <c r="UG74" s="232"/>
      <c r="UH74" s="232"/>
      <c r="UI74" s="232"/>
      <c r="UJ74" s="232"/>
      <c r="UK74" s="232"/>
      <c r="UL74" s="232"/>
      <c r="UM74" s="232"/>
      <c r="UN74" s="232"/>
      <c r="UO74" s="232"/>
      <c r="UP74" s="232"/>
      <c r="UQ74" s="232"/>
      <c r="UR74" s="232"/>
      <c r="US74" s="232"/>
      <c r="UT74" s="232"/>
      <c r="UU74" s="232"/>
      <c r="UV74" s="232"/>
      <c r="UW74" s="232"/>
      <c r="UX74" s="232"/>
      <c r="UY74" s="232"/>
      <c r="UZ74" s="232"/>
      <c r="VA74" s="232"/>
      <c r="VB74" s="232"/>
      <c r="VC74" s="232"/>
      <c r="VD74" s="232"/>
      <c r="VE74" s="232"/>
      <c r="VF74" s="232"/>
      <c r="VG74" s="232"/>
      <c r="VH74" s="232"/>
      <c r="VI74" s="232"/>
      <c r="VJ74" s="232"/>
      <c r="VK74" s="232"/>
      <c r="VL74" s="232"/>
      <c r="VM74" s="232"/>
      <c r="VN74" s="232"/>
      <c r="VO74" s="232"/>
      <c r="VP74" s="232"/>
      <c r="VQ74" s="232"/>
      <c r="VR74" s="232"/>
      <c r="VS74" s="232"/>
      <c r="VT74" s="232"/>
      <c r="VU74" s="232"/>
      <c r="VV74" s="232"/>
      <c r="VW74" s="232"/>
      <c r="VX74" s="232"/>
      <c r="VY74" s="232"/>
      <c r="VZ74" s="232"/>
      <c r="WA74" s="232"/>
      <c r="WB74" s="232"/>
      <c r="WC74" s="232"/>
      <c r="WD74" s="232"/>
      <c r="WE74" s="232"/>
      <c r="WF74" s="232"/>
      <c r="WG74" s="232"/>
      <c r="WH74" s="232"/>
      <c r="WI74" s="232"/>
      <c r="WJ74" s="232"/>
      <c r="WK74" s="232"/>
      <c r="WL74" s="232"/>
      <c r="WM74" s="232"/>
      <c r="WN74" s="232"/>
      <c r="WO74" s="232"/>
      <c r="WP74" s="232"/>
      <c r="WQ74" s="232"/>
      <c r="WR74" s="232"/>
      <c r="WS74" s="232"/>
      <c r="WT74" s="232"/>
      <c r="WU74" s="232"/>
      <c r="WV74" s="232"/>
      <c r="WW74" s="232"/>
      <c r="WX74" s="232"/>
      <c r="WY74" s="232"/>
      <c r="WZ74" s="232"/>
      <c r="XA74" s="232"/>
      <c r="XB74" s="232"/>
      <c r="XC74" s="232"/>
      <c r="XD74" s="232"/>
      <c r="XE74" s="232"/>
      <c r="XF74" s="232"/>
      <c r="XG74" s="232"/>
      <c r="XH74" s="232"/>
      <c r="XI74" s="232"/>
      <c r="XJ74" s="232"/>
      <c r="XK74" s="232"/>
      <c r="XL74" s="232"/>
      <c r="XM74" s="232"/>
      <c r="XN74" s="232"/>
      <c r="XO74" s="232"/>
      <c r="XP74" s="232"/>
      <c r="XQ74" s="232"/>
      <c r="XR74" s="232"/>
      <c r="XS74" s="232"/>
      <c r="XT74" s="232"/>
      <c r="XU74" s="232"/>
      <c r="XV74" s="232"/>
      <c r="XW74" s="232"/>
      <c r="XX74" s="232"/>
      <c r="XY74" s="232"/>
      <c r="XZ74" s="232"/>
      <c r="YA74" s="232"/>
      <c r="YB74" s="232"/>
      <c r="YC74" s="232"/>
      <c r="YD74" s="232"/>
      <c r="YE74" s="232"/>
      <c r="YF74" s="232"/>
      <c r="YG74" s="232"/>
      <c r="YH74" s="232"/>
      <c r="YI74" s="232"/>
      <c r="YJ74" s="232"/>
      <c r="YK74" s="232"/>
      <c r="YL74" s="232"/>
      <c r="YM74" s="232"/>
      <c r="YN74" s="232"/>
      <c r="YO74" s="232"/>
      <c r="YP74" s="232"/>
      <c r="YQ74" s="232"/>
      <c r="YR74" s="232"/>
      <c r="YS74" s="232"/>
      <c r="YT74" s="232"/>
      <c r="YU74" s="232"/>
      <c r="YV74" s="232"/>
      <c r="YW74" s="232"/>
      <c r="YX74" s="232"/>
      <c r="YY74" s="232"/>
      <c r="YZ74" s="232"/>
      <c r="ZA74" s="232"/>
      <c r="ZB74" s="232"/>
      <c r="ZC74" s="232"/>
      <c r="ZD74" s="232"/>
      <c r="ZE74" s="232"/>
      <c r="ZF74" s="232"/>
      <c r="ZG74" s="232"/>
      <c r="ZH74" s="232"/>
      <c r="ZI74" s="232"/>
      <c r="ZJ74" s="232"/>
      <c r="ZK74" s="232"/>
      <c r="ZL74" s="232"/>
      <c r="ZM74" s="232"/>
      <c r="ZN74" s="232"/>
      <c r="ZO74" s="232"/>
      <c r="ZP74" s="232"/>
      <c r="ZQ74" s="232"/>
      <c r="ZR74" s="232"/>
      <c r="ZS74" s="232"/>
      <c r="ZT74" s="232"/>
      <c r="ZU74" s="232"/>
      <c r="ZV74" s="232"/>
      <c r="ZW74" s="232"/>
      <c r="ZX74" s="232"/>
      <c r="ZY74" s="232"/>
      <c r="ZZ74" s="232"/>
      <c r="AAA74" s="232"/>
      <c r="AAB74" s="232"/>
      <c r="AAC74" s="232"/>
      <c r="AAD74" s="232"/>
      <c r="AAE74" s="232"/>
      <c r="AAF74" s="232"/>
      <c r="AAG74" s="232"/>
      <c r="AAH74" s="232"/>
      <c r="AAI74" s="232"/>
      <c r="AAJ74" s="232"/>
      <c r="AAK74" s="232"/>
      <c r="AAL74" s="232"/>
      <c r="AAM74" s="232"/>
      <c r="AAN74" s="232"/>
      <c r="AAO74" s="232"/>
      <c r="AAP74" s="232"/>
      <c r="AAQ74" s="232"/>
      <c r="AAR74" s="232"/>
      <c r="AAS74" s="232"/>
      <c r="AAT74" s="232"/>
      <c r="AAU74" s="232"/>
      <c r="AAV74" s="232"/>
      <c r="AAW74" s="232"/>
      <c r="AAX74" s="232"/>
      <c r="AAY74" s="232"/>
      <c r="AAZ74" s="232"/>
      <c r="ABA74" s="232"/>
      <c r="ABB74" s="232"/>
      <c r="ABC74" s="232"/>
      <c r="ABD74" s="232"/>
      <c r="ABE74" s="232"/>
      <c r="ABF74" s="232"/>
      <c r="ABG74" s="232"/>
      <c r="ABH74" s="232"/>
      <c r="ABI74" s="232"/>
      <c r="ABJ74" s="232"/>
      <c r="ABK74" s="232"/>
      <c r="ABL74" s="232"/>
      <c r="ABM74" s="232"/>
      <c r="ABN74" s="232"/>
      <c r="ABO74" s="232"/>
      <c r="ABP74" s="232"/>
      <c r="ABQ74" s="232"/>
      <c r="ABR74" s="232"/>
      <c r="ABS74" s="232"/>
      <c r="ABT74" s="232"/>
      <c r="ABU74" s="232"/>
      <c r="ABV74" s="232"/>
      <c r="ABW74" s="232"/>
      <c r="ABX74" s="232"/>
      <c r="ABY74" s="232"/>
      <c r="ABZ74" s="232"/>
      <c r="ACA74" s="232"/>
      <c r="ACB74" s="232"/>
      <c r="ACC74" s="232"/>
      <c r="ACD74" s="232"/>
      <c r="ACE74" s="232"/>
      <c r="ACF74" s="232"/>
      <c r="ACG74" s="232"/>
      <c r="ACH74" s="232"/>
      <c r="ACI74" s="232"/>
      <c r="ACJ74" s="232"/>
      <c r="ACK74" s="232"/>
      <c r="ACL74" s="232"/>
      <c r="ACM74" s="232"/>
      <c r="ACN74" s="232"/>
      <c r="ACO74" s="232"/>
      <c r="ACP74" s="232"/>
      <c r="ACQ74" s="232"/>
      <c r="ACR74" s="232"/>
      <c r="ACS74" s="232"/>
      <c r="ACT74" s="232"/>
      <c r="ACU74" s="232"/>
      <c r="ACV74" s="232"/>
      <c r="ACW74" s="232"/>
      <c r="ACX74" s="232"/>
      <c r="ACY74" s="232"/>
      <c r="ACZ74" s="232"/>
      <c r="ADA74" s="232"/>
      <c r="ADB74" s="232"/>
      <c r="ADC74" s="232"/>
      <c r="ADD74" s="232"/>
      <c r="ADE74" s="232"/>
      <c r="ADF74" s="232"/>
      <c r="ADG74" s="232"/>
      <c r="ADH74" s="232"/>
      <c r="ADI74" s="232"/>
      <c r="ADJ74" s="232"/>
      <c r="ADK74" s="232"/>
      <c r="ADL74" s="232"/>
      <c r="ADM74" s="232"/>
      <c r="ADN74" s="232"/>
      <c r="ADO74" s="232"/>
      <c r="ADP74" s="232"/>
      <c r="ADQ74" s="232"/>
      <c r="ADR74" s="232"/>
      <c r="ADS74" s="232"/>
      <c r="ADT74" s="232"/>
      <c r="ADU74" s="232"/>
      <c r="ADV74" s="232"/>
      <c r="ADW74" s="232"/>
      <c r="ADX74" s="232"/>
      <c r="ADY74" s="232"/>
      <c r="ADZ74" s="232"/>
      <c r="AEA74" s="232"/>
      <c r="AEB74" s="232"/>
      <c r="AEC74" s="232"/>
      <c r="AED74" s="232"/>
      <c r="AEE74" s="232"/>
      <c r="AEF74" s="232"/>
      <c r="AEG74" s="232"/>
      <c r="AEH74" s="232"/>
      <c r="AEI74" s="232"/>
      <c r="AEJ74" s="232"/>
      <c r="AEK74" s="232"/>
      <c r="AEL74" s="232"/>
      <c r="AEM74" s="232"/>
      <c r="AEN74" s="232"/>
      <c r="AEO74" s="232"/>
      <c r="AEP74" s="232"/>
      <c r="AEQ74" s="232"/>
      <c r="AER74" s="232"/>
      <c r="AES74" s="232"/>
      <c r="AET74" s="232"/>
      <c r="AEU74" s="232"/>
      <c r="AEV74" s="232"/>
      <c r="AEW74" s="232"/>
      <c r="AEX74" s="232"/>
      <c r="AEY74" s="232"/>
      <c r="AEZ74" s="232"/>
      <c r="AFA74" s="232"/>
      <c r="AFB74" s="232"/>
      <c r="AFC74" s="232"/>
      <c r="AFD74" s="232"/>
      <c r="AFE74" s="232"/>
      <c r="AFF74" s="232"/>
      <c r="AFG74" s="232"/>
      <c r="AFH74" s="232"/>
      <c r="AFI74" s="232"/>
      <c r="AFJ74" s="232"/>
      <c r="AFK74" s="232"/>
      <c r="AFL74" s="232"/>
      <c r="AFM74" s="232"/>
      <c r="AFN74" s="232"/>
      <c r="AFO74" s="232"/>
      <c r="AFP74" s="232"/>
      <c r="AFQ74" s="232"/>
      <c r="AFR74" s="232"/>
      <c r="AFS74" s="232"/>
      <c r="AFT74" s="232"/>
      <c r="AFU74" s="232"/>
      <c r="AFV74" s="232"/>
      <c r="AFW74" s="232"/>
      <c r="AFX74" s="232"/>
      <c r="AFY74" s="232"/>
      <c r="AFZ74" s="232"/>
      <c r="AGA74" s="232"/>
      <c r="AGB74" s="232"/>
      <c r="AGC74" s="232"/>
      <c r="AGD74" s="232"/>
      <c r="AGE74" s="232"/>
      <c r="AGF74" s="232"/>
      <c r="AGG74" s="232"/>
      <c r="AGH74" s="232"/>
      <c r="AGI74" s="232"/>
      <c r="AGJ74" s="232"/>
      <c r="AGK74" s="232"/>
      <c r="AGL74" s="232"/>
      <c r="AGM74" s="232"/>
      <c r="AGN74" s="232"/>
      <c r="AGO74" s="232"/>
      <c r="AGP74" s="232"/>
      <c r="AGQ74" s="232"/>
      <c r="AGR74" s="232"/>
      <c r="AGS74" s="232"/>
      <c r="AGT74" s="232"/>
      <c r="AGU74" s="232"/>
      <c r="AGV74" s="232"/>
      <c r="AGW74" s="232"/>
      <c r="AGX74" s="232"/>
      <c r="AGY74" s="232"/>
      <c r="AGZ74" s="232"/>
      <c r="AHA74" s="232"/>
      <c r="AHB74" s="232"/>
      <c r="AHC74" s="232"/>
      <c r="AHD74" s="232"/>
      <c r="AHE74" s="232"/>
      <c r="AHF74" s="232"/>
      <c r="AHG74" s="232"/>
      <c r="AHH74" s="232"/>
      <c r="AHI74" s="232"/>
      <c r="AHJ74" s="232"/>
      <c r="AHK74" s="232"/>
      <c r="AHL74" s="232"/>
      <c r="AHM74" s="232"/>
      <c r="AHN74" s="232"/>
      <c r="AHO74" s="232"/>
      <c r="AHP74" s="232"/>
      <c r="AHQ74" s="232"/>
      <c r="AHR74" s="232"/>
      <c r="AHS74" s="232"/>
      <c r="AHT74" s="232"/>
      <c r="AHU74" s="232"/>
      <c r="AHV74" s="232"/>
      <c r="AHW74" s="232"/>
      <c r="AHX74" s="232"/>
      <c r="AHY74" s="232"/>
      <c r="AHZ74" s="232"/>
      <c r="AIA74" s="232"/>
      <c r="AIB74" s="232"/>
      <c r="AIC74" s="232"/>
      <c r="AID74" s="232"/>
      <c r="AIE74" s="232"/>
      <c r="AIF74" s="232"/>
      <c r="AIG74" s="232"/>
      <c r="AIH74" s="232"/>
      <c r="AII74" s="232"/>
      <c r="AIJ74" s="232"/>
      <c r="AIK74" s="232"/>
      <c r="AIL74" s="232"/>
      <c r="AIM74" s="232"/>
      <c r="AIN74" s="232"/>
      <c r="AIO74" s="232"/>
      <c r="AIP74" s="232"/>
      <c r="AIQ74" s="232"/>
      <c r="AIR74" s="232"/>
      <c r="AIS74" s="232"/>
      <c r="AIT74" s="232"/>
      <c r="AIU74" s="232"/>
      <c r="AIV74" s="232"/>
      <c r="AIW74" s="232"/>
      <c r="AIX74" s="232"/>
      <c r="AIY74" s="232"/>
      <c r="AIZ74" s="232"/>
      <c r="AJA74" s="232"/>
      <c r="AJB74" s="232"/>
      <c r="AJC74" s="232"/>
      <c r="AJD74" s="232"/>
      <c r="AJE74" s="232"/>
      <c r="AJF74" s="232"/>
      <c r="AJG74" s="232"/>
      <c r="AJH74" s="232"/>
      <c r="AJI74" s="232"/>
      <c r="AJJ74" s="232"/>
      <c r="AJK74" s="232"/>
      <c r="AJL74" s="232"/>
      <c r="AJM74" s="232"/>
      <c r="AJN74" s="232"/>
      <c r="AJO74" s="232"/>
      <c r="AJP74" s="232"/>
      <c r="AJQ74" s="232"/>
      <c r="AJR74" s="232"/>
      <c r="AJS74" s="232"/>
      <c r="AJT74" s="232"/>
      <c r="AJU74" s="232"/>
      <c r="AJV74" s="232"/>
      <c r="AJW74" s="232"/>
      <c r="AJX74" s="232"/>
      <c r="AJY74" s="232"/>
      <c r="AJZ74" s="232"/>
      <c r="AKA74" s="232"/>
      <c r="AKB74" s="232"/>
      <c r="AKC74" s="232"/>
      <c r="AKD74" s="232"/>
      <c r="AKE74" s="232"/>
      <c r="AKF74" s="232"/>
      <c r="AKG74" s="232"/>
      <c r="AKH74" s="232"/>
      <c r="AKI74" s="232"/>
      <c r="AKJ74" s="232"/>
      <c r="AKK74" s="232"/>
      <c r="AKL74" s="232"/>
      <c r="AKM74" s="232"/>
      <c r="AKN74" s="232"/>
      <c r="AKO74" s="232"/>
      <c r="AKP74" s="232"/>
      <c r="AKQ74" s="232"/>
      <c r="AKR74" s="232"/>
      <c r="AKS74" s="232"/>
      <c r="AKT74" s="232"/>
      <c r="AKU74" s="232"/>
      <c r="AKV74" s="232"/>
      <c r="AKW74" s="232"/>
      <c r="AKX74" s="232"/>
      <c r="AKY74" s="232"/>
      <c r="AKZ74" s="232"/>
      <c r="ALA74" s="232"/>
      <c r="ALB74" s="232"/>
      <c r="ALC74" s="232"/>
      <c r="ALD74" s="232"/>
      <c r="ALE74" s="232"/>
      <c r="ALF74" s="232"/>
      <c r="ALG74" s="232"/>
      <c r="ALH74" s="232"/>
      <c r="ALI74" s="232"/>
      <c r="ALJ74" s="232"/>
      <c r="ALK74" s="232"/>
      <c r="ALL74" s="232"/>
      <c r="ALM74" s="232"/>
      <c r="ALN74" s="232"/>
      <c r="ALO74" s="232"/>
      <c r="ALP74" s="232"/>
      <c r="ALQ74" s="232"/>
      <c r="ALR74" s="232"/>
      <c r="ALS74" s="232"/>
      <c r="ALT74" s="232"/>
      <c r="ALU74" s="232"/>
      <c r="ALV74" s="232"/>
      <c r="ALW74" s="232"/>
      <c r="ALX74" s="232"/>
      <c r="ALY74" s="232"/>
      <c r="ALZ74" s="232"/>
      <c r="AMA74" s="232"/>
      <c r="AMB74" s="232"/>
      <c r="AMC74" s="232"/>
      <c r="AMD74" s="232"/>
      <c r="AME74" s="232"/>
      <c r="AMF74" s="232"/>
      <c r="AMG74" s="232"/>
      <c r="AMH74" s="232"/>
      <c r="AMI74" s="232"/>
      <c r="AMJ74" s="232"/>
      <c r="AMK74" s="232"/>
    </row>
    <row r="75" spans="1:1025" s="234" customFormat="1">
      <c r="A75" s="345" t="s">
        <v>197</v>
      </c>
      <c r="B75" s="313" t="s">
        <v>196</v>
      </c>
      <c r="C75" s="342" t="str">
        <f>IF(ISBLANK('[10]PRESUP LINEA IMPULSION'!C320),"",'[10]PRESUP LINEA IMPULSION'!C320)</f>
        <v/>
      </c>
      <c r="D75" s="311" t="str">
        <f>IF(ISBLANK('[10]PRESUP LINEA IMPULSION'!D320),"",'[10]PRESUP LINEA IMPULSION'!D320)</f>
        <v/>
      </c>
      <c r="E75" s="310"/>
      <c r="F75" s="309" t="str">
        <f t="shared" si="3"/>
        <v/>
      </c>
      <c r="G75" s="288" t="str">
        <f>IF(ISBLANK('[10]PRESUP LINEA IMPULSION'!G320),"",'[10]PRESUP LINEA IMPULSION'!G320)</f>
        <v/>
      </c>
      <c r="H75" s="250"/>
      <c r="K75" s="233"/>
      <c r="L75" s="233"/>
      <c r="M75" s="233"/>
      <c r="N75" s="233"/>
      <c r="O75" s="233"/>
      <c r="P75" s="233"/>
      <c r="Q75" s="233"/>
      <c r="R75" s="233"/>
      <c r="S75" s="232"/>
      <c r="T75" s="232"/>
      <c r="U75" s="232"/>
      <c r="V75" s="232"/>
      <c r="W75" s="232"/>
      <c r="X75" s="232"/>
      <c r="Y75" s="232"/>
      <c r="Z75" s="232"/>
      <c r="AA75" s="232"/>
      <c r="AB75" s="232"/>
      <c r="AC75" s="232"/>
      <c r="AD75" s="232"/>
      <c r="AE75" s="232"/>
      <c r="AF75" s="232"/>
      <c r="AG75" s="232"/>
      <c r="AH75" s="232"/>
      <c r="AI75" s="232"/>
      <c r="AJ75" s="232"/>
      <c r="AK75" s="232"/>
      <c r="AL75" s="232"/>
      <c r="AM75" s="232"/>
      <c r="AN75" s="232"/>
      <c r="AO75" s="232"/>
      <c r="AP75" s="232"/>
      <c r="AQ75" s="232"/>
      <c r="AR75" s="232"/>
      <c r="AS75" s="232"/>
      <c r="AT75" s="232"/>
      <c r="AU75" s="232"/>
      <c r="AV75" s="232"/>
      <c r="AW75" s="232"/>
      <c r="AX75" s="232"/>
      <c r="AY75" s="232"/>
      <c r="AZ75" s="232"/>
      <c r="BA75" s="232"/>
      <c r="BB75" s="232"/>
      <c r="BC75" s="232"/>
      <c r="BD75" s="232"/>
      <c r="BE75" s="232"/>
      <c r="BF75" s="232"/>
      <c r="BG75" s="232"/>
      <c r="BH75" s="232"/>
      <c r="BI75" s="232"/>
      <c r="BJ75" s="232"/>
      <c r="BK75" s="232"/>
      <c r="BL75" s="232"/>
      <c r="BM75" s="232"/>
      <c r="BN75" s="232"/>
      <c r="BO75" s="232"/>
      <c r="BP75" s="232"/>
      <c r="BQ75" s="232"/>
      <c r="BR75" s="232"/>
      <c r="BS75" s="232"/>
      <c r="BT75" s="232"/>
      <c r="BU75" s="232"/>
      <c r="BV75" s="232"/>
      <c r="BW75" s="232"/>
      <c r="BX75" s="232"/>
      <c r="BY75" s="232"/>
      <c r="BZ75" s="232"/>
      <c r="CA75" s="232"/>
      <c r="CB75" s="232"/>
      <c r="CC75" s="232"/>
      <c r="CD75" s="232"/>
      <c r="CE75" s="232"/>
      <c r="CF75" s="232"/>
      <c r="CG75" s="232"/>
      <c r="CH75" s="232"/>
      <c r="CI75" s="232"/>
      <c r="CJ75" s="232"/>
      <c r="CK75" s="232"/>
      <c r="CL75" s="232"/>
      <c r="CM75" s="232"/>
      <c r="CN75" s="232"/>
      <c r="CO75" s="232"/>
      <c r="CP75" s="232"/>
      <c r="CQ75" s="232"/>
      <c r="CR75" s="232"/>
      <c r="CS75" s="232"/>
      <c r="CT75" s="232"/>
      <c r="CU75" s="232"/>
      <c r="CV75" s="232"/>
      <c r="CW75" s="232"/>
      <c r="CX75" s="232"/>
      <c r="CY75" s="232"/>
      <c r="CZ75" s="232"/>
      <c r="DA75" s="232"/>
      <c r="DB75" s="232"/>
      <c r="DC75" s="232"/>
      <c r="DD75" s="232"/>
      <c r="DE75" s="232"/>
      <c r="DF75" s="232"/>
      <c r="DG75" s="232"/>
      <c r="DH75" s="232"/>
      <c r="DI75" s="232"/>
      <c r="DJ75" s="232"/>
      <c r="DK75" s="232"/>
      <c r="DL75" s="232"/>
      <c r="DM75" s="232"/>
      <c r="DN75" s="232"/>
      <c r="DO75" s="232"/>
      <c r="DP75" s="232"/>
      <c r="DQ75" s="232"/>
      <c r="DR75" s="232"/>
      <c r="DS75" s="232"/>
      <c r="DT75" s="232"/>
      <c r="DU75" s="232"/>
      <c r="DV75" s="232"/>
      <c r="DW75" s="232"/>
      <c r="DX75" s="232"/>
      <c r="DY75" s="232"/>
      <c r="DZ75" s="232"/>
      <c r="EA75" s="232"/>
      <c r="EB75" s="232"/>
      <c r="EC75" s="232"/>
      <c r="ED75" s="232"/>
      <c r="EE75" s="232"/>
      <c r="EF75" s="232"/>
      <c r="EG75" s="232"/>
      <c r="EH75" s="232"/>
      <c r="EI75" s="232"/>
      <c r="EJ75" s="232"/>
      <c r="EK75" s="232"/>
      <c r="EL75" s="232"/>
      <c r="EM75" s="232"/>
      <c r="EN75" s="232"/>
      <c r="EO75" s="232"/>
      <c r="EP75" s="232"/>
      <c r="EQ75" s="232"/>
      <c r="ER75" s="232"/>
      <c r="ES75" s="232"/>
      <c r="ET75" s="232"/>
      <c r="EU75" s="232"/>
      <c r="EV75" s="232"/>
      <c r="EW75" s="232"/>
      <c r="EX75" s="232"/>
      <c r="EY75" s="232"/>
      <c r="EZ75" s="232"/>
      <c r="FA75" s="232"/>
      <c r="FB75" s="232"/>
      <c r="FC75" s="232"/>
      <c r="FD75" s="232"/>
      <c r="FE75" s="232"/>
      <c r="FF75" s="232"/>
      <c r="FG75" s="232"/>
      <c r="FH75" s="232"/>
      <c r="FI75" s="232"/>
      <c r="FJ75" s="232"/>
      <c r="FK75" s="232"/>
      <c r="FL75" s="232"/>
      <c r="FM75" s="232"/>
      <c r="FN75" s="232"/>
      <c r="FO75" s="232"/>
      <c r="FP75" s="232"/>
      <c r="FQ75" s="232"/>
      <c r="FR75" s="232"/>
      <c r="FS75" s="232"/>
      <c r="FT75" s="232"/>
      <c r="FU75" s="232"/>
      <c r="FV75" s="232"/>
      <c r="FW75" s="232"/>
      <c r="FX75" s="232"/>
      <c r="FY75" s="232"/>
      <c r="FZ75" s="232"/>
      <c r="GA75" s="232"/>
      <c r="GB75" s="232"/>
      <c r="GC75" s="232"/>
      <c r="GD75" s="232"/>
      <c r="GE75" s="232"/>
      <c r="GF75" s="232"/>
      <c r="GG75" s="232"/>
      <c r="GH75" s="232"/>
      <c r="GI75" s="232"/>
      <c r="GJ75" s="232"/>
      <c r="GK75" s="232"/>
      <c r="GL75" s="232"/>
      <c r="GM75" s="232"/>
      <c r="GN75" s="232"/>
      <c r="GO75" s="232"/>
      <c r="GP75" s="232"/>
      <c r="GQ75" s="232"/>
      <c r="GR75" s="232"/>
      <c r="GS75" s="232"/>
      <c r="GT75" s="232"/>
      <c r="GU75" s="232"/>
      <c r="GV75" s="232"/>
      <c r="GW75" s="232"/>
      <c r="GX75" s="232"/>
      <c r="GY75" s="232"/>
      <c r="GZ75" s="232"/>
      <c r="HA75" s="232"/>
      <c r="HB75" s="232"/>
      <c r="HC75" s="232"/>
      <c r="HD75" s="232"/>
      <c r="HE75" s="232"/>
      <c r="HF75" s="232"/>
      <c r="HG75" s="232"/>
      <c r="HH75" s="232"/>
      <c r="HI75" s="232"/>
      <c r="HJ75" s="232"/>
      <c r="HK75" s="232"/>
      <c r="HL75" s="232"/>
      <c r="HM75" s="232"/>
      <c r="HN75" s="232"/>
      <c r="HO75" s="232"/>
      <c r="HP75" s="232"/>
      <c r="HQ75" s="232"/>
      <c r="HR75" s="232"/>
      <c r="HS75" s="232"/>
      <c r="HT75" s="232"/>
      <c r="HU75" s="232"/>
      <c r="HV75" s="232"/>
      <c r="HW75" s="232"/>
      <c r="HX75" s="232"/>
      <c r="HY75" s="232"/>
      <c r="HZ75" s="232"/>
      <c r="IA75" s="232"/>
      <c r="IB75" s="232"/>
      <c r="IC75" s="232"/>
      <c r="ID75" s="232"/>
      <c r="IE75" s="232"/>
      <c r="IF75" s="232"/>
      <c r="IG75" s="232"/>
      <c r="IH75" s="232"/>
      <c r="II75" s="232"/>
      <c r="IJ75" s="232"/>
      <c r="IK75" s="232"/>
      <c r="IL75" s="232"/>
      <c r="IM75" s="232"/>
      <c r="IN75" s="232"/>
      <c r="IO75" s="232"/>
      <c r="IP75" s="232"/>
      <c r="IQ75" s="232"/>
      <c r="IR75" s="232"/>
      <c r="IS75" s="232"/>
      <c r="IT75" s="232"/>
      <c r="IU75" s="232"/>
      <c r="IV75" s="232"/>
      <c r="IW75" s="232"/>
      <c r="IX75" s="232"/>
      <c r="IY75" s="232"/>
      <c r="IZ75" s="232"/>
      <c r="JA75" s="232"/>
      <c r="JB75" s="232"/>
      <c r="JC75" s="232"/>
      <c r="JD75" s="232"/>
      <c r="JE75" s="232"/>
      <c r="JF75" s="232"/>
      <c r="JG75" s="232"/>
      <c r="JH75" s="232"/>
      <c r="JI75" s="232"/>
      <c r="JJ75" s="232"/>
      <c r="JK75" s="232"/>
      <c r="JL75" s="232"/>
      <c r="JM75" s="232"/>
      <c r="JN75" s="232"/>
      <c r="JO75" s="232"/>
      <c r="JP75" s="232"/>
      <c r="JQ75" s="232"/>
      <c r="JR75" s="232"/>
      <c r="JS75" s="232"/>
      <c r="JT75" s="232"/>
      <c r="JU75" s="232"/>
      <c r="JV75" s="232"/>
      <c r="JW75" s="232"/>
      <c r="JX75" s="232"/>
      <c r="JY75" s="232"/>
      <c r="JZ75" s="232"/>
      <c r="KA75" s="232"/>
      <c r="KB75" s="232"/>
      <c r="KC75" s="232"/>
      <c r="KD75" s="232"/>
      <c r="KE75" s="232"/>
      <c r="KF75" s="232"/>
      <c r="KG75" s="232"/>
      <c r="KH75" s="232"/>
      <c r="KI75" s="232"/>
      <c r="KJ75" s="232"/>
      <c r="KK75" s="232"/>
      <c r="KL75" s="232"/>
      <c r="KM75" s="232"/>
      <c r="KN75" s="232"/>
      <c r="KO75" s="232"/>
      <c r="KP75" s="232"/>
      <c r="KQ75" s="232"/>
      <c r="KR75" s="232"/>
      <c r="KS75" s="232"/>
      <c r="KT75" s="232"/>
      <c r="KU75" s="232"/>
      <c r="KV75" s="232"/>
      <c r="KW75" s="232"/>
      <c r="KX75" s="232"/>
      <c r="KY75" s="232"/>
      <c r="KZ75" s="232"/>
      <c r="LA75" s="232"/>
      <c r="LB75" s="232"/>
      <c r="LC75" s="232"/>
      <c r="LD75" s="232"/>
      <c r="LE75" s="232"/>
      <c r="LF75" s="232"/>
      <c r="LG75" s="232"/>
      <c r="LH75" s="232"/>
      <c r="LI75" s="232"/>
      <c r="LJ75" s="232"/>
      <c r="LK75" s="232"/>
      <c r="LL75" s="232"/>
      <c r="LM75" s="232"/>
      <c r="LN75" s="232"/>
      <c r="LO75" s="232"/>
      <c r="LP75" s="232"/>
      <c r="LQ75" s="232"/>
      <c r="LR75" s="232"/>
      <c r="LS75" s="232"/>
      <c r="LT75" s="232"/>
      <c r="LU75" s="232"/>
      <c r="LV75" s="232"/>
      <c r="LW75" s="232"/>
      <c r="LX75" s="232"/>
      <c r="LY75" s="232"/>
      <c r="LZ75" s="232"/>
      <c r="MA75" s="232"/>
      <c r="MB75" s="232"/>
      <c r="MC75" s="232"/>
      <c r="MD75" s="232"/>
      <c r="ME75" s="232"/>
      <c r="MF75" s="232"/>
      <c r="MG75" s="232"/>
      <c r="MH75" s="232"/>
      <c r="MI75" s="232"/>
      <c r="MJ75" s="232"/>
      <c r="MK75" s="232"/>
      <c r="ML75" s="232"/>
      <c r="MM75" s="232"/>
      <c r="MN75" s="232"/>
      <c r="MO75" s="232"/>
      <c r="MP75" s="232"/>
      <c r="MQ75" s="232"/>
      <c r="MR75" s="232"/>
      <c r="MS75" s="232"/>
      <c r="MT75" s="232"/>
      <c r="MU75" s="232"/>
      <c r="MV75" s="232"/>
      <c r="MW75" s="232"/>
      <c r="MX75" s="232"/>
      <c r="MY75" s="232"/>
      <c r="MZ75" s="232"/>
      <c r="NA75" s="232"/>
      <c r="NB75" s="232"/>
      <c r="NC75" s="232"/>
      <c r="ND75" s="232"/>
      <c r="NE75" s="232"/>
      <c r="NF75" s="232"/>
      <c r="NG75" s="232"/>
      <c r="NH75" s="232"/>
      <c r="NI75" s="232"/>
      <c r="NJ75" s="232"/>
      <c r="NK75" s="232"/>
      <c r="NL75" s="232"/>
      <c r="NM75" s="232"/>
      <c r="NN75" s="232"/>
      <c r="NO75" s="232"/>
      <c r="NP75" s="232"/>
      <c r="NQ75" s="232"/>
      <c r="NR75" s="232"/>
      <c r="NS75" s="232"/>
      <c r="NT75" s="232"/>
      <c r="NU75" s="232"/>
      <c r="NV75" s="232"/>
      <c r="NW75" s="232"/>
      <c r="NX75" s="232"/>
      <c r="NY75" s="232"/>
      <c r="NZ75" s="232"/>
      <c r="OA75" s="232"/>
      <c r="OB75" s="232"/>
      <c r="OC75" s="232"/>
      <c r="OD75" s="232"/>
      <c r="OE75" s="232"/>
      <c r="OF75" s="232"/>
      <c r="OG75" s="232"/>
      <c r="OH75" s="232"/>
      <c r="OI75" s="232"/>
      <c r="OJ75" s="232"/>
      <c r="OK75" s="232"/>
      <c r="OL75" s="232"/>
      <c r="OM75" s="232"/>
      <c r="ON75" s="232"/>
      <c r="OO75" s="232"/>
      <c r="OP75" s="232"/>
      <c r="OQ75" s="232"/>
      <c r="OR75" s="232"/>
      <c r="OS75" s="232"/>
      <c r="OT75" s="232"/>
      <c r="OU75" s="232"/>
      <c r="OV75" s="232"/>
      <c r="OW75" s="232"/>
      <c r="OX75" s="232"/>
      <c r="OY75" s="232"/>
      <c r="OZ75" s="232"/>
      <c r="PA75" s="232"/>
      <c r="PB75" s="232"/>
      <c r="PC75" s="232"/>
      <c r="PD75" s="232"/>
      <c r="PE75" s="232"/>
      <c r="PF75" s="232"/>
      <c r="PG75" s="232"/>
      <c r="PH75" s="232"/>
      <c r="PI75" s="232"/>
      <c r="PJ75" s="232"/>
      <c r="PK75" s="232"/>
      <c r="PL75" s="232"/>
      <c r="PM75" s="232"/>
      <c r="PN75" s="232"/>
      <c r="PO75" s="232"/>
      <c r="PP75" s="232"/>
      <c r="PQ75" s="232"/>
      <c r="PR75" s="232"/>
      <c r="PS75" s="232"/>
      <c r="PT75" s="232"/>
      <c r="PU75" s="232"/>
      <c r="PV75" s="232"/>
      <c r="PW75" s="232"/>
      <c r="PX75" s="232"/>
      <c r="PY75" s="232"/>
      <c r="PZ75" s="232"/>
      <c r="QA75" s="232"/>
      <c r="QB75" s="232"/>
      <c r="QC75" s="232"/>
      <c r="QD75" s="232"/>
      <c r="QE75" s="232"/>
      <c r="QF75" s="232"/>
      <c r="QG75" s="232"/>
      <c r="QH75" s="232"/>
      <c r="QI75" s="232"/>
      <c r="QJ75" s="232"/>
      <c r="QK75" s="232"/>
      <c r="QL75" s="232"/>
      <c r="QM75" s="232"/>
      <c r="QN75" s="232"/>
      <c r="QO75" s="232"/>
      <c r="QP75" s="232"/>
      <c r="QQ75" s="232"/>
      <c r="QR75" s="232"/>
      <c r="QS75" s="232"/>
      <c r="QT75" s="232"/>
      <c r="QU75" s="232"/>
      <c r="QV75" s="232"/>
      <c r="QW75" s="232"/>
      <c r="QX75" s="232"/>
      <c r="QY75" s="232"/>
      <c r="QZ75" s="232"/>
      <c r="RA75" s="232"/>
      <c r="RB75" s="232"/>
      <c r="RC75" s="232"/>
      <c r="RD75" s="232"/>
      <c r="RE75" s="232"/>
      <c r="RF75" s="232"/>
      <c r="RG75" s="232"/>
      <c r="RH75" s="232"/>
      <c r="RI75" s="232"/>
      <c r="RJ75" s="232"/>
      <c r="RK75" s="232"/>
      <c r="RL75" s="232"/>
      <c r="RM75" s="232"/>
      <c r="RN75" s="232"/>
      <c r="RO75" s="232"/>
      <c r="RP75" s="232"/>
      <c r="RQ75" s="232"/>
      <c r="RR75" s="232"/>
      <c r="RS75" s="232"/>
      <c r="RT75" s="232"/>
      <c r="RU75" s="232"/>
      <c r="RV75" s="232"/>
      <c r="RW75" s="232"/>
      <c r="RX75" s="232"/>
      <c r="RY75" s="232"/>
      <c r="RZ75" s="232"/>
      <c r="SA75" s="232"/>
      <c r="SB75" s="232"/>
      <c r="SC75" s="232"/>
      <c r="SD75" s="232"/>
      <c r="SE75" s="232"/>
      <c r="SF75" s="232"/>
      <c r="SG75" s="232"/>
      <c r="SH75" s="232"/>
      <c r="SI75" s="232"/>
      <c r="SJ75" s="232"/>
      <c r="SK75" s="232"/>
      <c r="SL75" s="232"/>
      <c r="SM75" s="232"/>
      <c r="SN75" s="232"/>
      <c r="SO75" s="232"/>
      <c r="SP75" s="232"/>
      <c r="SQ75" s="232"/>
      <c r="SR75" s="232"/>
      <c r="SS75" s="232"/>
      <c r="ST75" s="232"/>
      <c r="SU75" s="232"/>
      <c r="SV75" s="232"/>
      <c r="SW75" s="232"/>
      <c r="SX75" s="232"/>
      <c r="SY75" s="232"/>
      <c r="SZ75" s="232"/>
      <c r="TA75" s="232"/>
      <c r="TB75" s="232"/>
      <c r="TC75" s="232"/>
      <c r="TD75" s="232"/>
      <c r="TE75" s="232"/>
      <c r="TF75" s="232"/>
      <c r="TG75" s="232"/>
      <c r="TH75" s="232"/>
      <c r="TI75" s="232"/>
      <c r="TJ75" s="232"/>
      <c r="TK75" s="232"/>
      <c r="TL75" s="232"/>
      <c r="TM75" s="232"/>
      <c r="TN75" s="232"/>
      <c r="TO75" s="232"/>
      <c r="TP75" s="232"/>
      <c r="TQ75" s="232"/>
      <c r="TR75" s="232"/>
      <c r="TS75" s="232"/>
      <c r="TT75" s="232"/>
      <c r="TU75" s="232"/>
      <c r="TV75" s="232"/>
      <c r="TW75" s="232"/>
      <c r="TX75" s="232"/>
      <c r="TY75" s="232"/>
      <c r="TZ75" s="232"/>
      <c r="UA75" s="232"/>
      <c r="UB75" s="232"/>
      <c r="UC75" s="232"/>
      <c r="UD75" s="232"/>
      <c r="UE75" s="232"/>
      <c r="UF75" s="232"/>
      <c r="UG75" s="232"/>
      <c r="UH75" s="232"/>
      <c r="UI75" s="232"/>
      <c r="UJ75" s="232"/>
      <c r="UK75" s="232"/>
      <c r="UL75" s="232"/>
      <c r="UM75" s="232"/>
      <c r="UN75" s="232"/>
      <c r="UO75" s="232"/>
      <c r="UP75" s="232"/>
      <c r="UQ75" s="232"/>
      <c r="UR75" s="232"/>
      <c r="US75" s="232"/>
      <c r="UT75" s="232"/>
      <c r="UU75" s="232"/>
      <c r="UV75" s="232"/>
      <c r="UW75" s="232"/>
      <c r="UX75" s="232"/>
      <c r="UY75" s="232"/>
      <c r="UZ75" s="232"/>
      <c r="VA75" s="232"/>
      <c r="VB75" s="232"/>
      <c r="VC75" s="232"/>
      <c r="VD75" s="232"/>
      <c r="VE75" s="232"/>
      <c r="VF75" s="232"/>
      <c r="VG75" s="232"/>
      <c r="VH75" s="232"/>
      <c r="VI75" s="232"/>
      <c r="VJ75" s="232"/>
      <c r="VK75" s="232"/>
      <c r="VL75" s="232"/>
      <c r="VM75" s="232"/>
      <c r="VN75" s="232"/>
      <c r="VO75" s="232"/>
      <c r="VP75" s="232"/>
      <c r="VQ75" s="232"/>
      <c r="VR75" s="232"/>
      <c r="VS75" s="232"/>
      <c r="VT75" s="232"/>
      <c r="VU75" s="232"/>
      <c r="VV75" s="232"/>
      <c r="VW75" s="232"/>
      <c r="VX75" s="232"/>
      <c r="VY75" s="232"/>
      <c r="VZ75" s="232"/>
      <c r="WA75" s="232"/>
      <c r="WB75" s="232"/>
      <c r="WC75" s="232"/>
      <c r="WD75" s="232"/>
      <c r="WE75" s="232"/>
      <c r="WF75" s="232"/>
      <c r="WG75" s="232"/>
      <c r="WH75" s="232"/>
      <c r="WI75" s="232"/>
      <c r="WJ75" s="232"/>
      <c r="WK75" s="232"/>
      <c r="WL75" s="232"/>
      <c r="WM75" s="232"/>
      <c r="WN75" s="232"/>
      <c r="WO75" s="232"/>
      <c r="WP75" s="232"/>
      <c r="WQ75" s="232"/>
      <c r="WR75" s="232"/>
      <c r="WS75" s="232"/>
      <c r="WT75" s="232"/>
      <c r="WU75" s="232"/>
      <c r="WV75" s="232"/>
      <c r="WW75" s="232"/>
      <c r="WX75" s="232"/>
      <c r="WY75" s="232"/>
      <c r="WZ75" s="232"/>
      <c r="XA75" s="232"/>
      <c r="XB75" s="232"/>
      <c r="XC75" s="232"/>
      <c r="XD75" s="232"/>
      <c r="XE75" s="232"/>
      <c r="XF75" s="232"/>
      <c r="XG75" s="232"/>
      <c r="XH75" s="232"/>
      <c r="XI75" s="232"/>
      <c r="XJ75" s="232"/>
      <c r="XK75" s="232"/>
      <c r="XL75" s="232"/>
      <c r="XM75" s="232"/>
      <c r="XN75" s="232"/>
      <c r="XO75" s="232"/>
      <c r="XP75" s="232"/>
      <c r="XQ75" s="232"/>
      <c r="XR75" s="232"/>
      <c r="XS75" s="232"/>
      <c r="XT75" s="232"/>
      <c r="XU75" s="232"/>
      <c r="XV75" s="232"/>
      <c r="XW75" s="232"/>
      <c r="XX75" s="232"/>
      <c r="XY75" s="232"/>
      <c r="XZ75" s="232"/>
      <c r="YA75" s="232"/>
      <c r="YB75" s="232"/>
      <c r="YC75" s="232"/>
      <c r="YD75" s="232"/>
      <c r="YE75" s="232"/>
      <c r="YF75" s="232"/>
      <c r="YG75" s="232"/>
      <c r="YH75" s="232"/>
      <c r="YI75" s="232"/>
      <c r="YJ75" s="232"/>
      <c r="YK75" s="232"/>
      <c r="YL75" s="232"/>
      <c r="YM75" s="232"/>
      <c r="YN75" s="232"/>
      <c r="YO75" s="232"/>
      <c r="YP75" s="232"/>
      <c r="YQ75" s="232"/>
      <c r="YR75" s="232"/>
      <c r="YS75" s="232"/>
      <c r="YT75" s="232"/>
      <c r="YU75" s="232"/>
      <c r="YV75" s="232"/>
      <c r="YW75" s="232"/>
      <c r="YX75" s="232"/>
      <c r="YY75" s="232"/>
      <c r="YZ75" s="232"/>
      <c r="ZA75" s="232"/>
      <c r="ZB75" s="232"/>
      <c r="ZC75" s="232"/>
      <c r="ZD75" s="232"/>
      <c r="ZE75" s="232"/>
      <c r="ZF75" s="232"/>
      <c r="ZG75" s="232"/>
      <c r="ZH75" s="232"/>
      <c r="ZI75" s="232"/>
      <c r="ZJ75" s="232"/>
      <c r="ZK75" s="232"/>
      <c r="ZL75" s="232"/>
      <c r="ZM75" s="232"/>
      <c r="ZN75" s="232"/>
      <c r="ZO75" s="232"/>
      <c r="ZP75" s="232"/>
      <c r="ZQ75" s="232"/>
      <c r="ZR75" s="232"/>
      <c r="ZS75" s="232"/>
      <c r="ZT75" s="232"/>
      <c r="ZU75" s="232"/>
      <c r="ZV75" s="232"/>
      <c r="ZW75" s="232"/>
      <c r="ZX75" s="232"/>
      <c r="ZY75" s="232"/>
      <c r="ZZ75" s="232"/>
      <c r="AAA75" s="232"/>
      <c r="AAB75" s="232"/>
      <c r="AAC75" s="232"/>
      <c r="AAD75" s="232"/>
      <c r="AAE75" s="232"/>
      <c r="AAF75" s="232"/>
      <c r="AAG75" s="232"/>
      <c r="AAH75" s="232"/>
      <c r="AAI75" s="232"/>
      <c r="AAJ75" s="232"/>
      <c r="AAK75" s="232"/>
      <c r="AAL75" s="232"/>
      <c r="AAM75" s="232"/>
      <c r="AAN75" s="232"/>
      <c r="AAO75" s="232"/>
      <c r="AAP75" s="232"/>
      <c r="AAQ75" s="232"/>
      <c r="AAR75" s="232"/>
      <c r="AAS75" s="232"/>
      <c r="AAT75" s="232"/>
      <c r="AAU75" s="232"/>
      <c r="AAV75" s="232"/>
      <c r="AAW75" s="232"/>
      <c r="AAX75" s="232"/>
      <c r="AAY75" s="232"/>
      <c r="AAZ75" s="232"/>
      <c r="ABA75" s="232"/>
      <c r="ABB75" s="232"/>
      <c r="ABC75" s="232"/>
      <c r="ABD75" s="232"/>
      <c r="ABE75" s="232"/>
      <c r="ABF75" s="232"/>
      <c r="ABG75" s="232"/>
      <c r="ABH75" s="232"/>
      <c r="ABI75" s="232"/>
      <c r="ABJ75" s="232"/>
      <c r="ABK75" s="232"/>
      <c r="ABL75" s="232"/>
      <c r="ABM75" s="232"/>
      <c r="ABN75" s="232"/>
      <c r="ABO75" s="232"/>
      <c r="ABP75" s="232"/>
      <c r="ABQ75" s="232"/>
      <c r="ABR75" s="232"/>
      <c r="ABS75" s="232"/>
      <c r="ABT75" s="232"/>
      <c r="ABU75" s="232"/>
      <c r="ABV75" s="232"/>
      <c r="ABW75" s="232"/>
      <c r="ABX75" s="232"/>
      <c r="ABY75" s="232"/>
      <c r="ABZ75" s="232"/>
      <c r="ACA75" s="232"/>
      <c r="ACB75" s="232"/>
      <c r="ACC75" s="232"/>
      <c r="ACD75" s="232"/>
      <c r="ACE75" s="232"/>
      <c r="ACF75" s="232"/>
      <c r="ACG75" s="232"/>
      <c r="ACH75" s="232"/>
      <c r="ACI75" s="232"/>
      <c r="ACJ75" s="232"/>
      <c r="ACK75" s="232"/>
      <c r="ACL75" s="232"/>
      <c r="ACM75" s="232"/>
      <c r="ACN75" s="232"/>
      <c r="ACO75" s="232"/>
      <c r="ACP75" s="232"/>
      <c r="ACQ75" s="232"/>
      <c r="ACR75" s="232"/>
      <c r="ACS75" s="232"/>
      <c r="ACT75" s="232"/>
      <c r="ACU75" s="232"/>
      <c r="ACV75" s="232"/>
      <c r="ACW75" s="232"/>
      <c r="ACX75" s="232"/>
      <c r="ACY75" s="232"/>
      <c r="ACZ75" s="232"/>
      <c r="ADA75" s="232"/>
      <c r="ADB75" s="232"/>
      <c r="ADC75" s="232"/>
      <c r="ADD75" s="232"/>
      <c r="ADE75" s="232"/>
      <c r="ADF75" s="232"/>
      <c r="ADG75" s="232"/>
      <c r="ADH75" s="232"/>
      <c r="ADI75" s="232"/>
      <c r="ADJ75" s="232"/>
      <c r="ADK75" s="232"/>
      <c r="ADL75" s="232"/>
      <c r="ADM75" s="232"/>
      <c r="ADN75" s="232"/>
      <c r="ADO75" s="232"/>
      <c r="ADP75" s="232"/>
      <c r="ADQ75" s="232"/>
      <c r="ADR75" s="232"/>
      <c r="ADS75" s="232"/>
      <c r="ADT75" s="232"/>
      <c r="ADU75" s="232"/>
      <c r="ADV75" s="232"/>
      <c r="ADW75" s="232"/>
      <c r="ADX75" s="232"/>
      <c r="ADY75" s="232"/>
      <c r="ADZ75" s="232"/>
      <c r="AEA75" s="232"/>
      <c r="AEB75" s="232"/>
      <c r="AEC75" s="232"/>
      <c r="AED75" s="232"/>
      <c r="AEE75" s="232"/>
      <c r="AEF75" s="232"/>
      <c r="AEG75" s="232"/>
      <c r="AEH75" s="232"/>
      <c r="AEI75" s="232"/>
      <c r="AEJ75" s="232"/>
      <c r="AEK75" s="232"/>
      <c r="AEL75" s="232"/>
      <c r="AEM75" s="232"/>
      <c r="AEN75" s="232"/>
      <c r="AEO75" s="232"/>
      <c r="AEP75" s="232"/>
      <c r="AEQ75" s="232"/>
      <c r="AER75" s="232"/>
      <c r="AES75" s="232"/>
      <c r="AET75" s="232"/>
      <c r="AEU75" s="232"/>
      <c r="AEV75" s="232"/>
      <c r="AEW75" s="232"/>
      <c r="AEX75" s="232"/>
      <c r="AEY75" s="232"/>
      <c r="AEZ75" s="232"/>
      <c r="AFA75" s="232"/>
      <c r="AFB75" s="232"/>
      <c r="AFC75" s="232"/>
      <c r="AFD75" s="232"/>
      <c r="AFE75" s="232"/>
      <c r="AFF75" s="232"/>
      <c r="AFG75" s="232"/>
      <c r="AFH75" s="232"/>
      <c r="AFI75" s="232"/>
      <c r="AFJ75" s="232"/>
      <c r="AFK75" s="232"/>
      <c r="AFL75" s="232"/>
      <c r="AFM75" s="232"/>
      <c r="AFN75" s="232"/>
      <c r="AFO75" s="232"/>
      <c r="AFP75" s="232"/>
      <c r="AFQ75" s="232"/>
      <c r="AFR75" s="232"/>
      <c r="AFS75" s="232"/>
      <c r="AFT75" s="232"/>
      <c r="AFU75" s="232"/>
      <c r="AFV75" s="232"/>
      <c r="AFW75" s="232"/>
      <c r="AFX75" s="232"/>
      <c r="AFY75" s="232"/>
      <c r="AFZ75" s="232"/>
      <c r="AGA75" s="232"/>
      <c r="AGB75" s="232"/>
      <c r="AGC75" s="232"/>
      <c r="AGD75" s="232"/>
      <c r="AGE75" s="232"/>
      <c r="AGF75" s="232"/>
      <c r="AGG75" s="232"/>
      <c r="AGH75" s="232"/>
      <c r="AGI75" s="232"/>
      <c r="AGJ75" s="232"/>
      <c r="AGK75" s="232"/>
      <c r="AGL75" s="232"/>
      <c r="AGM75" s="232"/>
      <c r="AGN75" s="232"/>
      <c r="AGO75" s="232"/>
      <c r="AGP75" s="232"/>
      <c r="AGQ75" s="232"/>
      <c r="AGR75" s="232"/>
      <c r="AGS75" s="232"/>
      <c r="AGT75" s="232"/>
      <c r="AGU75" s="232"/>
      <c r="AGV75" s="232"/>
      <c r="AGW75" s="232"/>
      <c r="AGX75" s="232"/>
      <c r="AGY75" s="232"/>
      <c r="AGZ75" s="232"/>
      <c r="AHA75" s="232"/>
      <c r="AHB75" s="232"/>
      <c r="AHC75" s="232"/>
      <c r="AHD75" s="232"/>
      <c r="AHE75" s="232"/>
      <c r="AHF75" s="232"/>
      <c r="AHG75" s="232"/>
      <c r="AHH75" s="232"/>
      <c r="AHI75" s="232"/>
      <c r="AHJ75" s="232"/>
      <c r="AHK75" s="232"/>
      <c r="AHL75" s="232"/>
      <c r="AHM75" s="232"/>
      <c r="AHN75" s="232"/>
      <c r="AHO75" s="232"/>
      <c r="AHP75" s="232"/>
      <c r="AHQ75" s="232"/>
      <c r="AHR75" s="232"/>
      <c r="AHS75" s="232"/>
      <c r="AHT75" s="232"/>
      <c r="AHU75" s="232"/>
      <c r="AHV75" s="232"/>
      <c r="AHW75" s="232"/>
      <c r="AHX75" s="232"/>
      <c r="AHY75" s="232"/>
      <c r="AHZ75" s="232"/>
      <c r="AIA75" s="232"/>
      <c r="AIB75" s="232"/>
      <c r="AIC75" s="232"/>
      <c r="AID75" s="232"/>
      <c r="AIE75" s="232"/>
      <c r="AIF75" s="232"/>
      <c r="AIG75" s="232"/>
      <c r="AIH75" s="232"/>
      <c r="AII75" s="232"/>
      <c r="AIJ75" s="232"/>
      <c r="AIK75" s="232"/>
      <c r="AIL75" s="232"/>
      <c r="AIM75" s="232"/>
      <c r="AIN75" s="232"/>
      <c r="AIO75" s="232"/>
      <c r="AIP75" s="232"/>
      <c r="AIQ75" s="232"/>
      <c r="AIR75" s="232"/>
      <c r="AIS75" s="232"/>
      <c r="AIT75" s="232"/>
      <c r="AIU75" s="232"/>
      <c r="AIV75" s="232"/>
      <c r="AIW75" s="232"/>
      <c r="AIX75" s="232"/>
      <c r="AIY75" s="232"/>
      <c r="AIZ75" s="232"/>
      <c r="AJA75" s="232"/>
      <c r="AJB75" s="232"/>
      <c r="AJC75" s="232"/>
      <c r="AJD75" s="232"/>
      <c r="AJE75" s="232"/>
      <c r="AJF75" s="232"/>
      <c r="AJG75" s="232"/>
      <c r="AJH75" s="232"/>
      <c r="AJI75" s="232"/>
      <c r="AJJ75" s="232"/>
      <c r="AJK75" s="232"/>
      <c r="AJL75" s="232"/>
      <c r="AJM75" s="232"/>
      <c r="AJN75" s="232"/>
      <c r="AJO75" s="232"/>
      <c r="AJP75" s="232"/>
      <c r="AJQ75" s="232"/>
      <c r="AJR75" s="232"/>
      <c r="AJS75" s="232"/>
      <c r="AJT75" s="232"/>
      <c r="AJU75" s="232"/>
      <c r="AJV75" s="232"/>
      <c r="AJW75" s="232"/>
      <c r="AJX75" s="232"/>
      <c r="AJY75" s="232"/>
      <c r="AJZ75" s="232"/>
      <c r="AKA75" s="232"/>
      <c r="AKB75" s="232"/>
      <c r="AKC75" s="232"/>
      <c r="AKD75" s="232"/>
      <c r="AKE75" s="232"/>
      <c r="AKF75" s="232"/>
      <c r="AKG75" s="232"/>
      <c r="AKH75" s="232"/>
      <c r="AKI75" s="232"/>
      <c r="AKJ75" s="232"/>
      <c r="AKK75" s="232"/>
      <c r="AKL75" s="232"/>
      <c r="AKM75" s="232"/>
      <c r="AKN75" s="232"/>
      <c r="AKO75" s="232"/>
      <c r="AKP75" s="232"/>
      <c r="AKQ75" s="232"/>
      <c r="AKR75" s="232"/>
      <c r="AKS75" s="232"/>
      <c r="AKT75" s="232"/>
      <c r="AKU75" s="232"/>
      <c r="AKV75" s="232"/>
      <c r="AKW75" s="232"/>
      <c r="AKX75" s="232"/>
      <c r="AKY75" s="232"/>
      <c r="AKZ75" s="232"/>
      <c r="ALA75" s="232"/>
      <c r="ALB75" s="232"/>
      <c r="ALC75" s="232"/>
      <c r="ALD75" s="232"/>
      <c r="ALE75" s="232"/>
      <c r="ALF75" s="232"/>
      <c r="ALG75" s="232"/>
      <c r="ALH75" s="232"/>
      <c r="ALI75" s="232"/>
      <c r="ALJ75" s="232"/>
      <c r="ALK75" s="232"/>
      <c r="ALL75" s="232"/>
      <c r="ALM75" s="232"/>
      <c r="ALN75" s="232"/>
      <c r="ALO75" s="232"/>
      <c r="ALP75" s="232"/>
      <c r="ALQ75" s="232"/>
      <c r="ALR75" s="232"/>
      <c r="ALS75" s="232"/>
      <c r="ALT75" s="232"/>
      <c r="ALU75" s="232"/>
      <c r="ALV75" s="232"/>
      <c r="ALW75" s="232"/>
      <c r="ALX75" s="232"/>
      <c r="ALY75" s="232"/>
      <c r="ALZ75" s="232"/>
      <c r="AMA75" s="232"/>
      <c r="AMB75" s="232"/>
      <c r="AMC75" s="232"/>
      <c r="AMD75" s="232"/>
      <c r="AME75" s="232"/>
      <c r="AMF75" s="232"/>
      <c r="AMG75" s="232"/>
      <c r="AMH75" s="232"/>
      <c r="AMI75" s="232"/>
      <c r="AMJ75" s="232"/>
      <c r="AMK75" s="232"/>
    </row>
    <row r="76" spans="1:1025" s="234" customFormat="1">
      <c r="A76" s="344" t="s">
        <v>195</v>
      </c>
      <c r="B76" s="322" t="str">
        <f>IF(ISBLANK('[10]PRESUP LINEA IMPULSION'!B323),"",'[10]PRESUP LINEA IMPULSION'!B323)</f>
        <v>Ø3''</v>
      </c>
      <c r="C76" s="342">
        <v>4</v>
      </c>
      <c r="D76" s="311" t="str">
        <f>IF(ISBLANK('[10]PRESUP LINEA IMPULSION'!D323),"",'[10]PRESUP LINEA IMPULSION'!D323)</f>
        <v>UD</v>
      </c>
      <c r="E76" s="310"/>
      <c r="F76" s="309">
        <f t="shared" si="3"/>
        <v>0</v>
      </c>
      <c r="G76" s="288" t="str">
        <f>IF(ISBLANK('[10]PRESUP LINEA IMPULSION'!G323),"",'[10]PRESUP LINEA IMPULSION'!G323)</f>
        <v/>
      </c>
      <c r="H76" s="250"/>
      <c r="K76" s="233"/>
      <c r="L76" s="233"/>
      <c r="M76" s="233"/>
      <c r="N76" s="233"/>
      <c r="O76" s="233"/>
      <c r="P76" s="233"/>
      <c r="Q76" s="233"/>
      <c r="R76" s="233"/>
      <c r="S76" s="232"/>
      <c r="T76" s="232"/>
      <c r="U76" s="232"/>
      <c r="V76" s="232"/>
      <c r="W76" s="232"/>
      <c r="X76" s="232"/>
      <c r="Y76" s="232"/>
      <c r="Z76" s="232"/>
      <c r="AA76" s="232"/>
      <c r="AB76" s="232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2"/>
      <c r="BD76" s="232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2"/>
      <c r="CA76" s="232"/>
      <c r="CB76" s="232"/>
      <c r="CC76" s="232"/>
      <c r="CD76" s="232"/>
      <c r="CE76" s="232"/>
      <c r="CF76" s="232"/>
      <c r="CG76" s="232"/>
      <c r="CH76" s="232"/>
      <c r="CI76" s="232"/>
      <c r="CJ76" s="232"/>
      <c r="CK76" s="232"/>
      <c r="CL76" s="232"/>
      <c r="CM76" s="232"/>
      <c r="CN76" s="232"/>
      <c r="CO76" s="232"/>
      <c r="CP76" s="232"/>
      <c r="CQ76" s="232"/>
      <c r="CR76" s="232"/>
      <c r="CS76" s="232"/>
      <c r="CT76" s="232"/>
      <c r="CU76" s="232"/>
      <c r="CV76" s="232"/>
      <c r="CW76" s="232"/>
      <c r="CX76" s="232"/>
      <c r="CY76" s="232"/>
      <c r="CZ76" s="232"/>
      <c r="DA76" s="232"/>
      <c r="DB76" s="232"/>
      <c r="DC76" s="232"/>
      <c r="DD76" s="232"/>
      <c r="DE76" s="232"/>
      <c r="DF76" s="232"/>
      <c r="DG76" s="232"/>
      <c r="DH76" s="232"/>
      <c r="DI76" s="232"/>
      <c r="DJ76" s="232"/>
      <c r="DK76" s="232"/>
      <c r="DL76" s="232"/>
      <c r="DM76" s="232"/>
      <c r="DN76" s="232"/>
      <c r="DO76" s="232"/>
      <c r="DP76" s="232"/>
      <c r="DQ76" s="232"/>
      <c r="DR76" s="232"/>
      <c r="DS76" s="232"/>
      <c r="DT76" s="232"/>
      <c r="DU76" s="232"/>
      <c r="DV76" s="232"/>
      <c r="DW76" s="232"/>
      <c r="DX76" s="232"/>
      <c r="DY76" s="232"/>
      <c r="DZ76" s="232"/>
      <c r="EA76" s="232"/>
      <c r="EB76" s="232"/>
      <c r="EC76" s="232"/>
      <c r="ED76" s="232"/>
      <c r="EE76" s="232"/>
      <c r="EF76" s="232"/>
      <c r="EG76" s="232"/>
      <c r="EH76" s="232"/>
      <c r="EI76" s="232"/>
      <c r="EJ76" s="232"/>
      <c r="EK76" s="232"/>
      <c r="EL76" s="232"/>
      <c r="EM76" s="232"/>
      <c r="EN76" s="232"/>
      <c r="EO76" s="232"/>
      <c r="EP76" s="232"/>
      <c r="EQ76" s="232"/>
      <c r="ER76" s="232"/>
      <c r="ES76" s="232"/>
      <c r="ET76" s="232"/>
      <c r="EU76" s="232"/>
      <c r="EV76" s="232"/>
      <c r="EW76" s="232"/>
      <c r="EX76" s="232"/>
      <c r="EY76" s="232"/>
      <c r="EZ76" s="232"/>
      <c r="FA76" s="232"/>
      <c r="FB76" s="232"/>
      <c r="FC76" s="232"/>
      <c r="FD76" s="232"/>
      <c r="FE76" s="232"/>
      <c r="FF76" s="232"/>
      <c r="FG76" s="232"/>
      <c r="FH76" s="232"/>
      <c r="FI76" s="232"/>
      <c r="FJ76" s="232"/>
      <c r="FK76" s="232"/>
      <c r="FL76" s="232"/>
      <c r="FM76" s="232"/>
      <c r="FN76" s="232"/>
      <c r="FO76" s="232"/>
      <c r="FP76" s="232"/>
      <c r="FQ76" s="232"/>
      <c r="FR76" s="232"/>
      <c r="FS76" s="232"/>
      <c r="FT76" s="232"/>
      <c r="FU76" s="232"/>
      <c r="FV76" s="232"/>
      <c r="FW76" s="232"/>
      <c r="FX76" s="232"/>
      <c r="FY76" s="232"/>
      <c r="FZ76" s="232"/>
      <c r="GA76" s="232"/>
      <c r="GB76" s="232"/>
      <c r="GC76" s="232"/>
      <c r="GD76" s="232"/>
      <c r="GE76" s="232"/>
      <c r="GF76" s="232"/>
      <c r="GG76" s="232"/>
      <c r="GH76" s="232"/>
      <c r="GI76" s="232"/>
      <c r="GJ76" s="232"/>
      <c r="GK76" s="232"/>
      <c r="GL76" s="232"/>
      <c r="GM76" s="232"/>
      <c r="GN76" s="232"/>
      <c r="GO76" s="232"/>
      <c r="GP76" s="232"/>
      <c r="GQ76" s="232"/>
      <c r="GR76" s="232"/>
      <c r="GS76" s="232"/>
      <c r="GT76" s="232"/>
      <c r="GU76" s="232"/>
      <c r="GV76" s="232"/>
      <c r="GW76" s="232"/>
      <c r="GX76" s="232"/>
      <c r="GY76" s="232"/>
      <c r="GZ76" s="232"/>
      <c r="HA76" s="232"/>
      <c r="HB76" s="232"/>
      <c r="HC76" s="232"/>
      <c r="HD76" s="232"/>
      <c r="HE76" s="232"/>
      <c r="HF76" s="232"/>
      <c r="HG76" s="232"/>
      <c r="HH76" s="232"/>
      <c r="HI76" s="232"/>
      <c r="HJ76" s="232"/>
      <c r="HK76" s="232"/>
      <c r="HL76" s="232"/>
      <c r="HM76" s="232"/>
      <c r="HN76" s="232"/>
      <c r="HO76" s="232"/>
      <c r="HP76" s="232"/>
      <c r="HQ76" s="232"/>
      <c r="HR76" s="232"/>
      <c r="HS76" s="232"/>
      <c r="HT76" s="232"/>
      <c r="HU76" s="232"/>
      <c r="HV76" s="232"/>
      <c r="HW76" s="232"/>
      <c r="HX76" s="232"/>
      <c r="HY76" s="232"/>
      <c r="HZ76" s="232"/>
      <c r="IA76" s="232"/>
      <c r="IB76" s="232"/>
      <c r="IC76" s="232"/>
      <c r="ID76" s="232"/>
      <c r="IE76" s="232"/>
      <c r="IF76" s="232"/>
      <c r="IG76" s="232"/>
      <c r="IH76" s="232"/>
      <c r="II76" s="232"/>
      <c r="IJ76" s="232"/>
      <c r="IK76" s="232"/>
      <c r="IL76" s="232"/>
      <c r="IM76" s="232"/>
      <c r="IN76" s="232"/>
      <c r="IO76" s="232"/>
      <c r="IP76" s="232"/>
      <c r="IQ76" s="232"/>
      <c r="IR76" s="232"/>
      <c r="IS76" s="232"/>
      <c r="IT76" s="232"/>
      <c r="IU76" s="232"/>
      <c r="IV76" s="232"/>
      <c r="IW76" s="232"/>
      <c r="IX76" s="232"/>
      <c r="IY76" s="232"/>
      <c r="IZ76" s="232"/>
      <c r="JA76" s="232"/>
      <c r="JB76" s="232"/>
      <c r="JC76" s="232"/>
      <c r="JD76" s="232"/>
      <c r="JE76" s="232"/>
      <c r="JF76" s="232"/>
      <c r="JG76" s="232"/>
      <c r="JH76" s="232"/>
      <c r="JI76" s="232"/>
      <c r="JJ76" s="232"/>
      <c r="JK76" s="232"/>
      <c r="JL76" s="232"/>
      <c r="JM76" s="232"/>
      <c r="JN76" s="232"/>
      <c r="JO76" s="232"/>
      <c r="JP76" s="232"/>
      <c r="JQ76" s="232"/>
      <c r="JR76" s="232"/>
      <c r="JS76" s="232"/>
      <c r="JT76" s="232"/>
      <c r="JU76" s="232"/>
      <c r="JV76" s="232"/>
      <c r="JW76" s="232"/>
      <c r="JX76" s="232"/>
      <c r="JY76" s="232"/>
      <c r="JZ76" s="232"/>
      <c r="KA76" s="232"/>
      <c r="KB76" s="232"/>
      <c r="KC76" s="232"/>
      <c r="KD76" s="232"/>
      <c r="KE76" s="232"/>
      <c r="KF76" s="232"/>
      <c r="KG76" s="232"/>
      <c r="KH76" s="232"/>
      <c r="KI76" s="232"/>
      <c r="KJ76" s="232"/>
      <c r="KK76" s="232"/>
      <c r="KL76" s="232"/>
      <c r="KM76" s="232"/>
      <c r="KN76" s="232"/>
      <c r="KO76" s="232"/>
      <c r="KP76" s="232"/>
      <c r="KQ76" s="232"/>
      <c r="KR76" s="232"/>
      <c r="KS76" s="232"/>
      <c r="KT76" s="232"/>
      <c r="KU76" s="232"/>
      <c r="KV76" s="232"/>
      <c r="KW76" s="232"/>
      <c r="KX76" s="232"/>
      <c r="KY76" s="232"/>
      <c r="KZ76" s="232"/>
      <c r="LA76" s="232"/>
      <c r="LB76" s="232"/>
      <c r="LC76" s="232"/>
      <c r="LD76" s="232"/>
      <c r="LE76" s="232"/>
      <c r="LF76" s="232"/>
      <c r="LG76" s="232"/>
      <c r="LH76" s="232"/>
      <c r="LI76" s="232"/>
      <c r="LJ76" s="232"/>
      <c r="LK76" s="232"/>
      <c r="LL76" s="232"/>
      <c r="LM76" s="232"/>
      <c r="LN76" s="232"/>
      <c r="LO76" s="232"/>
      <c r="LP76" s="232"/>
      <c r="LQ76" s="232"/>
      <c r="LR76" s="232"/>
      <c r="LS76" s="232"/>
      <c r="LT76" s="232"/>
      <c r="LU76" s="232"/>
      <c r="LV76" s="232"/>
      <c r="LW76" s="232"/>
      <c r="LX76" s="232"/>
      <c r="LY76" s="232"/>
      <c r="LZ76" s="232"/>
      <c r="MA76" s="232"/>
      <c r="MB76" s="232"/>
      <c r="MC76" s="232"/>
      <c r="MD76" s="232"/>
      <c r="ME76" s="232"/>
      <c r="MF76" s="232"/>
      <c r="MG76" s="232"/>
      <c r="MH76" s="232"/>
      <c r="MI76" s="232"/>
      <c r="MJ76" s="232"/>
      <c r="MK76" s="232"/>
      <c r="ML76" s="232"/>
      <c r="MM76" s="232"/>
      <c r="MN76" s="232"/>
      <c r="MO76" s="232"/>
      <c r="MP76" s="232"/>
      <c r="MQ76" s="232"/>
      <c r="MR76" s="232"/>
      <c r="MS76" s="232"/>
      <c r="MT76" s="232"/>
      <c r="MU76" s="232"/>
      <c r="MV76" s="232"/>
      <c r="MW76" s="232"/>
      <c r="MX76" s="232"/>
      <c r="MY76" s="232"/>
      <c r="MZ76" s="232"/>
      <c r="NA76" s="232"/>
      <c r="NB76" s="232"/>
      <c r="NC76" s="232"/>
      <c r="ND76" s="232"/>
      <c r="NE76" s="232"/>
      <c r="NF76" s="232"/>
      <c r="NG76" s="232"/>
      <c r="NH76" s="232"/>
      <c r="NI76" s="232"/>
      <c r="NJ76" s="232"/>
      <c r="NK76" s="232"/>
      <c r="NL76" s="232"/>
      <c r="NM76" s="232"/>
      <c r="NN76" s="232"/>
      <c r="NO76" s="232"/>
      <c r="NP76" s="232"/>
      <c r="NQ76" s="232"/>
      <c r="NR76" s="232"/>
      <c r="NS76" s="232"/>
      <c r="NT76" s="232"/>
      <c r="NU76" s="232"/>
      <c r="NV76" s="232"/>
      <c r="NW76" s="232"/>
      <c r="NX76" s="232"/>
      <c r="NY76" s="232"/>
      <c r="NZ76" s="232"/>
      <c r="OA76" s="232"/>
      <c r="OB76" s="232"/>
      <c r="OC76" s="232"/>
      <c r="OD76" s="232"/>
      <c r="OE76" s="232"/>
      <c r="OF76" s="232"/>
      <c r="OG76" s="232"/>
      <c r="OH76" s="232"/>
      <c r="OI76" s="232"/>
      <c r="OJ76" s="232"/>
      <c r="OK76" s="232"/>
      <c r="OL76" s="232"/>
      <c r="OM76" s="232"/>
      <c r="ON76" s="232"/>
      <c r="OO76" s="232"/>
      <c r="OP76" s="232"/>
      <c r="OQ76" s="232"/>
      <c r="OR76" s="232"/>
      <c r="OS76" s="232"/>
      <c r="OT76" s="232"/>
      <c r="OU76" s="232"/>
      <c r="OV76" s="232"/>
      <c r="OW76" s="232"/>
      <c r="OX76" s="232"/>
      <c r="OY76" s="232"/>
      <c r="OZ76" s="232"/>
      <c r="PA76" s="232"/>
      <c r="PB76" s="232"/>
      <c r="PC76" s="232"/>
      <c r="PD76" s="232"/>
      <c r="PE76" s="232"/>
      <c r="PF76" s="232"/>
      <c r="PG76" s="232"/>
      <c r="PH76" s="232"/>
      <c r="PI76" s="232"/>
      <c r="PJ76" s="232"/>
      <c r="PK76" s="232"/>
      <c r="PL76" s="232"/>
      <c r="PM76" s="232"/>
      <c r="PN76" s="232"/>
      <c r="PO76" s="232"/>
      <c r="PP76" s="232"/>
      <c r="PQ76" s="232"/>
      <c r="PR76" s="232"/>
      <c r="PS76" s="232"/>
      <c r="PT76" s="232"/>
      <c r="PU76" s="232"/>
      <c r="PV76" s="232"/>
      <c r="PW76" s="232"/>
      <c r="PX76" s="232"/>
      <c r="PY76" s="232"/>
      <c r="PZ76" s="232"/>
      <c r="QA76" s="232"/>
      <c r="QB76" s="232"/>
      <c r="QC76" s="232"/>
      <c r="QD76" s="232"/>
      <c r="QE76" s="232"/>
      <c r="QF76" s="232"/>
      <c r="QG76" s="232"/>
      <c r="QH76" s="232"/>
      <c r="QI76" s="232"/>
      <c r="QJ76" s="232"/>
      <c r="QK76" s="232"/>
      <c r="QL76" s="232"/>
      <c r="QM76" s="232"/>
      <c r="QN76" s="232"/>
      <c r="QO76" s="232"/>
      <c r="QP76" s="232"/>
      <c r="QQ76" s="232"/>
      <c r="QR76" s="232"/>
      <c r="QS76" s="232"/>
      <c r="QT76" s="232"/>
      <c r="QU76" s="232"/>
      <c r="QV76" s="232"/>
      <c r="QW76" s="232"/>
      <c r="QX76" s="232"/>
      <c r="QY76" s="232"/>
      <c r="QZ76" s="232"/>
      <c r="RA76" s="232"/>
      <c r="RB76" s="232"/>
      <c r="RC76" s="232"/>
      <c r="RD76" s="232"/>
      <c r="RE76" s="232"/>
      <c r="RF76" s="232"/>
      <c r="RG76" s="232"/>
      <c r="RH76" s="232"/>
      <c r="RI76" s="232"/>
      <c r="RJ76" s="232"/>
      <c r="RK76" s="232"/>
      <c r="RL76" s="232"/>
      <c r="RM76" s="232"/>
      <c r="RN76" s="232"/>
      <c r="RO76" s="232"/>
      <c r="RP76" s="232"/>
      <c r="RQ76" s="232"/>
      <c r="RR76" s="232"/>
      <c r="RS76" s="232"/>
      <c r="RT76" s="232"/>
      <c r="RU76" s="232"/>
      <c r="RV76" s="232"/>
      <c r="RW76" s="232"/>
      <c r="RX76" s="232"/>
      <c r="RY76" s="232"/>
      <c r="RZ76" s="232"/>
      <c r="SA76" s="232"/>
      <c r="SB76" s="232"/>
      <c r="SC76" s="232"/>
      <c r="SD76" s="232"/>
      <c r="SE76" s="232"/>
      <c r="SF76" s="232"/>
      <c r="SG76" s="232"/>
      <c r="SH76" s="232"/>
      <c r="SI76" s="232"/>
      <c r="SJ76" s="232"/>
      <c r="SK76" s="232"/>
      <c r="SL76" s="232"/>
      <c r="SM76" s="232"/>
      <c r="SN76" s="232"/>
      <c r="SO76" s="232"/>
      <c r="SP76" s="232"/>
      <c r="SQ76" s="232"/>
      <c r="SR76" s="232"/>
      <c r="SS76" s="232"/>
      <c r="ST76" s="232"/>
      <c r="SU76" s="232"/>
      <c r="SV76" s="232"/>
      <c r="SW76" s="232"/>
      <c r="SX76" s="232"/>
      <c r="SY76" s="232"/>
      <c r="SZ76" s="232"/>
      <c r="TA76" s="232"/>
      <c r="TB76" s="232"/>
      <c r="TC76" s="232"/>
      <c r="TD76" s="232"/>
      <c r="TE76" s="232"/>
      <c r="TF76" s="232"/>
      <c r="TG76" s="232"/>
      <c r="TH76" s="232"/>
      <c r="TI76" s="232"/>
      <c r="TJ76" s="232"/>
      <c r="TK76" s="232"/>
      <c r="TL76" s="232"/>
      <c r="TM76" s="232"/>
      <c r="TN76" s="232"/>
      <c r="TO76" s="232"/>
      <c r="TP76" s="232"/>
      <c r="TQ76" s="232"/>
      <c r="TR76" s="232"/>
      <c r="TS76" s="232"/>
      <c r="TT76" s="232"/>
      <c r="TU76" s="232"/>
      <c r="TV76" s="232"/>
      <c r="TW76" s="232"/>
      <c r="TX76" s="232"/>
      <c r="TY76" s="232"/>
      <c r="TZ76" s="232"/>
      <c r="UA76" s="232"/>
      <c r="UB76" s="232"/>
      <c r="UC76" s="232"/>
      <c r="UD76" s="232"/>
      <c r="UE76" s="232"/>
      <c r="UF76" s="232"/>
      <c r="UG76" s="232"/>
      <c r="UH76" s="232"/>
      <c r="UI76" s="232"/>
      <c r="UJ76" s="232"/>
      <c r="UK76" s="232"/>
      <c r="UL76" s="232"/>
      <c r="UM76" s="232"/>
      <c r="UN76" s="232"/>
      <c r="UO76" s="232"/>
      <c r="UP76" s="232"/>
      <c r="UQ76" s="232"/>
      <c r="UR76" s="232"/>
      <c r="US76" s="232"/>
      <c r="UT76" s="232"/>
      <c r="UU76" s="232"/>
      <c r="UV76" s="232"/>
      <c r="UW76" s="232"/>
      <c r="UX76" s="232"/>
      <c r="UY76" s="232"/>
      <c r="UZ76" s="232"/>
      <c r="VA76" s="232"/>
      <c r="VB76" s="232"/>
      <c r="VC76" s="232"/>
      <c r="VD76" s="232"/>
      <c r="VE76" s="232"/>
      <c r="VF76" s="232"/>
      <c r="VG76" s="232"/>
      <c r="VH76" s="232"/>
      <c r="VI76" s="232"/>
      <c r="VJ76" s="232"/>
      <c r="VK76" s="232"/>
      <c r="VL76" s="232"/>
      <c r="VM76" s="232"/>
      <c r="VN76" s="232"/>
      <c r="VO76" s="232"/>
      <c r="VP76" s="232"/>
      <c r="VQ76" s="232"/>
      <c r="VR76" s="232"/>
      <c r="VS76" s="232"/>
      <c r="VT76" s="232"/>
      <c r="VU76" s="232"/>
      <c r="VV76" s="232"/>
      <c r="VW76" s="232"/>
      <c r="VX76" s="232"/>
      <c r="VY76" s="232"/>
      <c r="VZ76" s="232"/>
      <c r="WA76" s="232"/>
      <c r="WB76" s="232"/>
      <c r="WC76" s="232"/>
      <c r="WD76" s="232"/>
      <c r="WE76" s="232"/>
      <c r="WF76" s="232"/>
      <c r="WG76" s="232"/>
      <c r="WH76" s="232"/>
      <c r="WI76" s="232"/>
      <c r="WJ76" s="232"/>
      <c r="WK76" s="232"/>
      <c r="WL76" s="232"/>
      <c r="WM76" s="232"/>
      <c r="WN76" s="232"/>
      <c r="WO76" s="232"/>
      <c r="WP76" s="232"/>
      <c r="WQ76" s="232"/>
      <c r="WR76" s="232"/>
      <c r="WS76" s="232"/>
      <c r="WT76" s="232"/>
      <c r="WU76" s="232"/>
      <c r="WV76" s="232"/>
      <c r="WW76" s="232"/>
      <c r="WX76" s="232"/>
      <c r="WY76" s="232"/>
      <c r="WZ76" s="232"/>
      <c r="XA76" s="232"/>
      <c r="XB76" s="232"/>
      <c r="XC76" s="232"/>
      <c r="XD76" s="232"/>
      <c r="XE76" s="232"/>
      <c r="XF76" s="232"/>
      <c r="XG76" s="232"/>
      <c r="XH76" s="232"/>
      <c r="XI76" s="232"/>
      <c r="XJ76" s="232"/>
      <c r="XK76" s="232"/>
      <c r="XL76" s="232"/>
      <c r="XM76" s="232"/>
      <c r="XN76" s="232"/>
      <c r="XO76" s="232"/>
      <c r="XP76" s="232"/>
      <c r="XQ76" s="232"/>
      <c r="XR76" s="232"/>
      <c r="XS76" s="232"/>
      <c r="XT76" s="232"/>
      <c r="XU76" s="232"/>
      <c r="XV76" s="232"/>
      <c r="XW76" s="232"/>
      <c r="XX76" s="232"/>
      <c r="XY76" s="232"/>
      <c r="XZ76" s="232"/>
      <c r="YA76" s="232"/>
      <c r="YB76" s="232"/>
      <c r="YC76" s="232"/>
      <c r="YD76" s="232"/>
      <c r="YE76" s="232"/>
      <c r="YF76" s="232"/>
      <c r="YG76" s="232"/>
      <c r="YH76" s="232"/>
      <c r="YI76" s="232"/>
      <c r="YJ76" s="232"/>
      <c r="YK76" s="232"/>
      <c r="YL76" s="232"/>
      <c r="YM76" s="232"/>
      <c r="YN76" s="232"/>
      <c r="YO76" s="232"/>
      <c r="YP76" s="232"/>
      <c r="YQ76" s="232"/>
      <c r="YR76" s="232"/>
      <c r="YS76" s="232"/>
      <c r="YT76" s="232"/>
      <c r="YU76" s="232"/>
      <c r="YV76" s="232"/>
      <c r="YW76" s="232"/>
      <c r="YX76" s="232"/>
      <c r="YY76" s="232"/>
      <c r="YZ76" s="232"/>
      <c r="ZA76" s="232"/>
      <c r="ZB76" s="232"/>
      <c r="ZC76" s="232"/>
      <c r="ZD76" s="232"/>
      <c r="ZE76" s="232"/>
      <c r="ZF76" s="232"/>
      <c r="ZG76" s="232"/>
      <c r="ZH76" s="232"/>
      <c r="ZI76" s="232"/>
      <c r="ZJ76" s="232"/>
      <c r="ZK76" s="232"/>
      <c r="ZL76" s="232"/>
      <c r="ZM76" s="232"/>
      <c r="ZN76" s="232"/>
      <c r="ZO76" s="232"/>
      <c r="ZP76" s="232"/>
      <c r="ZQ76" s="232"/>
      <c r="ZR76" s="232"/>
      <c r="ZS76" s="232"/>
      <c r="ZT76" s="232"/>
      <c r="ZU76" s="232"/>
      <c r="ZV76" s="232"/>
      <c r="ZW76" s="232"/>
      <c r="ZX76" s="232"/>
      <c r="ZY76" s="232"/>
      <c r="ZZ76" s="232"/>
      <c r="AAA76" s="232"/>
      <c r="AAB76" s="232"/>
      <c r="AAC76" s="232"/>
      <c r="AAD76" s="232"/>
      <c r="AAE76" s="232"/>
      <c r="AAF76" s="232"/>
      <c r="AAG76" s="232"/>
      <c r="AAH76" s="232"/>
      <c r="AAI76" s="232"/>
      <c r="AAJ76" s="232"/>
      <c r="AAK76" s="232"/>
      <c r="AAL76" s="232"/>
      <c r="AAM76" s="232"/>
      <c r="AAN76" s="232"/>
      <c r="AAO76" s="232"/>
      <c r="AAP76" s="232"/>
      <c r="AAQ76" s="232"/>
      <c r="AAR76" s="232"/>
      <c r="AAS76" s="232"/>
      <c r="AAT76" s="232"/>
      <c r="AAU76" s="232"/>
      <c r="AAV76" s="232"/>
      <c r="AAW76" s="232"/>
      <c r="AAX76" s="232"/>
      <c r="AAY76" s="232"/>
      <c r="AAZ76" s="232"/>
      <c r="ABA76" s="232"/>
      <c r="ABB76" s="232"/>
      <c r="ABC76" s="232"/>
      <c r="ABD76" s="232"/>
      <c r="ABE76" s="232"/>
      <c r="ABF76" s="232"/>
      <c r="ABG76" s="232"/>
      <c r="ABH76" s="232"/>
      <c r="ABI76" s="232"/>
      <c r="ABJ76" s="232"/>
      <c r="ABK76" s="232"/>
      <c r="ABL76" s="232"/>
      <c r="ABM76" s="232"/>
      <c r="ABN76" s="232"/>
      <c r="ABO76" s="232"/>
      <c r="ABP76" s="232"/>
      <c r="ABQ76" s="232"/>
      <c r="ABR76" s="232"/>
      <c r="ABS76" s="232"/>
      <c r="ABT76" s="232"/>
      <c r="ABU76" s="232"/>
      <c r="ABV76" s="232"/>
      <c r="ABW76" s="232"/>
      <c r="ABX76" s="232"/>
      <c r="ABY76" s="232"/>
      <c r="ABZ76" s="232"/>
      <c r="ACA76" s="232"/>
      <c r="ACB76" s="232"/>
      <c r="ACC76" s="232"/>
      <c r="ACD76" s="232"/>
      <c r="ACE76" s="232"/>
      <c r="ACF76" s="232"/>
      <c r="ACG76" s="232"/>
      <c r="ACH76" s="232"/>
      <c r="ACI76" s="232"/>
      <c r="ACJ76" s="232"/>
      <c r="ACK76" s="232"/>
      <c r="ACL76" s="232"/>
      <c r="ACM76" s="232"/>
      <c r="ACN76" s="232"/>
      <c r="ACO76" s="232"/>
      <c r="ACP76" s="232"/>
      <c r="ACQ76" s="232"/>
      <c r="ACR76" s="232"/>
      <c r="ACS76" s="232"/>
      <c r="ACT76" s="232"/>
      <c r="ACU76" s="232"/>
      <c r="ACV76" s="232"/>
      <c r="ACW76" s="232"/>
      <c r="ACX76" s="232"/>
      <c r="ACY76" s="232"/>
      <c r="ACZ76" s="232"/>
      <c r="ADA76" s="232"/>
      <c r="ADB76" s="232"/>
      <c r="ADC76" s="232"/>
      <c r="ADD76" s="232"/>
      <c r="ADE76" s="232"/>
      <c r="ADF76" s="232"/>
      <c r="ADG76" s="232"/>
      <c r="ADH76" s="232"/>
      <c r="ADI76" s="232"/>
      <c r="ADJ76" s="232"/>
      <c r="ADK76" s="232"/>
      <c r="ADL76" s="232"/>
      <c r="ADM76" s="232"/>
      <c r="ADN76" s="232"/>
      <c r="ADO76" s="232"/>
      <c r="ADP76" s="232"/>
      <c r="ADQ76" s="232"/>
      <c r="ADR76" s="232"/>
      <c r="ADS76" s="232"/>
      <c r="ADT76" s="232"/>
      <c r="ADU76" s="232"/>
      <c r="ADV76" s="232"/>
      <c r="ADW76" s="232"/>
      <c r="ADX76" s="232"/>
      <c r="ADY76" s="232"/>
      <c r="ADZ76" s="232"/>
      <c r="AEA76" s="232"/>
      <c r="AEB76" s="232"/>
      <c r="AEC76" s="232"/>
      <c r="AED76" s="232"/>
      <c r="AEE76" s="232"/>
      <c r="AEF76" s="232"/>
      <c r="AEG76" s="232"/>
      <c r="AEH76" s="232"/>
      <c r="AEI76" s="232"/>
      <c r="AEJ76" s="232"/>
      <c r="AEK76" s="232"/>
      <c r="AEL76" s="232"/>
      <c r="AEM76" s="232"/>
      <c r="AEN76" s="232"/>
      <c r="AEO76" s="232"/>
      <c r="AEP76" s="232"/>
      <c r="AEQ76" s="232"/>
      <c r="AER76" s="232"/>
      <c r="AES76" s="232"/>
      <c r="AET76" s="232"/>
      <c r="AEU76" s="232"/>
      <c r="AEV76" s="232"/>
      <c r="AEW76" s="232"/>
      <c r="AEX76" s="232"/>
      <c r="AEY76" s="232"/>
      <c r="AEZ76" s="232"/>
      <c r="AFA76" s="232"/>
      <c r="AFB76" s="232"/>
      <c r="AFC76" s="232"/>
      <c r="AFD76" s="232"/>
      <c r="AFE76" s="232"/>
      <c r="AFF76" s="232"/>
      <c r="AFG76" s="232"/>
      <c r="AFH76" s="232"/>
      <c r="AFI76" s="232"/>
      <c r="AFJ76" s="232"/>
      <c r="AFK76" s="232"/>
      <c r="AFL76" s="232"/>
      <c r="AFM76" s="232"/>
      <c r="AFN76" s="232"/>
      <c r="AFO76" s="232"/>
      <c r="AFP76" s="232"/>
      <c r="AFQ76" s="232"/>
      <c r="AFR76" s="232"/>
      <c r="AFS76" s="232"/>
      <c r="AFT76" s="232"/>
      <c r="AFU76" s="232"/>
      <c r="AFV76" s="232"/>
      <c r="AFW76" s="232"/>
      <c r="AFX76" s="232"/>
      <c r="AFY76" s="232"/>
      <c r="AFZ76" s="232"/>
      <c r="AGA76" s="232"/>
      <c r="AGB76" s="232"/>
      <c r="AGC76" s="232"/>
      <c r="AGD76" s="232"/>
      <c r="AGE76" s="232"/>
      <c r="AGF76" s="232"/>
      <c r="AGG76" s="232"/>
      <c r="AGH76" s="232"/>
      <c r="AGI76" s="232"/>
      <c r="AGJ76" s="232"/>
      <c r="AGK76" s="232"/>
      <c r="AGL76" s="232"/>
      <c r="AGM76" s="232"/>
      <c r="AGN76" s="232"/>
      <c r="AGO76" s="232"/>
      <c r="AGP76" s="232"/>
      <c r="AGQ76" s="232"/>
      <c r="AGR76" s="232"/>
      <c r="AGS76" s="232"/>
      <c r="AGT76" s="232"/>
      <c r="AGU76" s="232"/>
      <c r="AGV76" s="232"/>
      <c r="AGW76" s="232"/>
      <c r="AGX76" s="232"/>
      <c r="AGY76" s="232"/>
      <c r="AGZ76" s="232"/>
      <c r="AHA76" s="232"/>
      <c r="AHB76" s="232"/>
      <c r="AHC76" s="232"/>
      <c r="AHD76" s="232"/>
      <c r="AHE76" s="232"/>
      <c r="AHF76" s="232"/>
      <c r="AHG76" s="232"/>
      <c r="AHH76" s="232"/>
      <c r="AHI76" s="232"/>
      <c r="AHJ76" s="232"/>
      <c r="AHK76" s="232"/>
      <c r="AHL76" s="232"/>
      <c r="AHM76" s="232"/>
      <c r="AHN76" s="232"/>
      <c r="AHO76" s="232"/>
      <c r="AHP76" s="232"/>
      <c r="AHQ76" s="232"/>
      <c r="AHR76" s="232"/>
      <c r="AHS76" s="232"/>
      <c r="AHT76" s="232"/>
      <c r="AHU76" s="232"/>
      <c r="AHV76" s="232"/>
      <c r="AHW76" s="232"/>
      <c r="AHX76" s="232"/>
      <c r="AHY76" s="232"/>
      <c r="AHZ76" s="232"/>
      <c r="AIA76" s="232"/>
      <c r="AIB76" s="232"/>
      <c r="AIC76" s="232"/>
      <c r="AID76" s="232"/>
      <c r="AIE76" s="232"/>
      <c r="AIF76" s="232"/>
      <c r="AIG76" s="232"/>
      <c r="AIH76" s="232"/>
      <c r="AII76" s="232"/>
      <c r="AIJ76" s="232"/>
      <c r="AIK76" s="232"/>
      <c r="AIL76" s="232"/>
      <c r="AIM76" s="232"/>
      <c r="AIN76" s="232"/>
      <c r="AIO76" s="232"/>
      <c r="AIP76" s="232"/>
      <c r="AIQ76" s="232"/>
      <c r="AIR76" s="232"/>
      <c r="AIS76" s="232"/>
      <c r="AIT76" s="232"/>
      <c r="AIU76" s="232"/>
      <c r="AIV76" s="232"/>
      <c r="AIW76" s="232"/>
      <c r="AIX76" s="232"/>
      <c r="AIY76" s="232"/>
      <c r="AIZ76" s="232"/>
      <c r="AJA76" s="232"/>
      <c r="AJB76" s="232"/>
      <c r="AJC76" s="232"/>
      <c r="AJD76" s="232"/>
      <c r="AJE76" s="232"/>
      <c r="AJF76" s="232"/>
      <c r="AJG76" s="232"/>
      <c r="AJH76" s="232"/>
      <c r="AJI76" s="232"/>
      <c r="AJJ76" s="232"/>
      <c r="AJK76" s="232"/>
      <c r="AJL76" s="232"/>
      <c r="AJM76" s="232"/>
      <c r="AJN76" s="232"/>
      <c r="AJO76" s="232"/>
      <c r="AJP76" s="232"/>
      <c r="AJQ76" s="232"/>
      <c r="AJR76" s="232"/>
      <c r="AJS76" s="232"/>
      <c r="AJT76" s="232"/>
      <c r="AJU76" s="232"/>
      <c r="AJV76" s="232"/>
      <c r="AJW76" s="232"/>
      <c r="AJX76" s="232"/>
      <c r="AJY76" s="232"/>
      <c r="AJZ76" s="232"/>
      <c r="AKA76" s="232"/>
      <c r="AKB76" s="232"/>
      <c r="AKC76" s="232"/>
      <c r="AKD76" s="232"/>
      <c r="AKE76" s="232"/>
      <c r="AKF76" s="232"/>
      <c r="AKG76" s="232"/>
      <c r="AKH76" s="232"/>
      <c r="AKI76" s="232"/>
      <c r="AKJ76" s="232"/>
      <c r="AKK76" s="232"/>
      <c r="AKL76" s="232"/>
      <c r="AKM76" s="232"/>
      <c r="AKN76" s="232"/>
      <c r="AKO76" s="232"/>
      <c r="AKP76" s="232"/>
      <c r="AKQ76" s="232"/>
      <c r="AKR76" s="232"/>
      <c r="AKS76" s="232"/>
      <c r="AKT76" s="232"/>
      <c r="AKU76" s="232"/>
      <c r="AKV76" s="232"/>
      <c r="AKW76" s="232"/>
      <c r="AKX76" s="232"/>
      <c r="AKY76" s="232"/>
      <c r="AKZ76" s="232"/>
      <c r="ALA76" s="232"/>
      <c r="ALB76" s="232"/>
      <c r="ALC76" s="232"/>
      <c r="ALD76" s="232"/>
      <c r="ALE76" s="232"/>
      <c r="ALF76" s="232"/>
      <c r="ALG76" s="232"/>
      <c r="ALH76" s="232"/>
      <c r="ALI76" s="232"/>
      <c r="ALJ76" s="232"/>
      <c r="ALK76" s="232"/>
      <c r="ALL76" s="232"/>
      <c r="ALM76" s="232"/>
      <c r="ALN76" s="232"/>
      <c r="ALO76" s="232"/>
      <c r="ALP76" s="232"/>
      <c r="ALQ76" s="232"/>
      <c r="ALR76" s="232"/>
      <c r="ALS76" s="232"/>
      <c r="ALT76" s="232"/>
      <c r="ALU76" s="232"/>
      <c r="ALV76" s="232"/>
      <c r="ALW76" s="232"/>
      <c r="ALX76" s="232"/>
      <c r="ALY76" s="232"/>
      <c r="ALZ76" s="232"/>
      <c r="AMA76" s="232"/>
      <c r="AMB76" s="232"/>
      <c r="AMC76" s="232"/>
      <c r="AMD76" s="232"/>
      <c r="AME76" s="232"/>
      <c r="AMF76" s="232"/>
      <c r="AMG76" s="232"/>
      <c r="AMH76" s="232"/>
      <c r="AMI76" s="232"/>
      <c r="AMJ76" s="232"/>
      <c r="AMK76" s="232"/>
    </row>
    <row r="77" spans="1:1025" s="234" customFormat="1">
      <c r="A77" s="344" t="s">
        <v>194</v>
      </c>
      <c r="B77" s="322" t="str">
        <f>IF(ISBLANK('[10]PRESUP LINEA IMPULSION'!B325),"",'[10]PRESUP LINEA IMPULSION'!B325)</f>
        <v>Ø6''</v>
      </c>
      <c r="C77" s="342">
        <v>1</v>
      </c>
      <c r="D77" s="311" t="str">
        <f>IF(ISBLANK('[10]PRESUP LINEA IMPULSION'!D325),"",'[10]PRESUP LINEA IMPULSION'!D325)</f>
        <v>UD</v>
      </c>
      <c r="E77" s="310"/>
      <c r="F77" s="309">
        <f t="shared" si="3"/>
        <v>0</v>
      </c>
      <c r="G77" s="288" t="str">
        <f>IF(ISBLANK('[10]PRESUP LINEA IMPULSION'!G325),"",'[10]PRESUP LINEA IMPULSION'!G325)</f>
        <v/>
      </c>
      <c r="H77" s="250"/>
      <c r="K77" s="233"/>
      <c r="L77" s="233"/>
      <c r="M77" s="233"/>
      <c r="N77" s="233"/>
      <c r="O77" s="233"/>
      <c r="P77" s="233"/>
      <c r="Q77" s="233"/>
      <c r="R77" s="233"/>
      <c r="S77" s="232"/>
      <c r="T77" s="232"/>
      <c r="U77" s="232"/>
      <c r="V77" s="232"/>
      <c r="W77" s="232"/>
      <c r="X77" s="232"/>
      <c r="Y77" s="232"/>
      <c r="Z77" s="232"/>
      <c r="AA77" s="232"/>
      <c r="AB77" s="232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2"/>
      <c r="BD77" s="232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2"/>
      <c r="CA77" s="232"/>
      <c r="CB77" s="232"/>
      <c r="CC77" s="232"/>
      <c r="CD77" s="232"/>
      <c r="CE77" s="232"/>
      <c r="CF77" s="232"/>
      <c r="CG77" s="232"/>
      <c r="CH77" s="232"/>
      <c r="CI77" s="232"/>
      <c r="CJ77" s="232"/>
      <c r="CK77" s="232"/>
      <c r="CL77" s="232"/>
      <c r="CM77" s="232"/>
      <c r="CN77" s="232"/>
      <c r="CO77" s="232"/>
      <c r="CP77" s="232"/>
      <c r="CQ77" s="232"/>
      <c r="CR77" s="232"/>
      <c r="CS77" s="232"/>
      <c r="CT77" s="232"/>
      <c r="CU77" s="232"/>
      <c r="CV77" s="232"/>
      <c r="CW77" s="232"/>
      <c r="CX77" s="232"/>
      <c r="CY77" s="232"/>
      <c r="CZ77" s="232"/>
      <c r="DA77" s="232"/>
      <c r="DB77" s="232"/>
      <c r="DC77" s="232"/>
      <c r="DD77" s="232"/>
      <c r="DE77" s="232"/>
      <c r="DF77" s="232"/>
      <c r="DG77" s="232"/>
      <c r="DH77" s="232"/>
      <c r="DI77" s="232"/>
      <c r="DJ77" s="232"/>
      <c r="DK77" s="232"/>
      <c r="DL77" s="232"/>
      <c r="DM77" s="232"/>
      <c r="DN77" s="232"/>
      <c r="DO77" s="232"/>
      <c r="DP77" s="232"/>
      <c r="DQ77" s="232"/>
      <c r="DR77" s="232"/>
      <c r="DS77" s="232"/>
      <c r="DT77" s="232"/>
      <c r="DU77" s="232"/>
      <c r="DV77" s="232"/>
      <c r="DW77" s="232"/>
      <c r="DX77" s="232"/>
      <c r="DY77" s="232"/>
      <c r="DZ77" s="232"/>
      <c r="EA77" s="232"/>
      <c r="EB77" s="232"/>
      <c r="EC77" s="232"/>
      <c r="ED77" s="232"/>
      <c r="EE77" s="232"/>
      <c r="EF77" s="232"/>
      <c r="EG77" s="232"/>
      <c r="EH77" s="232"/>
      <c r="EI77" s="232"/>
      <c r="EJ77" s="232"/>
      <c r="EK77" s="232"/>
      <c r="EL77" s="232"/>
      <c r="EM77" s="232"/>
      <c r="EN77" s="232"/>
      <c r="EO77" s="232"/>
      <c r="EP77" s="232"/>
      <c r="EQ77" s="232"/>
      <c r="ER77" s="232"/>
      <c r="ES77" s="232"/>
      <c r="ET77" s="232"/>
      <c r="EU77" s="232"/>
      <c r="EV77" s="232"/>
      <c r="EW77" s="232"/>
      <c r="EX77" s="232"/>
      <c r="EY77" s="232"/>
      <c r="EZ77" s="232"/>
      <c r="FA77" s="232"/>
      <c r="FB77" s="232"/>
      <c r="FC77" s="232"/>
      <c r="FD77" s="232"/>
      <c r="FE77" s="232"/>
      <c r="FF77" s="232"/>
      <c r="FG77" s="232"/>
      <c r="FH77" s="232"/>
      <c r="FI77" s="232"/>
      <c r="FJ77" s="232"/>
      <c r="FK77" s="232"/>
      <c r="FL77" s="232"/>
      <c r="FM77" s="232"/>
      <c r="FN77" s="232"/>
      <c r="FO77" s="232"/>
      <c r="FP77" s="232"/>
      <c r="FQ77" s="232"/>
      <c r="FR77" s="232"/>
      <c r="FS77" s="232"/>
      <c r="FT77" s="232"/>
      <c r="FU77" s="232"/>
      <c r="FV77" s="232"/>
      <c r="FW77" s="232"/>
      <c r="FX77" s="232"/>
      <c r="FY77" s="232"/>
      <c r="FZ77" s="232"/>
      <c r="GA77" s="232"/>
      <c r="GB77" s="232"/>
      <c r="GC77" s="232"/>
      <c r="GD77" s="232"/>
      <c r="GE77" s="232"/>
      <c r="GF77" s="232"/>
      <c r="GG77" s="232"/>
      <c r="GH77" s="232"/>
      <c r="GI77" s="232"/>
      <c r="GJ77" s="232"/>
      <c r="GK77" s="232"/>
      <c r="GL77" s="232"/>
      <c r="GM77" s="232"/>
      <c r="GN77" s="232"/>
      <c r="GO77" s="232"/>
      <c r="GP77" s="232"/>
      <c r="GQ77" s="232"/>
      <c r="GR77" s="232"/>
      <c r="GS77" s="232"/>
      <c r="GT77" s="232"/>
      <c r="GU77" s="232"/>
      <c r="GV77" s="232"/>
      <c r="GW77" s="232"/>
      <c r="GX77" s="232"/>
      <c r="GY77" s="232"/>
      <c r="GZ77" s="232"/>
      <c r="HA77" s="232"/>
      <c r="HB77" s="232"/>
      <c r="HC77" s="232"/>
      <c r="HD77" s="232"/>
      <c r="HE77" s="232"/>
      <c r="HF77" s="232"/>
      <c r="HG77" s="232"/>
      <c r="HH77" s="232"/>
      <c r="HI77" s="232"/>
      <c r="HJ77" s="232"/>
      <c r="HK77" s="232"/>
      <c r="HL77" s="232"/>
      <c r="HM77" s="232"/>
      <c r="HN77" s="232"/>
      <c r="HO77" s="232"/>
      <c r="HP77" s="232"/>
      <c r="HQ77" s="232"/>
      <c r="HR77" s="232"/>
      <c r="HS77" s="232"/>
      <c r="HT77" s="232"/>
      <c r="HU77" s="232"/>
      <c r="HV77" s="232"/>
      <c r="HW77" s="232"/>
      <c r="HX77" s="232"/>
      <c r="HY77" s="232"/>
      <c r="HZ77" s="232"/>
      <c r="IA77" s="232"/>
      <c r="IB77" s="232"/>
      <c r="IC77" s="232"/>
      <c r="ID77" s="232"/>
      <c r="IE77" s="232"/>
      <c r="IF77" s="232"/>
      <c r="IG77" s="232"/>
      <c r="IH77" s="232"/>
      <c r="II77" s="232"/>
      <c r="IJ77" s="232"/>
      <c r="IK77" s="232"/>
      <c r="IL77" s="232"/>
      <c r="IM77" s="232"/>
      <c r="IN77" s="232"/>
      <c r="IO77" s="232"/>
      <c r="IP77" s="232"/>
      <c r="IQ77" s="232"/>
      <c r="IR77" s="232"/>
      <c r="IS77" s="232"/>
      <c r="IT77" s="232"/>
      <c r="IU77" s="232"/>
      <c r="IV77" s="232"/>
      <c r="IW77" s="232"/>
      <c r="IX77" s="232"/>
      <c r="IY77" s="232"/>
      <c r="IZ77" s="232"/>
      <c r="JA77" s="232"/>
      <c r="JB77" s="232"/>
      <c r="JC77" s="232"/>
      <c r="JD77" s="232"/>
      <c r="JE77" s="232"/>
      <c r="JF77" s="232"/>
      <c r="JG77" s="232"/>
      <c r="JH77" s="232"/>
      <c r="JI77" s="232"/>
      <c r="JJ77" s="232"/>
      <c r="JK77" s="232"/>
      <c r="JL77" s="232"/>
      <c r="JM77" s="232"/>
      <c r="JN77" s="232"/>
      <c r="JO77" s="232"/>
      <c r="JP77" s="232"/>
      <c r="JQ77" s="232"/>
      <c r="JR77" s="232"/>
      <c r="JS77" s="232"/>
      <c r="JT77" s="232"/>
      <c r="JU77" s="232"/>
      <c r="JV77" s="232"/>
      <c r="JW77" s="232"/>
      <c r="JX77" s="232"/>
      <c r="JY77" s="232"/>
      <c r="JZ77" s="232"/>
      <c r="KA77" s="232"/>
      <c r="KB77" s="232"/>
      <c r="KC77" s="232"/>
      <c r="KD77" s="232"/>
      <c r="KE77" s="232"/>
      <c r="KF77" s="232"/>
      <c r="KG77" s="232"/>
      <c r="KH77" s="232"/>
      <c r="KI77" s="232"/>
      <c r="KJ77" s="232"/>
      <c r="KK77" s="232"/>
      <c r="KL77" s="232"/>
      <c r="KM77" s="232"/>
      <c r="KN77" s="232"/>
      <c r="KO77" s="232"/>
      <c r="KP77" s="232"/>
      <c r="KQ77" s="232"/>
      <c r="KR77" s="232"/>
      <c r="KS77" s="232"/>
      <c r="KT77" s="232"/>
      <c r="KU77" s="232"/>
      <c r="KV77" s="232"/>
      <c r="KW77" s="232"/>
      <c r="KX77" s="232"/>
      <c r="KY77" s="232"/>
      <c r="KZ77" s="232"/>
      <c r="LA77" s="232"/>
      <c r="LB77" s="232"/>
      <c r="LC77" s="232"/>
      <c r="LD77" s="232"/>
      <c r="LE77" s="232"/>
      <c r="LF77" s="232"/>
      <c r="LG77" s="232"/>
      <c r="LH77" s="232"/>
      <c r="LI77" s="232"/>
      <c r="LJ77" s="232"/>
      <c r="LK77" s="232"/>
      <c r="LL77" s="232"/>
      <c r="LM77" s="232"/>
      <c r="LN77" s="232"/>
      <c r="LO77" s="232"/>
      <c r="LP77" s="232"/>
      <c r="LQ77" s="232"/>
      <c r="LR77" s="232"/>
      <c r="LS77" s="232"/>
      <c r="LT77" s="232"/>
      <c r="LU77" s="232"/>
      <c r="LV77" s="232"/>
      <c r="LW77" s="232"/>
      <c r="LX77" s="232"/>
      <c r="LY77" s="232"/>
      <c r="LZ77" s="232"/>
      <c r="MA77" s="232"/>
      <c r="MB77" s="232"/>
      <c r="MC77" s="232"/>
      <c r="MD77" s="232"/>
      <c r="ME77" s="232"/>
      <c r="MF77" s="232"/>
      <c r="MG77" s="232"/>
      <c r="MH77" s="232"/>
      <c r="MI77" s="232"/>
      <c r="MJ77" s="232"/>
      <c r="MK77" s="232"/>
      <c r="ML77" s="232"/>
      <c r="MM77" s="232"/>
      <c r="MN77" s="232"/>
      <c r="MO77" s="232"/>
      <c r="MP77" s="232"/>
      <c r="MQ77" s="232"/>
      <c r="MR77" s="232"/>
      <c r="MS77" s="232"/>
      <c r="MT77" s="232"/>
      <c r="MU77" s="232"/>
      <c r="MV77" s="232"/>
      <c r="MW77" s="232"/>
      <c r="MX77" s="232"/>
      <c r="MY77" s="232"/>
      <c r="MZ77" s="232"/>
      <c r="NA77" s="232"/>
      <c r="NB77" s="232"/>
      <c r="NC77" s="232"/>
      <c r="ND77" s="232"/>
      <c r="NE77" s="232"/>
      <c r="NF77" s="232"/>
      <c r="NG77" s="232"/>
      <c r="NH77" s="232"/>
      <c r="NI77" s="232"/>
      <c r="NJ77" s="232"/>
      <c r="NK77" s="232"/>
      <c r="NL77" s="232"/>
      <c r="NM77" s="232"/>
      <c r="NN77" s="232"/>
      <c r="NO77" s="232"/>
      <c r="NP77" s="232"/>
      <c r="NQ77" s="232"/>
      <c r="NR77" s="232"/>
      <c r="NS77" s="232"/>
      <c r="NT77" s="232"/>
      <c r="NU77" s="232"/>
      <c r="NV77" s="232"/>
      <c r="NW77" s="232"/>
      <c r="NX77" s="232"/>
      <c r="NY77" s="232"/>
      <c r="NZ77" s="232"/>
      <c r="OA77" s="232"/>
      <c r="OB77" s="232"/>
      <c r="OC77" s="232"/>
      <c r="OD77" s="232"/>
      <c r="OE77" s="232"/>
      <c r="OF77" s="232"/>
      <c r="OG77" s="232"/>
      <c r="OH77" s="232"/>
      <c r="OI77" s="232"/>
      <c r="OJ77" s="232"/>
      <c r="OK77" s="232"/>
      <c r="OL77" s="232"/>
      <c r="OM77" s="232"/>
      <c r="ON77" s="232"/>
      <c r="OO77" s="232"/>
      <c r="OP77" s="232"/>
      <c r="OQ77" s="232"/>
      <c r="OR77" s="232"/>
      <c r="OS77" s="232"/>
      <c r="OT77" s="232"/>
      <c r="OU77" s="232"/>
      <c r="OV77" s="232"/>
      <c r="OW77" s="232"/>
      <c r="OX77" s="232"/>
      <c r="OY77" s="232"/>
      <c r="OZ77" s="232"/>
      <c r="PA77" s="232"/>
      <c r="PB77" s="232"/>
      <c r="PC77" s="232"/>
      <c r="PD77" s="232"/>
      <c r="PE77" s="232"/>
      <c r="PF77" s="232"/>
      <c r="PG77" s="232"/>
      <c r="PH77" s="232"/>
      <c r="PI77" s="232"/>
      <c r="PJ77" s="232"/>
      <c r="PK77" s="232"/>
      <c r="PL77" s="232"/>
      <c r="PM77" s="232"/>
      <c r="PN77" s="232"/>
      <c r="PO77" s="232"/>
      <c r="PP77" s="232"/>
      <c r="PQ77" s="232"/>
      <c r="PR77" s="232"/>
      <c r="PS77" s="232"/>
      <c r="PT77" s="232"/>
      <c r="PU77" s="232"/>
      <c r="PV77" s="232"/>
      <c r="PW77" s="232"/>
      <c r="PX77" s="232"/>
      <c r="PY77" s="232"/>
      <c r="PZ77" s="232"/>
      <c r="QA77" s="232"/>
      <c r="QB77" s="232"/>
      <c r="QC77" s="232"/>
      <c r="QD77" s="232"/>
      <c r="QE77" s="232"/>
      <c r="QF77" s="232"/>
      <c r="QG77" s="232"/>
      <c r="QH77" s="232"/>
      <c r="QI77" s="232"/>
      <c r="QJ77" s="232"/>
      <c r="QK77" s="232"/>
      <c r="QL77" s="232"/>
      <c r="QM77" s="232"/>
      <c r="QN77" s="232"/>
      <c r="QO77" s="232"/>
      <c r="QP77" s="232"/>
      <c r="QQ77" s="232"/>
      <c r="QR77" s="232"/>
      <c r="QS77" s="232"/>
      <c r="QT77" s="232"/>
      <c r="QU77" s="232"/>
      <c r="QV77" s="232"/>
      <c r="QW77" s="232"/>
      <c r="QX77" s="232"/>
      <c r="QY77" s="232"/>
      <c r="QZ77" s="232"/>
      <c r="RA77" s="232"/>
      <c r="RB77" s="232"/>
      <c r="RC77" s="232"/>
      <c r="RD77" s="232"/>
      <c r="RE77" s="232"/>
      <c r="RF77" s="232"/>
      <c r="RG77" s="232"/>
      <c r="RH77" s="232"/>
      <c r="RI77" s="232"/>
      <c r="RJ77" s="232"/>
      <c r="RK77" s="232"/>
      <c r="RL77" s="232"/>
      <c r="RM77" s="232"/>
      <c r="RN77" s="232"/>
      <c r="RO77" s="232"/>
      <c r="RP77" s="232"/>
      <c r="RQ77" s="232"/>
      <c r="RR77" s="232"/>
      <c r="RS77" s="232"/>
      <c r="RT77" s="232"/>
      <c r="RU77" s="232"/>
      <c r="RV77" s="232"/>
      <c r="RW77" s="232"/>
      <c r="RX77" s="232"/>
      <c r="RY77" s="232"/>
      <c r="RZ77" s="232"/>
      <c r="SA77" s="232"/>
      <c r="SB77" s="232"/>
      <c r="SC77" s="232"/>
      <c r="SD77" s="232"/>
      <c r="SE77" s="232"/>
      <c r="SF77" s="232"/>
      <c r="SG77" s="232"/>
      <c r="SH77" s="232"/>
      <c r="SI77" s="232"/>
      <c r="SJ77" s="232"/>
      <c r="SK77" s="232"/>
      <c r="SL77" s="232"/>
      <c r="SM77" s="232"/>
      <c r="SN77" s="232"/>
      <c r="SO77" s="232"/>
      <c r="SP77" s="232"/>
      <c r="SQ77" s="232"/>
      <c r="SR77" s="232"/>
      <c r="SS77" s="232"/>
      <c r="ST77" s="232"/>
      <c r="SU77" s="232"/>
      <c r="SV77" s="232"/>
      <c r="SW77" s="232"/>
      <c r="SX77" s="232"/>
      <c r="SY77" s="232"/>
      <c r="SZ77" s="232"/>
      <c r="TA77" s="232"/>
      <c r="TB77" s="232"/>
      <c r="TC77" s="232"/>
      <c r="TD77" s="232"/>
      <c r="TE77" s="232"/>
      <c r="TF77" s="232"/>
      <c r="TG77" s="232"/>
      <c r="TH77" s="232"/>
      <c r="TI77" s="232"/>
      <c r="TJ77" s="232"/>
      <c r="TK77" s="232"/>
      <c r="TL77" s="232"/>
      <c r="TM77" s="232"/>
      <c r="TN77" s="232"/>
      <c r="TO77" s="232"/>
      <c r="TP77" s="232"/>
      <c r="TQ77" s="232"/>
      <c r="TR77" s="232"/>
      <c r="TS77" s="232"/>
      <c r="TT77" s="232"/>
      <c r="TU77" s="232"/>
      <c r="TV77" s="232"/>
      <c r="TW77" s="232"/>
      <c r="TX77" s="232"/>
      <c r="TY77" s="232"/>
      <c r="TZ77" s="232"/>
      <c r="UA77" s="232"/>
      <c r="UB77" s="232"/>
      <c r="UC77" s="232"/>
      <c r="UD77" s="232"/>
      <c r="UE77" s="232"/>
      <c r="UF77" s="232"/>
      <c r="UG77" s="232"/>
      <c r="UH77" s="232"/>
      <c r="UI77" s="232"/>
      <c r="UJ77" s="232"/>
      <c r="UK77" s="232"/>
      <c r="UL77" s="232"/>
      <c r="UM77" s="232"/>
      <c r="UN77" s="232"/>
      <c r="UO77" s="232"/>
      <c r="UP77" s="232"/>
      <c r="UQ77" s="232"/>
      <c r="UR77" s="232"/>
      <c r="US77" s="232"/>
      <c r="UT77" s="232"/>
      <c r="UU77" s="232"/>
      <c r="UV77" s="232"/>
      <c r="UW77" s="232"/>
      <c r="UX77" s="232"/>
      <c r="UY77" s="232"/>
      <c r="UZ77" s="232"/>
      <c r="VA77" s="232"/>
      <c r="VB77" s="232"/>
      <c r="VC77" s="232"/>
      <c r="VD77" s="232"/>
      <c r="VE77" s="232"/>
      <c r="VF77" s="232"/>
      <c r="VG77" s="232"/>
      <c r="VH77" s="232"/>
      <c r="VI77" s="232"/>
      <c r="VJ77" s="232"/>
      <c r="VK77" s="232"/>
      <c r="VL77" s="232"/>
      <c r="VM77" s="232"/>
      <c r="VN77" s="232"/>
      <c r="VO77" s="232"/>
      <c r="VP77" s="232"/>
      <c r="VQ77" s="232"/>
      <c r="VR77" s="232"/>
      <c r="VS77" s="232"/>
      <c r="VT77" s="232"/>
      <c r="VU77" s="232"/>
      <c r="VV77" s="232"/>
      <c r="VW77" s="232"/>
      <c r="VX77" s="232"/>
      <c r="VY77" s="232"/>
      <c r="VZ77" s="232"/>
      <c r="WA77" s="232"/>
      <c r="WB77" s="232"/>
      <c r="WC77" s="232"/>
      <c r="WD77" s="232"/>
      <c r="WE77" s="232"/>
      <c r="WF77" s="232"/>
      <c r="WG77" s="232"/>
      <c r="WH77" s="232"/>
      <c r="WI77" s="232"/>
      <c r="WJ77" s="232"/>
      <c r="WK77" s="232"/>
      <c r="WL77" s="232"/>
      <c r="WM77" s="232"/>
      <c r="WN77" s="232"/>
      <c r="WO77" s="232"/>
      <c r="WP77" s="232"/>
      <c r="WQ77" s="232"/>
      <c r="WR77" s="232"/>
      <c r="WS77" s="232"/>
      <c r="WT77" s="232"/>
      <c r="WU77" s="232"/>
      <c r="WV77" s="232"/>
      <c r="WW77" s="232"/>
      <c r="WX77" s="232"/>
      <c r="WY77" s="232"/>
      <c r="WZ77" s="232"/>
      <c r="XA77" s="232"/>
      <c r="XB77" s="232"/>
      <c r="XC77" s="232"/>
      <c r="XD77" s="232"/>
      <c r="XE77" s="232"/>
      <c r="XF77" s="232"/>
      <c r="XG77" s="232"/>
      <c r="XH77" s="232"/>
      <c r="XI77" s="232"/>
      <c r="XJ77" s="232"/>
      <c r="XK77" s="232"/>
      <c r="XL77" s="232"/>
      <c r="XM77" s="232"/>
      <c r="XN77" s="232"/>
      <c r="XO77" s="232"/>
      <c r="XP77" s="232"/>
      <c r="XQ77" s="232"/>
      <c r="XR77" s="232"/>
      <c r="XS77" s="232"/>
      <c r="XT77" s="232"/>
      <c r="XU77" s="232"/>
      <c r="XV77" s="232"/>
      <c r="XW77" s="232"/>
      <c r="XX77" s="232"/>
      <c r="XY77" s="232"/>
      <c r="XZ77" s="232"/>
      <c r="YA77" s="232"/>
      <c r="YB77" s="232"/>
      <c r="YC77" s="232"/>
      <c r="YD77" s="232"/>
      <c r="YE77" s="232"/>
      <c r="YF77" s="232"/>
      <c r="YG77" s="232"/>
      <c r="YH77" s="232"/>
      <c r="YI77" s="232"/>
      <c r="YJ77" s="232"/>
      <c r="YK77" s="232"/>
      <c r="YL77" s="232"/>
      <c r="YM77" s="232"/>
      <c r="YN77" s="232"/>
      <c r="YO77" s="232"/>
      <c r="YP77" s="232"/>
      <c r="YQ77" s="232"/>
      <c r="YR77" s="232"/>
      <c r="YS77" s="232"/>
      <c r="YT77" s="232"/>
      <c r="YU77" s="232"/>
      <c r="YV77" s="232"/>
      <c r="YW77" s="232"/>
      <c r="YX77" s="232"/>
      <c r="YY77" s="232"/>
      <c r="YZ77" s="232"/>
      <c r="ZA77" s="232"/>
      <c r="ZB77" s="232"/>
      <c r="ZC77" s="232"/>
      <c r="ZD77" s="232"/>
      <c r="ZE77" s="232"/>
      <c r="ZF77" s="232"/>
      <c r="ZG77" s="232"/>
      <c r="ZH77" s="232"/>
      <c r="ZI77" s="232"/>
      <c r="ZJ77" s="232"/>
      <c r="ZK77" s="232"/>
      <c r="ZL77" s="232"/>
      <c r="ZM77" s="232"/>
      <c r="ZN77" s="232"/>
      <c r="ZO77" s="232"/>
      <c r="ZP77" s="232"/>
      <c r="ZQ77" s="232"/>
      <c r="ZR77" s="232"/>
      <c r="ZS77" s="232"/>
      <c r="ZT77" s="232"/>
      <c r="ZU77" s="232"/>
      <c r="ZV77" s="232"/>
      <c r="ZW77" s="232"/>
      <c r="ZX77" s="232"/>
      <c r="ZY77" s="232"/>
      <c r="ZZ77" s="232"/>
      <c r="AAA77" s="232"/>
      <c r="AAB77" s="232"/>
      <c r="AAC77" s="232"/>
      <c r="AAD77" s="232"/>
      <c r="AAE77" s="232"/>
      <c r="AAF77" s="232"/>
      <c r="AAG77" s="232"/>
      <c r="AAH77" s="232"/>
      <c r="AAI77" s="232"/>
      <c r="AAJ77" s="232"/>
      <c r="AAK77" s="232"/>
      <c r="AAL77" s="232"/>
      <c r="AAM77" s="232"/>
      <c r="AAN77" s="232"/>
      <c r="AAO77" s="232"/>
      <c r="AAP77" s="232"/>
      <c r="AAQ77" s="232"/>
      <c r="AAR77" s="232"/>
      <c r="AAS77" s="232"/>
      <c r="AAT77" s="232"/>
      <c r="AAU77" s="232"/>
      <c r="AAV77" s="232"/>
      <c r="AAW77" s="232"/>
      <c r="AAX77" s="232"/>
      <c r="AAY77" s="232"/>
      <c r="AAZ77" s="232"/>
      <c r="ABA77" s="232"/>
      <c r="ABB77" s="232"/>
      <c r="ABC77" s="232"/>
      <c r="ABD77" s="232"/>
      <c r="ABE77" s="232"/>
      <c r="ABF77" s="232"/>
      <c r="ABG77" s="232"/>
      <c r="ABH77" s="232"/>
      <c r="ABI77" s="232"/>
      <c r="ABJ77" s="232"/>
      <c r="ABK77" s="232"/>
      <c r="ABL77" s="232"/>
      <c r="ABM77" s="232"/>
      <c r="ABN77" s="232"/>
      <c r="ABO77" s="232"/>
      <c r="ABP77" s="232"/>
      <c r="ABQ77" s="232"/>
      <c r="ABR77" s="232"/>
      <c r="ABS77" s="232"/>
      <c r="ABT77" s="232"/>
      <c r="ABU77" s="232"/>
      <c r="ABV77" s="232"/>
      <c r="ABW77" s="232"/>
      <c r="ABX77" s="232"/>
      <c r="ABY77" s="232"/>
      <c r="ABZ77" s="232"/>
      <c r="ACA77" s="232"/>
      <c r="ACB77" s="232"/>
      <c r="ACC77" s="232"/>
      <c r="ACD77" s="232"/>
      <c r="ACE77" s="232"/>
      <c r="ACF77" s="232"/>
      <c r="ACG77" s="232"/>
      <c r="ACH77" s="232"/>
      <c r="ACI77" s="232"/>
      <c r="ACJ77" s="232"/>
      <c r="ACK77" s="232"/>
      <c r="ACL77" s="232"/>
      <c r="ACM77" s="232"/>
      <c r="ACN77" s="232"/>
      <c r="ACO77" s="232"/>
      <c r="ACP77" s="232"/>
      <c r="ACQ77" s="232"/>
      <c r="ACR77" s="232"/>
      <c r="ACS77" s="232"/>
      <c r="ACT77" s="232"/>
      <c r="ACU77" s="232"/>
      <c r="ACV77" s="232"/>
      <c r="ACW77" s="232"/>
      <c r="ACX77" s="232"/>
      <c r="ACY77" s="232"/>
      <c r="ACZ77" s="232"/>
      <c r="ADA77" s="232"/>
      <c r="ADB77" s="232"/>
      <c r="ADC77" s="232"/>
      <c r="ADD77" s="232"/>
      <c r="ADE77" s="232"/>
      <c r="ADF77" s="232"/>
      <c r="ADG77" s="232"/>
      <c r="ADH77" s="232"/>
      <c r="ADI77" s="232"/>
      <c r="ADJ77" s="232"/>
      <c r="ADK77" s="232"/>
      <c r="ADL77" s="232"/>
      <c r="ADM77" s="232"/>
      <c r="ADN77" s="232"/>
      <c r="ADO77" s="232"/>
      <c r="ADP77" s="232"/>
      <c r="ADQ77" s="232"/>
      <c r="ADR77" s="232"/>
      <c r="ADS77" s="232"/>
      <c r="ADT77" s="232"/>
      <c r="ADU77" s="232"/>
      <c r="ADV77" s="232"/>
      <c r="ADW77" s="232"/>
      <c r="ADX77" s="232"/>
      <c r="ADY77" s="232"/>
      <c r="ADZ77" s="232"/>
      <c r="AEA77" s="232"/>
      <c r="AEB77" s="232"/>
      <c r="AEC77" s="232"/>
      <c r="AED77" s="232"/>
      <c r="AEE77" s="232"/>
      <c r="AEF77" s="232"/>
      <c r="AEG77" s="232"/>
      <c r="AEH77" s="232"/>
      <c r="AEI77" s="232"/>
      <c r="AEJ77" s="232"/>
      <c r="AEK77" s="232"/>
      <c r="AEL77" s="232"/>
      <c r="AEM77" s="232"/>
      <c r="AEN77" s="232"/>
      <c r="AEO77" s="232"/>
      <c r="AEP77" s="232"/>
      <c r="AEQ77" s="232"/>
      <c r="AER77" s="232"/>
      <c r="AES77" s="232"/>
      <c r="AET77" s="232"/>
      <c r="AEU77" s="232"/>
      <c r="AEV77" s="232"/>
      <c r="AEW77" s="232"/>
      <c r="AEX77" s="232"/>
      <c r="AEY77" s="232"/>
      <c r="AEZ77" s="232"/>
      <c r="AFA77" s="232"/>
      <c r="AFB77" s="232"/>
      <c r="AFC77" s="232"/>
      <c r="AFD77" s="232"/>
      <c r="AFE77" s="232"/>
      <c r="AFF77" s="232"/>
      <c r="AFG77" s="232"/>
      <c r="AFH77" s="232"/>
      <c r="AFI77" s="232"/>
      <c r="AFJ77" s="232"/>
      <c r="AFK77" s="232"/>
      <c r="AFL77" s="232"/>
      <c r="AFM77" s="232"/>
      <c r="AFN77" s="232"/>
      <c r="AFO77" s="232"/>
      <c r="AFP77" s="232"/>
      <c r="AFQ77" s="232"/>
      <c r="AFR77" s="232"/>
      <c r="AFS77" s="232"/>
      <c r="AFT77" s="232"/>
      <c r="AFU77" s="232"/>
      <c r="AFV77" s="232"/>
      <c r="AFW77" s="232"/>
      <c r="AFX77" s="232"/>
      <c r="AFY77" s="232"/>
      <c r="AFZ77" s="232"/>
      <c r="AGA77" s="232"/>
      <c r="AGB77" s="232"/>
      <c r="AGC77" s="232"/>
      <c r="AGD77" s="232"/>
      <c r="AGE77" s="232"/>
      <c r="AGF77" s="232"/>
      <c r="AGG77" s="232"/>
      <c r="AGH77" s="232"/>
      <c r="AGI77" s="232"/>
      <c r="AGJ77" s="232"/>
      <c r="AGK77" s="232"/>
      <c r="AGL77" s="232"/>
      <c r="AGM77" s="232"/>
      <c r="AGN77" s="232"/>
      <c r="AGO77" s="232"/>
      <c r="AGP77" s="232"/>
      <c r="AGQ77" s="232"/>
      <c r="AGR77" s="232"/>
      <c r="AGS77" s="232"/>
      <c r="AGT77" s="232"/>
      <c r="AGU77" s="232"/>
      <c r="AGV77" s="232"/>
      <c r="AGW77" s="232"/>
      <c r="AGX77" s="232"/>
      <c r="AGY77" s="232"/>
      <c r="AGZ77" s="232"/>
      <c r="AHA77" s="232"/>
      <c r="AHB77" s="232"/>
      <c r="AHC77" s="232"/>
      <c r="AHD77" s="232"/>
      <c r="AHE77" s="232"/>
      <c r="AHF77" s="232"/>
      <c r="AHG77" s="232"/>
      <c r="AHH77" s="232"/>
      <c r="AHI77" s="232"/>
      <c r="AHJ77" s="232"/>
      <c r="AHK77" s="232"/>
      <c r="AHL77" s="232"/>
      <c r="AHM77" s="232"/>
      <c r="AHN77" s="232"/>
      <c r="AHO77" s="232"/>
      <c r="AHP77" s="232"/>
      <c r="AHQ77" s="232"/>
      <c r="AHR77" s="232"/>
      <c r="AHS77" s="232"/>
      <c r="AHT77" s="232"/>
      <c r="AHU77" s="232"/>
      <c r="AHV77" s="232"/>
      <c r="AHW77" s="232"/>
      <c r="AHX77" s="232"/>
      <c r="AHY77" s="232"/>
      <c r="AHZ77" s="232"/>
      <c r="AIA77" s="232"/>
      <c r="AIB77" s="232"/>
      <c r="AIC77" s="232"/>
      <c r="AID77" s="232"/>
      <c r="AIE77" s="232"/>
      <c r="AIF77" s="232"/>
      <c r="AIG77" s="232"/>
      <c r="AIH77" s="232"/>
      <c r="AII77" s="232"/>
      <c r="AIJ77" s="232"/>
      <c r="AIK77" s="232"/>
      <c r="AIL77" s="232"/>
      <c r="AIM77" s="232"/>
      <c r="AIN77" s="232"/>
      <c r="AIO77" s="232"/>
      <c r="AIP77" s="232"/>
      <c r="AIQ77" s="232"/>
      <c r="AIR77" s="232"/>
      <c r="AIS77" s="232"/>
      <c r="AIT77" s="232"/>
      <c r="AIU77" s="232"/>
      <c r="AIV77" s="232"/>
      <c r="AIW77" s="232"/>
      <c r="AIX77" s="232"/>
      <c r="AIY77" s="232"/>
      <c r="AIZ77" s="232"/>
      <c r="AJA77" s="232"/>
      <c r="AJB77" s="232"/>
      <c r="AJC77" s="232"/>
      <c r="AJD77" s="232"/>
      <c r="AJE77" s="232"/>
      <c r="AJF77" s="232"/>
      <c r="AJG77" s="232"/>
      <c r="AJH77" s="232"/>
      <c r="AJI77" s="232"/>
      <c r="AJJ77" s="232"/>
      <c r="AJK77" s="232"/>
      <c r="AJL77" s="232"/>
      <c r="AJM77" s="232"/>
      <c r="AJN77" s="232"/>
      <c r="AJO77" s="232"/>
      <c r="AJP77" s="232"/>
      <c r="AJQ77" s="232"/>
      <c r="AJR77" s="232"/>
      <c r="AJS77" s="232"/>
      <c r="AJT77" s="232"/>
      <c r="AJU77" s="232"/>
      <c r="AJV77" s="232"/>
      <c r="AJW77" s="232"/>
      <c r="AJX77" s="232"/>
      <c r="AJY77" s="232"/>
      <c r="AJZ77" s="232"/>
      <c r="AKA77" s="232"/>
      <c r="AKB77" s="232"/>
      <c r="AKC77" s="232"/>
      <c r="AKD77" s="232"/>
      <c r="AKE77" s="232"/>
      <c r="AKF77" s="232"/>
      <c r="AKG77" s="232"/>
      <c r="AKH77" s="232"/>
      <c r="AKI77" s="232"/>
      <c r="AKJ77" s="232"/>
      <c r="AKK77" s="232"/>
      <c r="AKL77" s="232"/>
      <c r="AKM77" s="232"/>
      <c r="AKN77" s="232"/>
      <c r="AKO77" s="232"/>
      <c r="AKP77" s="232"/>
      <c r="AKQ77" s="232"/>
      <c r="AKR77" s="232"/>
      <c r="AKS77" s="232"/>
      <c r="AKT77" s="232"/>
      <c r="AKU77" s="232"/>
      <c r="AKV77" s="232"/>
      <c r="AKW77" s="232"/>
      <c r="AKX77" s="232"/>
      <c r="AKY77" s="232"/>
      <c r="AKZ77" s="232"/>
      <c r="ALA77" s="232"/>
      <c r="ALB77" s="232"/>
      <c r="ALC77" s="232"/>
      <c r="ALD77" s="232"/>
      <c r="ALE77" s="232"/>
      <c r="ALF77" s="232"/>
      <c r="ALG77" s="232"/>
      <c r="ALH77" s="232"/>
      <c r="ALI77" s="232"/>
      <c r="ALJ77" s="232"/>
      <c r="ALK77" s="232"/>
      <c r="ALL77" s="232"/>
      <c r="ALM77" s="232"/>
      <c r="ALN77" s="232"/>
      <c r="ALO77" s="232"/>
      <c r="ALP77" s="232"/>
      <c r="ALQ77" s="232"/>
      <c r="ALR77" s="232"/>
      <c r="ALS77" s="232"/>
      <c r="ALT77" s="232"/>
      <c r="ALU77" s="232"/>
      <c r="ALV77" s="232"/>
      <c r="ALW77" s="232"/>
      <c r="ALX77" s="232"/>
      <c r="ALY77" s="232"/>
      <c r="ALZ77" s="232"/>
      <c r="AMA77" s="232"/>
      <c r="AMB77" s="232"/>
      <c r="AMC77" s="232"/>
      <c r="AMD77" s="232"/>
      <c r="AME77" s="232"/>
      <c r="AMF77" s="232"/>
      <c r="AMG77" s="232"/>
      <c r="AMH77" s="232"/>
      <c r="AMI77" s="232"/>
      <c r="AMJ77" s="232"/>
      <c r="AMK77" s="232"/>
    </row>
    <row r="78" spans="1:1025" s="234" customFormat="1">
      <c r="A78" s="344" t="s">
        <v>193</v>
      </c>
      <c r="B78" s="322" t="str">
        <f>IF(ISBLANK('[10]PRESUP LINEA IMPULSION'!B326),"",'[10]PRESUP LINEA IMPULSION'!B326)</f>
        <v>Ø8''</v>
      </c>
      <c r="C78" s="342">
        <f>IF(ISBLANK('[10]PRESUP LINEA IMPULSION'!C326),"",'[10]PRESUP LINEA IMPULSION'!C326)</f>
        <v>5</v>
      </c>
      <c r="D78" s="311" t="str">
        <f>IF(ISBLANK('[10]PRESUP LINEA IMPULSION'!D326),"",'[10]PRESUP LINEA IMPULSION'!D326)</f>
        <v>UD</v>
      </c>
      <c r="E78" s="310"/>
      <c r="F78" s="309">
        <f t="shared" si="3"/>
        <v>0</v>
      </c>
      <c r="G78" s="288" t="str">
        <f>IF(ISBLANK('[10]PRESUP LINEA IMPULSION'!G326),"",'[10]PRESUP LINEA IMPULSION'!G326)</f>
        <v/>
      </c>
      <c r="H78" s="250"/>
      <c r="K78" s="233"/>
      <c r="L78" s="233"/>
      <c r="M78" s="233"/>
      <c r="N78" s="233"/>
      <c r="O78" s="233"/>
      <c r="P78" s="233"/>
      <c r="Q78" s="233"/>
      <c r="R78" s="233"/>
      <c r="S78" s="232"/>
      <c r="T78" s="232"/>
      <c r="U78" s="232"/>
      <c r="V78" s="232"/>
      <c r="W78" s="232"/>
      <c r="X78" s="232"/>
      <c r="Y78" s="232"/>
      <c r="Z78" s="232"/>
      <c r="AA78" s="232"/>
      <c r="AB78" s="232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2"/>
      <c r="BD78" s="232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2"/>
      <c r="CA78" s="232"/>
      <c r="CB78" s="232"/>
      <c r="CC78" s="232"/>
      <c r="CD78" s="232"/>
      <c r="CE78" s="232"/>
      <c r="CF78" s="232"/>
      <c r="CG78" s="232"/>
      <c r="CH78" s="232"/>
      <c r="CI78" s="232"/>
      <c r="CJ78" s="232"/>
      <c r="CK78" s="232"/>
      <c r="CL78" s="232"/>
      <c r="CM78" s="232"/>
      <c r="CN78" s="232"/>
      <c r="CO78" s="232"/>
      <c r="CP78" s="232"/>
      <c r="CQ78" s="232"/>
      <c r="CR78" s="232"/>
      <c r="CS78" s="232"/>
      <c r="CT78" s="232"/>
      <c r="CU78" s="232"/>
      <c r="CV78" s="232"/>
      <c r="CW78" s="232"/>
      <c r="CX78" s="232"/>
      <c r="CY78" s="232"/>
      <c r="CZ78" s="232"/>
      <c r="DA78" s="232"/>
      <c r="DB78" s="232"/>
      <c r="DC78" s="232"/>
      <c r="DD78" s="232"/>
      <c r="DE78" s="232"/>
      <c r="DF78" s="232"/>
      <c r="DG78" s="232"/>
      <c r="DH78" s="232"/>
      <c r="DI78" s="232"/>
      <c r="DJ78" s="232"/>
      <c r="DK78" s="232"/>
      <c r="DL78" s="232"/>
      <c r="DM78" s="232"/>
      <c r="DN78" s="232"/>
      <c r="DO78" s="232"/>
      <c r="DP78" s="232"/>
      <c r="DQ78" s="232"/>
      <c r="DR78" s="232"/>
      <c r="DS78" s="232"/>
      <c r="DT78" s="232"/>
      <c r="DU78" s="232"/>
      <c r="DV78" s="232"/>
      <c r="DW78" s="232"/>
      <c r="DX78" s="232"/>
      <c r="DY78" s="232"/>
      <c r="DZ78" s="232"/>
      <c r="EA78" s="232"/>
      <c r="EB78" s="232"/>
      <c r="EC78" s="232"/>
      <c r="ED78" s="232"/>
      <c r="EE78" s="232"/>
      <c r="EF78" s="232"/>
      <c r="EG78" s="232"/>
      <c r="EH78" s="232"/>
      <c r="EI78" s="232"/>
      <c r="EJ78" s="232"/>
      <c r="EK78" s="232"/>
      <c r="EL78" s="232"/>
      <c r="EM78" s="232"/>
      <c r="EN78" s="232"/>
      <c r="EO78" s="232"/>
      <c r="EP78" s="232"/>
      <c r="EQ78" s="232"/>
      <c r="ER78" s="232"/>
      <c r="ES78" s="232"/>
      <c r="ET78" s="232"/>
      <c r="EU78" s="232"/>
      <c r="EV78" s="232"/>
      <c r="EW78" s="232"/>
      <c r="EX78" s="232"/>
      <c r="EY78" s="232"/>
      <c r="EZ78" s="232"/>
      <c r="FA78" s="232"/>
      <c r="FB78" s="232"/>
      <c r="FC78" s="232"/>
      <c r="FD78" s="232"/>
      <c r="FE78" s="232"/>
      <c r="FF78" s="232"/>
      <c r="FG78" s="232"/>
      <c r="FH78" s="232"/>
      <c r="FI78" s="232"/>
      <c r="FJ78" s="232"/>
      <c r="FK78" s="232"/>
      <c r="FL78" s="232"/>
      <c r="FM78" s="232"/>
      <c r="FN78" s="232"/>
      <c r="FO78" s="232"/>
      <c r="FP78" s="232"/>
      <c r="FQ78" s="232"/>
      <c r="FR78" s="232"/>
      <c r="FS78" s="232"/>
      <c r="FT78" s="232"/>
      <c r="FU78" s="232"/>
      <c r="FV78" s="232"/>
      <c r="FW78" s="232"/>
      <c r="FX78" s="232"/>
      <c r="FY78" s="232"/>
      <c r="FZ78" s="232"/>
      <c r="GA78" s="232"/>
      <c r="GB78" s="232"/>
      <c r="GC78" s="232"/>
      <c r="GD78" s="232"/>
      <c r="GE78" s="232"/>
      <c r="GF78" s="232"/>
      <c r="GG78" s="232"/>
      <c r="GH78" s="232"/>
      <c r="GI78" s="232"/>
      <c r="GJ78" s="232"/>
      <c r="GK78" s="232"/>
      <c r="GL78" s="232"/>
      <c r="GM78" s="232"/>
      <c r="GN78" s="232"/>
      <c r="GO78" s="232"/>
      <c r="GP78" s="232"/>
      <c r="GQ78" s="232"/>
      <c r="GR78" s="232"/>
      <c r="GS78" s="232"/>
      <c r="GT78" s="232"/>
      <c r="GU78" s="232"/>
      <c r="GV78" s="232"/>
      <c r="GW78" s="232"/>
      <c r="GX78" s="232"/>
      <c r="GY78" s="232"/>
      <c r="GZ78" s="232"/>
      <c r="HA78" s="232"/>
      <c r="HB78" s="232"/>
      <c r="HC78" s="232"/>
      <c r="HD78" s="232"/>
      <c r="HE78" s="232"/>
      <c r="HF78" s="232"/>
      <c r="HG78" s="232"/>
      <c r="HH78" s="232"/>
      <c r="HI78" s="232"/>
      <c r="HJ78" s="232"/>
      <c r="HK78" s="232"/>
      <c r="HL78" s="232"/>
      <c r="HM78" s="232"/>
      <c r="HN78" s="232"/>
      <c r="HO78" s="232"/>
      <c r="HP78" s="232"/>
      <c r="HQ78" s="232"/>
      <c r="HR78" s="232"/>
      <c r="HS78" s="232"/>
      <c r="HT78" s="232"/>
      <c r="HU78" s="232"/>
      <c r="HV78" s="232"/>
      <c r="HW78" s="232"/>
      <c r="HX78" s="232"/>
      <c r="HY78" s="232"/>
      <c r="HZ78" s="232"/>
      <c r="IA78" s="232"/>
      <c r="IB78" s="232"/>
      <c r="IC78" s="232"/>
      <c r="ID78" s="232"/>
      <c r="IE78" s="232"/>
      <c r="IF78" s="232"/>
      <c r="IG78" s="232"/>
      <c r="IH78" s="232"/>
      <c r="II78" s="232"/>
      <c r="IJ78" s="232"/>
      <c r="IK78" s="232"/>
      <c r="IL78" s="232"/>
      <c r="IM78" s="232"/>
      <c r="IN78" s="232"/>
      <c r="IO78" s="232"/>
      <c r="IP78" s="232"/>
      <c r="IQ78" s="232"/>
      <c r="IR78" s="232"/>
      <c r="IS78" s="232"/>
      <c r="IT78" s="232"/>
      <c r="IU78" s="232"/>
      <c r="IV78" s="232"/>
      <c r="IW78" s="232"/>
      <c r="IX78" s="232"/>
      <c r="IY78" s="232"/>
      <c r="IZ78" s="232"/>
      <c r="JA78" s="232"/>
      <c r="JB78" s="232"/>
      <c r="JC78" s="232"/>
      <c r="JD78" s="232"/>
      <c r="JE78" s="232"/>
      <c r="JF78" s="232"/>
      <c r="JG78" s="232"/>
      <c r="JH78" s="232"/>
      <c r="JI78" s="232"/>
      <c r="JJ78" s="232"/>
      <c r="JK78" s="232"/>
      <c r="JL78" s="232"/>
      <c r="JM78" s="232"/>
      <c r="JN78" s="232"/>
      <c r="JO78" s="232"/>
      <c r="JP78" s="232"/>
      <c r="JQ78" s="232"/>
      <c r="JR78" s="232"/>
      <c r="JS78" s="232"/>
      <c r="JT78" s="232"/>
      <c r="JU78" s="232"/>
      <c r="JV78" s="232"/>
      <c r="JW78" s="232"/>
      <c r="JX78" s="232"/>
      <c r="JY78" s="232"/>
      <c r="JZ78" s="232"/>
      <c r="KA78" s="232"/>
      <c r="KB78" s="232"/>
      <c r="KC78" s="232"/>
      <c r="KD78" s="232"/>
      <c r="KE78" s="232"/>
      <c r="KF78" s="232"/>
      <c r="KG78" s="232"/>
      <c r="KH78" s="232"/>
      <c r="KI78" s="232"/>
      <c r="KJ78" s="232"/>
      <c r="KK78" s="232"/>
      <c r="KL78" s="232"/>
      <c r="KM78" s="232"/>
      <c r="KN78" s="232"/>
      <c r="KO78" s="232"/>
      <c r="KP78" s="232"/>
      <c r="KQ78" s="232"/>
      <c r="KR78" s="232"/>
      <c r="KS78" s="232"/>
      <c r="KT78" s="232"/>
      <c r="KU78" s="232"/>
      <c r="KV78" s="232"/>
      <c r="KW78" s="232"/>
      <c r="KX78" s="232"/>
      <c r="KY78" s="232"/>
      <c r="KZ78" s="232"/>
      <c r="LA78" s="232"/>
      <c r="LB78" s="232"/>
      <c r="LC78" s="232"/>
      <c r="LD78" s="232"/>
      <c r="LE78" s="232"/>
      <c r="LF78" s="232"/>
      <c r="LG78" s="232"/>
      <c r="LH78" s="232"/>
      <c r="LI78" s="232"/>
      <c r="LJ78" s="232"/>
      <c r="LK78" s="232"/>
      <c r="LL78" s="232"/>
      <c r="LM78" s="232"/>
      <c r="LN78" s="232"/>
      <c r="LO78" s="232"/>
      <c r="LP78" s="232"/>
      <c r="LQ78" s="232"/>
      <c r="LR78" s="232"/>
      <c r="LS78" s="232"/>
      <c r="LT78" s="232"/>
      <c r="LU78" s="232"/>
      <c r="LV78" s="232"/>
      <c r="LW78" s="232"/>
      <c r="LX78" s="232"/>
      <c r="LY78" s="232"/>
      <c r="LZ78" s="232"/>
      <c r="MA78" s="232"/>
      <c r="MB78" s="232"/>
      <c r="MC78" s="232"/>
      <c r="MD78" s="232"/>
      <c r="ME78" s="232"/>
      <c r="MF78" s="232"/>
      <c r="MG78" s="232"/>
      <c r="MH78" s="232"/>
      <c r="MI78" s="232"/>
      <c r="MJ78" s="232"/>
      <c r="MK78" s="232"/>
      <c r="ML78" s="232"/>
      <c r="MM78" s="232"/>
      <c r="MN78" s="232"/>
      <c r="MO78" s="232"/>
      <c r="MP78" s="232"/>
      <c r="MQ78" s="232"/>
      <c r="MR78" s="232"/>
      <c r="MS78" s="232"/>
      <c r="MT78" s="232"/>
      <c r="MU78" s="232"/>
      <c r="MV78" s="232"/>
      <c r="MW78" s="232"/>
      <c r="MX78" s="232"/>
      <c r="MY78" s="232"/>
      <c r="MZ78" s="232"/>
      <c r="NA78" s="232"/>
      <c r="NB78" s="232"/>
      <c r="NC78" s="232"/>
      <c r="ND78" s="232"/>
      <c r="NE78" s="232"/>
      <c r="NF78" s="232"/>
      <c r="NG78" s="232"/>
      <c r="NH78" s="232"/>
      <c r="NI78" s="232"/>
      <c r="NJ78" s="232"/>
      <c r="NK78" s="232"/>
      <c r="NL78" s="232"/>
      <c r="NM78" s="232"/>
      <c r="NN78" s="232"/>
      <c r="NO78" s="232"/>
      <c r="NP78" s="232"/>
      <c r="NQ78" s="232"/>
      <c r="NR78" s="232"/>
      <c r="NS78" s="232"/>
      <c r="NT78" s="232"/>
      <c r="NU78" s="232"/>
      <c r="NV78" s="232"/>
      <c r="NW78" s="232"/>
      <c r="NX78" s="232"/>
      <c r="NY78" s="232"/>
      <c r="NZ78" s="232"/>
      <c r="OA78" s="232"/>
      <c r="OB78" s="232"/>
      <c r="OC78" s="232"/>
      <c r="OD78" s="232"/>
      <c r="OE78" s="232"/>
      <c r="OF78" s="232"/>
      <c r="OG78" s="232"/>
      <c r="OH78" s="232"/>
      <c r="OI78" s="232"/>
      <c r="OJ78" s="232"/>
      <c r="OK78" s="232"/>
      <c r="OL78" s="232"/>
      <c r="OM78" s="232"/>
      <c r="ON78" s="232"/>
      <c r="OO78" s="232"/>
      <c r="OP78" s="232"/>
      <c r="OQ78" s="232"/>
      <c r="OR78" s="232"/>
      <c r="OS78" s="232"/>
      <c r="OT78" s="232"/>
      <c r="OU78" s="232"/>
      <c r="OV78" s="232"/>
      <c r="OW78" s="232"/>
      <c r="OX78" s="232"/>
      <c r="OY78" s="232"/>
      <c r="OZ78" s="232"/>
      <c r="PA78" s="232"/>
      <c r="PB78" s="232"/>
      <c r="PC78" s="232"/>
      <c r="PD78" s="232"/>
      <c r="PE78" s="232"/>
      <c r="PF78" s="232"/>
      <c r="PG78" s="232"/>
      <c r="PH78" s="232"/>
      <c r="PI78" s="232"/>
      <c r="PJ78" s="232"/>
      <c r="PK78" s="232"/>
      <c r="PL78" s="232"/>
      <c r="PM78" s="232"/>
      <c r="PN78" s="232"/>
      <c r="PO78" s="232"/>
      <c r="PP78" s="232"/>
      <c r="PQ78" s="232"/>
      <c r="PR78" s="232"/>
      <c r="PS78" s="232"/>
      <c r="PT78" s="232"/>
      <c r="PU78" s="232"/>
      <c r="PV78" s="232"/>
      <c r="PW78" s="232"/>
      <c r="PX78" s="232"/>
      <c r="PY78" s="232"/>
      <c r="PZ78" s="232"/>
      <c r="QA78" s="232"/>
      <c r="QB78" s="232"/>
      <c r="QC78" s="232"/>
      <c r="QD78" s="232"/>
      <c r="QE78" s="232"/>
      <c r="QF78" s="232"/>
      <c r="QG78" s="232"/>
      <c r="QH78" s="232"/>
      <c r="QI78" s="232"/>
      <c r="QJ78" s="232"/>
      <c r="QK78" s="232"/>
      <c r="QL78" s="232"/>
      <c r="QM78" s="232"/>
      <c r="QN78" s="232"/>
      <c r="QO78" s="232"/>
      <c r="QP78" s="232"/>
      <c r="QQ78" s="232"/>
      <c r="QR78" s="232"/>
      <c r="QS78" s="232"/>
      <c r="QT78" s="232"/>
      <c r="QU78" s="232"/>
      <c r="QV78" s="232"/>
      <c r="QW78" s="232"/>
      <c r="QX78" s="232"/>
      <c r="QY78" s="232"/>
      <c r="QZ78" s="232"/>
      <c r="RA78" s="232"/>
      <c r="RB78" s="232"/>
      <c r="RC78" s="232"/>
      <c r="RD78" s="232"/>
      <c r="RE78" s="232"/>
      <c r="RF78" s="232"/>
      <c r="RG78" s="232"/>
      <c r="RH78" s="232"/>
      <c r="RI78" s="232"/>
      <c r="RJ78" s="232"/>
      <c r="RK78" s="232"/>
      <c r="RL78" s="232"/>
      <c r="RM78" s="232"/>
      <c r="RN78" s="232"/>
      <c r="RO78" s="232"/>
      <c r="RP78" s="232"/>
      <c r="RQ78" s="232"/>
      <c r="RR78" s="232"/>
      <c r="RS78" s="232"/>
      <c r="RT78" s="232"/>
      <c r="RU78" s="232"/>
      <c r="RV78" s="232"/>
      <c r="RW78" s="232"/>
      <c r="RX78" s="232"/>
      <c r="RY78" s="232"/>
      <c r="RZ78" s="232"/>
      <c r="SA78" s="232"/>
      <c r="SB78" s="232"/>
      <c r="SC78" s="232"/>
      <c r="SD78" s="232"/>
      <c r="SE78" s="232"/>
      <c r="SF78" s="232"/>
      <c r="SG78" s="232"/>
      <c r="SH78" s="232"/>
      <c r="SI78" s="232"/>
      <c r="SJ78" s="232"/>
      <c r="SK78" s="232"/>
      <c r="SL78" s="232"/>
      <c r="SM78" s="232"/>
      <c r="SN78" s="232"/>
      <c r="SO78" s="232"/>
      <c r="SP78" s="232"/>
      <c r="SQ78" s="232"/>
      <c r="SR78" s="232"/>
      <c r="SS78" s="232"/>
      <c r="ST78" s="232"/>
      <c r="SU78" s="232"/>
      <c r="SV78" s="232"/>
      <c r="SW78" s="232"/>
      <c r="SX78" s="232"/>
      <c r="SY78" s="232"/>
      <c r="SZ78" s="232"/>
      <c r="TA78" s="232"/>
      <c r="TB78" s="232"/>
      <c r="TC78" s="232"/>
      <c r="TD78" s="232"/>
      <c r="TE78" s="232"/>
      <c r="TF78" s="232"/>
      <c r="TG78" s="232"/>
      <c r="TH78" s="232"/>
      <c r="TI78" s="232"/>
      <c r="TJ78" s="232"/>
      <c r="TK78" s="232"/>
      <c r="TL78" s="232"/>
      <c r="TM78" s="232"/>
      <c r="TN78" s="232"/>
      <c r="TO78" s="232"/>
      <c r="TP78" s="232"/>
      <c r="TQ78" s="232"/>
      <c r="TR78" s="232"/>
      <c r="TS78" s="232"/>
      <c r="TT78" s="232"/>
      <c r="TU78" s="232"/>
      <c r="TV78" s="232"/>
      <c r="TW78" s="232"/>
      <c r="TX78" s="232"/>
      <c r="TY78" s="232"/>
      <c r="TZ78" s="232"/>
      <c r="UA78" s="232"/>
      <c r="UB78" s="232"/>
      <c r="UC78" s="232"/>
      <c r="UD78" s="232"/>
      <c r="UE78" s="232"/>
      <c r="UF78" s="232"/>
      <c r="UG78" s="232"/>
      <c r="UH78" s="232"/>
      <c r="UI78" s="232"/>
      <c r="UJ78" s="232"/>
      <c r="UK78" s="232"/>
      <c r="UL78" s="232"/>
      <c r="UM78" s="232"/>
      <c r="UN78" s="232"/>
      <c r="UO78" s="232"/>
      <c r="UP78" s="232"/>
      <c r="UQ78" s="232"/>
      <c r="UR78" s="232"/>
      <c r="US78" s="232"/>
      <c r="UT78" s="232"/>
      <c r="UU78" s="232"/>
      <c r="UV78" s="232"/>
      <c r="UW78" s="232"/>
      <c r="UX78" s="232"/>
      <c r="UY78" s="232"/>
      <c r="UZ78" s="232"/>
      <c r="VA78" s="232"/>
      <c r="VB78" s="232"/>
      <c r="VC78" s="232"/>
      <c r="VD78" s="232"/>
      <c r="VE78" s="232"/>
      <c r="VF78" s="232"/>
      <c r="VG78" s="232"/>
      <c r="VH78" s="232"/>
      <c r="VI78" s="232"/>
      <c r="VJ78" s="232"/>
      <c r="VK78" s="232"/>
      <c r="VL78" s="232"/>
      <c r="VM78" s="232"/>
      <c r="VN78" s="232"/>
      <c r="VO78" s="232"/>
      <c r="VP78" s="232"/>
      <c r="VQ78" s="232"/>
      <c r="VR78" s="232"/>
      <c r="VS78" s="232"/>
      <c r="VT78" s="232"/>
      <c r="VU78" s="232"/>
      <c r="VV78" s="232"/>
      <c r="VW78" s="232"/>
      <c r="VX78" s="232"/>
      <c r="VY78" s="232"/>
      <c r="VZ78" s="232"/>
      <c r="WA78" s="232"/>
      <c r="WB78" s="232"/>
      <c r="WC78" s="232"/>
      <c r="WD78" s="232"/>
      <c r="WE78" s="232"/>
      <c r="WF78" s="232"/>
      <c r="WG78" s="232"/>
      <c r="WH78" s="232"/>
      <c r="WI78" s="232"/>
      <c r="WJ78" s="232"/>
      <c r="WK78" s="232"/>
      <c r="WL78" s="232"/>
      <c r="WM78" s="232"/>
      <c r="WN78" s="232"/>
      <c r="WO78" s="232"/>
      <c r="WP78" s="232"/>
      <c r="WQ78" s="232"/>
      <c r="WR78" s="232"/>
      <c r="WS78" s="232"/>
      <c r="WT78" s="232"/>
      <c r="WU78" s="232"/>
      <c r="WV78" s="232"/>
      <c r="WW78" s="232"/>
      <c r="WX78" s="232"/>
      <c r="WY78" s="232"/>
      <c r="WZ78" s="232"/>
      <c r="XA78" s="232"/>
      <c r="XB78" s="232"/>
      <c r="XC78" s="232"/>
      <c r="XD78" s="232"/>
      <c r="XE78" s="232"/>
      <c r="XF78" s="232"/>
      <c r="XG78" s="232"/>
      <c r="XH78" s="232"/>
      <c r="XI78" s="232"/>
      <c r="XJ78" s="232"/>
      <c r="XK78" s="232"/>
      <c r="XL78" s="232"/>
      <c r="XM78" s="232"/>
      <c r="XN78" s="232"/>
      <c r="XO78" s="232"/>
      <c r="XP78" s="232"/>
      <c r="XQ78" s="232"/>
      <c r="XR78" s="232"/>
      <c r="XS78" s="232"/>
      <c r="XT78" s="232"/>
      <c r="XU78" s="232"/>
      <c r="XV78" s="232"/>
      <c r="XW78" s="232"/>
      <c r="XX78" s="232"/>
      <c r="XY78" s="232"/>
      <c r="XZ78" s="232"/>
      <c r="YA78" s="232"/>
      <c r="YB78" s="232"/>
      <c r="YC78" s="232"/>
      <c r="YD78" s="232"/>
      <c r="YE78" s="232"/>
      <c r="YF78" s="232"/>
      <c r="YG78" s="232"/>
      <c r="YH78" s="232"/>
      <c r="YI78" s="232"/>
      <c r="YJ78" s="232"/>
      <c r="YK78" s="232"/>
      <c r="YL78" s="232"/>
      <c r="YM78" s="232"/>
      <c r="YN78" s="232"/>
      <c r="YO78" s="232"/>
      <c r="YP78" s="232"/>
      <c r="YQ78" s="232"/>
      <c r="YR78" s="232"/>
      <c r="YS78" s="232"/>
      <c r="YT78" s="232"/>
      <c r="YU78" s="232"/>
      <c r="YV78" s="232"/>
      <c r="YW78" s="232"/>
      <c r="YX78" s="232"/>
      <c r="YY78" s="232"/>
      <c r="YZ78" s="232"/>
      <c r="ZA78" s="232"/>
      <c r="ZB78" s="232"/>
      <c r="ZC78" s="232"/>
      <c r="ZD78" s="232"/>
      <c r="ZE78" s="232"/>
      <c r="ZF78" s="232"/>
      <c r="ZG78" s="232"/>
      <c r="ZH78" s="232"/>
      <c r="ZI78" s="232"/>
      <c r="ZJ78" s="232"/>
      <c r="ZK78" s="232"/>
      <c r="ZL78" s="232"/>
      <c r="ZM78" s="232"/>
      <c r="ZN78" s="232"/>
      <c r="ZO78" s="232"/>
      <c r="ZP78" s="232"/>
      <c r="ZQ78" s="232"/>
      <c r="ZR78" s="232"/>
      <c r="ZS78" s="232"/>
      <c r="ZT78" s="232"/>
      <c r="ZU78" s="232"/>
      <c r="ZV78" s="232"/>
      <c r="ZW78" s="232"/>
      <c r="ZX78" s="232"/>
      <c r="ZY78" s="232"/>
      <c r="ZZ78" s="232"/>
      <c r="AAA78" s="232"/>
      <c r="AAB78" s="232"/>
      <c r="AAC78" s="232"/>
      <c r="AAD78" s="232"/>
      <c r="AAE78" s="232"/>
      <c r="AAF78" s="232"/>
      <c r="AAG78" s="232"/>
      <c r="AAH78" s="232"/>
      <c r="AAI78" s="232"/>
      <c r="AAJ78" s="232"/>
      <c r="AAK78" s="232"/>
      <c r="AAL78" s="232"/>
      <c r="AAM78" s="232"/>
      <c r="AAN78" s="232"/>
      <c r="AAO78" s="232"/>
      <c r="AAP78" s="232"/>
      <c r="AAQ78" s="232"/>
      <c r="AAR78" s="232"/>
      <c r="AAS78" s="232"/>
      <c r="AAT78" s="232"/>
      <c r="AAU78" s="232"/>
      <c r="AAV78" s="232"/>
      <c r="AAW78" s="232"/>
      <c r="AAX78" s="232"/>
      <c r="AAY78" s="232"/>
      <c r="AAZ78" s="232"/>
      <c r="ABA78" s="232"/>
      <c r="ABB78" s="232"/>
      <c r="ABC78" s="232"/>
      <c r="ABD78" s="232"/>
      <c r="ABE78" s="232"/>
      <c r="ABF78" s="232"/>
      <c r="ABG78" s="232"/>
      <c r="ABH78" s="232"/>
      <c r="ABI78" s="232"/>
      <c r="ABJ78" s="232"/>
      <c r="ABK78" s="232"/>
      <c r="ABL78" s="232"/>
      <c r="ABM78" s="232"/>
      <c r="ABN78" s="232"/>
      <c r="ABO78" s="232"/>
      <c r="ABP78" s="232"/>
      <c r="ABQ78" s="232"/>
      <c r="ABR78" s="232"/>
      <c r="ABS78" s="232"/>
      <c r="ABT78" s="232"/>
      <c r="ABU78" s="232"/>
      <c r="ABV78" s="232"/>
      <c r="ABW78" s="232"/>
      <c r="ABX78" s="232"/>
      <c r="ABY78" s="232"/>
      <c r="ABZ78" s="232"/>
      <c r="ACA78" s="232"/>
      <c r="ACB78" s="232"/>
      <c r="ACC78" s="232"/>
      <c r="ACD78" s="232"/>
      <c r="ACE78" s="232"/>
      <c r="ACF78" s="232"/>
      <c r="ACG78" s="232"/>
      <c r="ACH78" s="232"/>
      <c r="ACI78" s="232"/>
      <c r="ACJ78" s="232"/>
      <c r="ACK78" s="232"/>
      <c r="ACL78" s="232"/>
      <c r="ACM78" s="232"/>
      <c r="ACN78" s="232"/>
      <c r="ACO78" s="232"/>
      <c r="ACP78" s="232"/>
      <c r="ACQ78" s="232"/>
      <c r="ACR78" s="232"/>
      <c r="ACS78" s="232"/>
      <c r="ACT78" s="232"/>
      <c r="ACU78" s="232"/>
      <c r="ACV78" s="232"/>
      <c r="ACW78" s="232"/>
      <c r="ACX78" s="232"/>
      <c r="ACY78" s="232"/>
      <c r="ACZ78" s="232"/>
      <c r="ADA78" s="232"/>
      <c r="ADB78" s="232"/>
      <c r="ADC78" s="232"/>
      <c r="ADD78" s="232"/>
      <c r="ADE78" s="232"/>
      <c r="ADF78" s="232"/>
      <c r="ADG78" s="232"/>
      <c r="ADH78" s="232"/>
      <c r="ADI78" s="232"/>
      <c r="ADJ78" s="232"/>
      <c r="ADK78" s="232"/>
      <c r="ADL78" s="232"/>
      <c r="ADM78" s="232"/>
      <c r="ADN78" s="232"/>
      <c r="ADO78" s="232"/>
      <c r="ADP78" s="232"/>
      <c r="ADQ78" s="232"/>
      <c r="ADR78" s="232"/>
      <c r="ADS78" s="232"/>
      <c r="ADT78" s="232"/>
      <c r="ADU78" s="232"/>
      <c r="ADV78" s="232"/>
      <c r="ADW78" s="232"/>
      <c r="ADX78" s="232"/>
      <c r="ADY78" s="232"/>
      <c r="ADZ78" s="232"/>
      <c r="AEA78" s="232"/>
      <c r="AEB78" s="232"/>
      <c r="AEC78" s="232"/>
      <c r="AED78" s="232"/>
      <c r="AEE78" s="232"/>
      <c r="AEF78" s="232"/>
      <c r="AEG78" s="232"/>
      <c r="AEH78" s="232"/>
      <c r="AEI78" s="232"/>
      <c r="AEJ78" s="232"/>
      <c r="AEK78" s="232"/>
      <c r="AEL78" s="232"/>
      <c r="AEM78" s="232"/>
      <c r="AEN78" s="232"/>
      <c r="AEO78" s="232"/>
      <c r="AEP78" s="232"/>
      <c r="AEQ78" s="232"/>
      <c r="AER78" s="232"/>
      <c r="AES78" s="232"/>
      <c r="AET78" s="232"/>
      <c r="AEU78" s="232"/>
      <c r="AEV78" s="232"/>
      <c r="AEW78" s="232"/>
      <c r="AEX78" s="232"/>
      <c r="AEY78" s="232"/>
      <c r="AEZ78" s="232"/>
      <c r="AFA78" s="232"/>
      <c r="AFB78" s="232"/>
      <c r="AFC78" s="232"/>
      <c r="AFD78" s="232"/>
      <c r="AFE78" s="232"/>
      <c r="AFF78" s="232"/>
      <c r="AFG78" s="232"/>
      <c r="AFH78" s="232"/>
      <c r="AFI78" s="232"/>
      <c r="AFJ78" s="232"/>
      <c r="AFK78" s="232"/>
      <c r="AFL78" s="232"/>
      <c r="AFM78" s="232"/>
      <c r="AFN78" s="232"/>
      <c r="AFO78" s="232"/>
      <c r="AFP78" s="232"/>
      <c r="AFQ78" s="232"/>
      <c r="AFR78" s="232"/>
      <c r="AFS78" s="232"/>
      <c r="AFT78" s="232"/>
      <c r="AFU78" s="232"/>
      <c r="AFV78" s="232"/>
      <c r="AFW78" s="232"/>
      <c r="AFX78" s="232"/>
      <c r="AFY78" s="232"/>
      <c r="AFZ78" s="232"/>
      <c r="AGA78" s="232"/>
      <c r="AGB78" s="232"/>
      <c r="AGC78" s="232"/>
      <c r="AGD78" s="232"/>
      <c r="AGE78" s="232"/>
      <c r="AGF78" s="232"/>
      <c r="AGG78" s="232"/>
      <c r="AGH78" s="232"/>
      <c r="AGI78" s="232"/>
      <c r="AGJ78" s="232"/>
      <c r="AGK78" s="232"/>
      <c r="AGL78" s="232"/>
      <c r="AGM78" s="232"/>
      <c r="AGN78" s="232"/>
      <c r="AGO78" s="232"/>
      <c r="AGP78" s="232"/>
      <c r="AGQ78" s="232"/>
      <c r="AGR78" s="232"/>
      <c r="AGS78" s="232"/>
      <c r="AGT78" s="232"/>
      <c r="AGU78" s="232"/>
      <c r="AGV78" s="232"/>
      <c r="AGW78" s="232"/>
      <c r="AGX78" s="232"/>
      <c r="AGY78" s="232"/>
      <c r="AGZ78" s="232"/>
      <c r="AHA78" s="232"/>
      <c r="AHB78" s="232"/>
      <c r="AHC78" s="232"/>
      <c r="AHD78" s="232"/>
      <c r="AHE78" s="232"/>
      <c r="AHF78" s="232"/>
      <c r="AHG78" s="232"/>
      <c r="AHH78" s="232"/>
      <c r="AHI78" s="232"/>
      <c r="AHJ78" s="232"/>
      <c r="AHK78" s="232"/>
      <c r="AHL78" s="232"/>
      <c r="AHM78" s="232"/>
      <c r="AHN78" s="232"/>
      <c r="AHO78" s="232"/>
      <c r="AHP78" s="232"/>
      <c r="AHQ78" s="232"/>
      <c r="AHR78" s="232"/>
      <c r="AHS78" s="232"/>
      <c r="AHT78" s="232"/>
      <c r="AHU78" s="232"/>
      <c r="AHV78" s="232"/>
      <c r="AHW78" s="232"/>
      <c r="AHX78" s="232"/>
      <c r="AHY78" s="232"/>
      <c r="AHZ78" s="232"/>
      <c r="AIA78" s="232"/>
      <c r="AIB78" s="232"/>
      <c r="AIC78" s="232"/>
      <c r="AID78" s="232"/>
      <c r="AIE78" s="232"/>
      <c r="AIF78" s="232"/>
      <c r="AIG78" s="232"/>
      <c r="AIH78" s="232"/>
      <c r="AII78" s="232"/>
      <c r="AIJ78" s="232"/>
      <c r="AIK78" s="232"/>
      <c r="AIL78" s="232"/>
      <c r="AIM78" s="232"/>
      <c r="AIN78" s="232"/>
      <c r="AIO78" s="232"/>
      <c r="AIP78" s="232"/>
      <c r="AIQ78" s="232"/>
      <c r="AIR78" s="232"/>
      <c r="AIS78" s="232"/>
      <c r="AIT78" s="232"/>
      <c r="AIU78" s="232"/>
      <c r="AIV78" s="232"/>
      <c r="AIW78" s="232"/>
      <c r="AIX78" s="232"/>
      <c r="AIY78" s="232"/>
      <c r="AIZ78" s="232"/>
      <c r="AJA78" s="232"/>
      <c r="AJB78" s="232"/>
      <c r="AJC78" s="232"/>
      <c r="AJD78" s="232"/>
      <c r="AJE78" s="232"/>
      <c r="AJF78" s="232"/>
      <c r="AJG78" s="232"/>
      <c r="AJH78" s="232"/>
      <c r="AJI78" s="232"/>
      <c r="AJJ78" s="232"/>
      <c r="AJK78" s="232"/>
      <c r="AJL78" s="232"/>
      <c r="AJM78" s="232"/>
      <c r="AJN78" s="232"/>
      <c r="AJO78" s="232"/>
      <c r="AJP78" s="232"/>
      <c r="AJQ78" s="232"/>
      <c r="AJR78" s="232"/>
      <c r="AJS78" s="232"/>
      <c r="AJT78" s="232"/>
      <c r="AJU78" s="232"/>
      <c r="AJV78" s="232"/>
      <c r="AJW78" s="232"/>
      <c r="AJX78" s="232"/>
      <c r="AJY78" s="232"/>
      <c r="AJZ78" s="232"/>
      <c r="AKA78" s="232"/>
      <c r="AKB78" s="232"/>
      <c r="AKC78" s="232"/>
      <c r="AKD78" s="232"/>
      <c r="AKE78" s="232"/>
      <c r="AKF78" s="232"/>
      <c r="AKG78" s="232"/>
      <c r="AKH78" s="232"/>
      <c r="AKI78" s="232"/>
      <c r="AKJ78" s="232"/>
      <c r="AKK78" s="232"/>
      <c r="AKL78" s="232"/>
      <c r="AKM78" s="232"/>
      <c r="AKN78" s="232"/>
      <c r="AKO78" s="232"/>
      <c r="AKP78" s="232"/>
      <c r="AKQ78" s="232"/>
      <c r="AKR78" s="232"/>
      <c r="AKS78" s="232"/>
      <c r="AKT78" s="232"/>
      <c r="AKU78" s="232"/>
      <c r="AKV78" s="232"/>
      <c r="AKW78" s="232"/>
      <c r="AKX78" s="232"/>
      <c r="AKY78" s="232"/>
      <c r="AKZ78" s="232"/>
      <c r="ALA78" s="232"/>
      <c r="ALB78" s="232"/>
      <c r="ALC78" s="232"/>
      <c r="ALD78" s="232"/>
      <c r="ALE78" s="232"/>
      <c r="ALF78" s="232"/>
      <c r="ALG78" s="232"/>
      <c r="ALH78" s="232"/>
      <c r="ALI78" s="232"/>
      <c r="ALJ78" s="232"/>
      <c r="ALK78" s="232"/>
      <c r="ALL78" s="232"/>
      <c r="ALM78" s="232"/>
      <c r="ALN78" s="232"/>
      <c r="ALO78" s="232"/>
      <c r="ALP78" s="232"/>
      <c r="ALQ78" s="232"/>
      <c r="ALR78" s="232"/>
      <c r="ALS78" s="232"/>
      <c r="ALT78" s="232"/>
      <c r="ALU78" s="232"/>
      <c r="ALV78" s="232"/>
      <c r="ALW78" s="232"/>
      <c r="ALX78" s="232"/>
      <c r="ALY78" s="232"/>
      <c r="ALZ78" s="232"/>
      <c r="AMA78" s="232"/>
      <c r="AMB78" s="232"/>
      <c r="AMC78" s="232"/>
      <c r="AMD78" s="232"/>
      <c r="AME78" s="232"/>
      <c r="AMF78" s="232"/>
      <c r="AMG78" s="232"/>
      <c r="AMH78" s="232"/>
      <c r="AMI78" s="232"/>
      <c r="AMJ78" s="232"/>
      <c r="AMK78" s="232"/>
    </row>
    <row r="79" spans="1:1025" s="234" customFormat="1">
      <c r="A79" s="345" t="s">
        <v>192</v>
      </c>
      <c r="B79" s="313" t="s">
        <v>99</v>
      </c>
      <c r="C79" s="312" t="str">
        <f>IF(ISBLANK('[10]PRESUP LINEA IMPULSION'!C334),"",'[10]PRESUP LINEA IMPULSION'!C334)</f>
        <v/>
      </c>
      <c r="D79" s="311" t="str">
        <f>IF(ISBLANK('[10]PRESUP LINEA IMPULSION'!D334),"",'[10]PRESUP LINEA IMPULSION'!D334)</f>
        <v/>
      </c>
      <c r="E79" s="310"/>
      <c r="F79" s="309" t="str">
        <f t="shared" si="3"/>
        <v/>
      </c>
      <c r="G79" s="288" t="str">
        <f>IF(ISBLANK('[10]PRESUP LINEA IMPULSION'!G334),"",'[10]PRESUP LINEA IMPULSION'!G334)</f>
        <v/>
      </c>
      <c r="H79" s="250"/>
      <c r="K79" s="233"/>
      <c r="L79" s="233"/>
      <c r="M79" s="233"/>
      <c r="N79" s="233"/>
      <c r="O79" s="233"/>
      <c r="P79" s="233"/>
      <c r="Q79" s="233"/>
      <c r="R79" s="233"/>
      <c r="S79" s="232"/>
      <c r="T79" s="232"/>
      <c r="U79" s="232"/>
      <c r="V79" s="232"/>
      <c r="W79" s="232"/>
      <c r="X79" s="232"/>
      <c r="Y79" s="232"/>
      <c r="Z79" s="232"/>
      <c r="AA79" s="232"/>
      <c r="AB79" s="232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2"/>
      <c r="BD79" s="232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2"/>
      <c r="CA79" s="232"/>
      <c r="CB79" s="232"/>
      <c r="CC79" s="232"/>
      <c r="CD79" s="232"/>
      <c r="CE79" s="232"/>
      <c r="CF79" s="232"/>
      <c r="CG79" s="232"/>
      <c r="CH79" s="232"/>
      <c r="CI79" s="232"/>
      <c r="CJ79" s="232"/>
      <c r="CK79" s="232"/>
      <c r="CL79" s="232"/>
      <c r="CM79" s="232"/>
      <c r="CN79" s="232"/>
      <c r="CO79" s="232"/>
      <c r="CP79" s="232"/>
      <c r="CQ79" s="232"/>
      <c r="CR79" s="232"/>
      <c r="CS79" s="232"/>
      <c r="CT79" s="232"/>
      <c r="CU79" s="232"/>
      <c r="CV79" s="232"/>
      <c r="CW79" s="232"/>
      <c r="CX79" s="232"/>
      <c r="CY79" s="232"/>
      <c r="CZ79" s="232"/>
      <c r="DA79" s="232"/>
      <c r="DB79" s="232"/>
      <c r="DC79" s="232"/>
      <c r="DD79" s="232"/>
      <c r="DE79" s="232"/>
      <c r="DF79" s="232"/>
      <c r="DG79" s="232"/>
      <c r="DH79" s="232"/>
      <c r="DI79" s="232"/>
      <c r="DJ79" s="232"/>
      <c r="DK79" s="232"/>
      <c r="DL79" s="232"/>
      <c r="DM79" s="232"/>
      <c r="DN79" s="232"/>
      <c r="DO79" s="232"/>
      <c r="DP79" s="232"/>
      <c r="DQ79" s="232"/>
      <c r="DR79" s="232"/>
      <c r="DS79" s="232"/>
      <c r="DT79" s="232"/>
      <c r="DU79" s="232"/>
      <c r="DV79" s="232"/>
      <c r="DW79" s="232"/>
      <c r="DX79" s="232"/>
      <c r="DY79" s="232"/>
      <c r="DZ79" s="232"/>
      <c r="EA79" s="232"/>
      <c r="EB79" s="232"/>
      <c r="EC79" s="232"/>
      <c r="ED79" s="232"/>
      <c r="EE79" s="232"/>
      <c r="EF79" s="232"/>
      <c r="EG79" s="232"/>
      <c r="EH79" s="232"/>
      <c r="EI79" s="232"/>
      <c r="EJ79" s="232"/>
      <c r="EK79" s="232"/>
      <c r="EL79" s="232"/>
      <c r="EM79" s="232"/>
      <c r="EN79" s="232"/>
      <c r="EO79" s="232"/>
      <c r="EP79" s="232"/>
      <c r="EQ79" s="232"/>
      <c r="ER79" s="232"/>
      <c r="ES79" s="232"/>
      <c r="ET79" s="232"/>
      <c r="EU79" s="232"/>
      <c r="EV79" s="232"/>
      <c r="EW79" s="232"/>
      <c r="EX79" s="232"/>
      <c r="EY79" s="232"/>
      <c r="EZ79" s="232"/>
      <c r="FA79" s="232"/>
      <c r="FB79" s="232"/>
      <c r="FC79" s="232"/>
      <c r="FD79" s="232"/>
      <c r="FE79" s="232"/>
      <c r="FF79" s="232"/>
      <c r="FG79" s="232"/>
      <c r="FH79" s="232"/>
      <c r="FI79" s="232"/>
      <c r="FJ79" s="232"/>
      <c r="FK79" s="232"/>
      <c r="FL79" s="232"/>
      <c r="FM79" s="232"/>
      <c r="FN79" s="232"/>
      <c r="FO79" s="232"/>
      <c r="FP79" s="232"/>
      <c r="FQ79" s="232"/>
      <c r="FR79" s="232"/>
      <c r="FS79" s="232"/>
      <c r="FT79" s="232"/>
      <c r="FU79" s="232"/>
      <c r="FV79" s="232"/>
      <c r="FW79" s="232"/>
      <c r="FX79" s="232"/>
      <c r="FY79" s="232"/>
      <c r="FZ79" s="232"/>
      <c r="GA79" s="232"/>
      <c r="GB79" s="232"/>
      <c r="GC79" s="232"/>
      <c r="GD79" s="232"/>
      <c r="GE79" s="232"/>
      <c r="GF79" s="232"/>
      <c r="GG79" s="232"/>
      <c r="GH79" s="232"/>
      <c r="GI79" s="232"/>
      <c r="GJ79" s="232"/>
      <c r="GK79" s="232"/>
      <c r="GL79" s="232"/>
      <c r="GM79" s="232"/>
      <c r="GN79" s="232"/>
      <c r="GO79" s="232"/>
      <c r="GP79" s="232"/>
      <c r="GQ79" s="232"/>
      <c r="GR79" s="232"/>
      <c r="GS79" s="232"/>
      <c r="GT79" s="232"/>
      <c r="GU79" s="232"/>
      <c r="GV79" s="232"/>
      <c r="GW79" s="232"/>
      <c r="GX79" s="232"/>
      <c r="GY79" s="232"/>
      <c r="GZ79" s="232"/>
      <c r="HA79" s="232"/>
      <c r="HB79" s="232"/>
      <c r="HC79" s="232"/>
      <c r="HD79" s="232"/>
      <c r="HE79" s="232"/>
      <c r="HF79" s="232"/>
      <c r="HG79" s="232"/>
      <c r="HH79" s="232"/>
      <c r="HI79" s="232"/>
      <c r="HJ79" s="232"/>
      <c r="HK79" s="232"/>
      <c r="HL79" s="232"/>
      <c r="HM79" s="232"/>
      <c r="HN79" s="232"/>
      <c r="HO79" s="232"/>
      <c r="HP79" s="232"/>
      <c r="HQ79" s="232"/>
      <c r="HR79" s="232"/>
      <c r="HS79" s="232"/>
      <c r="HT79" s="232"/>
      <c r="HU79" s="232"/>
      <c r="HV79" s="232"/>
      <c r="HW79" s="232"/>
      <c r="HX79" s="232"/>
      <c r="HY79" s="232"/>
      <c r="HZ79" s="232"/>
      <c r="IA79" s="232"/>
      <c r="IB79" s="232"/>
      <c r="IC79" s="232"/>
      <c r="ID79" s="232"/>
      <c r="IE79" s="232"/>
      <c r="IF79" s="232"/>
      <c r="IG79" s="232"/>
      <c r="IH79" s="232"/>
      <c r="II79" s="232"/>
      <c r="IJ79" s="232"/>
      <c r="IK79" s="232"/>
      <c r="IL79" s="232"/>
      <c r="IM79" s="232"/>
      <c r="IN79" s="232"/>
      <c r="IO79" s="232"/>
      <c r="IP79" s="232"/>
      <c r="IQ79" s="232"/>
      <c r="IR79" s="232"/>
      <c r="IS79" s="232"/>
      <c r="IT79" s="232"/>
      <c r="IU79" s="232"/>
      <c r="IV79" s="232"/>
      <c r="IW79" s="232"/>
      <c r="IX79" s="232"/>
      <c r="IY79" s="232"/>
      <c r="IZ79" s="232"/>
      <c r="JA79" s="232"/>
      <c r="JB79" s="232"/>
      <c r="JC79" s="232"/>
      <c r="JD79" s="232"/>
      <c r="JE79" s="232"/>
      <c r="JF79" s="232"/>
      <c r="JG79" s="232"/>
      <c r="JH79" s="232"/>
      <c r="JI79" s="232"/>
      <c r="JJ79" s="232"/>
      <c r="JK79" s="232"/>
      <c r="JL79" s="232"/>
      <c r="JM79" s="232"/>
      <c r="JN79" s="232"/>
      <c r="JO79" s="232"/>
      <c r="JP79" s="232"/>
      <c r="JQ79" s="232"/>
      <c r="JR79" s="232"/>
      <c r="JS79" s="232"/>
      <c r="JT79" s="232"/>
      <c r="JU79" s="232"/>
      <c r="JV79" s="232"/>
      <c r="JW79" s="232"/>
      <c r="JX79" s="232"/>
      <c r="JY79" s="232"/>
      <c r="JZ79" s="232"/>
      <c r="KA79" s="232"/>
      <c r="KB79" s="232"/>
      <c r="KC79" s="232"/>
      <c r="KD79" s="232"/>
      <c r="KE79" s="232"/>
      <c r="KF79" s="232"/>
      <c r="KG79" s="232"/>
      <c r="KH79" s="232"/>
      <c r="KI79" s="232"/>
      <c r="KJ79" s="232"/>
      <c r="KK79" s="232"/>
      <c r="KL79" s="232"/>
      <c r="KM79" s="232"/>
      <c r="KN79" s="232"/>
      <c r="KO79" s="232"/>
      <c r="KP79" s="232"/>
      <c r="KQ79" s="232"/>
      <c r="KR79" s="232"/>
      <c r="KS79" s="232"/>
      <c r="KT79" s="232"/>
      <c r="KU79" s="232"/>
      <c r="KV79" s="232"/>
      <c r="KW79" s="232"/>
      <c r="KX79" s="232"/>
      <c r="KY79" s="232"/>
      <c r="KZ79" s="232"/>
      <c r="LA79" s="232"/>
      <c r="LB79" s="232"/>
      <c r="LC79" s="232"/>
      <c r="LD79" s="232"/>
      <c r="LE79" s="232"/>
      <c r="LF79" s="232"/>
      <c r="LG79" s="232"/>
      <c r="LH79" s="232"/>
      <c r="LI79" s="232"/>
      <c r="LJ79" s="232"/>
      <c r="LK79" s="232"/>
      <c r="LL79" s="232"/>
      <c r="LM79" s="232"/>
      <c r="LN79" s="232"/>
      <c r="LO79" s="232"/>
      <c r="LP79" s="232"/>
      <c r="LQ79" s="232"/>
      <c r="LR79" s="232"/>
      <c r="LS79" s="232"/>
      <c r="LT79" s="232"/>
      <c r="LU79" s="232"/>
      <c r="LV79" s="232"/>
      <c r="LW79" s="232"/>
      <c r="LX79" s="232"/>
      <c r="LY79" s="232"/>
      <c r="LZ79" s="232"/>
      <c r="MA79" s="232"/>
      <c r="MB79" s="232"/>
      <c r="MC79" s="232"/>
      <c r="MD79" s="232"/>
      <c r="ME79" s="232"/>
      <c r="MF79" s="232"/>
      <c r="MG79" s="232"/>
      <c r="MH79" s="232"/>
      <c r="MI79" s="232"/>
      <c r="MJ79" s="232"/>
      <c r="MK79" s="232"/>
      <c r="ML79" s="232"/>
      <c r="MM79" s="232"/>
      <c r="MN79" s="232"/>
      <c r="MO79" s="232"/>
      <c r="MP79" s="232"/>
      <c r="MQ79" s="232"/>
      <c r="MR79" s="232"/>
      <c r="MS79" s="232"/>
      <c r="MT79" s="232"/>
      <c r="MU79" s="232"/>
      <c r="MV79" s="232"/>
      <c r="MW79" s="232"/>
      <c r="MX79" s="232"/>
      <c r="MY79" s="232"/>
      <c r="MZ79" s="232"/>
      <c r="NA79" s="232"/>
      <c r="NB79" s="232"/>
      <c r="NC79" s="232"/>
      <c r="ND79" s="232"/>
      <c r="NE79" s="232"/>
      <c r="NF79" s="232"/>
      <c r="NG79" s="232"/>
      <c r="NH79" s="232"/>
      <c r="NI79" s="232"/>
      <c r="NJ79" s="232"/>
      <c r="NK79" s="232"/>
      <c r="NL79" s="232"/>
      <c r="NM79" s="232"/>
      <c r="NN79" s="232"/>
      <c r="NO79" s="232"/>
      <c r="NP79" s="232"/>
      <c r="NQ79" s="232"/>
      <c r="NR79" s="232"/>
      <c r="NS79" s="232"/>
      <c r="NT79" s="232"/>
      <c r="NU79" s="232"/>
      <c r="NV79" s="232"/>
      <c r="NW79" s="232"/>
      <c r="NX79" s="232"/>
      <c r="NY79" s="232"/>
      <c r="NZ79" s="232"/>
      <c r="OA79" s="232"/>
      <c r="OB79" s="232"/>
      <c r="OC79" s="232"/>
      <c r="OD79" s="232"/>
      <c r="OE79" s="232"/>
      <c r="OF79" s="232"/>
      <c r="OG79" s="232"/>
      <c r="OH79" s="232"/>
      <c r="OI79" s="232"/>
      <c r="OJ79" s="232"/>
      <c r="OK79" s="232"/>
      <c r="OL79" s="232"/>
      <c r="OM79" s="232"/>
      <c r="ON79" s="232"/>
      <c r="OO79" s="232"/>
      <c r="OP79" s="232"/>
      <c r="OQ79" s="232"/>
      <c r="OR79" s="232"/>
      <c r="OS79" s="232"/>
      <c r="OT79" s="232"/>
      <c r="OU79" s="232"/>
      <c r="OV79" s="232"/>
      <c r="OW79" s="232"/>
      <c r="OX79" s="232"/>
      <c r="OY79" s="232"/>
      <c r="OZ79" s="232"/>
      <c r="PA79" s="232"/>
      <c r="PB79" s="232"/>
      <c r="PC79" s="232"/>
      <c r="PD79" s="232"/>
      <c r="PE79" s="232"/>
      <c r="PF79" s="232"/>
      <c r="PG79" s="232"/>
      <c r="PH79" s="232"/>
      <c r="PI79" s="232"/>
      <c r="PJ79" s="232"/>
      <c r="PK79" s="232"/>
      <c r="PL79" s="232"/>
      <c r="PM79" s="232"/>
      <c r="PN79" s="232"/>
      <c r="PO79" s="232"/>
      <c r="PP79" s="232"/>
      <c r="PQ79" s="232"/>
      <c r="PR79" s="232"/>
      <c r="PS79" s="232"/>
      <c r="PT79" s="232"/>
      <c r="PU79" s="232"/>
      <c r="PV79" s="232"/>
      <c r="PW79" s="232"/>
      <c r="PX79" s="232"/>
      <c r="PY79" s="232"/>
      <c r="PZ79" s="232"/>
      <c r="QA79" s="232"/>
      <c r="QB79" s="232"/>
      <c r="QC79" s="232"/>
      <c r="QD79" s="232"/>
      <c r="QE79" s="232"/>
      <c r="QF79" s="232"/>
      <c r="QG79" s="232"/>
      <c r="QH79" s="232"/>
      <c r="QI79" s="232"/>
      <c r="QJ79" s="232"/>
      <c r="QK79" s="232"/>
      <c r="QL79" s="232"/>
      <c r="QM79" s="232"/>
      <c r="QN79" s="232"/>
      <c r="QO79" s="232"/>
      <c r="QP79" s="232"/>
      <c r="QQ79" s="232"/>
      <c r="QR79" s="232"/>
      <c r="QS79" s="232"/>
      <c r="QT79" s="232"/>
      <c r="QU79" s="232"/>
      <c r="QV79" s="232"/>
      <c r="QW79" s="232"/>
      <c r="QX79" s="232"/>
      <c r="QY79" s="232"/>
      <c r="QZ79" s="232"/>
      <c r="RA79" s="232"/>
      <c r="RB79" s="232"/>
      <c r="RC79" s="232"/>
      <c r="RD79" s="232"/>
      <c r="RE79" s="232"/>
      <c r="RF79" s="232"/>
      <c r="RG79" s="232"/>
      <c r="RH79" s="232"/>
      <c r="RI79" s="232"/>
      <c r="RJ79" s="232"/>
      <c r="RK79" s="232"/>
      <c r="RL79" s="232"/>
      <c r="RM79" s="232"/>
      <c r="RN79" s="232"/>
      <c r="RO79" s="232"/>
      <c r="RP79" s="232"/>
      <c r="RQ79" s="232"/>
      <c r="RR79" s="232"/>
      <c r="RS79" s="232"/>
      <c r="RT79" s="232"/>
      <c r="RU79" s="232"/>
      <c r="RV79" s="232"/>
      <c r="RW79" s="232"/>
      <c r="RX79" s="232"/>
      <c r="RY79" s="232"/>
      <c r="RZ79" s="232"/>
      <c r="SA79" s="232"/>
      <c r="SB79" s="232"/>
      <c r="SC79" s="232"/>
      <c r="SD79" s="232"/>
      <c r="SE79" s="232"/>
      <c r="SF79" s="232"/>
      <c r="SG79" s="232"/>
      <c r="SH79" s="232"/>
      <c r="SI79" s="232"/>
      <c r="SJ79" s="232"/>
      <c r="SK79" s="232"/>
      <c r="SL79" s="232"/>
      <c r="SM79" s="232"/>
      <c r="SN79" s="232"/>
      <c r="SO79" s="232"/>
      <c r="SP79" s="232"/>
      <c r="SQ79" s="232"/>
      <c r="SR79" s="232"/>
      <c r="SS79" s="232"/>
      <c r="ST79" s="232"/>
      <c r="SU79" s="232"/>
      <c r="SV79" s="232"/>
      <c r="SW79" s="232"/>
      <c r="SX79" s="232"/>
      <c r="SY79" s="232"/>
      <c r="SZ79" s="232"/>
      <c r="TA79" s="232"/>
      <c r="TB79" s="232"/>
      <c r="TC79" s="232"/>
      <c r="TD79" s="232"/>
      <c r="TE79" s="232"/>
      <c r="TF79" s="232"/>
      <c r="TG79" s="232"/>
      <c r="TH79" s="232"/>
      <c r="TI79" s="232"/>
      <c r="TJ79" s="232"/>
      <c r="TK79" s="232"/>
      <c r="TL79" s="232"/>
      <c r="TM79" s="232"/>
      <c r="TN79" s="232"/>
      <c r="TO79" s="232"/>
      <c r="TP79" s="232"/>
      <c r="TQ79" s="232"/>
      <c r="TR79" s="232"/>
      <c r="TS79" s="232"/>
      <c r="TT79" s="232"/>
      <c r="TU79" s="232"/>
      <c r="TV79" s="232"/>
      <c r="TW79" s="232"/>
      <c r="TX79" s="232"/>
      <c r="TY79" s="232"/>
      <c r="TZ79" s="232"/>
      <c r="UA79" s="232"/>
      <c r="UB79" s="232"/>
      <c r="UC79" s="232"/>
      <c r="UD79" s="232"/>
      <c r="UE79" s="232"/>
      <c r="UF79" s="232"/>
      <c r="UG79" s="232"/>
      <c r="UH79" s="232"/>
      <c r="UI79" s="232"/>
      <c r="UJ79" s="232"/>
      <c r="UK79" s="232"/>
      <c r="UL79" s="232"/>
      <c r="UM79" s="232"/>
      <c r="UN79" s="232"/>
      <c r="UO79" s="232"/>
      <c r="UP79" s="232"/>
      <c r="UQ79" s="232"/>
      <c r="UR79" s="232"/>
      <c r="US79" s="232"/>
      <c r="UT79" s="232"/>
      <c r="UU79" s="232"/>
      <c r="UV79" s="232"/>
      <c r="UW79" s="232"/>
      <c r="UX79" s="232"/>
      <c r="UY79" s="232"/>
      <c r="UZ79" s="232"/>
      <c r="VA79" s="232"/>
      <c r="VB79" s="232"/>
      <c r="VC79" s="232"/>
      <c r="VD79" s="232"/>
      <c r="VE79" s="232"/>
      <c r="VF79" s="232"/>
      <c r="VG79" s="232"/>
      <c r="VH79" s="232"/>
      <c r="VI79" s="232"/>
      <c r="VJ79" s="232"/>
      <c r="VK79" s="232"/>
      <c r="VL79" s="232"/>
      <c r="VM79" s="232"/>
      <c r="VN79" s="232"/>
      <c r="VO79" s="232"/>
      <c r="VP79" s="232"/>
      <c r="VQ79" s="232"/>
      <c r="VR79" s="232"/>
      <c r="VS79" s="232"/>
      <c r="VT79" s="232"/>
      <c r="VU79" s="232"/>
      <c r="VV79" s="232"/>
      <c r="VW79" s="232"/>
      <c r="VX79" s="232"/>
      <c r="VY79" s="232"/>
      <c r="VZ79" s="232"/>
      <c r="WA79" s="232"/>
      <c r="WB79" s="232"/>
      <c r="WC79" s="232"/>
      <c r="WD79" s="232"/>
      <c r="WE79" s="232"/>
      <c r="WF79" s="232"/>
      <c r="WG79" s="232"/>
      <c r="WH79" s="232"/>
      <c r="WI79" s="232"/>
      <c r="WJ79" s="232"/>
      <c r="WK79" s="232"/>
      <c r="WL79" s="232"/>
      <c r="WM79" s="232"/>
      <c r="WN79" s="232"/>
      <c r="WO79" s="232"/>
      <c r="WP79" s="232"/>
      <c r="WQ79" s="232"/>
      <c r="WR79" s="232"/>
      <c r="WS79" s="232"/>
      <c r="WT79" s="232"/>
      <c r="WU79" s="232"/>
      <c r="WV79" s="232"/>
      <c r="WW79" s="232"/>
      <c r="WX79" s="232"/>
      <c r="WY79" s="232"/>
      <c r="WZ79" s="232"/>
      <c r="XA79" s="232"/>
      <c r="XB79" s="232"/>
      <c r="XC79" s="232"/>
      <c r="XD79" s="232"/>
      <c r="XE79" s="232"/>
      <c r="XF79" s="232"/>
      <c r="XG79" s="232"/>
      <c r="XH79" s="232"/>
      <c r="XI79" s="232"/>
      <c r="XJ79" s="232"/>
      <c r="XK79" s="232"/>
      <c r="XL79" s="232"/>
      <c r="XM79" s="232"/>
      <c r="XN79" s="232"/>
      <c r="XO79" s="232"/>
      <c r="XP79" s="232"/>
      <c r="XQ79" s="232"/>
      <c r="XR79" s="232"/>
      <c r="XS79" s="232"/>
      <c r="XT79" s="232"/>
      <c r="XU79" s="232"/>
      <c r="XV79" s="232"/>
      <c r="XW79" s="232"/>
      <c r="XX79" s="232"/>
      <c r="XY79" s="232"/>
      <c r="XZ79" s="232"/>
      <c r="YA79" s="232"/>
      <c r="YB79" s="232"/>
      <c r="YC79" s="232"/>
      <c r="YD79" s="232"/>
      <c r="YE79" s="232"/>
      <c r="YF79" s="232"/>
      <c r="YG79" s="232"/>
      <c r="YH79" s="232"/>
      <c r="YI79" s="232"/>
      <c r="YJ79" s="232"/>
      <c r="YK79" s="232"/>
      <c r="YL79" s="232"/>
      <c r="YM79" s="232"/>
      <c r="YN79" s="232"/>
      <c r="YO79" s="232"/>
      <c r="YP79" s="232"/>
      <c r="YQ79" s="232"/>
      <c r="YR79" s="232"/>
      <c r="YS79" s="232"/>
      <c r="YT79" s="232"/>
      <c r="YU79" s="232"/>
      <c r="YV79" s="232"/>
      <c r="YW79" s="232"/>
      <c r="YX79" s="232"/>
      <c r="YY79" s="232"/>
      <c r="YZ79" s="232"/>
      <c r="ZA79" s="232"/>
      <c r="ZB79" s="232"/>
      <c r="ZC79" s="232"/>
      <c r="ZD79" s="232"/>
      <c r="ZE79" s="232"/>
      <c r="ZF79" s="232"/>
      <c r="ZG79" s="232"/>
      <c r="ZH79" s="232"/>
      <c r="ZI79" s="232"/>
      <c r="ZJ79" s="232"/>
      <c r="ZK79" s="232"/>
      <c r="ZL79" s="232"/>
      <c r="ZM79" s="232"/>
      <c r="ZN79" s="232"/>
      <c r="ZO79" s="232"/>
      <c r="ZP79" s="232"/>
      <c r="ZQ79" s="232"/>
      <c r="ZR79" s="232"/>
      <c r="ZS79" s="232"/>
      <c r="ZT79" s="232"/>
      <c r="ZU79" s="232"/>
      <c r="ZV79" s="232"/>
      <c r="ZW79" s="232"/>
      <c r="ZX79" s="232"/>
      <c r="ZY79" s="232"/>
      <c r="ZZ79" s="232"/>
      <c r="AAA79" s="232"/>
      <c r="AAB79" s="232"/>
      <c r="AAC79" s="232"/>
      <c r="AAD79" s="232"/>
      <c r="AAE79" s="232"/>
      <c r="AAF79" s="232"/>
      <c r="AAG79" s="232"/>
      <c r="AAH79" s="232"/>
      <c r="AAI79" s="232"/>
      <c r="AAJ79" s="232"/>
      <c r="AAK79" s="232"/>
      <c r="AAL79" s="232"/>
      <c r="AAM79" s="232"/>
      <c r="AAN79" s="232"/>
      <c r="AAO79" s="232"/>
      <c r="AAP79" s="232"/>
      <c r="AAQ79" s="232"/>
      <c r="AAR79" s="232"/>
      <c r="AAS79" s="232"/>
      <c r="AAT79" s="232"/>
      <c r="AAU79" s="232"/>
      <c r="AAV79" s="232"/>
      <c r="AAW79" s="232"/>
      <c r="AAX79" s="232"/>
      <c r="AAY79" s="232"/>
      <c r="AAZ79" s="232"/>
      <c r="ABA79" s="232"/>
      <c r="ABB79" s="232"/>
      <c r="ABC79" s="232"/>
      <c r="ABD79" s="232"/>
      <c r="ABE79" s="232"/>
      <c r="ABF79" s="232"/>
      <c r="ABG79" s="232"/>
      <c r="ABH79" s="232"/>
      <c r="ABI79" s="232"/>
      <c r="ABJ79" s="232"/>
      <c r="ABK79" s="232"/>
      <c r="ABL79" s="232"/>
      <c r="ABM79" s="232"/>
      <c r="ABN79" s="232"/>
      <c r="ABO79" s="232"/>
      <c r="ABP79" s="232"/>
      <c r="ABQ79" s="232"/>
      <c r="ABR79" s="232"/>
      <c r="ABS79" s="232"/>
      <c r="ABT79" s="232"/>
      <c r="ABU79" s="232"/>
      <c r="ABV79" s="232"/>
      <c r="ABW79" s="232"/>
      <c r="ABX79" s="232"/>
      <c r="ABY79" s="232"/>
      <c r="ABZ79" s="232"/>
      <c r="ACA79" s="232"/>
      <c r="ACB79" s="232"/>
      <c r="ACC79" s="232"/>
      <c r="ACD79" s="232"/>
      <c r="ACE79" s="232"/>
      <c r="ACF79" s="232"/>
      <c r="ACG79" s="232"/>
      <c r="ACH79" s="232"/>
      <c r="ACI79" s="232"/>
      <c r="ACJ79" s="232"/>
      <c r="ACK79" s="232"/>
      <c r="ACL79" s="232"/>
      <c r="ACM79" s="232"/>
      <c r="ACN79" s="232"/>
      <c r="ACO79" s="232"/>
      <c r="ACP79" s="232"/>
      <c r="ACQ79" s="232"/>
      <c r="ACR79" s="232"/>
      <c r="ACS79" s="232"/>
      <c r="ACT79" s="232"/>
      <c r="ACU79" s="232"/>
      <c r="ACV79" s="232"/>
      <c r="ACW79" s="232"/>
      <c r="ACX79" s="232"/>
      <c r="ACY79" s="232"/>
      <c r="ACZ79" s="232"/>
      <c r="ADA79" s="232"/>
      <c r="ADB79" s="232"/>
      <c r="ADC79" s="232"/>
      <c r="ADD79" s="232"/>
      <c r="ADE79" s="232"/>
      <c r="ADF79" s="232"/>
      <c r="ADG79" s="232"/>
      <c r="ADH79" s="232"/>
      <c r="ADI79" s="232"/>
      <c r="ADJ79" s="232"/>
      <c r="ADK79" s="232"/>
      <c r="ADL79" s="232"/>
      <c r="ADM79" s="232"/>
      <c r="ADN79" s="232"/>
      <c r="ADO79" s="232"/>
      <c r="ADP79" s="232"/>
      <c r="ADQ79" s="232"/>
      <c r="ADR79" s="232"/>
      <c r="ADS79" s="232"/>
      <c r="ADT79" s="232"/>
      <c r="ADU79" s="232"/>
      <c r="ADV79" s="232"/>
      <c r="ADW79" s="232"/>
      <c r="ADX79" s="232"/>
      <c r="ADY79" s="232"/>
      <c r="ADZ79" s="232"/>
      <c r="AEA79" s="232"/>
      <c r="AEB79" s="232"/>
      <c r="AEC79" s="232"/>
      <c r="AED79" s="232"/>
      <c r="AEE79" s="232"/>
      <c r="AEF79" s="232"/>
      <c r="AEG79" s="232"/>
      <c r="AEH79" s="232"/>
      <c r="AEI79" s="232"/>
      <c r="AEJ79" s="232"/>
      <c r="AEK79" s="232"/>
      <c r="AEL79" s="232"/>
      <c r="AEM79" s="232"/>
      <c r="AEN79" s="232"/>
      <c r="AEO79" s="232"/>
      <c r="AEP79" s="232"/>
      <c r="AEQ79" s="232"/>
      <c r="AER79" s="232"/>
      <c r="AES79" s="232"/>
      <c r="AET79" s="232"/>
      <c r="AEU79" s="232"/>
      <c r="AEV79" s="232"/>
      <c r="AEW79" s="232"/>
      <c r="AEX79" s="232"/>
      <c r="AEY79" s="232"/>
      <c r="AEZ79" s="232"/>
      <c r="AFA79" s="232"/>
      <c r="AFB79" s="232"/>
      <c r="AFC79" s="232"/>
      <c r="AFD79" s="232"/>
      <c r="AFE79" s="232"/>
      <c r="AFF79" s="232"/>
      <c r="AFG79" s="232"/>
      <c r="AFH79" s="232"/>
      <c r="AFI79" s="232"/>
      <c r="AFJ79" s="232"/>
      <c r="AFK79" s="232"/>
      <c r="AFL79" s="232"/>
      <c r="AFM79" s="232"/>
      <c r="AFN79" s="232"/>
      <c r="AFO79" s="232"/>
      <c r="AFP79" s="232"/>
      <c r="AFQ79" s="232"/>
      <c r="AFR79" s="232"/>
      <c r="AFS79" s="232"/>
      <c r="AFT79" s="232"/>
      <c r="AFU79" s="232"/>
      <c r="AFV79" s="232"/>
      <c r="AFW79" s="232"/>
      <c r="AFX79" s="232"/>
      <c r="AFY79" s="232"/>
      <c r="AFZ79" s="232"/>
      <c r="AGA79" s="232"/>
      <c r="AGB79" s="232"/>
      <c r="AGC79" s="232"/>
      <c r="AGD79" s="232"/>
      <c r="AGE79" s="232"/>
      <c r="AGF79" s="232"/>
      <c r="AGG79" s="232"/>
      <c r="AGH79" s="232"/>
      <c r="AGI79" s="232"/>
      <c r="AGJ79" s="232"/>
      <c r="AGK79" s="232"/>
      <c r="AGL79" s="232"/>
      <c r="AGM79" s="232"/>
      <c r="AGN79" s="232"/>
      <c r="AGO79" s="232"/>
      <c r="AGP79" s="232"/>
      <c r="AGQ79" s="232"/>
      <c r="AGR79" s="232"/>
      <c r="AGS79" s="232"/>
      <c r="AGT79" s="232"/>
      <c r="AGU79" s="232"/>
      <c r="AGV79" s="232"/>
      <c r="AGW79" s="232"/>
      <c r="AGX79" s="232"/>
      <c r="AGY79" s="232"/>
      <c r="AGZ79" s="232"/>
      <c r="AHA79" s="232"/>
      <c r="AHB79" s="232"/>
      <c r="AHC79" s="232"/>
      <c r="AHD79" s="232"/>
      <c r="AHE79" s="232"/>
      <c r="AHF79" s="232"/>
      <c r="AHG79" s="232"/>
      <c r="AHH79" s="232"/>
      <c r="AHI79" s="232"/>
      <c r="AHJ79" s="232"/>
      <c r="AHK79" s="232"/>
      <c r="AHL79" s="232"/>
      <c r="AHM79" s="232"/>
      <c r="AHN79" s="232"/>
      <c r="AHO79" s="232"/>
      <c r="AHP79" s="232"/>
      <c r="AHQ79" s="232"/>
      <c r="AHR79" s="232"/>
      <c r="AHS79" s="232"/>
      <c r="AHT79" s="232"/>
      <c r="AHU79" s="232"/>
      <c r="AHV79" s="232"/>
      <c r="AHW79" s="232"/>
      <c r="AHX79" s="232"/>
      <c r="AHY79" s="232"/>
      <c r="AHZ79" s="232"/>
      <c r="AIA79" s="232"/>
      <c r="AIB79" s="232"/>
      <c r="AIC79" s="232"/>
      <c r="AID79" s="232"/>
      <c r="AIE79" s="232"/>
      <c r="AIF79" s="232"/>
      <c r="AIG79" s="232"/>
      <c r="AIH79" s="232"/>
      <c r="AII79" s="232"/>
      <c r="AIJ79" s="232"/>
      <c r="AIK79" s="232"/>
      <c r="AIL79" s="232"/>
      <c r="AIM79" s="232"/>
      <c r="AIN79" s="232"/>
      <c r="AIO79" s="232"/>
      <c r="AIP79" s="232"/>
      <c r="AIQ79" s="232"/>
      <c r="AIR79" s="232"/>
      <c r="AIS79" s="232"/>
      <c r="AIT79" s="232"/>
      <c r="AIU79" s="232"/>
      <c r="AIV79" s="232"/>
      <c r="AIW79" s="232"/>
      <c r="AIX79" s="232"/>
      <c r="AIY79" s="232"/>
      <c r="AIZ79" s="232"/>
      <c r="AJA79" s="232"/>
      <c r="AJB79" s="232"/>
      <c r="AJC79" s="232"/>
      <c r="AJD79" s="232"/>
      <c r="AJE79" s="232"/>
      <c r="AJF79" s="232"/>
      <c r="AJG79" s="232"/>
      <c r="AJH79" s="232"/>
      <c r="AJI79" s="232"/>
      <c r="AJJ79" s="232"/>
      <c r="AJK79" s="232"/>
      <c r="AJL79" s="232"/>
      <c r="AJM79" s="232"/>
      <c r="AJN79" s="232"/>
      <c r="AJO79" s="232"/>
      <c r="AJP79" s="232"/>
      <c r="AJQ79" s="232"/>
      <c r="AJR79" s="232"/>
      <c r="AJS79" s="232"/>
      <c r="AJT79" s="232"/>
      <c r="AJU79" s="232"/>
      <c r="AJV79" s="232"/>
      <c r="AJW79" s="232"/>
      <c r="AJX79" s="232"/>
      <c r="AJY79" s="232"/>
      <c r="AJZ79" s="232"/>
      <c r="AKA79" s="232"/>
      <c r="AKB79" s="232"/>
      <c r="AKC79" s="232"/>
      <c r="AKD79" s="232"/>
      <c r="AKE79" s="232"/>
      <c r="AKF79" s="232"/>
      <c r="AKG79" s="232"/>
      <c r="AKH79" s="232"/>
      <c r="AKI79" s="232"/>
      <c r="AKJ79" s="232"/>
      <c r="AKK79" s="232"/>
      <c r="AKL79" s="232"/>
      <c r="AKM79" s="232"/>
      <c r="AKN79" s="232"/>
      <c r="AKO79" s="232"/>
      <c r="AKP79" s="232"/>
      <c r="AKQ79" s="232"/>
      <c r="AKR79" s="232"/>
      <c r="AKS79" s="232"/>
      <c r="AKT79" s="232"/>
      <c r="AKU79" s="232"/>
      <c r="AKV79" s="232"/>
      <c r="AKW79" s="232"/>
      <c r="AKX79" s="232"/>
      <c r="AKY79" s="232"/>
      <c r="AKZ79" s="232"/>
      <c r="ALA79" s="232"/>
      <c r="ALB79" s="232"/>
      <c r="ALC79" s="232"/>
      <c r="ALD79" s="232"/>
      <c r="ALE79" s="232"/>
      <c r="ALF79" s="232"/>
      <c r="ALG79" s="232"/>
      <c r="ALH79" s="232"/>
      <c r="ALI79" s="232"/>
      <c r="ALJ79" s="232"/>
      <c r="ALK79" s="232"/>
      <c r="ALL79" s="232"/>
      <c r="ALM79" s="232"/>
      <c r="ALN79" s="232"/>
      <c r="ALO79" s="232"/>
      <c r="ALP79" s="232"/>
      <c r="ALQ79" s="232"/>
      <c r="ALR79" s="232"/>
      <c r="ALS79" s="232"/>
      <c r="ALT79" s="232"/>
      <c r="ALU79" s="232"/>
      <c r="ALV79" s="232"/>
      <c r="ALW79" s="232"/>
      <c r="ALX79" s="232"/>
      <c r="ALY79" s="232"/>
      <c r="ALZ79" s="232"/>
      <c r="AMA79" s="232"/>
      <c r="AMB79" s="232"/>
      <c r="AMC79" s="232"/>
      <c r="AMD79" s="232"/>
      <c r="AME79" s="232"/>
      <c r="AMF79" s="232"/>
      <c r="AMG79" s="232"/>
      <c r="AMH79" s="232"/>
      <c r="AMI79" s="232"/>
      <c r="AMJ79" s="232"/>
      <c r="AMK79" s="232"/>
    </row>
    <row r="80" spans="1:1025" s="234" customFormat="1" ht="46.5" customHeight="1">
      <c r="A80" s="344" t="s">
        <v>191</v>
      </c>
      <c r="B80" s="322" t="s">
        <v>170</v>
      </c>
      <c r="C80" s="342">
        <f>IF(ISBLANK('[10]PRESUP LINEA IMPULSION'!C343),"",'[10]PRESUP LINEA IMPULSION'!C343)</f>
        <v>1</v>
      </c>
      <c r="D80" s="311" t="str">
        <f>IF(ISBLANK('[10]PRESUP LINEA IMPULSION'!D343),"",'[10]PRESUP LINEA IMPULSION'!D343)</f>
        <v>UD</v>
      </c>
      <c r="E80" s="310"/>
      <c r="F80" s="309">
        <f t="shared" si="3"/>
        <v>0</v>
      </c>
      <c r="G80" s="288" t="str">
        <f>IF(ISBLANK('[10]PRESUP LINEA IMPULSION'!G343),"",'[10]PRESUP LINEA IMPULSION'!G343)</f>
        <v/>
      </c>
      <c r="H80" s="250"/>
      <c r="K80" s="233"/>
      <c r="L80" s="233"/>
      <c r="M80" s="233"/>
      <c r="N80" s="233"/>
      <c r="O80" s="233"/>
      <c r="P80" s="233"/>
      <c r="Q80" s="233"/>
      <c r="R80" s="233"/>
      <c r="S80" s="232"/>
      <c r="T80" s="232"/>
      <c r="U80" s="232"/>
      <c r="V80" s="232"/>
      <c r="W80" s="232"/>
      <c r="X80" s="232"/>
      <c r="Y80" s="232"/>
      <c r="Z80" s="232"/>
      <c r="AA80" s="232"/>
      <c r="AB80" s="232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2"/>
      <c r="BD80" s="232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2"/>
      <c r="CA80" s="232"/>
      <c r="CB80" s="232"/>
      <c r="CC80" s="232"/>
      <c r="CD80" s="232"/>
      <c r="CE80" s="232"/>
      <c r="CF80" s="232"/>
      <c r="CG80" s="232"/>
      <c r="CH80" s="232"/>
      <c r="CI80" s="232"/>
      <c r="CJ80" s="232"/>
      <c r="CK80" s="232"/>
      <c r="CL80" s="232"/>
      <c r="CM80" s="232"/>
      <c r="CN80" s="232"/>
      <c r="CO80" s="232"/>
      <c r="CP80" s="232"/>
      <c r="CQ80" s="232"/>
      <c r="CR80" s="232"/>
      <c r="CS80" s="232"/>
      <c r="CT80" s="232"/>
      <c r="CU80" s="232"/>
      <c r="CV80" s="232"/>
      <c r="CW80" s="232"/>
      <c r="CX80" s="232"/>
      <c r="CY80" s="232"/>
      <c r="CZ80" s="232"/>
      <c r="DA80" s="232"/>
      <c r="DB80" s="232"/>
      <c r="DC80" s="232"/>
      <c r="DD80" s="232"/>
      <c r="DE80" s="232"/>
      <c r="DF80" s="232"/>
      <c r="DG80" s="232"/>
      <c r="DH80" s="232"/>
      <c r="DI80" s="232"/>
      <c r="DJ80" s="232"/>
      <c r="DK80" s="232"/>
      <c r="DL80" s="232"/>
      <c r="DM80" s="232"/>
      <c r="DN80" s="232"/>
      <c r="DO80" s="232"/>
      <c r="DP80" s="232"/>
      <c r="DQ80" s="232"/>
      <c r="DR80" s="232"/>
      <c r="DS80" s="232"/>
      <c r="DT80" s="232"/>
      <c r="DU80" s="232"/>
      <c r="DV80" s="232"/>
      <c r="DW80" s="232"/>
      <c r="DX80" s="232"/>
      <c r="DY80" s="232"/>
      <c r="DZ80" s="232"/>
      <c r="EA80" s="232"/>
      <c r="EB80" s="232"/>
      <c r="EC80" s="232"/>
      <c r="ED80" s="232"/>
      <c r="EE80" s="232"/>
      <c r="EF80" s="232"/>
      <c r="EG80" s="232"/>
      <c r="EH80" s="232"/>
      <c r="EI80" s="232"/>
      <c r="EJ80" s="232"/>
      <c r="EK80" s="232"/>
      <c r="EL80" s="232"/>
      <c r="EM80" s="232"/>
      <c r="EN80" s="232"/>
      <c r="EO80" s="232"/>
      <c r="EP80" s="232"/>
      <c r="EQ80" s="232"/>
      <c r="ER80" s="232"/>
      <c r="ES80" s="232"/>
      <c r="ET80" s="232"/>
      <c r="EU80" s="232"/>
      <c r="EV80" s="232"/>
      <c r="EW80" s="232"/>
      <c r="EX80" s="232"/>
      <c r="EY80" s="232"/>
      <c r="EZ80" s="232"/>
      <c r="FA80" s="232"/>
      <c r="FB80" s="232"/>
      <c r="FC80" s="232"/>
      <c r="FD80" s="232"/>
      <c r="FE80" s="232"/>
      <c r="FF80" s="232"/>
      <c r="FG80" s="232"/>
      <c r="FH80" s="232"/>
      <c r="FI80" s="232"/>
      <c r="FJ80" s="232"/>
      <c r="FK80" s="232"/>
      <c r="FL80" s="232"/>
      <c r="FM80" s="232"/>
      <c r="FN80" s="232"/>
      <c r="FO80" s="232"/>
      <c r="FP80" s="232"/>
      <c r="FQ80" s="232"/>
      <c r="FR80" s="232"/>
      <c r="FS80" s="232"/>
      <c r="FT80" s="232"/>
      <c r="FU80" s="232"/>
      <c r="FV80" s="232"/>
      <c r="FW80" s="232"/>
      <c r="FX80" s="232"/>
      <c r="FY80" s="232"/>
      <c r="FZ80" s="232"/>
      <c r="GA80" s="232"/>
      <c r="GB80" s="232"/>
      <c r="GC80" s="232"/>
      <c r="GD80" s="232"/>
      <c r="GE80" s="232"/>
      <c r="GF80" s="232"/>
      <c r="GG80" s="232"/>
      <c r="GH80" s="232"/>
      <c r="GI80" s="232"/>
      <c r="GJ80" s="232"/>
      <c r="GK80" s="232"/>
      <c r="GL80" s="232"/>
      <c r="GM80" s="232"/>
      <c r="GN80" s="232"/>
      <c r="GO80" s="232"/>
      <c r="GP80" s="232"/>
      <c r="GQ80" s="232"/>
      <c r="GR80" s="232"/>
      <c r="GS80" s="232"/>
      <c r="GT80" s="232"/>
      <c r="GU80" s="232"/>
      <c r="GV80" s="232"/>
      <c r="GW80" s="232"/>
      <c r="GX80" s="232"/>
      <c r="GY80" s="232"/>
      <c r="GZ80" s="232"/>
      <c r="HA80" s="232"/>
      <c r="HB80" s="232"/>
      <c r="HC80" s="232"/>
      <c r="HD80" s="232"/>
      <c r="HE80" s="232"/>
      <c r="HF80" s="232"/>
      <c r="HG80" s="232"/>
      <c r="HH80" s="232"/>
      <c r="HI80" s="232"/>
      <c r="HJ80" s="232"/>
      <c r="HK80" s="232"/>
      <c r="HL80" s="232"/>
      <c r="HM80" s="232"/>
      <c r="HN80" s="232"/>
      <c r="HO80" s="232"/>
      <c r="HP80" s="232"/>
      <c r="HQ80" s="232"/>
      <c r="HR80" s="232"/>
      <c r="HS80" s="232"/>
      <c r="HT80" s="232"/>
      <c r="HU80" s="232"/>
      <c r="HV80" s="232"/>
      <c r="HW80" s="232"/>
      <c r="HX80" s="232"/>
      <c r="HY80" s="232"/>
      <c r="HZ80" s="232"/>
      <c r="IA80" s="232"/>
      <c r="IB80" s="232"/>
      <c r="IC80" s="232"/>
      <c r="ID80" s="232"/>
      <c r="IE80" s="232"/>
      <c r="IF80" s="232"/>
      <c r="IG80" s="232"/>
      <c r="IH80" s="232"/>
      <c r="II80" s="232"/>
      <c r="IJ80" s="232"/>
      <c r="IK80" s="232"/>
      <c r="IL80" s="232"/>
      <c r="IM80" s="232"/>
      <c r="IN80" s="232"/>
      <c r="IO80" s="232"/>
      <c r="IP80" s="232"/>
      <c r="IQ80" s="232"/>
      <c r="IR80" s="232"/>
      <c r="IS80" s="232"/>
      <c r="IT80" s="232"/>
      <c r="IU80" s="232"/>
      <c r="IV80" s="232"/>
      <c r="IW80" s="232"/>
      <c r="IX80" s="232"/>
      <c r="IY80" s="232"/>
      <c r="IZ80" s="232"/>
      <c r="JA80" s="232"/>
      <c r="JB80" s="232"/>
      <c r="JC80" s="232"/>
      <c r="JD80" s="232"/>
      <c r="JE80" s="232"/>
      <c r="JF80" s="232"/>
      <c r="JG80" s="232"/>
      <c r="JH80" s="232"/>
      <c r="JI80" s="232"/>
      <c r="JJ80" s="232"/>
      <c r="JK80" s="232"/>
      <c r="JL80" s="232"/>
      <c r="JM80" s="232"/>
      <c r="JN80" s="232"/>
      <c r="JO80" s="232"/>
      <c r="JP80" s="232"/>
      <c r="JQ80" s="232"/>
      <c r="JR80" s="232"/>
      <c r="JS80" s="232"/>
      <c r="JT80" s="232"/>
      <c r="JU80" s="232"/>
      <c r="JV80" s="232"/>
      <c r="JW80" s="232"/>
      <c r="JX80" s="232"/>
      <c r="JY80" s="232"/>
      <c r="JZ80" s="232"/>
      <c r="KA80" s="232"/>
      <c r="KB80" s="232"/>
      <c r="KC80" s="232"/>
      <c r="KD80" s="232"/>
      <c r="KE80" s="232"/>
      <c r="KF80" s="232"/>
      <c r="KG80" s="232"/>
      <c r="KH80" s="232"/>
      <c r="KI80" s="232"/>
      <c r="KJ80" s="232"/>
      <c r="KK80" s="232"/>
      <c r="KL80" s="232"/>
      <c r="KM80" s="232"/>
      <c r="KN80" s="232"/>
      <c r="KO80" s="232"/>
      <c r="KP80" s="232"/>
      <c r="KQ80" s="232"/>
      <c r="KR80" s="232"/>
      <c r="KS80" s="232"/>
      <c r="KT80" s="232"/>
      <c r="KU80" s="232"/>
      <c r="KV80" s="232"/>
      <c r="KW80" s="232"/>
      <c r="KX80" s="232"/>
      <c r="KY80" s="232"/>
      <c r="KZ80" s="232"/>
      <c r="LA80" s="232"/>
      <c r="LB80" s="232"/>
      <c r="LC80" s="232"/>
      <c r="LD80" s="232"/>
      <c r="LE80" s="232"/>
      <c r="LF80" s="232"/>
      <c r="LG80" s="232"/>
      <c r="LH80" s="232"/>
      <c r="LI80" s="232"/>
      <c r="LJ80" s="232"/>
      <c r="LK80" s="232"/>
      <c r="LL80" s="232"/>
      <c r="LM80" s="232"/>
      <c r="LN80" s="232"/>
      <c r="LO80" s="232"/>
      <c r="LP80" s="232"/>
      <c r="LQ80" s="232"/>
      <c r="LR80" s="232"/>
      <c r="LS80" s="232"/>
      <c r="LT80" s="232"/>
      <c r="LU80" s="232"/>
      <c r="LV80" s="232"/>
      <c r="LW80" s="232"/>
      <c r="LX80" s="232"/>
      <c r="LY80" s="232"/>
      <c r="LZ80" s="232"/>
      <c r="MA80" s="232"/>
      <c r="MB80" s="232"/>
      <c r="MC80" s="232"/>
      <c r="MD80" s="232"/>
      <c r="ME80" s="232"/>
      <c r="MF80" s="232"/>
      <c r="MG80" s="232"/>
      <c r="MH80" s="232"/>
      <c r="MI80" s="232"/>
      <c r="MJ80" s="232"/>
      <c r="MK80" s="232"/>
      <c r="ML80" s="232"/>
      <c r="MM80" s="232"/>
      <c r="MN80" s="232"/>
      <c r="MO80" s="232"/>
      <c r="MP80" s="232"/>
      <c r="MQ80" s="232"/>
      <c r="MR80" s="232"/>
      <c r="MS80" s="232"/>
      <c r="MT80" s="232"/>
      <c r="MU80" s="232"/>
      <c r="MV80" s="232"/>
      <c r="MW80" s="232"/>
      <c r="MX80" s="232"/>
      <c r="MY80" s="232"/>
      <c r="MZ80" s="232"/>
      <c r="NA80" s="232"/>
      <c r="NB80" s="232"/>
      <c r="NC80" s="232"/>
      <c r="ND80" s="232"/>
      <c r="NE80" s="232"/>
      <c r="NF80" s="232"/>
      <c r="NG80" s="232"/>
      <c r="NH80" s="232"/>
      <c r="NI80" s="232"/>
      <c r="NJ80" s="232"/>
      <c r="NK80" s="232"/>
      <c r="NL80" s="232"/>
      <c r="NM80" s="232"/>
      <c r="NN80" s="232"/>
      <c r="NO80" s="232"/>
      <c r="NP80" s="232"/>
      <c r="NQ80" s="232"/>
      <c r="NR80" s="232"/>
      <c r="NS80" s="232"/>
      <c r="NT80" s="232"/>
      <c r="NU80" s="232"/>
      <c r="NV80" s="232"/>
      <c r="NW80" s="232"/>
      <c r="NX80" s="232"/>
      <c r="NY80" s="232"/>
      <c r="NZ80" s="232"/>
      <c r="OA80" s="232"/>
      <c r="OB80" s="232"/>
      <c r="OC80" s="232"/>
      <c r="OD80" s="232"/>
      <c r="OE80" s="232"/>
      <c r="OF80" s="232"/>
      <c r="OG80" s="232"/>
      <c r="OH80" s="232"/>
      <c r="OI80" s="232"/>
      <c r="OJ80" s="232"/>
      <c r="OK80" s="232"/>
      <c r="OL80" s="232"/>
      <c r="OM80" s="232"/>
      <c r="ON80" s="232"/>
      <c r="OO80" s="232"/>
      <c r="OP80" s="232"/>
      <c r="OQ80" s="232"/>
      <c r="OR80" s="232"/>
      <c r="OS80" s="232"/>
      <c r="OT80" s="232"/>
      <c r="OU80" s="232"/>
      <c r="OV80" s="232"/>
      <c r="OW80" s="232"/>
      <c r="OX80" s="232"/>
      <c r="OY80" s="232"/>
      <c r="OZ80" s="232"/>
      <c r="PA80" s="232"/>
      <c r="PB80" s="232"/>
      <c r="PC80" s="232"/>
      <c r="PD80" s="232"/>
      <c r="PE80" s="232"/>
      <c r="PF80" s="232"/>
      <c r="PG80" s="232"/>
      <c r="PH80" s="232"/>
      <c r="PI80" s="232"/>
      <c r="PJ80" s="232"/>
      <c r="PK80" s="232"/>
      <c r="PL80" s="232"/>
      <c r="PM80" s="232"/>
      <c r="PN80" s="232"/>
      <c r="PO80" s="232"/>
      <c r="PP80" s="232"/>
      <c r="PQ80" s="232"/>
      <c r="PR80" s="232"/>
      <c r="PS80" s="232"/>
      <c r="PT80" s="232"/>
      <c r="PU80" s="232"/>
      <c r="PV80" s="232"/>
      <c r="PW80" s="232"/>
      <c r="PX80" s="232"/>
      <c r="PY80" s="232"/>
      <c r="PZ80" s="232"/>
      <c r="QA80" s="232"/>
      <c r="QB80" s="232"/>
      <c r="QC80" s="232"/>
      <c r="QD80" s="232"/>
      <c r="QE80" s="232"/>
      <c r="QF80" s="232"/>
      <c r="QG80" s="232"/>
      <c r="QH80" s="232"/>
      <c r="QI80" s="232"/>
      <c r="QJ80" s="232"/>
      <c r="QK80" s="232"/>
      <c r="QL80" s="232"/>
      <c r="QM80" s="232"/>
      <c r="QN80" s="232"/>
      <c r="QO80" s="232"/>
      <c r="QP80" s="232"/>
      <c r="QQ80" s="232"/>
      <c r="QR80" s="232"/>
      <c r="QS80" s="232"/>
      <c r="QT80" s="232"/>
      <c r="QU80" s="232"/>
      <c r="QV80" s="232"/>
      <c r="QW80" s="232"/>
      <c r="QX80" s="232"/>
      <c r="QY80" s="232"/>
      <c r="QZ80" s="232"/>
      <c r="RA80" s="232"/>
      <c r="RB80" s="232"/>
      <c r="RC80" s="232"/>
      <c r="RD80" s="232"/>
      <c r="RE80" s="232"/>
      <c r="RF80" s="232"/>
      <c r="RG80" s="232"/>
      <c r="RH80" s="232"/>
      <c r="RI80" s="232"/>
      <c r="RJ80" s="232"/>
      <c r="RK80" s="232"/>
      <c r="RL80" s="232"/>
      <c r="RM80" s="232"/>
      <c r="RN80" s="232"/>
      <c r="RO80" s="232"/>
      <c r="RP80" s="232"/>
      <c r="RQ80" s="232"/>
      <c r="RR80" s="232"/>
      <c r="RS80" s="232"/>
      <c r="RT80" s="232"/>
      <c r="RU80" s="232"/>
      <c r="RV80" s="232"/>
      <c r="RW80" s="232"/>
      <c r="RX80" s="232"/>
      <c r="RY80" s="232"/>
      <c r="RZ80" s="232"/>
      <c r="SA80" s="232"/>
      <c r="SB80" s="232"/>
      <c r="SC80" s="232"/>
      <c r="SD80" s="232"/>
      <c r="SE80" s="232"/>
      <c r="SF80" s="232"/>
      <c r="SG80" s="232"/>
      <c r="SH80" s="232"/>
      <c r="SI80" s="232"/>
      <c r="SJ80" s="232"/>
      <c r="SK80" s="232"/>
      <c r="SL80" s="232"/>
      <c r="SM80" s="232"/>
      <c r="SN80" s="232"/>
      <c r="SO80" s="232"/>
      <c r="SP80" s="232"/>
      <c r="SQ80" s="232"/>
      <c r="SR80" s="232"/>
      <c r="SS80" s="232"/>
      <c r="ST80" s="232"/>
      <c r="SU80" s="232"/>
      <c r="SV80" s="232"/>
      <c r="SW80" s="232"/>
      <c r="SX80" s="232"/>
      <c r="SY80" s="232"/>
      <c r="SZ80" s="232"/>
      <c r="TA80" s="232"/>
      <c r="TB80" s="232"/>
      <c r="TC80" s="232"/>
      <c r="TD80" s="232"/>
      <c r="TE80" s="232"/>
      <c r="TF80" s="232"/>
      <c r="TG80" s="232"/>
      <c r="TH80" s="232"/>
      <c r="TI80" s="232"/>
      <c r="TJ80" s="232"/>
      <c r="TK80" s="232"/>
      <c r="TL80" s="232"/>
      <c r="TM80" s="232"/>
      <c r="TN80" s="232"/>
      <c r="TO80" s="232"/>
      <c r="TP80" s="232"/>
      <c r="TQ80" s="232"/>
      <c r="TR80" s="232"/>
      <c r="TS80" s="232"/>
      <c r="TT80" s="232"/>
      <c r="TU80" s="232"/>
      <c r="TV80" s="232"/>
      <c r="TW80" s="232"/>
      <c r="TX80" s="232"/>
      <c r="TY80" s="232"/>
      <c r="TZ80" s="232"/>
      <c r="UA80" s="232"/>
      <c r="UB80" s="232"/>
      <c r="UC80" s="232"/>
      <c r="UD80" s="232"/>
      <c r="UE80" s="232"/>
      <c r="UF80" s="232"/>
      <c r="UG80" s="232"/>
      <c r="UH80" s="232"/>
      <c r="UI80" s="232"/>
      <c r="UJ80" s="232"/>
      <c r="UK80" s="232"/>
      <c r="UL80" s="232"/>
      <c r="UM80" s="232"/>
      <c r="UN80" s="232"/>
      <c r="UO80" s="232"/>
      <c r="UP80" s="232"/>
      <c r="UQ80" s="232"/>
      <c r="UR80" s="232"/>
      <c r="US80" s="232"/>
      <c r="UT80" s="232"/>
      <c r="UU80" s="232"/>
      <c r="UV80" s="232"/>
      <c r="UW80" s="232"/>
      <c r="UX80" s="232"/>
      <c r="UY80" s="232"/>
      <c r="UZ80" s="232"/>
      <c r="VA80" s="232"/>
      <c r="VB80" s="232"/>
      <c r="VC80" s="232"/>
      <c r="VD80" s="232"/>
      <c r="VE80" s="232"/>
      <c r="VF80" s="232"/>
      <c r="VG80" s="232"/>
      <c r="VH80" s="232"/>
      <c r="VI80" s="232"/>
      <c r="VJ80" s="232"/>
      <c r="VK80" s="232"/>
      <c r="VL80" s="232"/>
      <c r="VM80" s="232"/>
      <c r="VN80" s="232"/>
      <c r="VO80" s="232"/>
      <c r="VP80" s="232"/>
      <c r="VQ80" s="232"/>
      <c r="VR80" s="232"/>
      <c r="VS80" s="232"/>
      <c r="VT80" s="232"/>
      <c r="VU80" s="232"/>
      <c r="VV80" s="232"/>
      <c r="VW80" s="232"/>
      <c r="VX80" s="232"/>
      <c r="VY80" s="232"/>
      <c r="VZ80" s="232"/>
      <c r="WA80" s="232"/>
      <c r="WB80" s="232"/>
      <c r="WC80" s="232"/>
      <c r="WD80" s="232"/>
      <c r="WE80" s="232"/>
      <c r="WF80" s="232"/>
      <c r="WG80" s="232"/>
      <c r="WH80" s="232"/>
      <c r="WI80" s="232"/>
      <c r="WJ80" s="232"/>
      <c r="WK80" s="232"/>
      <c r="WL80" s="232"/>
      <c r="WM80" s="232"/>
      <c r="WN80" s="232"/>
      <c r="WO80" s="232"/>
      <c r="WP80" s="232"/>
      <c r="WQ80" s="232"/>
      <c r="WR80" s="232"/>
      <c r="WS80" s="232"/>
      <c r="WT80" s="232"/>
      <c r="WU80" s="232"/>
      <c r="WV80" s="232"/>
      <c r="WW80" s="232"/>
      <c r="WX80" s="232"/>
      <c r="WY80" s="232"/>
      <c r="WZ80" s="232"/>
      <c r="XA80" s="232"/>
      <c r="XB80" s="232"/>
      <c r="XC80" s="232"/>
      <c r="XD80" s="232"/>
      <c r="XE80" s="232"/>
      <c r="XF80" s="232"/>
      <c r="XG80" s="232"/>
      <c r="XH80" s="232"/>
      <c r="XI80" s="232"/>
      <c r="XJ80" s="232"/>
      <c r="XK80" s="232"/>
      <c r="XL80" s="232"/>
      <c r="XM80" s="232"/>
      <c r="XN80" s="232"/>
      <c r="XO80" s="232"/>
      <c r="XP80" s="232"/>
      <c r="XQ80" s="232"/>
      <c r="XR80" s="232"/>
      <c r="XS80" s="232"/>
      <c r="XT80" s="232"/>
      <c r="XU80" s="232"/>
      <c r="XV80" s="232"/>
      <c r="XW80" s="232"/>
      <c r="XX80" s="232"/>
      <c r="XY80" s="232"/>
      <c r="XZ80" s="232"/>
      <c r="YA80" s="232"/>
      <c r="YB80" s="232"/>
      <c r="YC80" s="232"/>
      <c r="YD80" s="232"/>
      <c r="YE80" s="232"/>
      <c r="YF80" s="232"/>
      <c r="YG80" s="232"/>
      <c r="YH80" s="232"/>
      <c r="YI80" s="232"/>
      <c r="YJ80" s="232"/>
      <c r="YK80" s="232"/>
      <c r="YL80" s="232"/>
      <c r="YM80" s="232"/>
      <c r="YN80" s="232"/>
      <c r="YO80" s="232"/>
      <c r="YP80" s="232"/>
      <c r="YQ80" s="232"/>
      <c r="YR80" s="232"/>
      <c r="YS80" s="232"/>
      <c r="YT80" s="232"/>
      <c r="YU80" s="232"/>
      <c r="YV80" s="232"/>
      <c r="YW80" s="232"/>
      <c r="YX80" s="232"/>
      <c r="YY80" s="232"/>
      <c r="YZ80" s="232"/>
      <c r="ZA80" s="232"/>
      <c r="ZB80" s="232"/>
      <c r="ZC80" s="232"/>
      <c r="ZD80" s="232"/>
      <c r="ZE80" s="232"/>
      <c r="ZF80" s="232"/>
      <c r="ZG80" s="232"/>
      <c r="ZH80" s="232"/>
      <c r="ZI80" s="232"/>
      <c r="ZJ80" s="232"/>
      <c r="ZK80" s="232"/>
      <c r="ZL80" s="232"/>
      <c r="ZM80" s="232"/>
      <c r="ZN80" s="232"/>
      <c r="ZO80" s="232"/>
      <c r="ZP80" s="232"/>
      <c r="ZQ80" s="232"/>
      <c r="ZR80" s="232"/>
      <c r="ZS80" s="232"/>
      <c r="ZT80" s="232"/>
      <c r="ZU80" s="232"/>
      <c r="ZV80" s="232"/>
      <c r="ZW80" s="232"/>
      <c r="ZX80" s="232"/>
      <c r="ZY80" s="232"/>
      <c r="ZZ80" s="232"/>
      <c r="AAA80" s="232"/>
      <c r="AAB80" s="232"/>
      <c r="AAC80" s="232"/>
      <c r="AAD80" s="232"/>
      <c r="AAE80" s="232"/>
      <c r="AAF80" s="232"/>
      <c r="AAG80" s="232"/>
      <c r="AAH80" s="232"/>
      <c r="AAI80" s="232"/>
      <c r="AAJ80" s="232"/>
      <c r="AAK80" s="232"/>
      <c r="AAL80" s="232"/>
      <c r="AAM80" s="232"/>
      <c r="AAN80" s="232"/>
      <c r="AAO80" s="232"/>
      <c r="AAP80" s="232"/>
      <c r="AAQ80" s="232"/>
      <c r="AAR80" s="232"/>
      <c r="AAS80" s="232"/>
      <c r="AAT80" s="232"/>
      <c r="AAU80" s="232"/>
      <c r="AAV80" s="232"/>
      <c r="AAW80" s="232"/>
      <c r="AAX80" s="232"/>
      <c r="AAY80" s="232"/>
      <c r="AAZ80" s="232"/>
      <c r="ABA80" s="232"/>
      <c r="ABB80" s="232"/>
      <c r="ABC80" s="232"/>
      <c r="ABD80" s="232"/>
      <c r="ABE80" s="232"/>
      <c r="ABF80" s="232"/>
      <c r="ABG80" s="232"/>
      <c r="ABH80" s="232"/>
      <c r="ABI80" s="232"/>
      <c r="ABJ80" s="232"/>
      <c r="ABK80" s="232"/>
      <c r="ABL80" s="232"/>
      <c r="ABM80" s="232"/>
      <c r="ABN80" s="232"/>
      <c r="ABO80" s="232"/>
      <c r="ABP80" s="232"/>
      <c r="ABQ80" s="232"/>
      <c r="ABR80" s="232"/>
      <c r="ABS80" s="232"/>
      <c r="ABT80" s="232"/>
      <c r="ABU80" s="232"/>
      <c r="ABV80" s="232"/>
      <c r="ABW80" s="232"/>
      <c r="ABX80" s="232"/>
      <c r="ABY80" s="232"/>
      <c r="ABZ80" s="232"/>
      <c r="ACA80" s="232"/>
      <c r="ACB80" s="232"/>
      <c r="ACC80" s="232"/>
      <c r="ACD80" s="232"/>
      <c r="ACE80" s="232"/>
      <c r="ACF80" s="232"/>
      <c r="ACG80" s="232"/>
      <c r="ACH80" s="232"/>
      <c r="ACI80" s="232"/>
      <c r="ACJ80" s="232"/>
      <c r="ACK80" s="232"/>
      <c r="ACL80" s="232"/>
      <c r="ACM80" s="232"/>
      <c r="ACN80" s="232"/>
      <c r="ACO80" s="232"/>
      <c r="ACP80" s="232"/>
      <c r="ACQ80" s="232"/>
      <c r="ACR80" s="232"/>
      <c r="ACS80" s="232"/>
      <c r="ACT80" s="232"/>
      <c r="ACU80" s="232"/>
      <c r="ACV80" s="232"/>
      <c r="ACW80" s="232"/>
      <c r="ACX80" s="232"/>
      <c r="ACY80" s="232"/>
      <c r="ACZ80" s="232"/>
      <c r="ADA80" s="232"/>
      <c r="ADB80" s="232"/>
      <c r="ADC80" s="232"/>
      <c r="ADD80" s="232"/>
      <c r="ADE80" s="232"/>
      <c r="ADF80" s="232"/>
      <c r="ADG80" s="232"/>
      <c r="ADH80" s="232"/>
      <c r="ADI80" s="232"/>
      <c r="ADJ80" s="232"/>
      <c r="ADK80" s="232"/>
      <c r="ADL80" s="232"/>
      <c r="ADM80" s="232"/>
      <c r="ADN80" s="232"/>
      <c r="ADO80" s="232"/>
      <c r="ADP80" s="232"/>
      <c r="ADQ80" s="232"/>
      <c r="ADR80" s="232"/>
      <c r="ADS80" s="232"/>
      <c r="ADT80" s="232"/>
      <c r="ADU80" s="232"/>
      <c r="ADV80" s="232"/>
      <c r="ADW80" s="232"/>
      <c r="ADX80" s="232"/>
      <c r="ADY80" s="232"/>
      <c r="ADZ80" s="232"/>
      <c r="AEA80" s="232"/>
      <c r="AEB80" s="232"/>
      <c r="AEC80" s="232"/>
      <c r="AED80" s="232"/>
      <c r="AEE80" s="232"/>
      <c r="AEF80" s="232"/>
      <c r="AEG80" s="232"/>
      <c r="AEH80" s="232"/>
      <c r="AEI80" s="232"/>
      <c r="AEJ80" s="232"/>
      <c r="AEK80" s="232"/>
      <c r="AEL80" s="232"/>
      <c r="AEM80" s="232"/>
      <c r="AEN80" s="232"/>
      <c r="AEO80" s="232"/>
      <c r="AEP80" s="232"/>
      <c r="AEQ80" s="232"/>
      <c r="AER80" s="232"/>
      <c r="AES80" s="232"/>
      <c r="AET80" s="232"/>
      <c r="AEU80" s="232"/>
      <c r="AEV80" s="232"/>
      <c r="AEW80" s="232"/>
      <c r="AEX80" s="232"/>
      <c r="AEY80" s="232"/>
      <c r="AEZ80" s="232"/>
      <c r="AFA80" s="232"/>
      <c r="AFB80" s="232"/>
      <c r="AFC80" s="232"/>
      <c r="AFD80" s="232"/>
      <c r="AFE80" s="232"/>
      <c r="AFF80" s="232"/>
      <c r="AFG80" s="232"/>
      <c r="AFH80" s="232"/>
      <c r="AFI80" s="232"/>
      <c r="AFJ80" s="232"/>
      <c r="AFK80" s="232"/>
      <c r="AFL80" s="232"/>
      <c r="AFM80" s="232"/>
      <c r="AFN80" s="232"/>
      <c r="AFO80" s="232"/>
      <c r="AFP80" s="232"/>
      <c r="AFQ80" s="232"/>
      <c r="AFR80" s="232"/>
      <c r="AFS80" s="232"/>
      <c r="AFT80" s="232"/>
      <c r="AFU80" s="232"/>
      <c r="AFV80" s="232"/>
      <c r="AFW80" s="232"/>
      <c r="AFX80" s="232"/>
      <c r="AFY80" s="232"/>
      <c r="AFZ80" s="232"/>
      <c r="AGA80" s="232"/>
      <c r="AGB80" s="232"/>
      <c r="AGC80" s="232"/>
      <c r="AGD80" s="232"/>
      <c r="AGE80" s="232"/>
      <c r="AGF80" s="232"/>
      <c r="AGG80" s="232"/>
      <c r="AGH80" s="232"/>
      <c r="AGI80" s="232"/>
      <c r="AGJ80" s="232"/>
      <c r="AGK80" s="232"/>
      <c r="AGL80" s="232"/>
      <c r="AGM80" s="232"/>
      <c r="AGN80" s="232"/>
      <c r="AGO80" s="232"/>
      <c r="AGP80" s="232"/>
      <c r="AGQ80" s="232"/>
      <c r="AGR80" s="232"/>
      <c r="AGS80" s="232"/>
      <c r="AGT80" s="232"/>
      <c r="AGU80" s="232"/>
      <c r="AGV80" s="232"/>
      <c r="AGW80" s="232"/>
      <c r="AGX80" s="232"/>
      <c r="AGY80" s="232"/>
      <c r="AGZ80" s="232"/>
      <c r="AHA80" s="232"/>
      <c r="AHB80" s="232"/>
      <c r="AHC80" s="232"/>
      <c r="AHD80" s="232"/>
      <c r="AHE80" s="232"/>
      <c r="AHF80" s="232"/>
      <c r="AHG80" s="232"/>
      <c r="AHH80" s="232"/>
      <c r="AHI80" s="232"/>
      <c r="AHJ80" s="232"/>
      <c r="AHK80" s="232"/>
      <c r="AHL80" s="232"/>
      <c r="AHM80" s="232"/>
      <c r="AHN80" s="232"/>
      <c r="AHO80" s="232"/>
      <c r="AHP80" s="232"/>
      <c r="AHQ80" s="232"/>
      <c r="AHR80" s="232"/>
      <c r="AHS80" s="232"/>
      <c r="AHT80" s="232"/>
      <c r="AHU80" s="232"/>
      <c r="AHV80" s="232"/>
      <c r="AHW80" s="232"/>
      <c r="AHX80" s="232"/>
      <c r="AHY80" s="232"/>
      <c r="AHZ80" s="232"/>
      <c r="AIA80" s="232"/>
      <c r="AIB80" s="232"/>
      <c r="AIC80" s="232"/>
      <c r="AID80" s="232"/>
      <c r="AIE80" s="232"/>
      <c r="AIF80" s="232"/>
      <c r="AIG80" s="232"/>
      <c r="AIH80" s="232"/>
      <c r="AII80" s="232"/>
      <c r="AIJ80" s="232"/>
      <c r="AIK80" s="232"/>
      <c r="AIL80" s="232"/>
      <c r="AIM80" s="232"/>
      <c r="AIN80" s="232"/>
      <c r="AIO80" s="232"/>
      <c r="AIP80" s="232"/>
      <c r="AIQ80" s="232"/>
      <c r="AIR80" s="232"/>
      <c r="AIS80" s="232"/>
      <c r="AIT80" s="232"/>
      <c r="AIU80" s="232"/>
      <c r="AIV80" s="232"/>
      <c r="AIW80" s="232"/>
      <c r="AIX80" s="232"/>
      <c r="AIY80" s="232"/>
      <c r="AIZ80" s="232"/>
      <c r="AJA80" s="232"/>
      <c r="AJB80" s="232"/>
      <c r="AJC80" s="232"/>
      <c r="AJD80" s="232"/>
      <c r="AJE80" s="232"/>
      <c r="AJF80" s="232"/>
      <c r="AJG80" s="232"/>
      <c r="AJH80" s="232"/>
      <c r="AJI80" s="232"/>
      <c r="AJJ80" s="232"/>
      <c r="AJK80" s="232"/>
      <c r="AJL80" s="232"/>
      <c r="AJM80" s="232"/>
      <c r="AJN80" s="232"/>
      <c r="AJO80" s="232"/>
      <c r="AJP80" s="232"/>
      <c r="AJQ80" s="232"/>
      <c r="AJR80" s="232"/>
      <c r="AJS80" s="232"/>
      <c r="AJT80" s="232"/>
      <c r="AJU80" s="232"/>
      <c r="AJV80" s="232"/>
      <c r="AJW80" s="232"/>
      <c r="AJX80" s="232"/>
      <c r="AJY80" s="232"/>
      <c r="AJZ80" s="232"/>
      <c r="AKA80" s="232"/>
      <c r="AKB80" s="232"/>
      <c r="AKC80" s="232"/>
      <c r="AKD80" s="232"/>
      <c r="AKE80" s="232"/>
      <c r="AKF80" s="232"/>
      <c r="AKG80" s="232"/>
      <c r="AKH80" s="232"/>
      <c r="AKI80" s="232"/>
      <c r="AKJ80" s="232"/>
      <c r="AKK80" s="232"/>
      <c r="AKL80" s="232"/>
      <c r="AKM80" s="232"/>
      <c r="AKN80" s="232"/>
      <c r="AKO80" s="232"/>
      <c r="AKP80" s="232"/>
      <c r="AKQ80" s="232"/>
      <c r="AKR80" s="232"/>
      <c r="AKS80" s="232"/>
      <c r="AKT80" s="232"/>
      <c r="AKU80" s="232"/>
      <c r="AKV80" s="232"/>
      <c r="AKW80" s="232"/>
      <c r="AKX80" s="232"/>
      <c r="AKY80" s="232"/>
      <c r="AKZ80" s="232"/>
      <c r="ALA80" s="232"/>
      <c r="ALB80" s="232"/>
      <c r="ALC80" s="232"/>
      <c r="ALD80" s="232"/>
      <c r="ALE80" s="232"/>
      <c r="ALF80" s="232"/>
      <c r="ALG80" s="232"/>
      <c r="ALH80" s="232"/>
      <c r="ALI80" s="232"/>
      <c r="ALJ80" s="232"/>
      <c r="ALK80" s="232"/>
      <c r="ALL80" s="232"/>
      <c r="ALM80" s="232"/>
      <c r="ALN80" s="232"/>
      <c r="ALO80" s="232"/>
      <c r="ALP80" s="232"/>
      <c r="ALQ80" s="232"/>
      <c r="ALR80" s="232"/>
      <c r="ALS80" s="232"/>
      <c r="ALT80" s="232"/>
      <c r="ALU80" s="232"/>
      <c r="ALV80" s="232"/>
      <c r="ALW80" s="232"/>
      <c r="ALX80" s="232"/>
      <c r="ALY80" s="232"/>
      <c r="ALZ80" s="232"/>
      <c r="AMA80" s="232"/>
      <c r="AMB80" s="232"/>
      <c r="AMC80" s="232"/>
      <c r="AMD80" s="232"/>
      <c r="AME80" s="232"/>
      <c r="AMF80" s="232"/>
      <c r="AMG80" s="232"/>
      <c r="AMH80" s="232"/>
      <c r="AMI80" s="232"/>
      <c r="AMJ80" s="232"/>
      <c r="AMK80" s="232"/>
    </row>
    <row r="81" spans="1:1025" s="234" customFormat="1">
      <c r="A81" s="344" t="s">
        <v>190</v>
      </c>
      <c r="B81" s="322" t="str">
        <f>IF(ISBLANK('[10]PRESUP LINEA IMPULSION'!B349),"",'[10]PRESUP LINEA IMPULSION'!B349)</f>
        <v>Caja Telescópica</v>
      </c>
      <c r="C81" s="342">
        <f>IF(ISBLANK('[10]PRESUP LINEA IMPULSION'!C349),"",'[10]PRESUP LINEA IMPULSION'!C349)</f>
        <v>1</v>
      </c>
      <c r="D81" s="311" t="str">
        <f>IF(ISBLANK('[10]PRESUP LINEA IMPULSION'!D349),"",'[10]PRESUP LINEA IMPULSION'!D349)</f>
        <v>UD</v>
      </c>
      <c r="E81" s="310"/>
      <c r="F81" s="309">
        <f t="shared" si="3"/>
        <v>0</v>
      </c>
      <c r="G81" s="288">
        <f>SUM(F57:F81)</f>
        <v>0</v>
      </c>
      <c r="H81" s="250"/>
      <c r="K81" s="233"/>
      <c r="L81" s="233"/>
      <c r="M81" s="233"/>
      <c r="N81" s="233"/>
      <c r="O81" s="233"/>
      <c r="P81" s="233"/>
      <c r="Q81" s="233"/>
      <c r="R81" s="233"/>
      <c r="S81" s="232"/>
      <c r="T81" s="232"/>
      <c r="U81" s="232"/>
      <c r="V81" s="232"/>
      <c r="W81" s="232"/>
      <c r="X81" s="232"/>
      <c r="Y81" s="232"/>
      <c r="Z81" s="232"/>
      <c r="AA81" s="232"/>
      <c r="AB81" s="232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2"/>
      <c r="BD81" s="232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2"/>
      <c r="CA81" s="232"/>
      <c r="CB81" s="232"/>
      <c r="CC81" s="232"/>
      <c r="CD81" s="232"/>
      <c r="CE81" s="232"/>
      <c r="CF81" s="232"/>
      <c r="CG81" s="232"/>
      <c r="CH81" s="232"/>
      <c r="CI81" s="232"/>
      <c r="CJ81" s="232"/>
      <c r="CK81" s="232"/>
      <c r="CL81" s="232"/>
      <c r="CM81" s="232"/>
      <c r="CN81" s="232"/>
      <c r="CO81" s="232"/>
      <c r="CP81" s="232"/>
      <c r="CQ81" s="232"/>
      <c r="CR81" s="232"/>
      <c r="CS81" s="232"/>
      <c r="CT81" s="232"/>
      <c r="CU81" s="232"/>
      <c r="CV81" s="232"/>
      <c r="CW81" s="232"/>
      <c r="CX81" s="232"/>
      <c r="CY81" s="232"/>
      <c r="CZ81" s="232"/>
      <c r="DA81" s="232"/>
      <c r="DB81" s="232"/>
      <c r="DC81" s="232"/>
      <c r="DD81" s="232"/>
      <c r="DE81" s="232"/>
      <c r="DF81" s="232"/>
      <c r="DG81" s="232"/>
      <c r="DH81" s="232"/>
      <c r="DI81" s="232"/>
      <c r="DJ81" s="232"/>
      <c r="DK81" s="232"/>
      <c r="DL81" s="232"/>
      <c r="DM81" s="232"/>
      <c r="DN81" s="232"/>
      <c r="DO81" s="232"/>
      <c r="DP81" s="232"/>
      <c r="DQ81" s="232"/>
      <c r="DR81" s="232"/>
      <c r="DS81" s="232"/>
      <c r="DT81" s="232"/>
      <c r="DU81" s="232"/>
      <c r="DV81" s="232"/>
      <c r="DW81" s="232"/>
      <c r="DX81" s="232"/>
      <c r="DY81" s="232"/>
      <c r="DZ81" s="232"/>
      <c r="EA81" s="232"/>
      <c r="EB81" s="232"/>
      <c r="EC81" s="232"/>
      <c r="ED81" s="232"/>
      <c r="EE81" s="232"/>
      <c r="EF81" s="232"/>
      <c r="EG81" s="232"/>
      <c r="EH81" s="232"/>
      <c r="EI81" s="232"/>
      <c r="EJ81" s="232"/>
      <c r="EK81" s="232"/>
      <c r="EL81" s="232"/>
      <c r="EM81" s="232"/>
      <c r="EN81" s="232"/>
      <c r="EO81" s="232"/>
      <c r="EP81" s="232"/>
      <c r="EQ81" s="232"/>
      <c r="ER81" s="232"/>
      <c r="ES81" s="232"/>
      <c r="ET81" s="232"/>
      <c r="EU81" s="232"/>
      <c r="EV81" s="232"/>
      <c r="EW81" s="232"/>
      <c r="EX81" s="232"/>
      <c r="EY81" s="232"/>
      <c r="EZ81" s="232"/>
      <c r="FA81" s="232"/>
      <c r="FB81" s="232"/>
      <c r="FC81" s="232"/>
      <c r="FD81" s="232"/>
      <c r="FE81" s="232"/>
      <c r="FF81" s="232"/>
      <c r="FG81" s="232"/>
      <c r="FH81" s="232"/>
      <c r="FI81" s="232"/>
      <c r="FJ81" s="232"/>
      <c r="FK81" s="232"/>
      <c r="FL81" s="232"/>
      <c r="FM81" s="232"/>
      <c r="FN81" s="232"/>
      <c r="FO81" s="232"/>
      <c r="FP81" s="232"/>
      <c r="FQ81" s="232"/>
      <c r="FR81" s="232"/>
      <c r="FS81" s="232"/>
      <c r="FT81" s="232"/>
      <c r="FU81" s="232"/>
      <c r="FV81" s="232"/>
      <c r="FW81" s="232"/>
      <c r="FX81" s="232"/>
      <c r="FY81" s="232"/>
      <c r="FZ81" s="232"/>
      <c r="GA81" s="232"/>
      <c r="GB81" s="232"/>
      <c r="GC81" s="232"/>
      <c r="GD81" s="232"/>
      <c r="GE81" s="232"/>
      <c r="GF81" s="232"/>
      <c r="GG81" s="232"/>
      <c r="GH81" s="232"/>
      <c r="GI81" s="232"/>
      <c r="GJ81" s="232"/>
      <c r="GK81" s="232"/>
      <c r="GL81" s="232"/>
      <c r="GM81" s="232"/>
      <c r="GN81" s="232"/>
      <c r="GO81" s="232"/>
      <c r="GP81" s="232"/>
      <c r="GQ81" s="232"/>
      <c r="GR81" s="232"/>
      <c r="GS81" s="232"/>
      <c r="GT81" s="232"/>
      <c r="GU81" s="232"/>
      <c r="GV81" s="232"/>
      <c r="GW81" s="232"/>
      <c r="GX81" s="232"/>
      <c r="GY81" s="232"/>
      <c r="GZ81" s="232"/>
      <c r="HA81" s="232"/>
      <c r="HB81" s="232"/>
      <c r="HC81" s="232"/>
      <c r="HD81" s="232"/>
      <c r="HE81" s="232"/>
      <c r="HF81" s="232"/>
      <c r="HG81" s="232"/>
      <c r="HH81" s="232"/>
      <c r="HI81" s="232"/>
      <c r="HJ81" s="232"/>
      <c r="HK81" s="232"/>
      <c r="HL81" s="232"/>
      <c r="HM81" s="232"/>
      <c r="HN81" s="232"/>
      <c r="HO81" s="232"/>
      <c r="HP81" s="232"/>
      <c r="HQ81" s="232"/>
      <c r="HR81" s="232"/>
      <c r="HS81" s="232"/>
      <c r="HT81" s="232"/>
      <c r="HU81" s="232"/>
      <c r="HV81" s="232"/>
      <c r="HW81" s="232"/>
      <c r="HX81" s="232"/>
      <c r="HY81" s="232"/>
      <c r="HZ81" s="232"/>
      <c r="IA81" s="232"/>
      <c r="IB81" s="232"/>
      <c r="IC81" s="232"/>
      <c r="ID81" s="232"/>
      <c r="IE81" s="232"/>
      <c r="IF81" s="232"/>
      <c r="IG81" s="232"/>
      <c r="IH81" s="232"/>
      <c r="II81" s="232"/>
      <c r="IJ81" s="232"/>
      <c r="IK81" s="232"/>
      <c r="IL81" s="232"/>
      <c r="IM81" s="232"/>
      <c r="IN81" s="232"/>
      <c r="IO81" s="232"/>
      <c r="IP81" s="232"/>
      <c r="IQ81" s="232"/>
      <c r="IR81" s="232"/>
      <c r="IS81" s="232"/>
      <c r="IT81" s="232"/>
      <c r="IU81" s="232"/>
      <c r="IV81" s="232"/>
      <c r="IW81" s="232"/>
      <c r="IX81" s="232"/>
      <c r="IY81" s="232"/>
      <c r="IZ81" s="232"/>
      <c r="JA81" s="232"/>
      <c r="JB81" s="232"/>
      <c r="JC81" s="232"/>
      <c r="JD81" s="232"/>
      <c r="JE81" s="232"/>
      <c r="JF81" s="232"/>
      <c r="JG81" s="232"/>
      <c r="JH81" s="232"/>
      <c r="JI81" s="232"/>
      <c r="JJ81" s="232"/>
      <c r="JK81" s="232"/>
      <c r="JL81" s="232"/>
      <c r="JM81" s="232"/>
      <c r="JN81" s="232"/>
      <c r="JO81" s="232"/>
      <c r="JP81" s="232"/>
      <c r="JQ81" s="232"/>
      <c r="JR81" s="232"/>
      <c r="JS81" s="232"/>
      <c r="JT81" s="232"/>
      <c r="JU81" s="232"/>
      <c r="JV81" s="232"/>
      <c r="JW81" s="232"/>
      <c r="JX81" s="232"/>
      <c r="JY81" s="232"/>
      <c r="JZ81" s="232"/>
      <c r="KA81" s="232"/>
      <c r="KB81" s="232"/>
      <c r="KC81" s="232"/>
      <c r="KD81" s="232"/>
      <c r="KE81" s="232"/>
      <c r="KF81" s="232"/>
      <c r="KG81" s="232"/>
      <c r="KH81" s="232"/>
      <c r="KI81" s="232"/>
      <c r="KJ81" s="232"/>
      <c r="KK81" s="232"/>
      <c r="KL81" s="232"/>
      <c r="KM81" s="232"/>
      <c r="KN81" s="232"/>
      <c r="KO81" s="232"/>
      <c r="KP81" s="232"/>
      <c r="KQ81" s="232"/>
      <c r="KR81" s="232"/>
      <c r="KS81" s="232"/>
      <c r="KT81" s="232"/>
      <c r="KU81" s="232"/>
      <c r="KV81" s="232"/>
      <c r="KW81" s="232"/>
      <c r="KX81" s="232"/>
      <c r="KY81" s="232"/>
      <c r="KZ81" s="232"/>
      <c r="LA81" s="232"/>
      <c r="LB81" s="232"/>
      <c r="LC81" s="232"/>
      <c r="LD81" s="232"/>
      <c r="LE81" s="232"/>
      <c r="LF81" s="232"/>
      <c r="LG81" s="232"/>
      <c r="LH81" s="232"/>
      <c r="LI81" s="232"/>
      <c r="LJ81" s="232"/>
      <c r="LK81" s="232"/>
      <c r="LL81" s="232"/>
      <c r="LM81" s="232"/>
      <c r="LN81" s="232"/>
      <c r="LO81" s="232"/>
      <c r="LP81" s="232"/>
      <c r="LQ81" s="232"/>
      <c r="LR81" s="232"/>
      <c r="LS81" s="232"/>
      <c r="LT81" s="232"/>
      <c r="LU81" s="232"/>
      <c r="LV81" s="232"/>
      <c r="LW81" s="232"/>
      <c r="LX81" s="232"/>
      <c r="LY81" s="232"/>
      <c r="LZ81" s="232"/>
      <c r="MA81" s="232"/>
      <c r="MB81" s="232"/>
      <c r="MC81" s="232"/>
      <c r="MD81" s="232"/>
      <c r="ME81" s="232"/>
      <c r="MF81" s="232"/>
      <c r="MG81" s="232"/>
      <c r="MH81" s="232"/>
      <c r="MI81" s="232"/>
      <c r="MJ81" s="232"/>
      <c r="MK81" s="232"/>
      <c r="ML81" s="232"/>
      <c r="MM81" s="232"/>
      <c r="MN81" s="232"/>
      <c r="MO81" s="232"/>
      <c r="MP81" s="232"/>
      <c r="MQ81" s="232"/>
      <c r="MR81" s="232"/>
      <c r="MS81" s="232"/>
      <c r="MT81" s="232"/>
      <c r="MU81" s="232"/>
      <c r="MV81" s="232"/>
      <c r="MW81" s="232"/>
      <c r="MX81" s="232"/>
      <c r="MY81" s="232"/>
      <c r="MZ81" s="232"/>
      <c r="NA81" s="232"/>
      <c r="NB81" s="232"/>
      <c r="NC81" s="232"/>
      <c r="ND81" s="232"/>
      <c r="NE81" s="232"/>
      <c r="NF81" s="232"/>
      <c r="NG81" s="232"/>
      <c r="NH81" s="232"/>
      <c r="NI81" s="232"/>
      <c r="NJ81" s="232"/>
      <c r="NK81" s="232"/>
      <c r="NL81" s="232"/>
      <c r="NM81" s="232"/>
      <c r="NN81" s="232"/>
      <c r="NO81" s="232"/>
      <c r="NP81" s="232"/>
      <c r="NQ81" s="232"/>
      <c r="NR81" s="232"/>
      <c r="NS81" s="232"/>
      <c r="NT81" s="232"/>
      <c r="NU81" s="232"/>
      <c r="NV81" s="232"/>
      <c r="NW81" s="232"/>
      <c r="NX81" s="232"/>
      <c r="NY81" s="232"/>
      <c r="NZ81" s="232"/>
      <c r="OA81" s="232"/>
      <c r="OB81" s="232"/>
      <c r="OC81" s="232"/>
      <c r="OD81" s="232"/>
      <c r="OE81" s="232"/>
      <c r="OF81" s="232"/>
      <c r="OG81" s="232"/>
      <c r="OH81" s="232"/>
      <c r="OI81" s="232"/>
      <c r="OJ81" s="232"/>
      <c r="OK81" s="232"/>
      <c r="OL81" s="232"/>
      <c r="OM81" s="232"/>
      <c r="ON81" s="232"/>
      <c r="OO81" s="232"/>
      <c r="OP81" s="232"/>
      <c r="OQ81" s="232"/>
      <c r="OR81" s="232"/>
      <c r="OS81" s="232"/>
      <c r="OT81" s="232"/>
      <c r="OU81" s="232"/>
      <c r="OV81" s="232"/>
      <c r="OW81" s="232"/>
      <c r="OX81" s="232"/>
      <c r="OY81" s="232"/>
      <c r="OZ81" s="232"/>
      <c r="PA81" s="232"/>
      <c r="PB81" s="232"/>
      <c r="PC81" s="232"/>
      <c r="PD81" s="232"/>
      <c r="PE81" s="232"/>
      <c r="PF81" s="232"/>
      <c r="PG81" s="232"/>
      <c r="PH81" s="232"/>
      <c r="PI81" s="232"/>
      <c r="PJ81" s="232"/>
      <c r="PK81" s="232"/>
      <c r="PL81" s="232"/>
      <c r="PM81" s="232"/>
      <c r="PN81" s="232"/>
      <c r="PO81" s="232"/>
      <c r="PP81" s="232"/>
      <c r="PQ81" s="232"/>
      <c r="PR81" s="232"/>
      <c r="PS81" s="232"/>
      <c r="PT81" s="232"/>
      <c r="PU81" s="232"/>
      <c r="PV81" s="232"/>
      <c r="PW81" s="232"/>
      <c r="PX81" s="232"/>
      <c r="PY81" s="232"/>
      <c r="PZ81" s="232"/>
      <c r="QA81" s="232"/>
      <c r="QB81" s="232"/>
      <c r="QC81" s="232"/>
      <c r="QD81" s="232"/>
      <c r="QE81" s="232"/>
      <c r="QF81" s="232"/>
      <c r="QG81" s="232"/>
      <c r="QH81" s="232"/>
      <c r="QI81" s="232"/>
      <c r="QJ81" s="232"/>
      <c r="QK81" s="232"/>
      <c r="QL81" s="232"/>
      <c r="QM81" s="232"/>
      <c r="QN81" s="232"/>
      <c r="QO81" s="232"/>
      <c r="QP81" s="232"/>
      <c r="QQ81" s="232"/>
      <c r="QR81" s="232"/>
      <c r="QS81" s="232"/>
      <c r="QT81" s="232"/>
      <c r="QU81" s="232"/>
      <c r="QV81" s="232"/>
      <c r="QW81" s="232"/>
      <c r="QX81" s="232"/>
      <c r="QY81" s="232"/>
      <c r="QZ81" s="232"/>
      <c r="RA81" s="232"/>
      <c r="RB81" s="232"/>
      <c r="RC81" s="232"/>
      <c r="RD81" s="232"/>
      <c r="RE81" s="232"/>
      <c r="RF81" s="232"/>
      <c r="RG81" s="232"/>
      <c r="RH81" s="232"/>
      <c r="RI81" s="232"/>
      <c r="RJ81" s="232"/>
      <c r="RK81" s="232"/>
      <c r="RL81" s="232"/>
      <c r="RM81" s="232"/>
      <c r="RN81" s="232"/>
      <c r="RO81" s="232"/>
      <c r="RP81" s="232"/>
      <c r="RQ81" s="232"/>
      <c r="RR81" s="232"/>
      <c r="RS81" s="232"/>
      <c r="RT81" s="232"/>
      <c r="RU81" s="232"/>
      <c r="RV81" s="232"/>
      <c r="RW81" s="232"/>
      <c r="RX81" s="232"/>
      <c r="RY81" s="232"/>
      <c r="RZ81" s="232"/>
      <c r="SA81" s="232"/>
      <c r="SB81" s="232"/>
      <c r="SC81" s="232"/>
      <c r="SD81" s="232"/>
      <c r="SE81" s="232"/>
      <c r="SF81" s="232"/>
      <c r="SG81" s="232"/>
      <c r="SH81" s="232"/>
      <c r="SI81" s="232"/>
      <c r="SJ81" s="232"/>
      <c r="SK81" s="232"/>
      <c r="SL81" s="232"/>
      <c r="SM81" s="232"/>
      <c r="SN81" s="232"/>
      <c r="SO81" s="232"/>
      <c r="SP81" s="232"/>
      <c r="SQ81" s="232"/>
      <c r="SR81" s="232"/>
      <c r="SS81" s="232"/>
      <c r="ST81" s="232"/>
      <c r="SU81" s="232"/>
      <c r="SV81" s="232"/>
      <c r="SW81" s="232"/>
      <c r="SX81" s="232"/>
      <c r="SY81" s="232"/>
      <c r="SZ81" s="232"/>
      <c r="TA81" s="232"/>
      <c r="TB81" s="232"/>
      <c r="TC81" s="232"/>
      <c r="TD81" s="232"/>
      <c r="TE81" s="232"/>
      <c r="TF81" s="232"/>
      <c r="TG81" s="232"/>
      <c r="TH81" s="232"/>
      <c r="TI81" s="232"/>
      <c r="TJ81" s="232"/>
      <c r="TK81" s="232"/>
      <c r="TL81" s="232"/>
      <c r="TM81" s="232"/>
      <c r="TN81" s="232"/>
      <c r="TO81" s="232"/>
      <c r="TP81" s="232"/>
      <c r="TQ81" s="232"/>
      <c r="TR81" s="232"/>
      <c r="TS81" s="232"/>
      <c r="TT81" s="232"/>
      <c r="TU81" s="232"/>
      <c r="TV81" s="232"/>
      <c r="TW81" s="232"/>
      <c r="TX81" s="232"/>
      <c r="TY81" s="232"/>
      <c r="TZ81" s="232"/>
      <c r="UA81" s="232"/>
      <c r="UB81" s="232"/>
      <c r="UC81" s="232"/>
      <c r="UD81" s="232"/>
      <c r="UE81" s="232"/>
      <c r="UF81" s="232"/>
      <c r="UG81" s="232"/>
      <c r="UH81" s="232"/>
      <c r="UI81" s="232"/>
      <c r="UJ81" s="232"/>
      <c r="UK81" s="232"/>
      <c r="UL81" s="232"/>
      <c r="UM81" s="232"/>
      <c r="UN81" s="232"/>
      <c r="UO81" s="232"/>
      <c r="UP81" s="232"/>
      <c r="UQ81" s="232"/>
      <c r="UR81" s="232"/>
      <c r="US81" s="232"/>
      <c r="UT81" s="232"/>
      <c r="UU81" s="232"/>
      <c r="UV81" s="232"/>
      <c r="UW81" s="232"/>
      <c r="UX81" s="232"/>
      <c r="UY81" s="232"/>
      <c r="UZ81" s="232"/>
      <c r="VA81" s="232"/>
      <c r="VB81" s="232"/>
      <c r="VC81" s="232"/>
      <c r="VD81" s="232"/>
      <c r="VE81" s="232"/>
      <c r="VF81" s="232"/>
      <c r="VG81" s="232"/>
      <c r="VH81" s="232"/>
      <c r="VI81" s="232"/>
      <c r="VJ81" s="232"/>
      <c r="VK81" s="232"/>
      <c r="VL81" s="232"/>
      <c r="VM81" s="232"/>
      <c r="VN81" s="232"/>
      <c r="VO81" s="232"/>
      <c r="VP81" s="232"/>
      <c r="VQ81" s="232"/>
      <c r="VR81" s="232"/>
      <c r="VS81" s="232"/>
      <c r="VT81" s="232"/>
      <c r="VU81" s="232"/>
      <c r="VV81" s="232"/>
      <c r="VW81" s="232"/>
      <c r="VX81" s="232"/>
      <c r="VY81" s="232"/>
      <c r="VZ81" s="232"/>
      <c r="WA81" s="232"/>
      <c r="WB81" s="232"/>
      <c r="WC81" s="232"/>
      <c r="WD81" s="232"/>
      <c r="WE81" s="232"/>
      <c r="WF81" s="232"/>
      <c r="WG81" s="232"/>
      <c r="WH81" s="232"/>
      <c r="WI81" s="232"/>
      <c r="WJ81" s="232"/>
      <c r="WK81" s="232"/>
      <c r="WL81" s="232"/>
      <c r="WM81" s="232"/>
      <c r="WN81" s="232"/>
      <c r="WO81" s="232"/>
      <c r="WP81" s="232"/>
      <c r="WQ81" s="232"/>
      <c r="WR81" s="232"/>
      <c r="WS81" s="232"/>
      <c r="WT81" s="232"/>
      <c r="WU81" s="232"/>
      <c r="WV81" s="232"/>
      <c r="WW81" s="232"/>
      <c r="WX81" s="232"/>
      <c r="WY81" s="232"/>
      <c r="WZ81" s="232"/>
      <c r="XA81" s="232"/>
      <c r="XB81" s="232"/>
      <c r="XC81" s="232"/>
      <c r="XD81" s="232"/>
      <c r="XE81" s="232"/>
      <c r="XF81" s="232"/>
      <c r="XG81" s="232"/>
      <c r="XH81" s="232"/>
      <c r="XI81" s="232"/>
      <c r="XJ81" s="232"/>
      <c r="XK81" s="232"/>
      <c r="XL81" s="232"/>
      <c r="XM81" s="232"/>
      <c r="XN81" s="232"/>
      <c r="XO81" s="232"/>
      <c r="XP81" s="232"/>
      <c r="XQ81" s="232"/>
      <c r="XR81" s="232"/>
      <c r="XS81" s="232"/>
      <c r="XT81" s="232"/>
      <c r="XU81" s="232"/>
      <c r="XV81" s="232"/>
      <c r="XW81" s="232"/>
      <c r="XX81" s="232"/>
      <c r="XY81" s="232"/>
      <c r="XZ81" s="232"/>
      <c r="YA81" s="232"/>
      <c r="YB81" s="232"/>
      <c r="YC81" s="232"/>
      <c r="YD81" s="232"/>
      <c r="YE81" s="232"/>
      <c r="YF81" s="232"/>
      <c r="YG81" s="232"/>
      <c r="YH81" s="232"/>
      <c r="YI81" s="232"/>
      <c r="YJ81" s="232"/>
      <c r="YK81" s="232"/>
      <c r="YL81" s="232"/>
      <c r="YM81" s="232"/>
      <c r="YN81" s="232"/>
      <c r="YO81" s="232"/>
      <c r="YP81" s="232"/>
      <c r="YQ81" s="232"/>
      <c r="YR81" s="232"/>
      <c r="YS81" s="232"/>
      <c r="YT81" s="232"/>
      <c r="YU81" s="232"/>
      <c r="YV81" s="232"/>
      <c r="YW81" s="232"/>
      <c r="YX81" s="232"/>
      <c r="YY81" s="232"/>
      <c r="YZ81" s="232"/>
      <c r="ZA81" s="232"/>
      <c r="ZB81" s="232"/>
      <c r="ZC81" s="232"/>
      <c r="ZD81" s="232"/>
      <c r="ZE81" s="232"/>
      <c r="ZF81" s="232"/>
      <c r="ZG81" s="232"/>
      <c r="ZH81" s="232"/>
      <c r="ZI81" s="232"/>
      <c r="ZJ81" s="232"/>
      <c r="ZK81" s="232"/>
      <c r="ZL81" s="232"/>
      <c r="ZM81" s="232"/>
      <c r="ZN81" s="232"/>
      <c r="ZO81" s="232"/>
      <c r="ZP81" s="232"/>
      <c r="ZQ81" s="232"/>
      <c r="ZR81" s="232"/>
      <c r="ZS81" s="232"/>
      <c r="ZT81" s="232"/>
      <c r="ZU81" s="232"/>
      <c r="ZV81" s="232"/>
      <c r="ZW81" s="232"/>
      <c r="ZX81" s="232"/>
      <c r="ZY81" s="232"/>
      <c r="ZZ81" s="232"/>
      <c r="AAA81" s="232"/>
      <c r="AAB81" s="232"/>
      <c r="AAC81" s="232"/>
      <c r="AAD81" s="232"/>
      <c r="AAE81" s="232"/>
      <c r="AAF81" s="232"/>
      <c r="AAG81" s="232"/>
      <c r="AAH81" s="232"/>
      <c r="AAI81" s="232"/>
      <c r="AAJ81" s="232"/>
      <c r="AAK81" s="232"/>
      <c r="AAL81" s="232"/>
      <c r="AAM81" s="232"/>
      <c r="AAN81" s="232"/>
      <c r="AAO81" s="232"/>
      <c r="AAP81" s="232"/>
      <c r="AAQ81" s="232"/>
      <c r="AAR81" s="232"/>
      <c r="AAS81" s="232"/>
      <c r="AAT81" s="232"/>
      <c r="AAU81" s="232"/>
      <c r="AAV81" s="232"/>
      <c r="AAW81" s="232"/>
      <c r="AAX81" s="232"/>
      <c r="AAY81" s="232"/>
      <c r="AAZ81" s="232"/>
      <c r="ABA81" s="232"/>
      <c r="ABB81" s="232"/>
      <c r="ABC81" s="232"/>
      <c r="ABD81" s="232"/>
      <c r="ABE81" s="232"/>
      <c r="ABF81" s="232"/>
      <c r="ABG81" s="232"/>
      <c r="ABH81" s="232"/>
      <c r="ABI81" s="232"/>
      <c r="ABJ81" s="232"/>
      <c r="ABK81" s="232"/>
      <c r="ABL81" s="232"/>
      <c r="ABM81" s="232"/>
      <c r="ABN81" s="232"/>
      <c r="ABO81" s="232"/>
      <c r="ABP81" s="232"/>
      <c r="ABQ81" s="232"/>
      <c r="ABR81" s="232"/>
      <c r="ABS81" s="232"/>
      <c r="ABT81" s="232"/>
      <c r="ABU81" s="232"/>
      <c r="ABV81" s="232"/>
      <c r="ABW81" s="232"/>
      <c r="ABX81" s="232"/>
      <c r="ABY81" s="232"/>
      <c r="ABZ81" s="232"/>
      <c r="ACA81" s="232"/>
      <c r="ACB81" s="232"/>
      <c r="ACC81" s="232"/>
      <c r="ACD81" s="232"/>
      <c r="ACE81" s="232"/>
      <c r="ACF81" s="232"/>
      <c r="ACG81" s="232"/>
      <c r="ACH81" s="232"/>
      <c r="ACI81" s="232"/>
      <c r="ACJ81" s="232"/>
      <c r="ACK81" s="232"/>
      <c r="ACL81" s="232"/>
      <c r="ACM81" s="232"/>
      <c r="ACN81" s="232"/>
      <c r="ACO81" s="232"/>
      <c r="ACP81" s="232"/>
      <c r="ACQ81" s="232"/>
      <c r="ACR81" s="232"/>
      <c r="ACS81" s="232"/>
      <c r="ACT81" s="232"/>
      <c r="ACU81" s="232"/>
      <c r="ACV81" s="232"/>
      <c r="ACW81" s="232"/>
      <c r="ACX81" s="232"/>
      <c r="ACY81" s="232"/>
      <c r="ACZ81" s="232"/>
      <c r="ADA81" s="232"/>
      <c r="ADB81" s="232"/>
      <c r="ADC81" s="232"/>
      <c r="ADD81" s="232"/>
      <c r="ADE81" s="232"/>
      <c r="ADF81" s="232"/>
      <c r="ADG81" s="232"/>
      <c r="ADH81" s="232"/>
      <c r="ADI81" s="232"/>
      <c r="ADJ81" s="232"/>
      <c r="ADK81" s="232"/>
      <c r="ADL81" s="232"/>
      <c r="ADM81" s="232"/>
      <c r="ADN81" s="232"/>
      <c r="ADO81" s="232"/>
      <c r="ADP81" s="232"/>
      <c r="ADQ81" s="232"/>
      <c r="ADR81" s="232"/>
      <c r="ADS81" s="232"/>
      <c r="ADT81" s="232"/>
      <c r="ADU81" s="232"/>
      <c r="ADV81" s="232"/>
      <c r="ADW81" s="232"/>
      <c r="ADX81" s="232"/>
      <c r="ADY81" s="232"/>
      <c r="ADZ81" s="232"/>
      <c r="AEA81" s="232"/>
      <c r="AEB81" s="232"/>
      <c r="AEC81" s="232"/>
      <c r="AED81" s="232"/>
      <c r="AEE81" s="232"/>
      <c r="AEF81" s="232"/>
      <c r="AEG81" s="232"/>
      <c r="AEH81" s="232"/>
      <c r="AEI81" s="232"/>
      <c r="AEJ81" s="232"/>
      <c r="AEK81" s="232"/>
      <c r="AEL81" s="232"/>
      <c r="AEM81" s="232"/>
      <c r="AEN81" s="232"/>
      <c r="AEO81" s="232"/>
      <c r="AEP81" s="232"/>
      <c r="AEQ81" s="232"/>
      <c r="AER81" s="232"/>
      <c r="AES81" s="232"/>
      <c r="AET81" s="232"/>
      <c r="AEU81" s="232"/>
      <c r="AEV81" s="232"/>
      <c r="AEW81" s="232"/>
      <c r="AEX81" s="232"/>
      <c r="AEY81" s="232"/>
      <c r="AEZ81" s="232"/>
      <c r="AFA81" s="232"/>
      <c r="AFB81" s="232"/>
      <c r="AFC81" s="232"/>
      <c r="AFD81" s="232"/>
      <c r="AFE81" s="232"/>
      <c r="AFF81" s="232"/>
      <c r="AFG81" s="232"/>
      <c r="AFH81" s="232"/>
      <c r="AFI81" s="232"/>
      <c r="AFJ81" s="232"/>
      <c r="AFK81" s="232"/>
      <c r="AFL81" s="232"/>
      <c r="AFM81" s="232"/>
      <c r="AFN81" s="232"/>
      <c r="AFO81" s="232"/>
      <c r="AFP81" s="232"/>
      <c r="AFQ81" s="232"/>
      <c r="AFR81" s="232"/>
      <c r="AFS81" s="232"/>
      <c r="AFT81" s="232"/>
      <c r="AFU81" s="232"/>
      <c r="AFV81" s="232"/>
      <c r="AFW81" s="232"/>
      <c r="AFX81" s="232"/>
      <c r="AFY81" s="232"/>
      <c r="AFZ81" s="232"/>
      <c r="AGA81" s="232"/>
      <c r="AGB81" s="232"/>
      <c r="AGC81" s="232"/>
      <c r="AGD81" s="232"/>
      <c r="AGE81" s="232"/>
      <c r="AGF81" s="232"/>
      <c r="AGG81" s="232"/>
      <c r="AGH81" s="232"/>
      <c r="AGI81" s="232"/>
      <c r="AGJ81" s="232"/>
      <c r="AGK81" s="232"/>
      <c r="AGL81" s="232"/>
      <c r="AGM81" s="232"/>
      <c r="AGN81" s="232"/>
      <c r="AGO81" s="232"/>
      <c r="AGP81" s="232"/>
      <c r="AGQ81" s="232"/>
      <c r="AGR81" s="232"/>
      <c r="AGS81" s="232"/>
      <c r="AGT81" s="232"/>
      <c r="AGU81" s="232"/>
      <c r="AGV81" s="232"/>
      <c r="AGW81" s="232"/>
      <c r="AGX81" s="232"/>
      <c r="AGY81" s="232"/>
      <c r="AGZ81" s="232"/>
      <c r="AHA81" s="232"/>
      <c r="AHB81" s="232"/>
      <c r="AHC81" s="232"/>
      <c r="AHD81" s="232"/>
      <c r="AHE81" s="232"/>
      <c r="AHF81" s="232"/>
      <c r="AHG81" s="232"/>
      <c r="AHH81" s="232"/>
      <c r="AHI81" s="232"/>
      <c r="AHJ81" s="232"/>
      <c r="AHK81" s="232"/>
      <c r="AHL81" s="232"/>
      <c r="AHM81" s="232"/>
      <c r="AHN81" s="232"/>
      <c r="AHO81" s="232"/>
      <c r="AHP81" s="232"/>
      <c r="AHQ81" s="232"/>
      <c r="AHR81" s="232"/>
      <c r="AHS81" s="232"/>
      <c r="AHT81" s="232"/>
      <c r="AHU81" s="232"/>
      <c r="AHV81" s="232"/>
      <c r="AHW81" s="232"/>
      <c r="AHX81" s="232"/>
      <c r="AHY81" s="232"/>
      <c r="AHZ81" s="232"/>
      <c r="AIA81" s="232"/>
      <c r="AIB81" s="232"/>
      <c r="AIC81" s="232"/>
      <c r="AID81" s="232"/>
      <c r="AIE81" s="232"/>
      <c r="AIF81" s="232"/>
      <c r="AIG81" s="232"/>
      <c r="AIH81" s="232"/>
      <c r="AII81" s="232"/>
      <c r="AIJ81" s="232"/>
      <c r="AIK81" s="232"/>
      <c r="AIL81" s="232"/>
      <c r="AIM81" s="232"/>
      <c r="AIN81" s="232"/>
      <c r="AIO81" s="232"/>
      <c r="AIP81" s="232"/>
      <c r="AIQ81" s="232"/>
      <c r="AIR81" s="232"/>
      <c r="AIS81" s="232"/>
      <c r="AIT81" s="232"/>
      <c r="AIU81" s="232"/>
      <c r="AIV81" s="232"/>
      <c r="AIW81" s="232"/>
      <c r="AIX81" s="232"/>
      <c r="AIY81" s="232"/>
      <c r="AIZ81" s="232"/>
      <c r="AJA81" s="232"/>
      <c r="AJB81" s="232"/>
      <c r="AJC81" s="232"/>
      <c r="AJD81" s="232"/>
      <c r="AJE81" s="232"/>
      <c r="AJF81" s="232"/>
      <c r="AJG81" s="232"/>
      <c r="AJH81" s="232"/>
      <c r="AJI81" s="232"/>
      <c r="AJJ81" s="232"/>
      <c r="AJK81" s="232"/>
      <c r="AJL81" s="232"/>
      <c r="AJM81" s="232"/>
      <c r="AJN81" s="232"/>
      <c r="AJO81" s="232"/>
      <c r="AJP81" s="232"/>
      <c r="AJQ81" s="232"/>
      <c r="AJR81" s="232"/>
      <c r="AJS81" s="232"/>
      <c r="AJT81" s="232"/>
      <c r="AJU81" s="232"/>
      <c r="AJV81" s="232"/>
      <c r="AJW81" s="232"/>
      <c r="AJX81" s="232"/>
      <c r="AJY81" s="232"/>
      <c r="AJZ81" s="232"/>
      <c r="AKA81" s="232"/>
      <c r="AKB81" s="232"/>
      <c r="AKC81" s="232"/>
      <c r="AKD81" s="232"/>
      <c r="AKE81" s="232"/>
      <c r="AKF81" s="232"/>
      <c r="AKG81" s="232"/>
      <c r="AKH81" s="232"/>
      <c r="AKI81" s="232"/>
      <c r="AKJ81" s="232"/>
      <c r="AKK81" s="232"/>
      <c r="AKL81" s="232"/>
      <c r="AKM81" s="232"/>
      <c r="AKN81" s="232"/>
      <c r="AKO81" s="232"/>
      <c r="AKP81" s="232"/>
      <c r="AKQ81" s="232"/>
      <c r="AKR81" s="232"/>
      <c r="AKS81" s="232"/>
      <c r="AKT81" s="232"/>
      <c r="AKU81" s="232"/>
      <c r="AKV81" s="232"/>
      <c r="AKW81" s="232"/>
      <c r="AKX81" s="232"/>
      <c r="AKY81" s="232"/>
      <c r="AKZ81" s="232"/>
      <c r="ALA81" s="232"/>
      <c r="ALB81" s="232"/>
      <c r="ALC81" s="232"/>
      <c r="ALD81" s="232"/>
      <c r="ALE81" s="232"/>
      <c r="ALF81" s="232"/>
      <c r="ALG81" s="232"/>
      <c r="ALH81" s="232"/>
      <c r="ALI81" s="232"/>
      <c r="ALJ81" s="232"/>
      <c r="ALK81" s="232"/>
      <c r="ALL81" s="232"/>
      <c r="ALM81" s="232"/>
      <c r="ALN81" s="232"/>
      <c r="ALO81" s="232"/>
      <c r="ALP81" s="232"/>
      <c r="ALQ81" s="232"/>
      <c r="ALR81" s="232"/>
      <c r="ALS81" s="232"/>
      <c r="ALT81" s="232"/>
      <c r="ALU81" s="232"/>
      <c r="ALV81" s="232"/>
      <c r="ALW81" s="232"/>
      <c r="ALX81" s="232"/>
      <c r="ALY81" s="232"/>
      <c r="ALZ81" s="232"/>
      <c r="AMA81" s="232"/>
      <c r="AMB81" s="232"/>
      <c r="AMC81" s="232"/>
      <c r="AMD81" s="232"/>
      <c r="AME81" s="232"/>
      <c r="AMF81" s="232"/>
      <c r="AMG81" s="232"/>
      <c r="AMH81" s="232"/>
      <c r="AMI81" s="232"/>
      <c r="AMJ81" s="232"/>
      <c r="AMK81" s="232"/>
    </row>
    <row r="82" spans="1:1025" s="234" customFormat="1">
      <c r="A82" s="323" t="str">
        <f>IF(ISBLANK('[10]PRESUP LINEA IMPULSION'!A350),"",'[10]PRESUP LINEA IMPULSION'!A350)</f>
        <v/>
      </c>
      <c r="B82" s="322" t="str">
        <f>IF(ISBLANK('[10]PRESUP LINEA IMPULSION'!B350),"",'[10]PRESUP LINEA IMPULSION'!B350)</f>
        <v/>
      </c>
      <c r="C82" s="342" t="str">
        <f>IF(ISBLANK('[10]PRESUP LINEA IMPULSION'!C350),"",'[10]PRESUP LINEA IMPULSION'!C350)</f>
        <v/>
      </c>
      <c r="D82" s="311" t="str">
        <f>IF(ISBLANK('[10]PRESUP LINEA IMPULSION'!D350),"",'[10]PRESUP LINEA IMPULSION'!D350)</f>
        <v/>
      </c>
      <c r="E82" s="310"/>
      <c r="F82" s="309" t="str">
        <f t="shared" si="3"/>
        <v/>
      </c>
      <c r="G82" s="288" t="str">
        <f>IF(ISBLANK('[10]PRESUP LINEA IMPULSION'!G350),"",'[10]PRESUP LINEA IMPULSION'!G350)</f>
        <v/>
      </c>
      <c r="H82" s="250"/>
      <c r="K82" s="233"/>
      <c r="L82" s="233"/>
      <c r="M82" s="233"/>
      <c r="N82" s="233"/>
      <c r="O82" s="233"/>
      <c r="P82" s="233"/>
      <c r="Q82" s="233"/>
      <c r="R82" s="233"/>
      <c r="S82" s="232"/>
      <c r="T82" s="232"/>
      <c r="U82" s="232"/>
      <c r="V82" s="232"/>
      <c r="W82" s="232"/>
      <c r="X82" s="232"/>
      <c r="Y82" s="232"/>
      <c r="Z82" s="232"/>
      <c r="AA82" s="232"/>
      <c r="AB82" s="232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2"/>
      <c r="BD82" s="232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2"/>
      <c r="CA82" s="232"/>
      <c r="CB82" s="232"/>
      <c r="CC82" s="232"/>
      <c r="CD82" s="232"/>
      <c r="CE82" s="232"/>
      <c r="CF82" s="232"/>
      <c r="CG82" s="232"/>
      <c r="CH82" s="232"/>
      <c r="CI82" s="232"/>
      <c r="CJ82" s="232"/>
      <c r="CK82" s="232"/>
      <c r="CL82" s="232"/>
      <c r="CM82" s="232"/>
      <c r="CN82" s="232"/>
      <c r="CO82" s="232"/>
      <c r="CP82" s="232"/>
      <c r="CQ82" s="232"/>
      <c r="CR82" s="232"/>
      <c r="CS82" s="232"/>
      <c r="CT82" s="232"/>
      <c r="CU82" s="232"/>
      <c r="CV82" s="232"/>
      <c r="CW82" s="232"/>
      <c r="CX82" s="232"/>
      <c r="CY82" s="232"/>
      <c r="CZ82" s="232"/>
      <c r="DA82" s="232"/>
      <c r="DB82" s="232"/>
      <c r="DC82" s="232"/>
      <c r="DD82" s="232"/>
      <c r="DE82" s="232"/>
      <c r="DF82" s="232"/>
      <c r="DG82" s="232"/>
      <c r="DH82" s="232"/>
      <c r="DI82" s="232"/>
      <c r="DJ82" s="232"/>
      <c r="DK82" s="232"/>
      <c r="DL82" s="232"/>
      <c r="DM82" s="232"/>
      <c r="DN82" s="232"/>
      <c r="DO82" s="232"/>
      <c r="DP82" s="232"/>
      <c r="DQ82" s="232"/>
      <c r="DR82" s="232"/>
      <c r="DS82" s="232"/>
      <c r="DT82" s="232"/>
      <c r="DU82" s="232"/>
      <c r="DV82" s="232"/>
      <c r="DW82" s="232"/>
      <c r="DX82" s="232"/>
      <c r="DY82" s="232"/>
      <c r="DZ82" s="232"/>
      <c r="EA82" s="232"/>
      <c r="EB82" s="232"/>
      <c r="EC82" s="232"/>
      <c r="ED82" s="232"/>
      <c r="EE82" s="232"/>
      <c r="EF82" s="232"/>
      <c r="EG82" s="232"/>
      <c r="EH82" s="232"/>
      <c r="EI82" s="232"/>
      <c r="EJ82" s="232"/>
      <c r="EK82" s="232"/>
      <c r="EL82" s="232"/>
      <c r="EM82" s="232"/>
      <c r="EN82" s="232"/>
      <c r="EO82" s="232"/>
      <c r="EP82" s="232"/>
      <c r="EQ82" s="232"/>
      <c r="ER82" s="232"/>
      <c r="ES82" s="232"/>
      <c r="ET82" s="232"/>
      <c r="EU82" s="232"/>
      <c r="EV82" s="232"/>
      <c r="EW82" s="232"/>
      <c r="EX82" s="232"/>
      <c r="EY82" s="232"/>
      <c r="EZ82" s="232"/>
      <c r="FA82" s="232"/>
      <c r="FB82" s="232"/>
      <c r="FC82" s="232"/>
      <c r="FD82" s="232"/>
      <c r="FE82" s="232"/>
      <c r="FF82" s="232"/>
      <c r="FG82" s="232"/>
      <c r="FH82" s="232"/>
      <c r="FI82" s="232"/>
      <c r="FJ82" s="232"/>
      <c r="FK82" s="232"/>
      <c r="FL82" s="232"/>
      <c r="FM82" s="232"/>
      <c r="FN82" s="232"/>
      <c r="FO82" s="232"/>
      <c r="FP82" s="232"/>
      <c r="FQ82" s="232"/>
      <c r="FR82" s="232"/>
      <c r="FS82" s="232"/>
      <c r="FT82" s="232"/>
      <c r="FU82" s="232"/>
      <c r="FV82" s="232"/>
      <c r="FW82" s="232"/>
      <c r="FX82" s="232"/>
      <c r="FY82" s="232"/>
      <c r="FZ82" s="232"/>
      <c r="GA82" s="232"/>
      <c r="GB82" s="232"/>
      <c r="GC82" s="232"/>
      <c r="GD82" s="232"/>
      <c r="GE82" s="232"/>
      <c r="GF82" s="232"/>
      <c r="GG82" s="232"/>
      <c r="GH82" s="232"/>
      <c r="GI82" s="232"/>
      <c r="GJ82" s="232"/>
      <c r="GK82" s="232"/>
      <c r="GL82" s="232"/>
      <c r="GM82" s="232"/>
      <c r="GN82" s="232"/>
      <c r="GO82" s="232"/>
      <c r="GP82" s="232"/>
      <c r="GQ82" s="232"/>
      <c r="GR82" s="232"/>
      <c r="GS82" s="232"/>
      <c r="GT82" s="232"/>
      <c r="GU82" s="232"/>
      <c r="GV82" s="232"/>
      <c r="GW82" s="232"/>
      <c r="GX82" s="232"/>
      <c r="GY82" s="232"/>
      <c r="GZ82" s="232"/>
      <c r="HA82" s="232"/>
      <c r="HB82" s="232"/>
      <c r="HC82" s="232"/>
      <c r="HD82" s="232"/>
      <c r="HE82" s="232"/>
      <c r="HF82" s="232"/>
      <c r="HG82" s="232"/>
      <c r="HH82" s="232"/>
      <c r="HI82" s="232"/>
      <c r="HJ82" s="232"/>
      <c r="HK82" s="232"/>
      <c r="HL82" s="232"/>
      <c r="HM82" s="232"/>
      <c r="HN82" s="232"/>
      <c r="HO82" s="232"/>
      <c r="HP82" s="232"/>
      <c r="HQ82" s="232"/>
      <c r="HR82" s="232"/>
      <c r="HS82" s="232"/>
      <c r="HT82" s="232"/>
      <c r="HU82" s="232"/>
      <c r="HV82" s="232"/>
      <c r="HW82" s="232"/>
      <c r="HX82" s="232"/>
      <c r="HY82" s="232"/>
      <c r="HZ82" s="232"/>
      <c r="IA82" s="232"/>
      <c r="IB82" s="232"/>
      <c r="IC82" s="232"/>
      <c r="ID82" s="232"/>
      <c r="IE82" s="232"/>
      <c r="IF82" s="232"/>
      <c r="IG82" s="232"/>
      <c r="IH82" s="232"/>
      <c r="II82" s="232"/>
      <c r="IJ82" s="232"/>
      <c r="IK82" s="232"/>
      <c r="IL82" s="232"/>
      <c r="IM82" s="232"/>
      <c r="IN82" s="232"/>
      <c r="IO82" s="232"/>
      <c r="IP82" s="232"/>
      <c r="IQ82" s="232"/>
      <c r="IR82" s="232"/>
      <c r="IS82" s="232"/>
      <c r="IT82" s="232"/>
      <c r="IU82" s="232"/>
      <c r="IV82" s="232"/>
      <c r="IW82" s="232"/>
      <c r="IX82" s="232"/>
      <c r="IY82" s="232"/>
      <c r="IZ82" s="232"/>
      <c r="JA82" s="232"/>
      <c r="JB82" s="232"/>
      <c r="JC82" s="232"/>
      <c r="JD82" s="232"/>
      <c r="JE82" s="232"/>
      <c r="JF82" s="232"/>
      <c r="JG82" s="232"/>
      <c r="JH82" s="232"/>
      <c r="JI82" s="232"/>
      <c r="JJ82" s="232"/>
      <c r="JK82" s="232"/>
      <c r="JL82" s="232"/>
      <c r="JM82" s="232"/>
      <c r="JN82" s="232"/>
      <c r="JO82" s="232"/>
      <c r="JP82" s="232"/>
      <c r="JQ82" s="232"/>
      <c r="JR82" s="232"/>
      <c r="JS82" s="232"/>
      <c r="JT82" s="232"/>
      <c r="JU82" s="232"/>
      <c r="JV82" s="232"/>
      <c r="JW82" s="232"/>
      <c r="JX82" s="232"/>
      <c r="JY82" s="232"/>
      <c r="JZ82" s="232"/>
      <c r="KA82" s="232"/>
      <c r="KB82" s="232"/>
      <c r="KC82" s="232"/>
      <c r="KD82" s="232"/>
      <c r="KE82" s="232"/>
      <c r="KF82" s="232"/>
      <c r="KG82" s="232"/>
      <c r="KH82" s="232"/>
      <c r="KI82" s="232"/>
      <c r="KJ82" s="232"/>
      <c r="KK82" s="232"/>
      <c r="KL82" s="232"/>
      <c r="KM82" s="232"/>
      <c r="KN82" s="232"/>
      <c r="KO82" s="232"/>
      <c r="KP82" s="232"/>
      <c r="KQ82" s="232"/>
      <c r="KR82" s="232"/>
      <c r="KS82" s="232"/>
      <c r="KT82" s="232"/>
      <c r="KU82" s="232"/>
      <c r="KV82" s="232"/>
      <c r="KW82" s="232"/>
      <c r="KX82" s="232"/>
      <c r="KY82" s="232"/>
      <c r="KZ82" s="232"/>
      <c r="LA82" s="232"/>
      <c r="LB82" s="232"/>
      <c r="LC82" s="232"/>
      <c r="LD82" s="232"/>
      <c r="LE82" s="232"/>
      <c r="LF82" s="232"/>
      <c r="LG82" s="232"/>
      <c r="LH82" s="232"/>
      <c r="LI82" s="232"/>
      <c r="LJ82" s="232"/>
      <c r="LK82" s="232"/>
      <c r="LL82" s="232"/>
      <c r="LM82" s="232"/>
      <c r="LN82" s="232"/>
      <c r="LO82" s="232"/>
      <c r="LP82" s="232"/>
      <c r="LQ82" s="232"/>
      <c r="LR82" s="232"/>
      <c r="LS82" s="232"/>
      <c r="LT82" s="232"/>
      <c r="LU82" s="232"/>
      <c r="LV82" s="232"/>
      <c r="LW82" s="232"/>
      <c r="LX82" s="232"/>
      <c r="LY82" s="232"/>
      <c r="LZ82" s="232"/>
      <c r="MA82" s="232"/>
      <c r="MB82" s="232"/>
      <c r="MC82" s="232"/>
      <c r="MD82" s="232"/>
      <c r="ME82" s="232"/>
      <c r="MF82" s="232"/>
      <c r="MG82" s="232"/>
      <c r="MH82" s="232"/>
      <c r="MI82" s="232"/>
      <c r="MJ82" s="232"/>
      <c r="MK82" s="232"/>
      <c r="ML82" s="232"/>
      <c r="MM82" s="232"/>
      <c r="MN82" s="232"/>
      <c r="MO82" s="232"/>
      <c r="MP82" s="232"/>
      <c r="MQ82" s="232"/>
      <c r="MR82" s="232"/>
      <c r="MS82" s="232"/>
      <c r="MT82" s="232"/>
      <c r="MU82" s="232"/>
      <c r="MV82" s="232"/>
      <c r="MW82" s="232"/>
      <c r="MX82" s="232"/>
      <c r="MY82" s="232"/>
      <c r="MZ82" s="232"/>
      <c r="NA82" s="232"/>
      <c r="NB82" s="232"/>
      <c r="NC82" s="232"/>
      <c r="ND82" s="232"/>
      <c r="NE82" s="232"/>
      <c r="NF82" s="232"/>
      <c r="NG82" s="232"/>
      <c r="NH82" s="232"/>
      <c r="NI82" s="232"/>
      <c r="NJ82" s="232"/>
      <c r="NK82" s="232"/>
      <c r="NL82" s="232"/>
      <c r="NM82" s="232"/>
      <c r="NN82" s="232"/>
      <c r="NO82" s="232"/>
      <c r="NP82" s="232"/>
      <c r="NQ82" s="232"/>
      <c r="NR82" s="232"/>
      <c r="NS82" s="232"/>
      <c r="NT82" s="232"/>
      <c r="NU82" s="232"/>
      <c r="NV82" s="232"/>
      <c r="NW82" s="232"/>
      <c r="NX82" s="232"/>
      <c r="NY82" s="232"/>
      <c r="NZ82" s="232"/>
      <c r="OA82" s="232"/>
      <c r="OB82" s="232"/>
      <c r="OC82" s="232"/>
      <c r="OD82" s="232"/>
      <c r="OE82" s="232"/>
      <c r="OF82" s="232"/>
      <c r="OG82" s="232"/>
      <c r="OH82" s="232"/>
      <c r="OI82" s="232"/>
      <c r="OJ82" s="232"/>
      <c r="OK82" s="232"/>
      <c r="OL82" s="232"/>
      <c r="OM82" s="232"/>
      <c r="ON82" s="232"/>
      <c r="OO82" s="232"/>
      <c r="OP82" s="232"/>
      <c r="OQ82" s="232"/>
      <c r="OR82" s="232"/>
      <c r="OS82" s="232"/>
      <c r="OT82" s="232"/>
      <c r="OU82" s="232"/>
      <c r="OV82" s="232"/>
      <c r="OW82" s="232"/>
      <c r="OX82" s="232"/>
      <c r="OY82" s="232"/>
      <c r="OZ82" s="232"/>
      <c r="PA82" s="232"/>
      <c r="PB82" s="232"/>
      <c r="PC82" s="232"/>
      <c r="PD82" s="232"/>
      <c r="PE82" s="232"/>
      <c r="PF82" s="232"/>
      <c r="PG82" s="232"/>
      <c r="PH82" s="232"/>
      <c r="PI82" s="232"/>
      <c r="PJ82" s="232"/>
      <c r="PK82" s="232"/>
      <c r="PL82" s="232"/>
      <c r="PM82" s="232"/>
      <c r="PN82" s="232"/>
      <c r="PO82" s="232"/>
      <c r="PP82" s="232"/>
      <c r="PQ82" s="232"/>
      <c r="PR82" s="232"/>
      <c r="PS82" s="232"/>
      <c r="PT82" s="232"/>
      <c r="PU82" s="232"/>
      <c r="PV82" s="232"/>
      <c r="PW82" s="232"/>
      <c r="PX82" s="232"/>
      <c r="PY82" s="232"/>
      <c r="PZ82" s="232"/>
      <c r="QA82" s="232"/>
      <c r="QB82" s="232"/>
      <c r="QC82" s="232"/>
      <c r="QD82" s="232"/>
      <c r="QE82" s="232"/>
      <c r="QF82" s="232"/>
      <c r="QG82" s="232"/>
      <c r="QH82" s="232"/>
      <c r="QI82" s="232"/>
      <c r="QJ82" s="232"/>
      <c r="QK82" s="232"/>
      <c r="QL82" s="232"/>
      <c r="QM82" s="232"/>
      <c r="QN82" s="232"/>
      <c r="QO82" s="232"/>
      <c r="QP82" s="232"/>
      <c r="QQ82" s="232"/>
      <c r="QR82" s="232"/>
      <c r="QS82" s="232"/>
      <c r="QT82" s="232"/>
      <c r="QU82" s="232"/>
      <c r="QV82" s="232"/>
      <c r="QW82" s="232"/>
      <c r="QX82" s="232"/>
      <c r="QY82" s="232"/>
      <c r="QZ82" s="232"/>
      <c r="RA82" s="232"/>
      <c r="RB82" s="232"/>
      <c r="RC82" s="232"/>
      <c r="RD82" s="232"/>
      <c r="RE82" s="232"/>
      <c r="RF82" s="232"/>
      <c r="RG82" s="232"/>
      <c r="RH82" s="232"/>
      <c r="RI82" s="232"/>
      <c r="RJ82" s="232"/>
      <c r="RK82" s="232"/>
      <c r="RL82" s="232"/>
      <c r="RM82" s="232"/>
      <c r="RN82" s="232"/>
      <c r="RO82" s="232"/>
      <c r="RP82" s="232"/>
      <c r="RQ82" s="232"/>
      <c r="RR82" s="232"/>
      <c r="RS82" s="232"/>
      <c r="RT82" s="232"/>
      <c r="RU82" s="232"/>
      <c r="RV82" s="232"/>
      <c r="RW82" s="232"/>
      <c r="RX82" s="232"/>
      <c r="RY82" s="232"/>
      <c r="RZ82" s="232"/>
      <c r="SA82" s="232"/>
      <c r="SB82" s="232"/>
      <c r="SC82" s="232"/>
      <c r="SD82" s="232"/>
      <c r="SE82" s="232"/>
      <c r="SF82" s="232"/>
      <c r="SG82" s="232"/>
      <c r="SH82" s="232"/>
      <c r="SI82" s="232"/>
      <c r="SJ82" s="232"/>
      <c r="SK82" s="232"/>
      <c r="SL82" s="232"/>
      <c r="SM82" s="232"/>
      <c r="SN82" s="232"/>
      <c r="SO82" s="232"/>
      <c r="SP82" s="232"/>
      <c r="SQ82" s="232"/>
      <c r="SR82" s="232"/>
      <c r="SS82" s="232"/>
      <c r="ST82" s="232"/>
      <c r="SU82" s="232"/>
      <c r="SV82" s="232"/>
      <c r="SW82" s="232"/>
      <c r="SX82" s="232"/>
      <c r="SY82" s="232"/>
      <c r="SZ82" s="232"/>
      <c r="TA82" s="232"/>
      <c r="TB82" s="232"/>
      <c r="TC82" s="232"/>
      <c r="TD82" s="232"/>
      <c r="TE82" s="232"/>
      <c r="TF82" s="232"/>
      <c r="TG82" s="232"/>
      <c r="TH82" s="232"/>
      <c r="TI82" s="232"/>
      <c r="TJ82" s="232"/>
      <c r="TK82" s="232"/>
      <c r="TL82" s="232"/>
      <c r="TM82" s="232"/>
      <c r="TN82" s="232"/>
      <c r="TO82" s="232"/>
      <c r="TP82" s="232"/>
      <c r="TQ82" s="232"/>
      <c r="TR82" s="232"/>
      <c r="TS82" s="232"/>
      <c r="TT82" s="232"/>
      <c r="TU82" s="232"/>
      <c r="TV82" s="232"/>
      <c r="TW82" s="232"/>
      <c r="TX82" s="232"/>
      <c r="TY82" s="232"/>
      <c r="TZ82" s="232"/>
      <c r="UA82" s="232"/>
      <c r="UB82" s="232"/>
      <c r="UC82" s="232"/>
      <c r="UD82" s="232"/>
      <c r="UE82" s="232"/>
      <c r="UF82" s="232"/>
      <c r="UG82" s="232"/>
      <c r="UH82" s="232"/>
      <c r="UI82" s="232"/>
      <c r="UJ82" s="232"/>
      <c r="UK82" s="232"/>
      <c r="UL82" s="232"/>
      <c r="UM82" s="232"/>
      <c r="UN82" s="232"/>
      <c r="UO82" s="232"/>
      <c r="UP82" s="232"/>
      <c r="UQ82" s="232"/>
      <c r="UR82" s="232"/>
      <c r="US82" s="232"/>
      <c r="UT82" s="232"/>
      <c r="UU82" s="232"/>
      <c r="UV82" s="232"/>
      <c r="UW82" s="232"/>
      <c r="UX82" s="232"/>
      <c r="UY82" s="232"/>
      <c r="UZ82" s="232"/>
      <c r="VA82" s="232"/>
      <c r="VB82" s="232"/>
      <c r="VC82" s="232"/>
      <c r="VD82" s="232"/>
      <c r="VE82" s="232"/>
      <c r="VF82" s="232"/>
      <c r="VG82" s="232"/>
      <c r="VH82" s="232"/>
      <c r="VI82" s="232"/>
      <c r="VJ82" s="232"/>
      <c r="VK82" s="232"/>
      <c r="VL82" s="232"/>
      <c r="VM82" s="232"/>
      <c r="VN82" s="232"/>
      <c r="VO82" s="232"/>
      <c r="VP82" s="232"/>
      <c r="VQ82" s="232"/>
      <c r="VR82" s="232"/>
      <c r="VS82" s="232"/>
      <c r="VT82" s="232"/>
      <c r="VU82" s="232"/>
      <c r="VV82" s="232"/>
      <c r="VW82" s="232"/>
      <c r="VX82" s="232"/>
      <c r="VY82" s="232"/>
      <c r="VZ82" s="232"/>
      <c r="WA82" s="232"/>
      <c r="WB82" s="232"/>
      <c r="WC82" s="232"/>
      <c r="WD82" s="232"/>
      <c r="WE82" s="232"/>
      <c r="WF82" s="232"/>
      <c r="WG82" s="232"/>
      <c r="WH82" s="232"/>
      <c r="WI82" s="232"/>
      <c r="WJ82" s="232"/>
      <c r="WK82" s="232"/>
      <c r="WL82" s="232"/>
      <c r="WM82" s="232"/>
      <c r="WN82" s="232"/>
      <c r="WO82" s="232"/>
      <c r="WP82" s="232"/>
      <c r="WQ82" s="232"/>
      <c r="WR82" s="232"/>
      <c r="WS82" s="232"/>
      <c r="WT82" s="232"/>
      <c r="WU82" s="232"/>
      <c r="WV82" s="232"/>
      <c r="WW82" s="232"/>
      <c r="WX82" s="232"/>
      <c r="WY82" s="232"/>
      <c r="WZ82" s="232"/>
      <c r="XA82" s="232"/>
      <c r="XB82" s="232"/>
      <c r="XC82" s="232"/>
      <c r="XD82" s="232"/>
      <c r="XE82" s="232"/>
      <c r="XF82" s="232"/>
      <c r="XG82" s="232"/>
      <c r="XH82" s="232"/>
      <c r="XI82" s="232"/>
      <c r="XJ82" s="232"/>
      <c r="XK82" s="232"/>
      <c r="XL82" s="232"/>
      <c r="XM82" s="232"/>
      <c r="XN82" s="232"/>
      <c r="XO82" s="232"/>
      <c r="XP82" s="232"/>
      <c r="XQ82" s="232"/>
      <c r="XR82" s="232"/>
      <c r="XS82" s="232"/>
      <c r="XT82" s="232"/>
      <c r="XU82" s="232"/>
      <c r="XV82" s="232"/>
      <c r="XW82" s="232"/>
      <c r="XX82" s="232"/>
      <c r="XY82" s="232"/>
      <c r="XZ82" s="232"/>
      <c r="YA82" s="232"/>
      <c r="YB82" s="232"/>
      <c r="YC82" s="232"/>
      <c r="YD82" s="232"/>
      <c r="YE82" s="232"/>
      <c r="YF82" s="232"/>
      <c r="YG82" s="232"/>
      <c r="YH82" s="232"/>
      <c r="YI82" s="232"/>
      <c r="YJ82" s="232"/>
      <c r="YK82" s="232"/>
      <c r="YL82" s="232"/>
      <c r="YM82" s="232"/>
      <c r="YN82" s="232"/>
      <c r="YO82" s="232"/>
      <c r="YP82" s="232"/>
      <c r="YQ82" s="232"/>
      <c r="YR82" s="232"/>
      <c r="YS82" s="232"/>
      <c r="YT82" s="232"/>
      <c r="YU82" s="232"/>
      <c r="YV82" s="232"/>
      <c r="YW82" s="232"/>
      <c r="YX82" s="232"/>
      <c r="YY82" s="232"/>
      <c r="YZ82" s="232"/>
      <c r="ZA82" s="232"/>
      <c r="ZB82" s="232"/>
      <c r="ZC82" s="232"/>
      <c r="ZD82" s="232"/>
      <c r="ZE82" s="232"/>
      <c r="ZF82" s="232"/>
      <c r="ZG82" s="232"/>
      <c r="ZH82" s="232"/>
      <c r="ZI82" s="232"/>
      <c r="ZJ82" s="232"/>
      <c r="ZK82" s="232"/>
      <c r="ZL82" s="232"/>
      <c r="ZM82" s="232"/>
      <c r="ZN82" s="232"/>
      <c r="ZO82" s="232"/>
      <c r="ZP82" s="232"/>
      <c r="ZQ82" s="232"/>
      <c r="ZR82" s="232"/>
      <c r="ZS82" s="232"/>
      <c r="ZT82" s="232"/>
      <c r="ZU82" s="232"/>
      <c r="ZV82" s="232"/>
      <c r="ZW82" s="232"/>
      <c r="ZX82" s="232"/>
      <c r="ZY82" s="232"/>
      <c r="ZZ82" s="232"/>
      <c r="AAA82" s="232"/>
      <c r="AAB82" s="232"/>
      <c r="AAC82" s="232"/>
      <c r="AAD82" s="232"/>
      <c r="AAE82" s="232"/>
      <c r="AAF82" s="232"/>
      <c r="AAG82" s="232"/>
      <c r="AAH82" s="232"/>
      <c r="AAI82" s="232"/>
      <c r="AAJ82" s="232"/>
      <c r="AAK82" s="232"/>
      <c r="AAL82" s="232"/>
      <c r="AAM82" s="232"/>
      <c r="AAN82" s="232"/>
      <c r="AAO82" s="232"/>
      <c r="AAP82" s="232"/>
      <c r="AAQ82" s="232"/>
      <c r="AAR82" s="232"/>
      <c r="AAS82" s="232"/>
      <c r="AAT82" s="232"/>
      <c r="AAU82" s="232"/>
      <c r="AAV82" s="232"/>
      <c r="AAW82" s="232"/>
      <c r="AAX82" s="232"/>
      <c r="AAY82" s="232"/>
      <c r="AAZ82" s="232"/>
      <c r="ABA82" s="232"/>
      <c r="ABB82" s="232"/>
      <c r="ABC82" s="232"/>
      <c r="ABD82" s="232"/>
      <c r="ABE82" s="232"/>
      <c r="ABF82" s="232"/>
      <c r="ABG82" s="232"/>
      <c r="ABH82" s="232"/>
      <c r="ABI82" s="232"/>
      <c r="ABJ82" s="232"/>
      <c r="ABK82" s="232"/>
      <c r="ABL82" s="232"/>
      <c r="ABM82" s="232"/>
      <c r="ABN82" s="232"/>
      <c r="ABO82" s="232"/>
      <c r="ABP82" s="232"/>
      <c r="ABQ82" s="232"/>
      <c r="ABR82" s="232"/>
      <c r="ABS82" s="232"/>
      <c r="ABT82" s="232"/>
      <c r="ABU82" s="232"/>
      <c r="ABV82" s="232"/>
      <c r="ABW82" s="232"/>
      <c r="ABX82" s="232"/>
      <c r="ABY82" s="232"/>
      <c r="ABZ82" s="232"/>
      <c r="ACA82" s="232"/>
      <c r="ACB82" s="232"/>
      <c r="ACC82" s="232"/>
      <c r="ACD82" s="232"/>
      <c r="ACE82" s="232"/>
      <c r="ACF82" s="232"/>
      <c r="ACG82" s="232"/>
      <c r="ACH82" s="232"/>
      <c r="ACI82" s="232"/>
      <c r="ACJ82" s="232"/>
      <c r="ACK82" s="232"/>
      <c r="ACL82" s="232"/>
      <c r="ACM82" s="232"/>
      <c r="ACN82" s="232"/>
      <c r="ACO82" s="232"/>
      <c r="ACP82" s="232"/>
      <c r="ACQ82" s="232"/>
      <c r="ACR82" s="232"/>
      <c r="ACS82" s="232"/>
      <c r="ACT82" s="232"/>
      <c r="ACU82" s="232"/>
      <c r="ACV82" s="232"/>
      <c r="ACW82" s="232"/>
      <c r="ACX82" s="232"/>
      <c r="ACY82" s="232"/>
      <c r="ACZ82" s="232"/>
      <c r="ADA82" s="232"/>
      <c r="ADB82" s="232"/>
      <c r="ADC82" s="232"/>
      <c r="ADD82" s="232"/>
      <c r="ADE82" s="232"/>
      <c r="ADF82" s="232"/>
      <c r="ADG82" s="232"/>
      <c r="ADH82" s="232"/>
      <c r="ADI82" s="232"/>
      <c r="ADJ82" s="232"/>
      <c r="ADK82" s="232"/>
      <c r="ADL82" s="232"/>
      <c r="ADM82" s="232"/>
      <c r="ADN82" s="232"/>
      <c r="ADO82" s="232"/>
      <c r="ADP82" s="232"/>
      <c r="ADQ82" s="232"/>
      <c r="ADR82" s="232"/>
      <c r="ADS82" s="232"/>
      <c r="ADT82" s="232"/>
      <c r="ADU82" s="232"/>
      <c r="ADV82" s="232"/>
      <c r="ADW82" s="232"/>
      <c r="ADX82" s="232"/>
      <c r="ADY82" s="232"/>
      <c r="ADZ82" s="232"/>
      <c r="AEA82" s="232"/>
      <c r="AEB82" s="232"/>
      <c r="AEC82" s="232"/>
      <c r="AED82" s="232"/>
      <c r="AEE82" s="232"/>
      <c r="AEF82" s="232"/>
      <c r="AEG82" s="232"/>
      <c r="AEH82" s="232"/>
      <c r="AEI82" s="232"/>
      <c r="AEJ82" s="232"/>
      <c r="AEK82" s="232"/>
      <c r="AEL82" s="232"/>
      <c r="AEM82" s="232"/>
      <c r="AEN82" s="232"/>
      <c r="AEO82" s="232"/>
      <c r="AEP82" s="232"/>
      <c r="AEQ82" s="232"/>
      <c r="AER82" s="232"/>
      <c r="AES82" s="232"/>
      <c r="AET82" s="232"/>
      <c r="AEU82" s="232"/>
      <c r="AEV82" s="232"/>
      <c r="AEW82" s="232"/>
      <c r="AEX82" s="232"/>
      <c r="AEY82" s="232"/>
      <c r="AEZ82" s="232"/>
      <c r="AFA82" s="232"/>
      <c r="AFB82" s="232"/>
      <c r="AFC82" s="232"/>
      <c r="AFD82" s="232"/>
      <c r="AFE82" s="232"/>
      <c r="AFF82" s="232"/>
      <c r="AFG82" s="232"/>
      <c r="AFH82" s="232"/>
      <c r="AFI82" s="232"/>
      <c r="AFJ82" s="232"/>
      <c r="AFK82" s="232"/>
      <c r="AFL82" s="232"/>
      <c r="AFM82" s="232"/>
      <c r="AFN82" s="232"/>
      <c r="AFO82" s="232"/>
      <c r="AFP82" s="232"/>
      <c r="AFQ82" s="232"/>
      <c r="AFR82" s="232"/>
      <c r="AFS82" s="232"/>
      <c r="AFT82" s="232"/>
      <c r="AFU82" s="232"/>
      <c r="AFV82" s="232"/>
      <c r="AFW82" s="232"/>
      <c r="AFX82" s="232"/>
      <c r="AFY82" s="232"/>
      <c r="AFZ82" s="232"/>
      <c r="AGA82" s="232"/>
      <c r="AGB82" s="232"/>
      <c r="AGC82" s="232"/>
      <c r="AGD82" s="232"/>
      <c r="AGE82" s="232"/>
      <c r="AGF82" s="232"/>
      <c r="AGG82" s="232"/>
      <c r="AGH82" s="232"/>
      <c r="AGI82" s="232"/>
      <c r="AGJ82" s="232"/>
      <c r="AGK82" s="232"/>
      <c r="AGL82" s="232"/>
      <c r="AGM82" s="232"/>
      <c r="AGN82" s="232"/>
      <c r="AGO82" s="232"/>
      <c r="AGP82" s="232"/>
      <c r="AGQ82" s="232"/>
      <c r="AGR82" s="232"/>
      <c r="AGS82" s="232"/>
      <c r="AGT82" s="232"/>
      <c r="AGU82" s="232"/>
      <c r="AGV82" s="232"/>
      <c r="AGW82" s="232"/>
      <c r="AGX82" s="232"/>
      <c r="AGY82" s="232"/>
      <c r="AGZ82" s="232"/>
      <c r="AHA82" s="232"/>
      <c r="AHB82" s="232"/>
      <c r="AHC82" s="232"/>
      <c r="AHD82" s="232"/>
      <c r="AHE82" s="232"/>
      <c r="AHF82" s="232"/>
      <c r="AHG82" s="232"/>
      <c r="AHH82" s="232"/>
      <c r="AHI82" s="232"/>
      <c r="AHJ82" s="232"/>
      <c r="AHK82" s="232"/>
      <c r="AHL82" s="232"/>
      <c r="AHM82" s="232"/>
      <c r="AHN82" s="232"/>
      <c r="AHO82" s="232"/>
      <c r="AHP82" s="232"/>
      <c r="AHQ82" s="232"/>
      <c r="AHR82" s="232"/>
      <c r="AHS82" s="232"/>
      <c r="AHT82" s="232"/>
      <c r="AHU82" s="232"/>
      <c r="AHV82" s="232"/>
      <c r="AHW82" s="232"/>
      <c r="AHX82" s="232"/>
      <c r="AHY82" s="232"/>
      <c r="AHZ82" s="232"/>
      <c r="AIA82" s="232"/>
      <c r="AIB82" s="232"/>
      <c r="AIC82" s="232"/>
      <c r="AID82" s="232"/>
      <c r="AIE82" s="232"/>
      <c r="AIF82" s="232"/>
      <c r="AIG82" s="232"/>
      <c r="AIH82" s="232"/>
      <c r="AII82" s="232"/>
      <c r="AIJ82" s="232"/>
      <c r="AIK82" s="232"/>
      <c r="AIL82" s="232"/>
      <c r="AIM82" s="232"/>
      <c r="AIN82" s="232"/>
      <c r="AIO82" s="232"/>
      <c r="AIP82" s="232"/>
      <c r="AIQ82" s="232"/>
      <c r="AIR82" s="232"/>
      <c r="AIS82" s="232"/>
      <c r="AIT82" s="232"/>
      <c r="AIU82" s="232"/>
      <c r="AIV82" s="232"/>
      <c r="AIW82" s="232"/>
      <c r="AIX82" s="232"/>
      <c r="AIY82" s="232"/>
      <c r="AIZ82" s="232"/>
      <c r="AJA82" s="232"/>
      <c r="AJB82" s="232"/>
      <c r="AJC82" s="232"/>
      <c r="AJD82" s="232"/>
      <c r="AJE82" s="232"/>
      <c r="AJF82" s="232"/>
      <c r="AJG82" s="232"/>
      <c r="AJH82" s="232"/>
      <c r="AJI82" s="232"/>
      <c r="AJJ82" s="232"/>
      <c r="AJK82" s="232"/>
      <c r="AJL82" s="232"/>
      <c r="AJM82" s="232"/>
      <c r="AJN82" s="232"/>
      <c r="AJO82" s="232"/>
      <c r="AJP82" s="232"/>
      <c r="AJQ82" s="232"/>
      <c r="AJR82" s="232"/>
      <c r="AJS82" s="232"/>
      <c r="AJT82" s="232"/>
      <c r="AJU82" s="232"/>
      <c r="AJV82" s="232"/>
      <c r="AJW82" s="232"/>
      <c r="AJX82" s="232"/>
      <c r="AJY82" s="232"/>
      <c r="AJZ82" s="232"/>
      <c r="AKA82" s="232"/>
      <c r="AKB82" s="232"/>
      <c r="AKC82" s="232"/>
      <c r="AKD82" s="232"/>
      <c r="AKE82" s="232"/>
      <c r="AKF82" s="232"/>
      <c r="AKG82" s="232"/>
      <c r="AKH82" s="232"/>
      <c r="AKI82" s="232"/>
      <c r="AKJ82" s="232"/>
      <c r="AKK82" s="232"/>
      <c r="AKL82" s="232"/>
      <c r="AKM82" s="232"/>
      <c r="AKN82" s="232"/>
      <c r="AKO82" s="232"/>
      <c r="AKP82" s="232"/>
      <c r="AKQ82" s="232"/>
      <c r="AKR82" s="232"/>
      <c r="AKS82" s="232"/>
      <c r="AKT82" s="232"/>
      <c r="AKU82" s="232"/>
      <c r="AKV82" s="232"/>
      <c r="AKW82" s="232"/>
      <c r="AKX82" s="232"/>
      <c r="AKY82" s="232"/>
      <c r="AKZ82" s="232"/>
      <c r="ALA82" s="232"/>
      <c r="ALB82" s="232"/>
      <c r="ALC82" s="232"/>
      <c r="ALD82" s="232"/>
      <c r="ALE82" s="232"/>
      <c r="ALF82" s="232"/>
      <c r="ALG82" s="232"/>
      <c r="ALH82" s="232"/>
      <c r="ALI82" s="232"/>
      <c r="ALJ82" s="232"/>
      <c r="ALK82" s="232"/>
      <c r="ALL82" s="232"/>
      <c r="ALM82" s="232"/>
      <c r="ALN82" s="232"/>
      <c r="ALO82" s="232"/>
      <c r="ALP82" s="232"/>
      <c r="ALQ82" s="232"/>
      <c r="ALR82" s="232"/>
      <c r="ALS82" s="232"/>
      <c r="ALT82" s="232"/>
      <c r="ALU82" s="232"/>
      <c r="ALV82" s="232"/>
      <c r="ALW82" s="232"/>
      <c r="ALX82" s="232"/>
      <c r="ALY82" s="232"/>
      <c r="ALZ82" s="232"/>
      <c r="AMA82" s="232"/>
      <c r="AMB82" s="232"/>
      <c r="AMC82" s="232"/>
      <c r="AMD82" s="232"/>
      <c r="AME82" s="232"/>
      <c r="AMF82" s="232"/>
      <c r="AMG82" s="232"/>
      <c r="AMH82" s="232"/>
      <c r="AMI82" s="232"/>
      <c r="AMJ82" s="232"/>
      <c r="AMK82" s="232"/>
    </row>
    <row r="83" spans="1:1025" s="234" customFormat="1" ht="44.25" customHeight="1">
      <c r="A83" s="330">
        <f>A58+1</f>
        <v>4</v>
      </c>
      <c r="B83" s="313" t="str">
        <f>IF(ISBLANK('[10]PRESUP LINEA IMPULSION'!B351),"",'[10]PRESUP LINEA IMPULSION'!B351)</f>
        <v>COLOCACION DE TUBERIAS Y PIEZAS ESPECIALES:</v>
      </c>
      <c r="C83" s="342" t="str">
        <f>IF(ISBLANK('[10]PRESUP LINEA IMPULSION'!C351),"",'[10]PRESUP LINEA IMPULSION'!C351)</f>
        <v/>
      </c>
      <c r="D83" s="311" t="str">
        <f>IF(ISBLANK('[10]PRESUP LINEA IMPULSION'!D351),"",'[10]PRESUP LINEA IMPULSION'!D351)</f>
        <v/>
      </c>
      <c r="E83" s="310"/>
      <c r="F83" s="309" t="str">
        <f t="shared" si="3"/>
        <v/>
      </c>
      <c r="G83" s="288" t="str">
        <f>IF(ISBLANK('[10]PRESUP LINEA IMPULSION'!G351),"",'[10]PRESUP LINEA IMPULSION'!G351)</f>
        <v/>
      </c>
      <c r="H83" s="250"/>
      <c r="K83" s="233"/>
      <c r="L83" s="233"/>
      <c r="M83" s="233"/>
      <c r="N83" s="233"/>
      <c r="O83" s="233"/>
      <c r="P83" s="233"/>
      <c r="Q83" s="233"/>
      <c r="R83" s="233"/>
      <c r="S83" s="232"/>
      <c r="T83" s="232"/>
      <c r="U83" s="232"/>
      <c r="V83" s="232"/>
      <c r="W83" s="232"/>
      <c r="X83" s="232"/>
      <c r="Y83" s="232"/>
      <c r="Z83" s="232"/>
      <c r="AA83" s="232"/>
      <c r="AB83" s="232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2"/>
      <c r="BD83" s="232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2"/>
      <c r="CA83" s="232"/>
      <c r="CB83" s="232"/>
      <c r="CC83" s="232"/>
      <c r="CD83" s="232"/>
      <c r="CE83" s="232"/>
      <c r="CF83" s="232"/>
      <c r="CG83" s="232"/>
      <c r="CH83" s="232"/>
      <c r="CI83" s="232"/>
      <c r="CJ83" s="232"/>
      <c r="CK83" s="232"/>
      <c r="CL83" s="232"/>
      <c r="CM83" s="232"/>
      <c r="CN83" s="232"/>
      <c r="CO83" s="232"/>
      <c r="CP83" s="232"/>
      <c r="CQ83" s="232"/>
      <c r="CR83" s="232"/>
      <c r="CS83" s="232"/>
      <c r="CT83" s="232"/>
      <c r="CU83" s="232"/>
      <c r="CV83" s="232"/>
      <c r="CW83" s="232"/>
      <c r="CX83" s="232"/>
      <c r="CY83" s="232"/>
      <c r="CZ83" s="232"/>
      <c r="DA83" s="232"/>
      <c r="DB83" s="232"/>
      <c r="DC83" s="232"/>
      <c r="DD83" s="232"/>
      <c r="DE83" s="232"/>
      <c r="DF83" s="232"/>
      <c r="DG83" s="232"/>
      <c r="DH83" s="232"/>
      <c r="DI83" s="232"/>
      <c r="DJ83" s="232"/>
      <c r="DK83" s="232"/>
      <c r="DL83" s="232"/>
      <c r="DM83" s="232"/>
      <c r="DN83" s="232"/>
      <c r="DO83" s="232"/>
      <c r="DP83" s="232"/>
      <c r="DQ83" s="232"/>
      <c r="DR83" s="232"/>
      <c r="DS83" s="232"/>
      <c r="DT83" s="232"/>
      <c r="DU83" s="232"/>
      <c r="DV83" s="232"/>
      <c r="DW83" s="232"/>
      <c r="DX83" s="232"/>
      <c r="DY83" s="232"/>
      <c r="DZ83" s="232"/>
      <c r="EA83" s="232"/>
      <c r="EB83" s="232"/>
      <c r="EC83" s="232"/>
      <c r="ED83" s="232"/>
      <c r="EE83" s="232"/>
      <c r="EF83" s="232"/>
      <c r="EG83" s="232"/>
      <c r="EH83" s="232"/>
      <c r="EI83" s="232"/>
      <c r="EJ83" s="232"/>
      <c r="EK83" s="232"/>
      <c r="EL83" s="232"/>
      <c r="EM83" s="232"/>
      <c r="EN83" s="232"/>
      <c r="EO83" s="232"/>
      <c r="EP83" s="232"/>
      <c r="EQ83" s="232"/>
      <c r="ER83" s="232"/>
      <c r="ES83" s="232"/>
      <c r="ET83" s="232"/>
      <c r="EU83" s="232"/>
      <c r="EV83" s="232"/>
      <c r="EW83" s="232"/>
      <c r="EX83" s="232"/>
      <c r="EY83" s="232"/>
      <c r="EZ83" s="232"/>
      <c r="FA83" s="232"/>
      <c r="FB83" s="232"/>
      <c r="FC83" s="232"/>
      <c r="FD83" s="232"/>
      <c r="FE83" s="232"/>
      <c r="FF83" s="232"/>
      <c r="FG83" s="232"/>
      <c r="FH83" s="232"/>
      <c r="FI83" s="232"/>
      <c r="FJ83" s="232"/>
      <c r="FK83" s="232"/>
      <c r="FL83" s="232"/>
      <c r="FM83" s="232"/>
      <c r="FN83" s="232"/>
      <c r="FO83" s="232"/>
      <c r="FP83" s="232"/>
      <c r="FQ83" s="232"/>
      <c r="FR83" s="232"/>
      <c r="FS83" s="232"/>
      <c r="FT83" s="232"/>
      <c r="FU83" s="232"/>
      <c r="FV83" s="232"/>
      <c r="FW83" s="232"/>
      <c r="FX83" s="232"/>
      <c r="FY83" s="232"/>
      <c r="FZ83" s="232"/>
      <c r="GA83" s="232"/>
      <c r="GB83" s="232"/>
      <c r="GC83" s="232"/>
      <c r="GD83" s="232"/>
      <c r="GE83" s="232"/>
      <c r="GF83" s="232"/>
      <c r="GG83" s="232"/>
      <c r="GH83" s="232"/>
      <c r="GI83" s="232"/>
      <c r="GJ83" s="232"/>
      <c r="GK83" s="232"/>
      <c r="GL83" s="232"/>
      <c r="GM83" s="232"/>
      <c r="GN83" s="232"/>
      <c r="GO83" s="232"/>
      <c r="GP83" s="232"/>
      <c r="GQ83" s="232"/>
      <c r="GR83" s="232"/>
      <c r="GS83" s="232"/>
      <c r="GT83" s="232"/>
      <c r="GU83" s="232"/>
      <c r="GV83" s="232"/>
      <c r="GW83" s="232"/>
      <c r="GX83" s="232"/>
      <c r="GY83" s="232"/>
      <c r="GZ83" s="232"/>
      <c r="HA83" s="232"/>
      <c r="HB83" s="232"/>
      <c r="HC83" s="232"/>
      <c r="HD83" s="232"/>
      <c r="HE83" s="232"/>
      <c r="HF83" s="232"/>
      <c r="HG83" s="232"/>
      <c r="HH83" s="232"/>
      <c r="HI83" s="232"/>
      <c r="HJ83" s="232"/>
      <c r="HK83" s="232"/>
      <c r="HL83" s="232"/>
      <c r="HM83" s="232"/>
      <c r="HN83" s="232"/>
      <c r="HO83" s="232"/>
      <c r="HP83" s="232"/>
      <c r="HQ83" s="232"/>
      <c r="HR83" s="232"/>
      <c r="HS83" s="232"/>
      <c r="HT83" s="232"/>
      <c r="HU83" s="232"/>
      <c r="HV83" s="232"/>
      <c r="HW83" s="232"/>
      <c r="HX83" s="232"/>
      <c r="HY83" s="232"/>
      <c r="HZ83" s="232"/>
      <c r="IA83" s="232"/>
      <c r="IB83" s="232"/>
      <c r="IC83" s="232"/>
      <c r="ID83" s="232"/>
      <c r="IE83" s="232"/>
      <c r="IF83" s="232"/>
      <c r="IG83" s="232"/>
      <c r="IH83" s="232"/>
      <c r="II83" s="232"/>
      <c r="IJ83" s="232"/>
      <c r="IK83" s="232"/>
      <c r="IL83" s="232"/>
      <c r="IM83" s="232"/>
      <c r="IN83" s="232"/>
      <c r="IO83" s="232"/>
      <c r="IP83" s="232"/>
      <c r="IQ83" s="232"/>
      <c r="IR83" s="232"/>
      <c r="IS83" s="232"/>
      <c r="IT83" s="232"/>
      <c r="IU83" s="232"/>
      <c r="IV83" s="232"/>
      <c r="IW83" s="232"/>
      <c r="IX83" s="232"/>
      <c r="IY83" s="232"/>
      <c r="IZ83" s="232"/>
      <c r="JA83" s="232"/>
      <c r="JB83" s="232"/>
      <c r="JC83" s="232"/>
      <c r="JD83" s="232"/>
      <c r="JE83" s="232"/>
      <c r="JF83" s="232"/>
      <c r="JG83" s="232"/>
      <c r="JH83" s="232"/>
      <c r="JI83" s="232"/>
      <c r="JJ83" s="232"/>
      <c r="JK83" s="232"/>
      <c r="JL83" s="232"/>
      <c r="JM83" s="232"/>
      <c r="JN83" s="232"/>
      <c r="JO83" s="232"/>
      <c r="JP83" s="232"/>
      <c r="JQ83" s="232"/>
      <c r="JR83" s="232"/>
      <c r="JS83" s="232"/>
      <c r="JT83" s="232"/>
      <c r="JU83" s="232"/>
      <c r="JV83" s="232"/>
      <c r="JW83" s="232"/>
      <c r="JX83" s="232"/>
      <c r="JY83" s="232"/>
      <c r="JZ83" s="232"/>
      <c r="KA83" s="232"/>
      <c r="KB83" s="232"/>
      <c r="KC83" s="232"/>
      <c r="KD83" s="232"/>
      <c r="KE83" s="232"/>
      <c r="KF83" s="232"/>
      <c r="KG83" s="232"/>
      <c r="KH83" s="232"/>
      <c r="KI83" s="232"/>
      <c r="KJ83" s="232"/>
      <c r="KK83" s="232"/>
      <c r="KL83" s="232"/>
      <c r="KM83" s="232"/>
      <c r="KN83" s="232"/>
      <c r="KO83" s="232"/>
      <c r="KP83" s="232"/>
      <c r="KQ83" s="232"/>
      <c r="KR83" s="232"/>
      <c r="KS83" s="232"/>
      <c r="KT83" s="232"/>
      <c r="KU83" s="232"/>
      <c r="KV83" s="232"/>
      <c r="KW83" s="232"/>
      <c r="KX83" s="232"/>
      <c r="KY83" s="232"/>
      <c r="KZ83" s="232"/>
      <c r="LA83" s="232"/>
      <c r="LB83" s="232"/>
      <c r="LC83" s="232"/>
      <c r="LD83" s="232"/>
      <c r="LE83" s="232"/>
      <c r="LF83" s="232"/>
      <c r="LG83" s="232"/>
      <c r="LH83" s="232"/>
      <c r="LI83" s="232"/>
      <c r="LJ83" s="232"/>
      <c r="LK83" s="232"/>
      <c r="LL83" s="232"/>
      <c r="LM83" s="232"/>
      <c r="LN83" s="232"/>
      <c r="LO83" s="232"/>
      <c r="LP83" s="232"/>
      <c r="LQ83" s="232"/>
      <c r="LR83" s="232"/>
      <c r="LS83" s="232"/>
      <c r="LT83" s="232"/>
      <c r="LU83" s="232"/>
      <c r="LV83" s="232"/>
      <c r="LW83" s="232"/>
      <c r="LX83" s="232"/>
      <c r="LY83" s="232"/>
      <c r="LZ83" s="232"/>
      <c r="MA83" s="232"/>
      <c r="MB83" s="232"/>
      <c r="MC83" s="232"/>
      <c r="MD83" s="232"/>
      <c r="ME83" s="232"/>
      <c r="MF83" s="232"/>
      <c r="MG83" s="232"/>
      <c r="MH83" s="232"/>
      <c r="MI83" s="232"/>
      <c r="MJ83" s="232"/>
      <c r="MK83" s="232"/>
      <c r="ML83" s="232"/>
      <c r="MM83" s="232"/>
      <c r="MN83" s="232"/>
      <c r="MO83" s="232"/>
      <c r="MP83" s="232"/>
      <c r="MQ83" s="232"/>
      <c r="MR83" s="232"/>
      <c r="MS83" s="232"/>
      <c r="MT83" s="232"/>
      <c r="MU83" s="232"/>
      <c r="MV83" s="232"/>
      <c r="MW83" s="232"/>
      <c r="MX83" s="232"/>
      <c r="MY83" s="232"/>
      <c r="MZ83" s="232"/>
      <c r="NA83" s="232"/>
      <c r="NB83" s="232"/>
      <c r="NC83" s="232"/>
      <c r="ND83" s="232"/>
      <c r="NE83" s="232"/>
      <c r="NF83" s="232"/>
      <c r="NG83" s="232"/>
      <c r="NH83" s="232"/>
      <c r="NI83" s="232"/>
      <c r="NJ83" s="232"/>
      <c r="NK83" s="232"/>
      <c r="NL83" s="232"/>
      <c r="NM83" s="232"/>
      <c r="NN83" s="232"/>
      <c r="NO83" s="232"/>
      <c r="NP83" s="232"/>
      <c r="NQ83" s="232"/>
      <c r="NR83" s="232"/>
      <c r="NS83" s="232"/>
      <c r="NT83" s="232"/>
      <c r="NU83" s="232"/>
      <c r="NV83" s="232"/>
      <c r="NW83" s="232"/>
      <c r="NX83" s="232"/>
      <c r="NY83" s="232"/>
      <c r="NZ83" s="232"/>
      <c r="OA83" s="232"/>
      <c r="OB83" s="232"/>
      <c r="OC83" s="232"/>
      <c r="OD83" s="232"/>
      <c r="OE83" s="232"/>
      <c r="OF83" s="232"/>
      <c r="OG83" s="232"/>
      <c r="OH83" s="232"/>
      <c r="OI83" s="232"/>
      <c r="OJ83" s="232"/>
      <c r="OK83" s="232"/>
      <c r="OL83" s="232"/>
      <c r="OM83" s="232"/>
      <c r="ON83" s="232"/>
      <c r="OO83" s="232"/>
      <c r="OP83" s="232"/>
      <c r="OQ83" s="232"/>
      <c r="OR83" s="232"/>
      <c r="OS83" s="232"/>
      <c r="OT83" s="232"/>
      <c r="OU83" s="232"/>
      <c r="OV83" s="232"/>
      <c r="OW83" s="232"/>
      <c r="OX83" s="232"/>
      <c r="OY83" s="232"/>
      <c r="OZ83" s="232"/>
      <c r="PA83" s="232"/>
      <c r="PB83" s="232"/>
      <c r="PC83" s="232"/>
      <c r="PD83" s="232"/>
      <c r="PE83" s="232"/>
      <c r="PF83" s="232"/>
      <c r="PG83" s="232"/>
      <c r="PH83" s="232"/>
      <c r="PI83" s="232"/>
      <c r="PJ83" s="232"/>
      <c r="PK83" s="232"/>
      <c r="PL83" s="232"/>
      <c r="PM83" s="232"/>
      <c r="PN83" s="232"/>
      <c r="PO83" s="232"/>
      <c r="PP83" s="232"/>
      <c r="PQ83" s="232"/>
      <c r="PR83" s="232"/>
      <c r="PS83" s="232"/>
      <c r="PT83" s="232"/>
      <c r="PU83" s="232"/>
      <c r="PV83" s="232"/>
      <c r="PW83" s="232"/>
      <c r="PX83" s="232"/>
      <c r="PY83" s="232"/>
      <c r="PZ83" s="232"/>
      <c r="QA83" s="232"/>
      <c r="QB83" s="232"/>
      <c r="QC83" s="232"/>
      <c r="QD83" s="232"/>
      <c r="QE83" s="232"/>
      <c r="QF83" s="232"/>
      <c r="QG83" s="232"/>
      <c r="QH83" s="232"/>
      <c r="QI83" s="232"/>
      <c r="QJ83" s="232"/>
      <c r="QK83" s="232"/>
      <c r="QL83" s="232"/>
      <c r="QM83" s="232"/>
      <c r="QN83" s="232"/>
      <c r="QO83" s="232"/>
      <c r="QP83" s="232"/>
      <c r="QQ83" s="232"/>
      <c r="QR83" s="232"/>
      <c r="QS83" s="232"/>
      <c r="QT83" s="232"/>
      <c r="QU83" s="232"/>
      <c r="QV83" s="232"/>
      <c r="QW83" s="232"/>
      <c r="QX83" s="232"/>
      <c r="QY83" s="232"/>
      <c r="QZ83" s="232"/>
      <c r="RA83" s="232"/>
      <c r="RB83" s="232"/>
      <c r="RC83" s="232"/>
      <c r="RD83" s="232"/>
      <c r="RE83" s="232"/>
      <c r="RF83" s="232"/>
      <c r="RG83" s="232"/>
      <c r="RH83" s="232"/>
      <c r="RI83" s="232"/>
      <c r="RJ83" s="232"/>
      <c r="RK83" s="232"/>
      <c r="RL83" s="232"/>
      <c r="RM83" s="232"/>
      <c r="RN83" s="232"/>
      <c r="RO83" s="232"/>
      <c r="RP83" s="232"/>
      <c r="RQ83" s="232"/>
      <c r="RR83" s="232"/>
      <c r="RS83" s="232"/>
      <c r="RT83" s="232"/>
      <c r="RU83" s="232"/>
      <c r="RV83" s="232"/>
      <c r="RW83" s="232"/>
      <c r="RX83" s="232"/>
      <c r="RY83" s="232"/>
      <c r="RZ83" s="232"/>
      <c r="SA83" s="232"/>
      <c r="SB83" s="232"/>
      <c r="SC83" s="232"/>
      <c r="SD83" s="232"/>
      <c r="SE83" s="232"/>
      <c r="SF83" s="232"/>
      <c r="SG83" s="232"/>
      <c r="SH83" s="232"/>
      <c r="SI83" s="232"/>
      <c r="SJ83" s="232"/>
      <c r="SK83" s="232"/>
      <c r="SL83" s="232"/>
      <c r="SM83" s="232"/>
      <c r="SN83" s="232"/>
      <c r="SO83" s="232"/>
      <c r="SP83" s="232"/>
      <c r="SQ83" s="232"/>
      <c r="SR83" s="232"/>
      <c r="SS83" s="232"/>
      <c r="ST83" s="232"/>
      <c r="SU83" s="232"/>
      <c r="SV83" s="232"/>
      <c r="SW83" s="232"/>
      <c r="SX83" s="232"/>
      <c r="SY83" s="232"/>
      <c r="SZ83" s="232"/>
      <c r="TA83" s="232"/>
      <c r="TB83" s="232"/>
      <c r="TC83" s="232"/>
      <c r="TD83" s="232"/>
      <c r="TE83" s="232"/>
      <c r="TF83" s="232"/>
      <c r="TG83" s="232"/>
      <c r="TH83" s="232"/>
      <c r="TI83" s="232"/>
      <c r="TJ83" s="232"/>
      <c r="TK83" s="232"/>
      <c r="TL83" s="232"/>
      <c r="TM83" s="232"/>
      <c r="TN83" s="232"/>
      <c r="TO83" s="232"/>
      <c r="TP83" s="232"/>
      <c r="TQ83" s="232"/>
      <c r="TR83" s="232"/>
      <c r="TS83" s="232"/>
      <c r="TT83" s="232"/>
      <c r="TU83" s="232"/>
      <c r="TV83" s="232"/>
      <c r="TW83" s="232"/>
      <c r="TX83" s="232"/>
      <c r="TY83" s="232"/>
      <c r="TZ83" s="232"/>
      <c r="UA83" s="232"/>
      <c r="UB83" s="232"/>
      <c r="UC83" s="232"/>
      <c r="UD83" s="232"/>
      <c r="UE83" s="232"/>
      <c r="UF83" s="232"/>
      <c r="UG83" s="232"/>
      <c r="UH83" s="232"/>
      <c r="UI83" s="232"/>
      <c r="UJ83" s="232"/>
      <c r="UK83" s="232"/>
      <c r="UL83" s="232"/>
      <c r="UM83" s="232"/>
      <c r="UN83" s="232"/>
      <c r="UO83" s="232"/>
      <c r="UP83" s="232"/>
      <c r="UQ83" s="232"/>
      <c r="UR83" s="232"/>
      <c r="US83" s="232"/>
      <c r="UT83" s="232"/>
      <c r="UU83" s="232"/>
      <c r="UV83" s="232"/>
      <c r="UW83" s="232"/>
      <c r="UX83" s="232"/>
      <c r="UY83" s="232"/>
      <c r="UZ83" s="232"/>
      <c r="VA83" s="232"/>
      <c r="VB83" s="232"/>
      <c r="VC83" s="232"/>
      <c r="VD83" s="232"/>
      <c r="VE83" s="232"/>
      <c r="VF83" s="232"/>
      <c r="VG83" s="232"/>
      <c r="VH83" s="232"/>
      <c r="VI83" s="232"/>
      <c r="VJ83" s="232"/>
      <c r="VK83" s="232"/>
      <c r="VL83" s="232"/>
      <c r="VM83" s="232"/>
      <c r="VN83" s="232"/>
      <c r="VO83" s="232"/>
      <c r="VP83" s="232"/>
      <c r="VQ83" s="232"/>
      <c r="VR83" s="232"/>
      <c r="VS83" s="232"/>
      <c r="VT83" s="232"/>
      <c r="VU83" s="232"/>
      <c r="VV83" s="232"/>
      <c r="VW83" s="232"/>
      <c r="VX83" s="232"/>
      <c r="VY83" s="232"/>
      <c r="VZ83" s="232"/>
      <c r="WA83" s="232"/>
      <c r="WB83" s="232"/>
      <c r="WC83" s="232"/>
      <c r="WD83" s="232"/>
      <c r="WE83" s="232"/>
      <c r="WF83" s="232"/>
      <c r="WG83" s="232"/>
      <c r="WH83" s="232"/>
      <c r="WI83" s="232"/>
      <c r="WJ83" s="232"/>
      <c r="WK83" s="232"/>
      <c r="WL83" s="232"/>
      <c r="WM83" s="232"/>
      <c r="WN83" s="232"/>
      <c r="WO83" s="232"/>
      <c r="WP83" s="232"/>
      <c r="WQ83" s="232"/>
      <c r="WR83" s="232"/>
      <c r="WS83" s="232"/>
      <c r="WT83" s="232"/>
      <c r="WU83" s="232"/>
      <c r="WV83" s="232"/>
      <c r="WW83" s="232"/>
      <c r="WX83" s="232"/>
      <c r="WY83" s="232"/>
      <c r="WZ83" s="232"/>
      <c r="XA83" s="232"/>
      <c r="XB83" s="232"/>
      <c r="XC83" s="232"/>
      <c r="XD83" s="232"/>
      <c r="XE83" s="232"/>
      <c r="XF83" s="232"/>
      <c r="XG83" s="232"/>
      <c r="XH83" s="232"/>
      <c r="XI83" s="232"/>
      <c r="XJ83" s="232"/>
      <c r="XK83" s="232"/>
      <c r="XL83" s="232"/>
      <c r="XM83" s="232"/>
      <c r="XN83" s="232"/>
      <c r="XO83" s="232"/>
      <c r="XP83" s="232"/>
      <c r="XQ83" s="232"/>
      <c r="XR83" s="232"/>
      <c r="XS83" s="232"/>
      <c r="XT83" s="232"/>
      <c r="XU83" s="232"/>
      <c r="XV83" s="232"/>
      <c r="XW83" s="232"/>
      <c r="XX83" s="232"/>
      <c r="XY83" s="232"/>
      <c r="XZ83" s="232"/>
      <c r="YA83" s="232"/>
      <c r="YB83" s="232"/>
      <c r="YC83" s="232"/>
      <c r="YD83" s="232"/>
      <c r="YE83" s="232"/>
      <c r="YF83" s="232"/>
      <c r="YG83" s="232"/>
      <c r="YH83" s="232"/>
      <c r="YI83" s="232"/>
      <c r="YJ83" s="232"/>
      <c r="YK83" s="232"/>
      <c r="YL83" s="232"/>
      <c r="YM83" s="232"/>
      <c r="YN83" s="232"/>
      <c r="YO83" s="232"/>
      <c r="YP83" s="232"/>
      <c r="YQ83" s="232"/>
      <c r="YR83" s="232"/>
      <c r="YS83" s="232"/>
      <c r="YT83" s="232"/>
      <c r="YU83" s="232"/>
      <c r="YV83" s="232"/>
      <c r="YW83" s="232"/>
      <c r="YX83" s="232"/>
      <c r="YY83" s="232"/>
      <c r="YZ83" s="232"/>
      <c r="ZA83" s="232"/>
      <c r="ZB83" s="232"/>
      <c r="ZC83" s="232"/>
      <c r="ZD83" s="232"/>
      <c r="ZE83" s="232"/>
      <c r="ZF83" s="232"/>
      <c r="ZG83" s="232"/>
      <c r="ZH83" s="232"/>
      <c r="ZI83" s="232"/>
      <c r="ZJ83" s="232"/>
      <c r="ZK83" s="232"/>
      <c r="ZL83" s="232"/>
      <c r="ZM83" s="232"/>
      <c r="ZN83" s="232"/>
      <c r="ZO83" s="232"/>
      <c r="ZP83" s="232"/>
      <c r="ZQ83" s="232"/>
      <c r="ZR83" s="232"/>
      <c r="ZS83" s="232"/>
      <c r="ZT83" s="232"/>
      <c r="ZU83" s="232"/>
      <c r="ZV83" s="232"/>
      <c r="ZW83" s="232"/>
      <c r="ZX83" s="232"/>
      <c r="ZY83" s="232"/>
      <c r="ZZ83" s="232"/>
      <c r="AAA83" s="232"/>
      <c r="AAB83" s="232"/>
      <c r="AAC83" s="232"/>
      <c r="AAD83" s="232"/>
      <c r="AAE83" s="232"/>
      <c r="AAF83" s="232"/>
      <c r="AAG83" s="232"/>
      <c r="AAH83" s="232"/>
      <c r="AAI83" s="232"/>
      <c r="AAJ83" s="232"/>
      <c r="AAK83" s="232"/>
      <c r="AAL83" s="232"/>
      <c r="AAM83" s="232"/>
      <c r="AAN83" s="232"/>
      <c r="AAO83" s="232"/>
      <c r="AAP83" s="232"/>
      <c r="AAQ83" s="232"/>
      <c r="AAR83" s="232"/>
      <c r="AAS83" s="232"/>
      <c r="AAT83" s="232"/>
      <c r="AAU83" s="232"/>
      <c r="AAV83" s="232"/>
      <c r="AAW83" s="232"/>
      <c r="AAX83" s="232"/>
      <c r="AAY83" s="232"/>
      <c r="AAZ83" s="232"/>
      <c r="ABA83" s="232"/>
      <c r="ABB83" s="232"/>
      <c r="ABC83" s="232"/>
      <c r="ABD83" s="232"/>
      <c r="ABE83" s="232"/>
      <c r="ABF83" s="232"/>
      <c r="ABG83" s="232"/>
      <c r="ABH83" s="232"/>
      <c r="ABI83" s="232"/>
      <c r="ABJ83" s="232"/>
      <c r="ABK83" s="232"/>
      <c r="ABL83" s="232"/>
      <c r="ABM83" s="232"/>
      <c r="ABN83" s="232"/>
      <c r="ABO83" s="232"/>
      <c r="ABP83" s="232"/>
      <c r="ABQ83" s="232"/>
      <c r="ABR83" s="232"/>
      <c r="ABS83" s="232"/>
      <c r="ABT83" s="232"/>
      <c r="ABU83" s="232"/>
      <c r="ABV83" s="232"/>
      <c r="ABW83" s="232"/>
      <c r="ABX83" s="232"/>
      <c r="ABY83" s="232"/>
      <c r="ABZ83" s="232"/>
      <c r="ACA83" s="232"/>
      <c r="ACB83" s="232"/>
      <c r="ACC83" s="232"/>
      <c r="ACD83" s="232"/>
      <c r="ACE83" s="232"/>
      <c r="ACF83" s="232"/>
      <c r="ACG83" s="232"/>
      <c r="ACH83" s="232"/>
      <c r="ACI83" s="232"/>
      <c r="ACJ83" s="232"/>
      <c r="ACK83" s="232"/>
      <c r="ACL83" s="232"/>
      <c r="ACM83" s="232"/>
      <c r="ACN83" s="232"/>
      <c r="ACO83" s="232"/>
      <c r="ACP83" s="232"/>
      <c r="ACQ83" s="232"/>
      <c r="ACR83" s="232"/>
      <c r="ACS83" s="232"/>
      <c r="ACT83" s="232"/>
      <c r="ACU83" s="232"/>
      <c r="ACV83" s="232"/>
      <c r="ACW83" s="232"/>
      <c r="ACX83" s="232"/>
      <c r="ACY83" s="232"/>
      <c r="ACZ83" s="232"/>
      <c r="ADA83" s="232"/>
      <c r="ADB83" s="232"/>
      <c r="ADC83" s="232"/>
      <c r="ADD83" s="232"/>
      <c r="ADE83" s="232"/>
      <c r="ADF83" s="232"/>
      <c r="ADG83" s="232"/>
      <c r="ADH83" s="232"/>
      <c r="ADI83" s="232"/>
      <c r="ADJ83" s="232"/>
      <c r="ADK83" s="232"/>
      <c r="ADL83" s="232"/>
      <c r="ADM83" s="232"/>
      <c r="ADN83" s="232"/>
      <c r="ADO83" s="232"/>
      <c r="ADP83" s="232"/>
      <c r="ADQ83" s="232"/>
      <c r="ADR83" s="232"/>
      <c r="ADS83" s="232"/>
      <c r="ADT83" s="232"/>
      <c r="ADU83" s="232"/>
      <c r="ADV83" s="232"/>
      <c r="ADW83" s="232"/>
      <c r="ADX83" s="232"/>
      <c r="ADY83" s="232"/>
      <c r="ADZ83" s="232"/>
      <c r="AEA83" s="232"/>
      <c r="AEB83" s="232"/>
      <c r="AEC83" s="232"/>
      <c r="AED83" s="232"/>
      <c r="AEE83" s="232"/>
      <c r="AEF83" s="232"/>
      <c r="AEG83" s="232"/>
      <c r="AEH83" s="232"/>
      <c r="AEI83" s="232"/>
      <c r="AEJ83" s="232"/>
      <c r="AEK83" s="232"/>
      <c r="AEL83" s="232"/>
      <c r="AEM83" s="232"/>
      <c r="AEN83" s="232"/>
      <c r="AEO83" s="232"/>
      <c r="AEP83" s="232"/>
      <c r="AEQ83" s="232"/>
      <c r="AER83" s="232"/>
      <c r="AES83" s="232"/>
      <c r="AET83" s="232"/>
      <c r="AEU83" s="232"/>
      <c r="AEV83" s="232"/>
      <c r="AEW83" s="232"/>
      <c r="AEX83" s="232"/>
      <c r="AEY83" s="232"/>
      <c r="AEZ83" s="232"/>
      <c r="AFA83" s="232"/>
      <c r="AFB83" s="232"/>
      <c r="AFC83" s="232"/>
      <c r="AFD83" s="232"/>
      <c r="AFE83" s="232"/>
      <c r="AFF83" s="232"/>
      <c r="AFG83" s="232"/>
      <c r="AFH83" s="232"/>
      <c r="AFI83" s="232"/>
      <c r="AFJ83" s="232"/>
      <c r="AFK83" s="232"/>
      <c r="AFL83" s="232"/>
      <c r="AFM83" s="232"/>
      <c r="AFN83" s="232"/>
      <c r="AFO83" s="232"/>
      <c r="AFP83" s="232"/>
      <c r="AFQ83" s="232"/>
      <c r="AFR83" s="232"/>
      <c r="AFS83" s="232"/>
      <c r="AFT83" s="232"/>
      <c r="AFU83" s="232"/>
      <c r="AFV83" s="232"/>
      <c r="AFW83" s="232"/>
      <c r="AFX83" s="232"/>
      <c r="AFY83" s="232"/>
      <c r="AFZ83" s="232"/>
      <c r="AGA83" s="232"/>
      <c r="AGB83" s="232"/>
      <c r="AGC83" s="232"/>
      <c r="AGD83" s="232"/>
      <c r="AGE83" s="232"/>
      <c r="AGF83" s="232"/>
      <c r="AGG83" s="232"/>
      <c r="AGH83" s="232"/>
      <c r="AGI83" s="232"/>
      <c r="AGJ83" s="232"/>
      <c r="AGK83" s="232"/>
      <c r="AGL83" s="232"/>
      <c r="AGM83" s="232"/>
      <c r="AGN83" s="232"/>
      <c r="AGO83" s="232"/>
      <c r="AGP83" s="232"/>
      <c r="AGQ83" s="232"/>
      <c r="AGR83" s="232"/>
      <c r="AGS83" s="232"/>
      <c r="AGT83" s="232"/>
      <c r="AGU83" s="232"/>
      <c r="AGV83" s="232"/>
      <c r="AGW83" s="232"/>
      <c r="AGX83" s="232"/>
      <c r="AGY83" s="232"/>
      <c r="AGZ83" s="232"/>
      <c r="AHA83" s="232"/>
      <c r="AHB83" s="232"/>
      <c r="AHC83" s="232"/>
      <c r="AHD83" s="232"/>
      <c r="AHE83" s="232"/>
      <c r="AHF83" s="232"/>
      <c r="AHG83" s="232"/>
      <c r="AHH83" s="232"/>
      <c r="AHI83" s="232"/>
      <c r="AHJ83" s="232"/>
      <c r="AHK83" s="232"/>
      <c r="AHL83" s="232"/>
      <c r="AHM83" s="232"/>
      <c r="AHN83" s="232"/>
      <c r="AHO83" s="232"/>
      <c r="AHP83" s="232"/>
      <c r="AHQ83" s="232"/>
      <c r="AHR83" s="232"/>
      <c r="AHS83" s="232"/>
      <c r="AHT83" s="232"/>
      <c r="AHU83" s="232"/>
      <c r="AHV83" s="232"/>
      <c r="AHW83" s="232"/>
      <c r="AHX83" s="232"/>
      <c r="AHY83" s="232"/>
      <c r="AHZ83" s="232"/>
      <c r="AIA83" s="232"/>
      <c r="AIB83" s="232"/>
      <c r="AIC83" s="232"/>
      <c r="AID83" s="232"/>
      <c r="AIE83" s="232"/>
      <c r="AIF83" s="232"/>
      <c r="AIG83" s="232"/>
      <c r="AIH83" s="232"/>
      <c r="AII83" s="232"/>
      <c r="AIJ83" s="232"/>
      <c r="AIK83" s="232"/>
      <c r="AIL83" s="232"/>
      <c r="AIM83" s="232"/>
      <c r="AIN83" s="232"/>
      <c r="AIO83" s="232"/>
      <c r="AIP83" s="232"/>
      <c r="AIQ83" s="232"/>
      <c r="AIR83" s="232"/>
      <c r="AIS83" s="232"/>
      <c r="AIT83" s="232"/>
      <c r="AIU83" s="232"/>
      <c r="AIV83" s="232"/>
      <c r="AIW83" s="232"/>
      <c r="AIX83" s="232"/>
      <c r="AIY83" s="232"/>
      <c r="AIZ83" s="232"/>
      <c r="AJA83" s="232"/>
      <c r="AJB83" s="232"/>
      <c r="AJC83" s="232"/>
      <c r="AJD83" s="232"/>
      <c r="AJE83" s="232"/>
      <c r="AJF83" s="232"/>
      <c r="AJG83" s="232"/>
      <c r="AJH83" s="232"/>
      <c r="AJI83" s="232"/>
      <c r="AJJ83" s="232"/>
      <c r="AJK83" s="232"/>
      <c r="AJL83" s="232"/>
      <c r="AJM83" s="232"/>
      <c r="AJN83" s="232"/>
      <c r="AJO83" s="232"/>
      <c r="AJP83" s="232"/>
      <c r="AJQ83" s="232"/>
      <c r="AJR83" s="232"/>
      <c r="AJS83" s="232"/>
      <c r="AJT83" s="232"/>
      <c r="AJU83" s="232"/>
      <c r="AJV83" s="232"/>
      <c r="AJW83" s="232"/>
      <c r="AJX83" s="232"/>
      <c r="AJY83" s="232"/>
      <c r="AJZ83" s="232"/>
      <c r="AKA83" s="232"/>
      <c r="AKB83" s="232"/>
      <c r="AKC83" s="232"/>
      <c r="AKD83" s="232"/>
      <c r="AKE83" s="232"/>
      <c r="AKF83" s="232"/>
      <c r="AKG83" s="232"/>
      <c r="AKH83" s="232"/>
      <c r="AKI83" s="232"/>
      <c r="AKJ83" s="232"/>
      <c r="AKK83" s="232"/>
      <c r="AKL83" s="232"/>
      <c r="AKM83" s="232"/>
      <c r="AKN83" s="232"/>
      <c r="AKO83" s="232"/>
      <c r="AKP83" s="232"/>
      <c r="AKQ83" s="232"/>
      <c r="AKR83" s="232"/>
      <c r="AKS83" s="232"/>
      <c r="AKT83" s="232"/>
      <c r="AKU83" s="232"/>
      <c r="AKV83" s="232"/>
      <c r="AKW83" s="232"/>
      <c r="AKX83" s="232"/>
      <c r="AKY83" s="232"/>
      <c r="AKZ83" s="232"/>
      <c r="ALA83" s="232"/>
      <c r="ALB83" s="232"/>
      <c r="ALC83" s="232"/>
      <c r="ALD83" s="232"/>
      <c r="ALE83" s="232"/>
      <c r="ALF83" s="232"/>
      <c r="ALG83" s="232"/>
      <c r="ALH83" s="232"/>
      <c r="ALI83" s="232"/>
      <c r="ALJ83" s="232"/>
      <c r="ALK83" s="232"/>
      <c r="ALL83" s="232"/>
      <c r="ALM83" s="232"/>
      <c r="ALN83" s="232"/>
      <c r="ALO83" s="232"/>
      <c r="ALP83" s="232"/>
      <c r="ALQ83" s="232"/>
      <c r="ALR83" s="232"/>
      <c r="ALS83" s="232"/>
      <c r="ALT83" s="232"/>
      <c r="ALU83" s="232"/>
      <c r="ALV83" s="232"/>
      <c r="ALW83" s="232"/>
      <c r="ALX83" s="232"/>
      <c r="ALY83" s="232"/>
      <c r="ALZ83" s="232"/>
      <c r="AMA83" s="232"/>
      <c r="AMB83" s="232"/>
      <c r="AMC83" s="232"/>
      <c r="AMD83" s="232"/>
      <c r="AME83" s="232"/>
      <c r="AMF83" s="232"/>
      <c r="AMG83" s="232"/>
      <c r="AMH83" s="232"/>
      <c r="AMI83" s="232"/>
      <c r="AMJ83" s="232"/>
      <c r="AMK83" s="232"/>
    </row>
    <row r="84" spans="1:1025" s="234" customFormat="1">
      <c r="A84" s="345">
        <f>A83+0.1</f>
        <v>4.0999999999999996</v>
      </c>
      <c r="B84" s="313" t="s">
        <v>189</v>
      </c>
      <c r="C84" s="342" t="str">
        <f>IF(ISBLANK('[10]PRESUP LINEA IMPULSION'!C352),"",'[10]PRESUP LINEA IMPULSION'!C352)</f>
        <v/>
      </c>
      <c r="D84" s="311" t="str">
        <f>IF(ISBLANK('[10]PRESUP LINEA IMPULSION'!D352),"",'[10]PRESUP LINEA IMPULSION'!D352)</f>
        <v/>
      </c>
      <c r="E84" s="310"/>
      <c r="F84" s="309" t="str">
        <f t="shared" si="3"/>
        <v/>
      </c>
      <c r="G84" s="288" t="str">
        <f>IF(ISBLANK('[10]PRESUP LINEA IMPULSION'!G352),"",'[10]PRESUP LINEA IMPULSION'!G352)</f>
        <v/>
      </c>
      <c r="H84" s="250"/>
      <c r="K84" s="233"/>
      <c r="L84" s="233"/>
      <c r="M84" s="233"/>
      <c r="N84" s="233"/>
      <c r="O84" s="233"/>
      <c r="P84" s="233"/>
      <c r="Q84" s="233"/>
      <c r="R84" s="233"/>
      <c r="S84" s="232"/>
      <c r="T84" s="232"/>
      <c r="U84" s="232"/>
      <c r="V84" s="232"/>
      <c r="W84" s="232"/>
      <c r="X84" s="232"/>
      <c r="Y84" s="232"/>
      <c r="Z84" s="232"/>
      <c r="AA84" s="232"/>
      <c r="AB84" s="232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2"/>
      <c r="BD84" s="232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2"/>
      <c r="CA84" s="232"/>
      <c r="CB84" s="232"/>
      <c r="CC84" s="232"/>
      <c r="CD84" s="232"/>
      <c r="CE84" s="232"/>
      <c r="CF84" s="232"/>
      <c r="CG84" s="232"/>
      <c r="CH84" s="232"/>
      <c r="CI84" s="232"/>
      <c r="CJ84" s="232"/>
      <c r="CK84" s="232"/>
      <c r="CL84" s="232"/>
      <c r="CM84" s="232"/>
      <c r="CN84" s="232"/>
      <c r="CO84" s="232"/>
      <c r="CP84" s="232"/>
      <c r="CQ84" s="232"/>
      <c r="CR84" s="232"/>
      <c r="CS84" s="232"/>
      <c r="CT84" s="232"/>
      <c r="CU84" s="232"/>
      <c r="CV84" s="232"/>
      <c r="CW84" s="232"/>
      <c r="CX84" s="232"/>
      <c r="CY84" s="232"/>
      <c r="CZ84" s="232"/>
      <c r="DA84" s="232"/>
      <c r="DB84" s="232"/>
      <c r="DC84" s="232"/>
      <c r="DD84" s="232"/>
      <c r="DE84" s="232"/>
      <c r="DF84" s="232"/>
      <c r="DG84" s="232"/>
      <c r="DH84" s="232"/>
      <c r="DI84" s="232"/>
      <c r="DJ84" s="232"/>
      <c r="DK84" s="232"/>
      <c r="DL84" s="232"/>
      <c r="DM84" s="232"/>
      <c r="DN84" s="232"/>
      <c r="DO84" s="232"/>
      <c r="DP84" s="232"/>
      <c r="DQ84" s="232"/>
      <c r="DR84" s="232"/>
      <c r="DS84" s="232"/>
      <c r="DT84" s="232"/>
      <c r="DU84" s="232"/>
      <c r="DV84" s="232"/>
      <c r="DW84" s="232"/>
      <c r="DX84" s="232"/>
      <c r="DY84" s="232"/>
      <c r="DZ84" s="232"/>
      <c r="EA84" s="232"/>
      <c r="EB84" s="232"/>
      <c r="EC84" s="232"/>
      <c r="ED84" s="232"/>
      <c r="EE84" s="232"/>
      <c r="EF84" s="232"/>
      <c r="EG84" s="232"/>
      <c r="EH84" s="232"/>
      <c r="EI84" s="232"/>
      <c r="EJ84" s="232"/>
      <c r="EK84" s="232"/>
      <c r="EL84" s="232"/>
      <c r="EM84" s="232"/>
      <c r="EN84" s="232"/>
      <c r="EO84" s="232"/>
      <c r="EP84" s="232"/>
      <c r="EQ84" s="232"/>
      <c r="ER84" s="232"/>
      <c r="ES84" s="232"/>
      <c r="ET84" s="232"/>
      <c r="EU84" s="232"/>
      <c r="EV84" s="232"/>
      <c r="EW84" s="232"/>
      <c r="EX84" s="232"/>
      <c r="EY84" s="232"/>
      <c r="EZ84" s="232"/>
      <c r="FA84" s="232"/>
      <c r="FB84" s="232"/>
      <c r="FC84" s="232"/>
      <c r="FD84" s="232"/>
      <c r="FE84" s="232"/>
      <c r="FF84" s="232"/>
      <c r="FG84" s="232"/>
      <c r="FH84" s="232"/>
      <c r="FI84" s="232"/>
      <c r="FJ84" s="232"/>
      <c r="FK84" s="232"/>
      <c r="FL84" s="232"/>
      <c r="FM84" s="232"/>
      <c r="FN84" s="232"/>
      <c r="FO84" s="232"/>
      <c r="FP84" s="232"/>
      <c r="FQ84" s="232"/>
      <c r="FR84" s="232"/>
      <c r="FS84" s="232"/>
      <c r="FT84" s="232"/>
      <c r="FU84" s="232"/>
      <c r="FV84" s="232"/>
      <c r="FW84" s="232"/>
      <c r="FX84" s="232"/>
      <c r="FY84" s="232"/>
      <c r="FZ84" s="232"/>
      <c r="GA84" s="232"/>
      <c r="GB84" s="232"/>
      <c r="GC84" s="232"/>
      <c r="GD84" s="232"/>
      <c r="GE84" s="232"/>
      <c r="GF84" s="232"/>
      <c r="GG84" s="232"/>
      <c r="GH84" s="232"/>
      <c r="GI84" s="232"/>
      <c r="GJ84" s="232"/>
      <c r="GK84" s="232"/>
      <c r="GL84" s="232"/>
      <c r="GM84" s="232"/>
      <c r="GN84" s="232"/>
      <c r="GO84" s="232"/>
      <c r="GP84" s="232"/>
      <c r="GQ84" s="232"/>
      <c r="GR84" s="232"/>
      <c r="GS84" s="232"/>
      <c r="GT84" s="232"/>
      <c r="GU84" s="232"/>
      <c r="GV84" s="232"/>
      <c r="GW84" s="232"/>
      <c r="GX84" s="232"/>
      <c r="GY84" s="232"/>
      <c r="GZ84" s="232"/>
      <c r="HA84" s="232"/>
      <c r="HB84" s="232"/>
      <c r="HC84" s="232"/>
      <c r="HD84" s="232"/>
      <c r="HE84" s="232"/>
      <c r="HF84" s="232"/>
      <c r="HG84" s="232"/>
      <c r="HH84" s="232"/>
      <c r="HI84" s="232"/>
      <c r="HJ84" s="232"/>
      <c r="HK84" s="232"/>
      <c r="HL84" s="232"/>
      <c r="HM84" s="232"/>
      <c r="HN84" s="232"/>
      <c r="HO84" s="232"/>
      <c r="HP84" s="232"/>
      <c r="HQ84" s="232"/>
      <c r="HR84" s="232"/>
      <c r="HS84" s="232"/>
      <c r="HT84" s="232"/>
      <c r="HU84" s="232"/>
      <c r="HV84" s="232"/>
      <c r="HW84" s="232"/>
      <c r="HX84" s="232"/>
      <c r="HY84" s="232"/>
      <c r="HZ84" s="232"/>
      <c r="IA84" s="232"/>
      <c r="IB84" s="232"/>
      <c r="IC84" s="232"/>
      <c r="ID84" s="232"/>
      <c r="IE84" s="232"/>
      <c r="IF84" s="232"/>
      <c r="IG84" s="232"/>
      <c r="IH84" s="232"/>
      <c r="II84" s="232"/>
      <c r="IJ84" s="232"/>
      <c r="IK84" s="232"/>
      <c r="IL84" s="232"/>
      <c r="IM84" s="232"/>
      <c r="IN84" s="232"/>
      <c r="IO84" s="232"/>
      <c r="IP84" s="232"/>
      <c r="IQ84" s="232"/>
      <c r="IR84" s="232"/>
      <c r="IS84" s="232"/>
      <c r="IT84" s="232"/>
      <c r="IU84" s="232"/>
      <c r="IV84" s="232"/>
      <c r="IW84" s="232"/>
      <c r="IX84" s="232"/>
      <c r="IY84" s="232"/>
      <c r="IZ84" s="232"/>
      <c r="JA84" s="232"/>
      <c r="JB84" s="232"/>
      <c r="JC84" s="232"/>
      <c r="JD84" s="232"/>
      <c r="JE84" s="232"/>
      <c r="JF84" s="232"/>
      <c r="JG84" s="232"/>
      <c r="JH84" s="232"/>
      <c r="JI84" s="232"/>
      <c r="JJ84" s="232"/>
      <c r="JK84" s="232"/>
      <c r="JL84" s="232"/>
      <c r="JM84" s="232"/>
      <c r="JN84" s="232"/>
      <c r="JO84" s="232"/>
      <c r="JP84" s="232"/>
      <c r="JQ84" s="232"/>
      <c r="JR84" s="232"/>
      <c r="JS84" s="232"/>
      <c r="JT84" s="232"/>
      <c r="JU84" s="232"/>
      <c r="JV84" s="232"/>
      <c r="JW84" s="232"/>
      <c r="JX84" s="232"/>
      <c r="JY84" s="232"/>
      <c r="JZ84" s="232"/>
      <c r="KA84" s="232"/>
      <c r="KB84" s="232"/>
      <c r="KC84" s="232"/>
      <c r="KD84" s="232"/>
      <c r="KE84" s="232"/>
      <c r="KF84" s="232"/>
      <c r="KG84" s="232"/>
      <c r="KH84" s="232"/>
      <c r="KI84" s="232"/>
      <c r="KJ84" s="232"/>
      <c r="KK84" s="232"/>
      <c r="KL84" s="232"/>
      <c r="KM84" s="232"/>
      <c r="KN84" s="232"/>
      <c r="KO84" s="232"/>
      <c r="KP84" s="232"/>
      <c r="KQ84" s="232"/>
      <c r="KR84" s="232"/>
      <c r="KS84" s="232"/>
      <c r="KT84" s="232"/>
      <c r="KU84" s="232"/>
      <c r="KV84" s="232"/>
      <c r="KW84" s="232"/>
      <c r="KX84" s="232"/>
      <c r="KY84" s="232"/>
      <c r="KZ84" s="232"/>
      <c r="LA84" s="232"/>
      <c r="LB84" s="232"/>
      <c r="LC84" s="232"/>
      <c r="LD84" s="232"/>
      <c r="LE84" s="232"/>
      <c r="LF84" s="232"/>
      <c r="LG84" s="232"/>
      <c r="LH84" s="232"/>
      <c r="LI84" s="232"/>
      <c r="LJ84" s="232"/>
      <c r="LK84" s="232"/>
      <c r="LL84" s="232"/>
      <c r="LM84" s="232"/>
      <c r="LN84" s="232"/>
      <c r="LO84" s="232"/>
      <c r="LP84" s="232"/>
      <c r="LQ84" s="232"/>
      <c r="LR84" s="232"/>
      <c r="LS84" s="232"/>
      <c r="LT84" s="232"/>
      <c r="LU84" s="232"/>
      <c r="LV84" s="232"/>
      <c r="LW84" s="232"/>
      <c r="LX84" s="232"/>
      <c r="LY84" s="232"/>
      <c r="LZ84" s="232"/>
      <c r="MA84" s="232"/>
      <c r="MB84" s="232"/>
      <c r="MC84" s="232"/>
      <c r="MD84" s="232"/>
      <c r="ME84" s="232"/>
      <c r="MF84" s="232"/>
      <c r="MG84" s="232"/>
      <c r="MH84" s="232"/>
      <c r="MI84" s="232"/>
      <c r="MJ84" s="232"/>
      <c r="MK84" s="232"/>
      <c r="ML84" s="232"/>
      <c r="MM84" s="232"/>
      <c r="MN84" s="232"/>
      <c r="MO84" s="232"/>
      <c r="MP84" s="232"/>
      <c r="MQ84" s="232"/>
      <c r="MR84" s="232"/>
      <c r="MS84" s="232"/>
      <c r="MT84" s="232"/>
      <c r="MU84" s="232"/>
      <c r="MV84" s="232"/>
      <c r="MW84" s="232"/>
      <c r="MX84" s="232"/>
      <c r="MY84" s="232"/>
      <c r="MZ84" s="232"/>
      <c r="NA84" s="232"/>
      <c r="NB84" s="232"/>
      <c r="NC84" s="232"/>
      <c r="ND84" s="232"/>
      <c r="NE84" s="232"/>
      <c r="NF84" s="232"/>
      <c r="NG84" s="232"/>
      <c r="NH84" s="232"/>
      <c r="NI84" s="232"/>
      <c r="NJ84" s="232"/>
      <c r="NK84" s="232"/>
      <c r="NL84" s="232"/>
      <c r="NM84" s="232"/>
      <c r="NN84" s="232"/>
      <c r="NO84" s="232"/>
      <c r="NP84" s="232"/>
      <c r="NQ84" s="232"/>
      <c r="NR84" s="232"/>
      <c r="NS84" s="232"/>
      <c r="NT84" s="232"/>
      <c r="NU84" s="232"/>
      <c r="NV84" s="232"/>
      <c r="NW84" s="232"/>
      <c r="NX84" s="232"/>
      <c r="NY84" s="232"/>
      <c r="NZ84" s="232"/>
      <c r="OA84" s="232"/>
      <c r="OB84" s="232"/>
      <c r="OC84" s="232"/>
      <c r="OD84" s="232"/>
      <c r="OE84" s="232"/>
      <c r="OF84" s="232"/>
      <c r="OG84" s="232"/>
      <c r="OH84" s="232"/>
      <c r="OI84" s="232"/>
      <c r="OJ84" s="232"/>
      <c r="OK84" s="232"/>
      <c r="OL84" s="232"/>
      <c r="OM84" s="232"/>
      <c r="ON84" s="232"/>
      <c r="OO84" s="232"/>
      <c r="OP84" s="232"/>
      <c r="OQ84" s="232"/>
      <c r="OR84" s="232"/>
      <c r="OS84" s="232"/>
      <c r="OT84" s="232"/>
      <c r="OU84" s="232"/>
      <c r="OV84" s="232"/>
      <c r="OW84" s="232"/>
      <c r="OX84" s="232"/>
      <c r="OY84" s="232"/>
      <c r="OZ84" s="232"/>
      <c r="PA84" s="232"/>
      <c r="PB84" s="232"/>
      <c r="PC84" s="232"/>
      <c r="PD84" s="232"/>
      <c r="PE84" s="232"/>
      <c r="PF84" s="232"/>
      <c r="PG84" s="232"/>
      <c r="PH84" s="232"/>
      <c r="PI84" s="232"/>
      <c r="PJ84" s="232"/>
      <c r="PK84" s="232"/>
      <c r="PL84" s="232"/>
      <c r="PM84" s="232"/>
      <c r="PN84" s="232"/>
      <c r="PO84" s="232"/>
      <c r="PP84" s="232"/>
      <c r="PQ84" s="232"/>
      <c r="PR84" s="232"/>
      <c r="PS84" s="232"/>
      <c r="PT84" s="232"/>
      <c r="PU84" s="232"/>
      <c r="PV84" s="232"/>
      <c r="PW84" s="232"/>
      <c r="PX84" s="232"/>
      <c r="PY84" s="232"/>
      <c r="PZ84" s="232"/>
      <c r="QA84" s="232"/>
      <c r="QB84" s="232"/>
      <c r="QC84" s="232"/>
      <c r="QD84" s="232"/>
      <c r="QE84" s="232"/>
      <c r="QF84" s="232"/>
      <c r="QG84" s="232"/>
      <c r="QH84" s="232"/>
      <c r="QI84" s="232"/>
      <c r="QJ84" s="232"/>
      <c r="QK84" s="232"/>
      <c r="QL84" s="232"/>
      <c r="QM84" s="232"/>
      <c r="QN84" s="232"/>
      <c r="QO84" s="232"/>
      <c r="QP84" s="232"/>
      <c r="QQ84" s="232"/>
      <c r="QR84" s="232"/>
      <c r="QS84" s="232"/>
      <c r="QT84" s="232"/>
      <c r="QU84" s="232"/>
      <c r="QV84" s="232"/>
      <c r="QW84" s="232"/>
      <c r="QX84" s="232"/>
      <c r="QY84" s="232"/>
      <c r="QZ84" s="232"/>
      <c r="RA84" s="232"/>
      <c r="RB84" s="232"/>
      <c r="RC84" s="232"/>
      <c r="RD84" s="232"/>
      <c r="RE84" s="232"/>
      <c r="RF84" s="232"/>
      <c r="RG84" s="232"/>
      <c r="RH84" s="232"/>
      <c r="RI84" s="232"/>
      <c r="RJ84" s="232"/>
      <c r="RK84" s="232"/>
      <c r="RL84" s="232"/>
      <c r="RM84" s="232"/>
      <c r="RN84" s="232"/>
      <c r="RO84" s="232"/>
      <c r="RP84" s="232"/>
      <c r="RQ84" s="232"/>
      <c r="RR84" s="232"/>
      <c r="RS84" s="232"/>
      <c r="RT84" s="232"/>
      <c r="RU84" s="232"/>
      <c r="RV84" s="232"/>
      <c r="RW84" s="232"/>
      <c r="RX84" s="232"/>
      <c r="RY84" s="232"/>
      <c r="RZ84" s="232"/>
      <c r="SA84" s="232"/>
      <c r="SB84" s="232"/>
      <c r="SC84" s="232"/>
      <c r="SD84" s="232"/>
      <c r="SE84" s="232"/>
      <c r="SF84" s="232"/>
      <c r="SG84" s="232"/>
      <c r="SH84" s="232"/>
      <c r="SI84" s="232"/>
      <c r="SJ84" s="232"/>
      <c r="SK84" s="232"/>
      <c r="SL84" s="232"/>
      <c r="SM84" s="232"/>
      <c r="SN84" s="232"/>
      <c r="SO84" s="232"/>
      <c r="SP84" s="232"/>
      <c r="SQ84" s="232"/>
      <c r="SR84" s="232"/>
      <c r="SS84" s="232"/>
      <c r="ST84" s="232"/>
      <c r="SU84" s="232"/>
      <c r="SV84" s="232"/>
      <c r="SW84" s="232"/>
      <c r="SX84" s="232"/>
      <c r="SY84" s="232"/>
      <c r="SZ84" s="232"/>
      <c r="TA84" s="232"/>
      <c r="TB84" s="232"/>
      <c r="TC84" s="232"/>
      <c r="TD84" s="232"/>
      <c r="TE84" s="232"/>
      <c r="TF84" s="232"/>
      <c r="TG84" s="232"/>
      <c r="TH84" s="232"/>
      <c r="TI84" s="232"/>
      <c r="TJ84" s="232"/>
      <c r="TK84" s="232"/>
      <c r="TL84" s="232"/>
      <c r="TM84" s="232"/>
      <c r="TN84" s="232"/>
      <c r="TO84" s="232"/>
      <c r="TP84" s="232"/>
      <c r="TQ84" s="232"/>
      <c r="TR84" s="232"/>
      <c r="TS84" s="232"/>
      <c r="TT84" s="232"/>
      <c r="TU84" s="232"/>
      <c r="TV84" s="232"/>
      <c r="TW84" s="232"/>
      <c r="TX84" s="232"/>
      <c r="TY84" s="232"/>
      <c r="TZ84" s="232"/>
      <c r="UA84" s="232"/>
      <c r="UB84" s="232"/>
      <c r="UC84" s="232"/>
      <c r="UD84" s="232"/>
      <c r="UE84" s="232"/>
      <c r="UF84" s="232"/>
      <c r="UG84" s="232"/>
      <c r="UH84" s="232"/>
      <c r="UI84" s="232"/>
      <c r="UJ84" s="232"/>
      <c r="UK84" s="232"/>
      <c r="UL84" s="232"/>
      <c r="UM84" s="232"/>
      <c r="UN84" s="232"/>
      <c r="UO84" s="232"/>
      <c r="UP84" s="232"/>
      <c r="UQ84" s="232"/>
      <c r="UR84" s="232"/>
      <c r="US84" s="232"/>
      <c r="UT84" s="232"/>
      <c r="UU84" s="232"/>
      <c r="UV84" s="232"/>
      <c r="UW84" s="232"/>
      <c r="UX84" s="232"/>
      <c r="UY84" s="232"/>
      <c r="UZ84" s="232"/>
      <c r="VA84" s="232"/>
      <c r="VB84" s="232"/>
      <c r="VC84" s="232"/>
      <c r="VD84" s="232"/>
      <c r="VE84" s="232"/>
      <c r="VF84" s="232"/>
      <c r="VG84" s="232"/>
      <c r="VH84" s="232"/>
      <c r="VI84" s="232"/>
      <c r="VJ84" s="232"/>
      <c r="VK84" s="232"/>
      <c r="VL84" s="232"/>
      <c r="VM84" s="232"/>
      <c r="VN84" s="232"/>
      <c r="VO84" s="232"/>
      <c r="VP84" s="232"/>
      <c r="VQ84" s="232"/>
      <c r="VR84" s="232"/>
      <c r="VS84" s="232"/>
      <c r="VT84" s="232"/>
      <c r="VU84" s="232"/>
      <c r="VV84" s="232"/>
      <c r="VW84" s="232"/>
      <c r="VX84" s="232"/>
      <c r="VY84" s="232"/>
      <c r="VZ84" s="232"/>
      <c r="WA84" s="232"/>
      <c r="WB84" s="232"/>
      <c r="WC84" s="232"/>
      <c r="WD84" s="232"/>
      <c r="WE84" s="232"/>
      <c r="WF84" s="232"/>
      <c r="WG84" s="232"/>
      <c r="WH84" s="232"/>
      <c r="WI84" s="232"/>
      <c r="WJ84" s="232"/>
      <c r="WK84" s="232"/>
      <c r="WL84" s="232"/>
      <c r="WM84" s="232"/>
      <c r="WN84" s="232"/>
      <c r="WO84" s="232"/>
      <c r="WP84" s="232"/>
      <c r="WQ84" s="232"/>
      <c r="WR84" s="232"/>
      <c r="WS84" s="232"/>
      <c r="WT84" s="232"/>
      <c r="WU84" s="232"/>
      <c r="WV84" s="232"/>
      <c r="WW84" s="232"/>
      <c r="WX84" s="232"/>
      <c r="WY84" s="232"/>
      <c r="WZ84" s="232"/>
      <c r="XA84" s="232"/>
      <c r="XB84" s="232"/>
      <c r="XC84" s="232"/>
      <c r="XD84" s="232"/>
      <c r="XE84" s="232"/>
      <c r="XF84" s="232"/>
      <c r="XG84" s="232"/>
      <c r="XH84" s="232"/>
      <c r="XI84" s="232"/>
      <c r="XJ84" s="232"/>
      <c r="XK84" s="232"/>
      <c r="XL84" s="232"/>
      <c r="XM84" s="232"/>
      <c r="XN84" s="232"/>
      <c r="XO84" s="232"/>
      <c r="XP84" s="232"/>
      <c r="XQ84" s="232"/>
      <c r="XR84" s="232"/>
      <c r="XS84" s="232"/>
      <c r="XT84" s="232"/>
      <c r="XU84" s="232"/>
      <c r="XV84" s="232"/>
      <c r="XW84" s="232"/>
      <c r="XX84" s="232"/>
      <c r="XY84" s="232"/>
      <c r="XZ84" s="232"/>
      <c r="YA84" s="232"/>
      <c r="YB84" s="232"/>
      <c r="YC84" s="232"/>
      <c r="YD84" s="232"/>
      <c r="YE84" s="232"/>
      <c r="YF84" s="232"/>
      <c r="YG84" s="232"/>
      <c r="YH84" s="232"/>
      <c r="YI84" s="232"/>
      <c r="YJ84" s="232"/>
      <c r="YK84" s="232"/>
      <c r="YL84" s="232"/>
      <c r="YM84" s="232"/>
      <c r="YN84" s="232"/>
      <c r="YO84" s="232"/>
      <c r="YP84" s="232"/>
      <c r="YQ84" s="232"/>
      <c r="YR84" s="232"/>
      <c r="YS84" s="232"/>
      <c r="YT84" s="232"/>
      <c r="YU84" s="232"/>
      <c r="YV84" s="232"/>
      <c r="YW84" s="232"/>
      <c r="YX84" s="232"/>
      <c r="YY84" s="232"/>
      <c r="YZ84" s="232"/>
      <c r="ZA84" s="232"/>
      <c r="ZB84" s="232"/>
      <c r="ZC84" s="232"/>
      <c r="ZD84" s="232"/>
      <c r="ZE84" s="232"/>
      <c r="ZF84" s="232"/>
      <c r="ZG84" s="232"/>
      <c r="ZH84" s="232"/>
      <c r="ZI84" s="232"/>
      <c r="ZJ84" s="232"/>
      <c r="ZK84" s="232"/>
      <c r="ZL84" s="232"/>
      <c r="ZM84" s="232"/>
      <c r="ZN84" s="232"/>
      <c r="ZO84" s="232"/>
      <c r="ZP84" s="232"/>
      <c r="ZQ84" s="232"/>
      <c r="ZR84" s="232"/>
      <c r="ZS84" s="232"/>
      <c r="ZT84" s="232"/>
      <c r="ZU84" s="232"/>
      <c r="ZV84" s="232"/>
      <c r="ZW84" s="232"/>
      <c r="ZX84" s="232"/>
      <c r="ZY84" s="232"/>
      <c r="ZZ84" s="232"/>
      <c r="AAA84" s="232"/>
      <c r="AAB84" s="232"/>
      <c r="AAC84" s="232"/>
      <c r="AAD84" s="232"/>
      <c r="AAE84" s="232"/>
      <c r="AAF84" s="232"/>
      <c r="AAG84" s="232"/>
      <c r="AAH84" s="232"/>
      <c r="AAI84" s="232"/>
      <c r="AAJ84" s="232"/>
      <c r="AAK84" s="232"/>
      <c r="AAL84" s="232"/>
      <c r="AAM84" s="232"/>
      <c r="AAN84" s="232"/>
      <c r="AAO84" s="232"/>
      <c r="AAP84" s="232"/>
      <c r="AAQ84" s="232"/>
      <c r="AAR84" s="232"/>
      <c r="AAS84" s="232"/>
      <c r="AAT84" s="232"/>
      <c r="AAU84" s="232"/>
      <c r="AAV84" s="232"/>
      <c r="AAW84" s="232"/>
      <c r="AAX84" s="232"/>
      <c r="AAY84" s="232"/>
      <c r="AAZ84" s="232"/>
      <c r="ABA84" s="232"/>
      <c r="ABB84" s="232"/>
      <c r="ABC84" s="232"/>
      <c r="ABD84" s="232"/>
      <c r="ABE84" s="232"/>
      <c r="ABF84" s="232"/>
      <c r="ABG84" s="232"/>
      <c r="ABH84" s="232"/>
      <c r="ABI84" s="232"/>
      <c r="ABJ84" s="232"/>
      <c r="ABK84" s="232"/>
      <c r="ABL84" s="232"/>
      <c r="ABM84" s="232"/>
      <c r="ABN84" s="232"/>
      <c r="ABO84" s="232"/>
      <c r="ABP84" s="232"/>
      <c r="ABQ84" s="232"/>
      <c r="ABR84" s="232"/>
      <c r="ABS84" s="232"/>
      <c r="ABT84" s="232"/>
      <c r="ABU84" s="232"/>
      <c r="ABV84" s="232"/>
      <c r="ABW84" s="232"/>
      <c r="ABX84" s="232"/>
      <c r="ABY84" s="232"/>
      <c r="ABZ84" s="232"/>
      <c r="ACA84" s="232"/>
      <c r="ACB84" s="232"/>
      <c r="ACC84" s="232"/>
      <c r="ACD84" s="232"/>
      <c r="ACE84" s="232"/>
      <c r="ACF84" s="232"/>
      <c r="ACG84" s="232"/>
      <c r="ACH84" s="232"/>
      <c r="ACI84" s="232"/>
      <c r="ACJ84" s="232"/>
      <c r="ACK84" s="232"/>
      <c r="ACL84" s="232"/>
      <c r="ACM84" s="232"/>
      <c r="ACN84" s="232"/>
      <c r="ACO84" s="232"/>
      <c r="ACP84" s="232"/>
      <c r="ACQ84" s="232"/>
      <c r="ACR84" s="232"/>
      <c r="ACS84" s="232"/>
      <c r="ACT84" s="232"/>
      <c r="ACU84" s="232"/>
      <c r="ACV84" s="232"/>
      <c r="ACW84" s="232"/>
      <c r="ACX84" s="232"/>
      <c r="ACY84" s="232"/>
      <c r="ACZ84" s="232"/>
      <c r="ADA84" s="232"/>
      <c r="ADB84" s="232"/>
      <c r="ADC84" s="232"/>
      <c r="ADD84" s="232"/>
      <c r="ADE84" s="232"/>
      <c r="ADF84" s="232"/>
      <c r="ADG84" s="232"/>
      <c r="ADH84" s="232"/>
      <c r="ADI84" s="232"/>
      <c r="ADJ84" s="232"/>
      <c r="ADK84" s="232"/>
      <c r="ADL84" s="232"/>
      <c r="ADM84" s="232"/>
      <c r="ADN84" s="232"/>
      <c r="ADO84" s="232"/>
      <c r="ADP84" s="232"/>
      <c r="ADQ84" s="232"/>
      <c r="ADR84" s="232"/>
      <c r="ADS84" s="232"/>
      <c r="ADT84" s="232"/>
      <c r="ADU84" s="232"/>
      <c r="ADV84" s="232"/>
      <c r="ADW84" s="232"/>
      <c r="ADX84" s="232"/>
      <c r="ADY84" s="232"/>
      <c r="ADZ84" s="232"/>
      <c r="AEA84" s="232"/>
      <c r="AEB84" s="232"/>
      <c r="AEC84" s="232"/>
      <c r="AED84" s="232"/>
      <c r="AEE84" s="232"/>
      <c r="AEF84" s="232"/>
      <c r="AEG84" s="232"/>
      <c r="AEH84" s="232"/>
      <c r="AEI84" s="232"/>
      <c r="AEJ84" s="232"/>
      <c r="AEK84" s="232"/>
      <c r="AEL84" s="232"/>
      <c r="AEM84" s="232"/>
      <c r="AEN84" s="232"/>
      <c r="AEO84" s="232"/>
      <c r="AEP84" s="232"/>
      <c r="AEQ84" s="232"/>
      <c r="AER84" s="232"/>
      <c r="AES84" s="232"/>
      <c r="AET84" s="232"/>
      <c r="AEU84" s="232"/>
      <c r="AEV84" s="232"/>
      <c r="AEW84" s="232"/>
      <c r="AEX84" s="232"/>
      <c r="AEY84" s="232"/>
      <c r="AEZ84" s="232"/>
      <c r="AFA84" s="232"/>
      <c r="AFB84" s="232"/>
      <c r="AFC84" s="232"/>
      <c r="AFD84" s="232"/>
      <c r="AFE84" s="232"/>
      <c r="AFF84" s="232"/>
      <c r="AFG84" s="232"/>
      <c r="AFH84" s="232"/>
      <c r="AFI84" s="232"/>
      <c r="AFJ84" s="232"/>
      <c r="AFK84" s="232"/>
      <c r="AFL84" s="232"/>
      <c r="AFM84" s="232"/>
      <c r="AFN84" s="232"/>
      <c r="AFO84" s="232"/>
      <c r="AFP84" s="232"/>
      <c r="AFQ84" s="232"/>
      <c r="AFR84" s="232"/>
      <c r="AFS84" s="232"/>
      <c r="AFT84" s="232"/>
      <c r="AFU84" s="232"/>
      <c r="AFV84" s="232"/>
      <c r="AFW84" s="232"/>
      <c r="AFX84" s="232"/>
      <c r="AFY84" s="232"/>
      <c r="AFZ84" s="232"/>
      <c r="AGA84" s="232"/>
      <c r="AGB84" s="232"/>
      <c r="AGC84" s="232"/>
      <c r="AGD84" s="232"/>
      <c r="AGE84" s="232"/>
      <c r="AGF84" s="232"/>
      <c r="AGG84" s="232"/>
      <c r="AGH84" s="232"/>
      <c r="AGI84" s="232"/>
      <c r="AGJ84" s="232"/>
      <c r="AGK84" s="232"/>
      <c r="AGL84" s="232"/>
      <c r="AGM84" s="232"/>
      <c r="AGN84" s="232"/>
      <c r="AGO84" s="232"/>
      <c r="AGP84" s="232"/>
      <c r="AGQ84" s="232"/>
      <c r="AGR84" s="232"/>
      <c r="AGS84" s="232"/>
      <c r="AGT84" s="232"/>
      <c r="AGU84" s="232"/>
      <c r="AGV84" s="232"/>
      <c r="AGW84" s="232"/>
      <c r="AGX84" s="232"/>
      <c r="AGY84" s="232"/>
      <c r="AGZ84" s="232"/>
      <c r="AHA84" s="232"/>
      <c r="AHB84" s="232"/>
      <c r="AHC84" s="232"/>
      <c r="AHD84" s="232"/>
      <c r="AHE84" s="232"/>
      <c r="AHF84" s="232"/>
      <c r="AHG84" s="232"/>
      <c r="AHH84" s="232"/>
      <c r="AHI84" s="232"/>
      <c r="AHJ84" s="232"/>
      <c r="AHK84" s="232"/>
      <c r="AHL84" s="232"/>
      <c r="AHM84" s="232"/>
      <c r="AHN84" s="232"/>
      <c r="AHO84" s="232"/>
      <c r="AHP84" s="232"/>
      <c r="AHQ84" s="232"/>
      <c r="AHR84" s="232"/>
      <c r="AHS84" s="232"/>
      <c r="AHT84" s="232"/>
      <c r="AHU84" s="232"/>
      <c r="AHV84" s="232"/>
      <c r="AHW84" s="232"/>
      <c r="AHX84" s="232"/>
      <c r="AHY84" s="232"/>
      <c r="AHZ84" s="232"/>
      <c r="AIA84" s="232"/>
      <c r="AIB84" s="232"/>
      <c r="AIC84" s="232"/>
      <c r="AID84" s="232"/>
      <c r="AIE84" s="232"/>
      <c r="AIF84" s="232"/>
      <c r="AIG84" s="232"/>
      <c r="AIH84" s="232"/>
      <c r="AII84" s="232"/>
      <c r="AIJ84" s="232"/>
      <c r="AIK84" s="232"/>
      <c r="AIL84" s="232"/>
      <c r="AIM84" s="232"/>
      <c r="AIN84" s="232"/>
      <c r="AIO84" s="232"/>
      <c r="AIP84" s="232"/>
      <c r="AIQ84" s="232"/>
      <c r="AIR84" s="232"/>
      <c r="AIS84" s="232"/>
      <c r="AIT84" s="232"/>
      <c r="AIU84" s="232"/>
      <c r="AIV84" s="232"/>
      <c r="AIW84" s="232"/>
      <c r="AIX84" s="232"/>
      <c r="AIY84" s="232"/>
      <c r="AIZ84" s="232"/>
      <c r="AJA84" s="232"/>
      <c r="AJB84" s="232"/>
      <c r="AJC84" s="232"/>
      <c r="AJD84" s="232"/>
      <c r="AJE84" s="232"/>
      <c r="AJF84" s="232"/>
      <c r="AJG84" s="232"/>
      <c r="AJH84" s="232"/>
      <c r="AJI84" s="232"/>
      <c r="AJJ84" s="232"/>
      <c r="AJK84" s="232"/>
      <c r="AJL84" s="232"/>
      <c r="AJM84" s="232"/>
      <c r="AJN84" s="232"/>
      <c r="AJO84" s="232"/>
      <c r="AJP84" s="232"/>
      <c r="AJQ84" s="232"/>
      <c r="AJR84" s="232"/>
      <c r="AJS84" s="232"/>
      <c r="AJT84" s="232"/>
      <c r="AJU84" s="232"/>
      <c r="AJV84" s="232"/>
      <c r="AJW84" s="232"/>
      <c r="AJX84" s="232"/>
      <c r="AJY84" s="232"/>
      <c r="AJZ84" s="232"/>
      <c r="AKA84" s="232"/>
      <c r="AKB84" s="232"/>
      <c r="AKC84" s="232"/>
      <c r="AKD84" s="232"/>
      <c r="AKE84" s="232"/>
      <c r="AKF84" s="232"/>
      <c r="AKG84" s="232"/>
      <c r="AKH84" s="232"/>
      <c r="AKI84" s="232"/>
      <c r="AKJ84" s="232"/>
      <c r="AKK84" s="232"/>
      <c r="AKL84" s="232"/>
      <c r="AKM84" s="232"/>
      <c r="AKN84" s="232"/>
      <c r="AKO84" s="232"/>
      <c r="AKP84" s="232"/>
      <c r="AKQ84" s="232"/>
      <c r="AKR84" s="232"/>
      <c r="AKS84" s="232"/>
      <c r="AKT84" s="232"/>
      <c r="AKU84" s="232"/>
      <c r="AKV84" s="232"/>
      <c r="AKW84" s="232"/>
      <c r="AKX84" s="232"/>
      <c r="AKY84" s="232"/>
      <c r="AKZ84" s="232"/>
      <c r="ALA84" s="232"/>
      <c r="ALB84" s="232"/>
      <c r="ALC84" s="232"/>
      <c r="ALD84" s="232"/>
      <c r="ALE84" s="232"/>
      <c r="ALF84" s="232"/>
      <c r="ALG84" s="232"/>
      <c r="ALH84" s="232"/>
      <c r="ALI84" s="232"/>
      <c r="ALJ84" s="232"/>
      <c r="ALK84" s="232"/>
      <c r="ALL84" s="232"/>
      <c r="ALM84" s="232"/>
      <c r="ALN84" s="232"/>
      <c r="ALO84" s="232"/>
      <c r="ALP84" s="232"/>
      <c r="ALQ84" s="232"/>
      <c r="ALR84" s="232"/>
      <c r="ALS84" s="232"/>
      <c r="ALT84" s="232"/>
      <c r="ALU84" s="232"/>
      <c r="ALV84" s="232"/>
      <c r="ALW84" s="232"/>
      <c r="ALX84" s="232"/>
      <c r="ALY84" s="232"/>
      <c r="ALZ84" s="232"/>
      <c r="AMA84" s="232"/>
      <c r="AMB84" s="232"/>
      <c r="AMC84" s="232"/>
      <c r="AMD84" s="232"/>
      <c r="AME84" s="232"/>
      <c r="AMF84" s="232"/>
      <c r="AMG84" s="232"/>
      <c r="AMH84" s="232"/>
      <c r="AMI84" s="232"/>
      <c r="AMJ84" s="232"/>
      <c r="AMK84" s="232"/>
    </row>
    <row r="85" spans="1:1025" s="234" customFormat="1">
      <c r="A85" s="344">
        <f>A84+0.01</f>
        <v>4.1100000000000003</v>
      </c>
      <c r="B85" s="334" t="s">
        <v>188</v>
      </c>
      <c r="C85" s="342">
        <f t="shared" ref="C85:C90" si="4">C60</f>
        <v>445.03</v>
      </c>
      <c r="D85" s="331" t="str">
        <f>IF(ISBLANK('[10]PRESUP LINEA IMPULSION'!D359),"",'[10]PRESUP LINEA IMPULSION'!D359)</f>
        <v>ML</v>
      </c>
      <c r="E85" s="310"/>
      <c r="F85" s="309">
        <f t="shared" si="3"/>
        <v>0</v>
      </c>
      <c r="G85" s="288" t="str">
        <f>IF(ISBLANK('[10]PRESUP LINEA IMPULSION'!G359),"",'[10]PRESUP LINEA IMPULSION'!G359)</f>
        <v/>
      </c>
      <c r="H85" s="250"/>
      <c r="K85" s="233"/>
      <c r="L85" s="233"/>
      <c r="M85" s="233"/>
      <c r="N85" s="233"/>
      <c r="O85" s="233"/>
      <c r="P85" s="233"/>
      <c r="Q85" s="233"/>
      <c r="R85" s="233"/>
      <c r="S85" s="232"/>
      <c r="T85" s="232"/>
      <c r="U85" s="232"/>
      <c r="V85" s="232"/>
      <c r="W85" s="232"/>
      <c r="X85" s="232"/>
      <c r="Y85" s="232"/>
      <c r="Z85" s="232"/>
      <c r="AA85" s="232"/>
      <c r="AB85" s="232"/>
      <c r="AC85" s="232"/>
      <c r="AD85" s="232"/>
      <c r="AE85" s="232"/>
      <c r="AF85" s="232"/>
      <c r="AG85" s="232"/>
      <c r="AH85" s="232"/>
      <c r="AI85" s="232"/>
      <c r="AJ85" s="232"/>
      <c r="AK85" s="232"/>
      <c r="AL85" s="232"/>
      <c r="AM85" s="232"/>
      <c r="AN85" s="232"/>
      <c r="AO85" s="232"/>
      <c r="AP85" s="232"/>
      <c r="AQ85" s="232"/>
      <c r="AR85" s="232"/>
      <c r="AS85" s="232"/>
      <c r="AT85" s="232"/>
      <c r="AU85" s="232"/>
      <c r="AV85" s="232"/>
      <c r="AW85" s="232"/>
      <c r="AX85" s="232"/>
      <c r="AY85" s="232"/>
      <c r="AZ85" s="232"/>
      <c r="BA85" s="232"/>
      <c r="BB85" s="232"/>
      <c r="BC85" s="232"/>
      <c r="BD85" s="232"/>
      <c r="BE85" s="232"/>
      <c r="BF85" s="232"/>
      <c r="BG85" s="232"/>
      <c r="BH85" s="232"/>
      <c r="BI85" s="232"/>
      <c r="BJ85" s="232"/>
      <c r="BK85" s="232"/>
      <c r="BL85" s="232"/>
      <c r="BM85" s="232"/>
      <c r="BN85" s="232"/>
      <c r="BO85" s="232"/>
      <c r="BP85" s="232"/>
      <c r="BQ85" s="232"/>
      <c r="BR85" s="232"/>
      <c r="BS85" s="232"/>
      <c r="BT85" s="232"/>
      <c r="BU85" s="232"/>
      <c r="BV85" s="232"/>
      <c r="BW85" s="232"/>
      <c r="BX85" s="232"/>
      <c r="BY85" s="232"/>
      <c r="BZ85" s="232"/>
      <c r="CA85" s="232"/>
      <c r="CB85" s="232"/>
      <c r="CC85" s="232"/>
      <c r="CD85" s="232"/>
      <c r="CE85" s="232"/>
      <c r="CF85" s="232"/>
      <c r="CG85" s="232"/>
      <c r="CH85" s="232"/>
      <c r="CI85" s="232"/>
      <c r="CJ85" s="232"/>
      <c r="CK85" s="232"/>
      <c r="CL85" s="232"/>
      <c r="CM85" s="232"/>
      <c r="CN85" s="232"/>
      <c r="CO85" s="232"/>
      <c r="CP85" s="232"/>
      <c r="CQ85" s="232"/>
      <c r="CR85" s="232"/>
      <c r="CS85" s="232"/>
      <c r="CT85" s="232"/>
      <c r="CU85" s="232"/>
      <c r="CV85" s="232"/>
      <c r="CW85" s="232"/>
      <c r="CX85" s="232"/>
      <c r="CY85" s="232"/>
      <c r="CZ85" s="232"/>
      <c r="DA85" s="232"/>
      <c r="DB85" s="232"/>
      <c r="DC85" s="232"/>
      <c r="DD85" s="232"/>
      <c r="DE85" s="232"/>
      <c r="DF85" s="232"/>
      <c r="DG85" s="232"/>
      <c r="DH85" s="232"/>
      <c r="DI85" s="232"/>
      <c r="DJ85" s="232"/>
      <c r="DK85" s="232"/>
      <c r="DL85" s="232"/>
      <c r="DM85" s="232"/>
      <c r="DN85" s="232"/>
      <c r="DO85" s="232"/>
      <c r="DP85" s="232"/>
      <c r="DQ85" s="232"/>
      <c r="DR85" s="232"/>
      <c r="DS85" s="232"/>
      <c r="DT85" s="232"/>
      <c r="DU85" s="232"/>
      <c r="DV85" s="232"/>
      <c r="DW85" s="232"/>
      <c r="DX85" s="232"/>
      <c r="DY85" s="232"/>
      <c r="DZ85" s="232"/>
      <c r="EA85" s="232"/>
      <c r="EB85" s="232"/>
      <c r="EC85" s="232"/>
      <c r="ED85" s="232"/>
      <c r="EE85" s="232"/>
      <c r="EF85" s="232"/>
      <c r="EG85" s="232"/>
      <c r="EH85" s="232"/>
      <c r="EI85" s="232"/>
      <c r="EJ85" s="232"/>
      <c r="EK85" s="232"/>
      <c r="EL85" s="232"/>
      <c r="EM85" s="232"/>
      <c r="EN85" s="232"/>
      <c r="EO85" s="232"/>
      <c r="EP85" s="232"/>
      <c r="EQ85" s="232"/>
      <c r="ER85" s="232"/>
      <c r="ES85" s="232"/>
      <c r="ET85" s="232"/>
      <c r="EU85" s="232"/>
      <c r="EV85" s="232"/>
      <c r="EW85" s="232"/>
      <c r="EX85" s="232"/>
      <c r="EY85" s="232"/>
      <c r="EZ85" s="232"/>
      <c r="FA85" s="232"/>
      <c r="FB85" s="232"/>
      <c r="FC85" s="232"/>
      <c r="FD85" s="232"/>
      <c r="FE85" s="232"/>
      <c r="FF85" s="232"/>
      <c r="FG85" s="232"/>
      <c r="FH85" s="232"/>
      <c r="FI85" s="232"/>
      <c r="FJ85" s="232"/>
      <c r="FK85" s="232"/>
      <c r="FL85" s="232"/>
      <c r="FM85" s="232"/>
      <c r="FN85" s="232"/>
      <c r="FO85" s="232"/>
      <c r="FP85" s="232"/>
      <c r="FQ85" s="232"/>
      <c r="FR85" s="232"/>
      <c r="FS85" s="232"/>
      <c r="FT85" s="232"/>
      <c r="FU85" s="232"/>
      <c r="FV85" s="232"/>
      <c r="FW85" s="232"/>
      <c r="FX85" s="232"/>
      <c r="FY85" s="232"/>
      <c r="FZ85" s="232"/>
      <c r="GA85" s="232"/>
      <c r="GB85" s="232"/>
      <c r="GC85" s="232"/>
      <c r="GD85" s="232"/>
      <c r="GE85" s="232"/>
      <c r="GF85" s="232"/>
      <c r="GG85" s="232"/>
      <c r="GH85" s="232"/>
      <c r="GI85" s="232"/>
      <c r="GJ85" s="232"/>
      <c r="GK85" s="232"/>
      <c r="GL85" s="232"/>
      <c r="GM85" s="232"/>
      <c r="GN85" s="232"/>
      <c r="GO85" s="232"/>
      <c r="GP85" s="232"/>
      <c r="GQ85" s="232"/>
      <c r="GR85" s="232"/>
      <c r="GS85" s="232"/>
      <c r="GT85" s="232"/>
      <c r="GU85" s="232"/>
      <c r="GV85" s="232"/>
      <c r="GW85" s="232"/>
      <c r="GX85" s="232"/>
      <c r="GY85" s="232"/>
      <c r="GZ85" s="232"/>
      <c r="HA85" s="232"/>
      <c r="HB85" s="232"/>
      <c r="HC85" s="232"/>
      <c r="HD85" s="232"/>
      <c r="HE85" s="232"/>
      <c r="HF85" s="232"/>
      <c r="HG85" s="232"/>
      <c r="HH85" s="232"/>
      <c r="HI85" s="232"/>
      <c r="HJ85" s="232"/>
      <c r="HK85" s="232"/>
      <c r="HL85" s="232"/>
      <c r="HM85" s="232"/>
      <c r="HN85" s="232"/>
      <c r="HO85" s="232"/>
      <c r="HP85" s="232"/>
      <c r="HQ85" s="232"/>
      <c r="HR85" s="232"/>
      <c r="HS85" s="232"/>
      <c r="HT85" s="232"/>
      <c r="HU85" s="232"/>
      <c r="HV85" s="232"/>
      <c r="HW85" s="232"/>
      <c r="HX85" s="232"/>
      <c r="HY85" s="232"/>
      <c r="HZ85" s="232"/>
      <c r="IA85" s="232"/>
      <c r="IB85" s="232"/>
      <c r="IC85" s="232"/>
      <c r="ID85" s="232"/>
      <c r="IE85" s="232"/>
      <c r="IF85" s="232"/>
      <c r="IG85" s="232"/>
      <c r="IH85" s="232"/>
      <c r="II85" s="232"/>
      <c r="IJ85" s="232"/>
      <c r="IK85" s="232"/>
      <c r="IL85" s="232"/>
      <c r="IM85" s="232"/>
      <c r="IN85" s="232"/>
      <c r="IO85" s="232"/>
      <c r="IP85" s="232"/>
      <c r="IQ85" s="232"/>
      <c r="IR85" s="232"/>
      <c r="IS85" s="232"/>
      <c r="IT85" s="232"/>
      <c r="IU85" s="232"/>
      <c r="IV85" s="232"/>
      <c r="IW85" s="232"/>
      <c r="IX85" s="232"/>
      <c r="IY85" s="232"/>
      <c r="IZ85" s="232"/>
      <c r="JA85" s="232"/>
      <c r="JB85" s="232"/>
      <c r="JC85" s="232"/>
      <c r="JD85" s="232"/>
      <c r="JE85" s="232"/>
      <c r="JF85" s="232"/>
      <c r="JG85" s="232"/>
      <c r="JH85" s="232"/>
      <c r="JI85" s="232"/>
      <c r="JJ85" s="232"/>
      <c r="JK85" s="232"/>
      <c r="JL85" s="232"/>
      <c r="JM85" s="232"/>
      <c r="JN85" s="232"/>
      <c r="JO85" s="232"/>
      <c r="JP85" s="232"/>
      <c r="JQ85" s="232"/>
      <c r="JR85" s="232"/>
      <c r="JS85" s="232"/>
      <c r="JT85" s="232"/>
      <c r="JU85" s="232"/>
      <c r="JV85" s="232"/>
      <c r="JW85" s="232"/>
      <c r="JX85" s="232"/>
      <c r="JY85" s="232"/>
      <c r="JZ85" s="232"/>
      <c r="KA85" s="232"/>
      <c r="KB85" s="232"/>
      <c r="KC85" s="232"/>
      <c r="KD85" s="232"/>
      <c r="KE85" s="232"/>
      <c r="KF85" s="232"/>
      <c r="KG85" s="232"/>
      <c r="KH85" s="232"/>
      <c r="KI85" s="232"/>
      <c r="KJ85" s="232"/>
      <c r="KK85" s="232"/>
      <c r="KL85" s="232"/>
      <c r="KM85" s="232"/>
      <c r="KN85" s="232"/>
      <c r="KO85" s="232"/>
      <c r="KP85" s="232"/>
      <c r="KQ85" s="232"/>
      <c r="KR85" s="232"/>
      <c r="KS85" s="232"/>
      <c r="KT85" s="232"/>
      <c r="KU85" s="232"/>
      <c r="KV85" s="232"/>
      <c r="KW85" s="232"/>
      <c r="KX85" s="232"/>
      <c r="KY85" s="232"/>
      <c r="KZ85" s="232"/>
      <c r="LA85" s="232"/>
      <c r="LB85" s="232"/>
      <c r="LC85" s="232"/>
      <c r="LD85" s="232"/>
      <c r="LE85" s="232"/>
      <c r="LF85" s="232"/>
      <c r="LG85" s="232"/>
      <c r="LH85" s="232"/>
      <c r="LI85" s="232"/>
      <c r="LJ85" s="232"/>
      <c r="LK85" s="232"/>
      <c r="LL85" s="232"/>
      <c r="LM85" s="232"/>
      <c r="LN85" s="232"/>
      <c r="LO85" s="232"/>
      <c r="LP85" s="232"/>
      <c r="LQ85" s="232"/>
      <c r="LR85" s="232"/>
      <c r="LS85" s="232"/>
      <c r="LT85" s="232"/>
      <c r="LU85" s="232"/>
      <c r="LV85" s="232"/>
      <c r="LW85" s="232"/>
      <c r="LX85" s="232"/>
      <c r="LY85" s="232"/>
      <c r="LZ85" s="232"/>
      <c r="MA85" s="232"/>
      <c r="MB85" s="232"/>
      <c r="MC85" s="232"/>
      <c r="MD85" s="232"/>
      <c r="ME85" s="232"/>
      <c r="MF85" s="232"/>
      <c r="MG85" s="232"/>
      <c r="MH85" s="232"/>
      <c r="MI85" s="232"/>
      <c r="MJ85" s="232"/>
      <c r="MK85" s="232"/>
      <c r="ML85" s="232"/>
      <c r="MM85" s="232"/>
      <c r="MN85" s="232"/>
      <c r="MO85" s="232"/>
      <c r="MP85" s="232"/>
      <c r="MQ85" s="232"/>
      <c r="MR85" s="232"/>
      <c r="MS85" s="232"/>
      <c r="MT85" s="232"/>
      <c r="MU85" s="232"/>
      <c r="MV85" s="232"/>
      <c r="MW85" s="232"/>
      <c r="MX85" s="232"/>
      <c r="MY85" s="232"/>
      <c r="MZ85" s="232"/>
      <c r="NA85" s="232"/>
      <c r="NB85" s="232"/>
      <c r="NC85" s="232"/>
      <c r="ND85" s="232"/>
      <c r="NE85" s="232"/>
      <c r="NF85" s="232"/>
      <c r="NG85" s="232"/>
      <c r="NH85" s="232"/>
      <c r="NI85" s="232"/>
      <c r="NJ85" s="232"/>
      <c r="NK85" s="232"/>
      <c r="NL85" s="232"/>
      <c r="NM85" s="232"/>
      <c r="NN85" s="232"/>
      <c r="NO85" s="232"/>
      <c r="NP85" s="232"/>
      <c r="NQ85" s="232"/>
      <c r="NR85" s="232"/>
      <c r="NS85" s="232"/>
      <c r="NT85" s="232"/>
      <c r="NU85" s="232"/>
      <c r="NV85" s="232"/>
      <c r="NW85" s="232"/>
      <c r="NX85" s="232"/>
      <c r="NY85" s="232"/>
      <c r="NZ85" s="232"/>
      <c r="OA85" s="232"/>
      <c r="OB85" s="232"/>
      <c r="OC85" s="232"/>
      <c r="OD85" s="232"/>
      <c r="OE85" s="232"/>
      <c r="OF85" s="232"/>
      <c r="OG85" s="232"/>
      <c r="OH85" s="232"/>
      <c r="OI85" s="232"/>
      <c r="OJ85" s="232"/>
      <c r="OK85" s="232"/>
      <c r="OL85" s="232"/>
      <c r="OM85" s="232"/>
      <c r="ON85" s="232"/>
      <c r="OO85" s="232"/>
      <c r="OP85" s="232"/>
      <c r="OQ85" s="232"/>
      <c r="OR85" s="232"/>
      <c r="OS85" s="232"/>
      <c r="OT85" s="232"/>
      <c r="OU85" s="232"/>
      <c r="OV85" s="232"/>
      <c r="OW85" s="232"/>
      <c r="OX85" s="232"/>
      <c r="OY85" s="232"/>
      <c r="OZ85" s="232"/>
      <c r="PA85" s="232"/>
      <c r="PB85" s="232"/>
      <c r="PC85" s="232"/>
      <c r="PD85" s="232"/>
      <c r="PE85" s="232"/>
      <c r="PF85" s="232"/>
      <c r="PG85" s="232"/>
      <c r="PH85" s="232"/>
      <c r="PI85" s="232"/>
      <c r="PJ85" s="232"/>
      <c r="PK85" s="232"/>
      <c r="PL85" s="232"/>
      <c r="PM85" s="232"/>
      <c r="PN85" s="232"/>
      <c r="PO85" s="232"/>
      <c r="PP85" s="232"/>
      <c r="PQ85" s="232"/>
      <c r="PR85" s="232"/>
      <c r="PS85" s="232"/>
      <c r="PT85" s="232"/>
      <c r="PU85" s="232"/>
      <c r="PV85" s="232"/>
      <c r="PW85" s="232"/>
      <c r="PX85" s="232"/>
      <c r="PY85" s="232"/>
      <c r="PZ85" s="232"/>
      <c r="QA85" s="232"/>
      <c r="QB85" s="232"/>
      <c r="QC85" s="232"/>
      <c r="QD85" s="232"/>
      <c r="QE85" s="232"/>
      <c r="QF85" s="232"/>
      <c r="QG85" s="232"/>
      <c r="QH85" s="232"/>
      <c r="QI85" s="232"/>
      <c r="QJ85" s="232"/>
      <c r="QK85" s="232"/>
      <c r="QL85" s="232"/>
      <c r="QM85" s="232"/>
      <c r="QN85" s="232"/>
      <c r="QO85" s="232"/>
      <c r="QP85" s="232"/>
      <c r="QQ85" s="232"/>
      <c r="QR85" s="232"/>
      <c r="QS85" s="232"/>
      <c r="QT85" s="232"/>
      <c r="QU85" s="232"/>
      <c r="QV85" s="232"/>
      <c r="QW85" s="232"/>
      <c r="QX85" s="232"/>
      <c r="QY85" s="232"/>
      <c r="QZ85" s="232"/>
      <c r="RA85" s="232"/>
      <c r="RB85" s="232"/>
      <c r="RC85" s="232"/>
      <c r="RD85" s="232"/>
      <c r="RE85" s="232"/>
      <c r="RF85" s="232"/>
      <c r="RG85" s="232"/>
      <c r="RH85" s="232"/>
      <c r="RI85" s="232"/>
      <c r="RJ85" s="232"/>
      <c r="RK85" s="232"/>
      <c r="RL85" s="232"/>
      <c r="RM85" s="232"/>
      <c r="RN85" s="232"/>
      <c r="RO85" s="232"/>
      <c r="RP85" s="232"/>
      <c r="RQ85" s="232"/>
      <c r="RR85" s="232"/>
      <c r="RS85" s="232"/>
      <c r="RT85" s="232"/>
      <c r="RU85" s="232"/>
      <c r="RV85" s="232"/>
      <c r="RW85" s="232"/>
      <c r="RX85" s="232"/>
      <c r="RY85" s="232"/>
      <c r="RZ85" s="232"/>
      <c r="SA85" s="232"/>
      <c r="SB85" s="232"/>
      <c r="SC85" s="232"/>
      <c r="SD85" s="232"/>
      <c r="SE85" s="232"/>
      <c r="SF85" s="232"/>
      <c r="SG85" s="232"/>
      <c r="SH85" s="232"/>
      <c r="SI85" s="232"/>
      <c r="SJ85" s="232"/>
      <c r="SK85" s="232"/>
      <c r="SL85" s="232"/>
      <c r="SM85" s="232"/>
      <c r="SN85" s="232"/>
      <c r="SO85" s="232"/>
      <c r="SP85" s="232"/>
      <c r="SQ85" s="232"/>
      <c r="SR85" s="232"/>
      <c r="SS85" s="232"/>
      <c r="ST85" s="232"/>
      <c r="SU85" s="232"/>
      <c r="SV85" s="232"/>
      <c r="SW85" s="232"/>
      <c r="SX85" s="232"/>
      <c r="SY85" s="232"/>
      <c r="SZ85" s="232"/>
      <c r="TA85" s="232"/>
      <c r="TB85" s="232"/>
      <c r="TC85" s="232"/>
      <c r="TD85" s="232"/>
      <c r="TE85" s="232"/>
      <c r="TF85" s="232"/>
      <c r="TG85" s="232"/>
      <c r="TH85" s="232"/>
      <c r="TI85" s="232"/>
      <c r="TJ85" s="232"/>
      <c r="TK85" s="232"/>
      <c r="TL85" s="232"/>
      <c r="TM85" s="232"/>
      <c r="TN85" s="232"/>
      <c r="TO85" s="232"/>
      <c r="TP85" s="232"/>
      <c r="TQ85" s="232"/>
      <c r="TR85" s="232"/>
      <c r="TS85" s="232"/>
      <c r="TT85" s="232"/>
      <c r="TU85" s="232"/>
      <c r="TV85" s="232"/>
      <c r="TW85" s="232"/>
      <c r="TX85" s="232"/>
      <c r="TY85" s="232"/>
      <c r="TZ85" s="232"/>
      <c r="UA85" s="232"/>
      <c r="UB85" s="232"/>
      <c r="UC85" s="232"/>
      <c r="UD85" s="232"/>
      <c r="UE85" s="232"/>
      <c r="UF85" s="232"/>
      <c r="UG85" s="232"/>
      <c r="UH85" s="232"/>
      <c r="UI85" s="232"/>
      <c r="UJ85" s="232"/>
      <c r="UK85" s="232"/>
      <c r="UL85" s="232"/>
      <c r="UM85" s="232"/>
      <c r="UN85" s="232"/>
      <c r="UO85" s="232"/>
      <c r="UP85" s="232"/>
      <c r="UQ85" s="232"/>
      <c r="UR85" s="232"/>
      <c r="US85" s="232"/>
      <c r="UT85" s="232"/>
      <c r="UU85" s="232"/>
      <c r="UV85" s="232"/>
      <c r="UW85" s="232"/>
      <c r="UX85" s="232"/>
      <c r="UY85" s="232"/>
      <c r="UZ85" s="232"/>
      <c r="VA85" s="232"/>
      <c r="VB85" s="232"/>
      <c r="VC85" s="232"/>
      <c r="VD85" s="232"/>
      <c r="VE85" s="232"/>
      <c r="VF85" s="232"/>
      <c r="VG85" s="232"/>
      <c r="VH85" s="232"/>
      <c r="VI85" s="232"/>
      <c r="VJ85" s="232"/>
      <c r="VK85" s="232"/>
      <c r="VL85" s="232"/>
      <c r="VM85" s="232"/>
      <c r="VN85" s="232"/>
      <c r="VO85" s="232"/>
      <c r="VP85" s="232"/>
      <c r="VQ85" s="232"/>
      <c r="VR85" s="232"/>
      <c r="VS85" s="232"/>
      <c r="VT85" s="232"/>
      <c r="VU85" s="232"/>
      <c r="VV85" s="232"/>
      <c r="VW85" s="232"/>
      <c r="VX85" s="232"/>
      <c r="VY85" s="232"/>
      <c r="VZ85" s="232"/>
      <c r="WA85" s="232"/>
      <c r="WB85" s="232"/>
      <c r="WC85" s="232"/>
      <c r="WD85" s="232"/>
      <c r="WE85" s="232"/>
      <c r="WF85" s="232"/>
      <c r="WG85" s="232"/>
      <c r="WH85" s="232"/>
      <c r="WI85" s="232"/>
      <c r="WJ85" s="232"/>
      <c r="WK85" s="232"/>
      <c r="WL85" s="232"/>
      <c r="WM85" s="232"/>
      <c r="WN85" s="232"/>
      <c r="WO85" s="232"/>
      <c r="WP85" s="232"/>
      <c r="WQ85" s="232"/>
      <c r="WR85" s="232"/>
      <c r="WS85" s="232"/>
      <c r="WT85" s="232"/>
      <c r="WU85" s="232"/>
      <c r="WV85" s="232"/>
      <c r="WW85" s="232"/>
      <c r="WX85" s="232"/>
      <c r="WY85" s="232"/>
      <c r="WZ85" s="232"/>
      <c r="XA85" s="232"/>
      <c r="XB85" s="232"/>
      <c r="XC85" s="232"/>
      <c r="XD85" s="232"/>
      <c r="XE85" s="232"/>
      <c r="XF85" s="232"/>
      <c r="XG85" s="232"/>
      <c r="XH85" s="232"/>
      <c r="XI85" s="232"/>
      <c r="XJ85" s="232"/>
      <c r="XK85" s="232"/>
      <c r="XL85" s="232"/>
      <c r="XM85" s="232"/>
      <c r="XN85" s="232"/>
      <c r="XO85" s="232"/>
      <c r="XP85" s="232"/>
      <c r="XQ85" s="232"/>
      <c r="XR85" s="232"/>
      <c r="XS85" s="232"/>
      <c r="XT85" s="232"/>
      <c r="XU85" s="232"/>
      <c r="XV85" s="232"/>
      <c r="XW85" s="232"/>
      <c r="XX85" s="232"/>
      <c r="XY85" s="232"/>
      <c r="XZ85" s="232"/>
      <c r="YA85" s="232"/>
      <c r="YB85" s="232"/>
      <c r="YC85" s="232"/>
      <c r="YD85" s="232"/>
      <c r="YE85" s="232"/>
      <c r="YF85" s="232"/>
      <c r="YG85" s="232"/>
      <c r="YH85" s="232"/>
      <c r="YI85" s="232"/>
      <c r="YJ85" s="232"/>
      <c r="YK85" s="232"/>
      <c r="YL85" s="232"/>
      <c r="YM85" s="232"/>
      <c r="YN85" s="232"/>
      <c r="YO85" s="232"/>
      <c r="YP85" s="232"/>
      <c r="YQ85" s="232"/>
      <c r="YR85" s="232"/>
      <c r="YS85" s="232"/>
      <c r="YT85" s="232"/>
      <c r="YU85" s="232"/>
      <c r="YV85" s="232"/>
      <c r="YW85" s="232"/>
      <c r="YX85" s="232"/>
      <c r="YY85" s="232"/>
      <c r="YZ85" s="232"/>
      <c r="ZA85" s="232"/>
      <c r="ZB85" s="232"/>
      <c r="ZC85" s="232"/>
      <c r="ZD85" s="232"/>
      <c r="ZE85" s="232"/>
      <c r="ZF85" s="232"/>
      <c r="ZG85" s="232"/>
      <c r="ZH85" s="232"/>
      <c r="ZI85" s="232"/>
      <c r="ZJ85" s="232"/>
      <c r="ZK85" s="232"/>
      <c r="ZL85" s="232"/>
      <c r="ZM85" s="232"/>
      <c r="ZN85" s="232"/>
      <c r="ZO85" s="232"/>
      <c r="ZP85" s="232"/>
      <c r="ZQ85" s="232"/>
      <c r="ZR85" s="232"/>
      <c r="ZS85" s="232"/>
      <c r="ZT85" s="232"/>
      <c r="ZU85" s="232"/>
      <c r="ZV85" s="232"/>
      <c r="ZW85" s="232"/>
      <c r="ZX85" s="232"/>
      <c r="ZY85" s="232"/>
      <c r="ZZ85" s="232"/>
      <c r="AAA85" s="232"/>
      <c r="AAB85" s="232"/>
      <c r="AAC85" s="232"/>
      <c r="AAD85" s="232"/>
      <c r="AAE85" s="232"/>
      <c r="AAF85" s="232"/>
      <c r="AAG85" s="232"/>
      <c r="AAH85" s="232"/>
      <c r="AAI85" s="232"/>
      <c r="AAJ85" s="232"/>
      <c r="AAK85" s="232"/>
      <c r="AAL85" s="232"/>
      <c r="AAM85" s="232"/>
      <c r="AAN85" s="232"/>
      <c r="AAO85" s="232"/>
      <c r="AAP85" s="232"/>
      <c r="AAQ85" s="232"/>
      <c r="AAR85" s="232"/>
      <c r="AAS85" s="232"/>
      <c r="AAT85" s="232"/>
      <c r="AAU85" s="232"/>
      <c r="AAV85" s="232"/>
      <c r="AAW85" s="232"/>
      <c r="AAX85" s="232"/>
      <c r="AAY85" s="232"/>
      <c r="AAZ85" s="232"/>
      <c r="ABA85" s="232"/>
      <c r="ABB85" s="232"/>
      <c r="ABC85" s="232"/>
      <c r="ABD85" s="232"/>
      <c r="ABE85" s="232"/>
      <c r="ABF85" s="232"/>
      <c r="ABG85" s="232"/>
      <c r="ABH85" s="232"/>
      <c r="ABI85" s="232"/>
      <c r="ABJ85" s="232"/>
      <c r="ABK85" s="232"/>
      <c r="ABL85" s="232"/>
      <c r="ABM85" s="232"/>
      <c r="ABN85" s="232"/>
      <c r="ABO85" s="232"/>
      <c r="ABP85" s="232"/>
      <c r="ABQ85" s="232"/>
      <c r="ABR85" s="232"/>
      <c r="ABS85" s="232"/>
      <c r="ABT85" s="232"/>
      <c r="ABU85" s="232"/>
      <c r="ABV85" s="232"/>
      <c r="ABW85" s="232"/>
      <c r="ABX85" s="232"/>
      <c r="ABY85" s="232"/>
      <c r="ABZ85" s="232"/>
      <c r="ACA85" s="232"/>
      <c r="ACB85" s="232"/>
      <c r="ACC85" s="232"/>
      <c r="ACD85" s="232"/>
      <c r="ACE85" s="232"/>
      <c r="ACF85" s="232"/>
      <c r="ACG85" s="232"/>
      <c r="ACH85" s="232"/>
      <c r="ACI85" s="232"/>
      <c r="ACJ85" s="232"/>
      <c r="ACK85" s="232"/>
      <c r="ACL85" s="232"/>
      <c r="ACM85" s="232"/>
      <c r="ACN85" s="232"/>
      <c r="ACO85" s="232"/>
      <c r="ACP85" s="232"/>
      <c r="ACQ85" s="232"/>
      <c r="ACR85" s="232"/>
      <c r="ACS85" s="232"/>
      <c r="ACT85" s="232"/>
      <c r="ACU85" s="232"/>
      <c r="ACV85" s="232"/>
      <c r="ACW85" s="232"/>
      <c r="ACX85" s="232"/>
      <c r="ACY85" s="232"/>
      <c r="ACZ85" s="232"/>
      <c r="ADA85" s="232"/>
      <c r="ADB85" s="232"/>
      <c r="ADC85" s="232"/>
      <c r="ADD85" s="232"/>
      <c r="ADE85" s="232"/>
      <c r="ADF85" s="232"/>
      <c r="ADG85" s="232"/>
      <c r="ADH85" s="232"/>
      <c r="ADI85" s="232"/>
      <c r="ADJ85" s="232"/>
      <c r="ADK85" s="232"/>
      <c r="ADL85" s="232"/>
      <c r="ADM85" s="232"/>
      <c r="ADN85" s="232"/>
      <c r="ADO85" s="232"/>
      <c r="ADP85" s="232"/>
      <c r="ADQ85" s="232"/>
      <c r="ADR85" s="232"/>
      <c r="ADS85" s="232"/>
      <c r="ADT85" s="232"/>
      <c r="ADU85" s="232"/>
      <c r="ADV85" s="232"/>
      <c r="ADW85" s="232"/>
      <c r="ADX85" s="232"/>
      <c r="ADY85" s="232"/>
      <c r="ADZ85" s="232"/>
      <c r="AEA85" s="232"/>
      <c r="AEB85" s="232"/>
      <c r="AEC85" s="232"/>
      <c r="AED85" s="232"/>
      <c r="AEE85" s="232"/>
      <c r="AEF85" s="232"/>
      <c r="AEG85" s="232"/>
      <c r="AEH85" s="232"/>
      <c r="AEI85" s="232"/>
      <c r="AEJ85" s="232"/>
      <c r="AEK85" s="232"/>
      <c r="AEL85" s="232"/>
      <c r="AEM85" s="232"/>
      <c r="AEN85" s="232"/>
      <c r="AEO85" s="232"/>
      <c r="AEP85" s="232"/>
      <c r="AEQ85" s="232"/>
      <c r="AER85" s="232"/>
      <c r="AES85" s="232"/>
      <c r="AET85" s="232"/>
      <c r="AEU85" s="232"/>
      <c r="AEV85" s="232"/>
      <c r="AEW85" s="232"/>
      <c r="AEX85" s="232"/>
      <c r="AEY85" s="232"/>
      <c r="AEZ85" s="232"/>
      <c r="AFA85" s="232"/>
      <c r="AFB85" s="232"/>
      <c r="AFC85" s="232"/>
      <c r="AFD85" s="232"/>
      <c r="AFE85" s="232"/>
      <c r="AFF85" s="232"/>
      <c r="AFG85" s="232"/>
      <c r="AFH85" s="232"/>
      <c r="AFI85" s="232"/>
      <c r="AFJ85" s="232"/>
      <c r="AFK85" s="232"/>
      <c r="AFL85" s="232"/>
      <c r="AFM85" s="232"/>
      <c r="AFN85" s="232"/>
      <c r="AFO85" s="232"/>
      <c r="AFP85" s="232"/>
      <c r="AFQ85" s="232"/>
      <c r="AFR85" s="232"/>
      <c r="AFS85" s="232"/>
      <c r="AFT85" s="232"/>
      <c r="AFU85" s="232"/>
      <c r="AFV85" s="232"/>
      <c r="AFW85" s="232"/>
      <c r="AFX85" s="232"/>
      <c r="AFY85" s="232"/>
      <c r="AFZ85" s="232"/>
      <c r="AGA85" s="232"/>
      <c r="AGB85" s="232"/>
      <c r="AGC85" s="232"/>
      <c r="AGD85" s="232"/>
      <c r="AGE85" s="232"/>
      <c r="AGF85" s="232"/>
      <c r="AGG85" s="232"/>
      <c r="AGH85" s="232"/>
      <c r="AGI85" s="232"/>
      <c r="AGJ85" s="232"/>
      <c r="AGK85" s="232"/>
      <c r="AGL85" s="232"/>
      <c r="AGM85" s="232"/>
      <c r="AGN85" s="232"/>
      <c r="AGO85" s="232"/>
      <c r="AGP85" s="232"/>
      <c r="AGQ85" s="232"/>
      <c r="AGR85" s="232"/>
      <c r="AGS85" s="232"/>
      <c r="AGT85" s="232"/>
      <c r="AGU85" s="232"/>
      <c r="AGV85" s="232"/>
      <c r="AGW85" s="232"/>
      <c r="AGX85" s="232"/>
      <c r="AGY85" s="232"/>
      <c r="AGZ85" s="232"/>
      <c r="AHA85" s="232"/>
      <c r="AHB85" s="232"/>
      <c r="AHC85" s="232"/>
      <c r="AHD85" s="232"/>
      <c r="AHE85" s="232"/>
      <c r="AHF85" s="232"/>
      <c r="AHG85" s="232"/>
      <c r="AHH85" s="232"/>
      <c r="AHI85" s="232"/>
      <c r="AHJ85" s="232"/>
      <c r="AHK85" s="232"/>
      <c r="AHL85" s="232"/>
      <c r="AHM85" s="232"/>
      <c r="AHN85" s="232"/>
      <c r="AHO85" s="232"/>
      <c r="AHP85" s="232"/>
      <c r="AHQ85" s="232"/>
      <c r="AHR85" s="232"/>
      <c r="AHS85" s="232"/>
      <c r="AHT85" s="232"/>
      <c r="AHU85" s="232"/>
      <c r="AHV85" s="232"/>
      <c r="AHW85" s="232"/>
      <c r="AHX85" s="232"/>
      <c r="AHY85" s="232"/>
      <c r="AHZ85" s="232"/>
      <c r="AIA85" s="232"/>
      <c r="AIB85" s="232"/>
      <c r="AIC85" s="232"/>
      <c r="AID85" s="232"/>
      <c r="AIE85" s="232"/>
      <c r="AIF85" s="232"/>
      <c r="AIG85" s="232"/>
      <c r="AIH85" s="232"/>
      <c r="AII85" s="232"/>
      <c r="AIJ85" s="232"/>
      <c r="AIK85" s="232"/>
      <c r="AIL85" s="232"/>
      <c r="AIM85" s="232"/>
      <c r="AIN85" s="232"/>
      <c r="AIO85" s="232"/>
      <c r="AIP85" s="232"/>
      <c r="AIQ85" s="232"/>
      <c r="AIR85" s="232"/>
      <c r="AIS85" s="232"/>
      <c r="AIT85" s="232"/>
      <c r="AIU85" s="232"/>
      <c r="AIV85" s="232"/>
      <c r="AIW85" s="232"/>
      <c r="AIX85" s="232"/>
      <c r="AIY85" s="232"/>
      <c r="AIZ85" s="232"/>
      <c r="AJA85" s="232"/>
      <c r="AJB85" s="232"/>
      <c r="AJC85" s="232"/>
      <c r="AJD85" s="232"/>
      <c r="AJE85" s="232"/>
      <c r="AJF85" s="232"/>
      <c r="AJG85" s="232"/>
      <c r="AJH85" s="232"/>
      <c r="AJI85" s="232"/>
      <c r="AJJ85" s="232"/>
      <c r="AJK85" s="232"/>
      <c r="AJL85" s="232"/>
      <c r="AJM85" s="232"/>
      <c r="AJN85" s="232"/>
      <c r="AJO85" s="232"/>
      <c r="AJP85" s="232"/>
      <c r="AJQ85" s="232"/>
      <c r="AJR85" s="232"/>
      <c r="AJS85" s="232"/>
      <c r="AJT85" s="232"/>
      <c r="AJU85" s="232"/>
      <c r="AJV85" s="232"/>
      <c r="AJW85" s="232"/>
      <c r="AJX85" s="232"/>
      <c r="AJY85" s="232"/>
      <c r="AJZ85" s="232"/>
      <c r="AKA85" s="232"/>
      <c r="AKB85" s="232"/>
      <c r="AKC85" s="232"/>
      <c r="AKD85" s="232"/>
      <c r="AKE85" s="232"/>
      <c r="AKF85" s="232"/>
      <c r="AKG85" s="232"/>
      <c r="AKH85" s="232"/>
      <c r="AKI85" s="232"/>
      <c r="AKJ85" s="232"/>
      <c r="AKK85" s="232"/>
      <c r="AKL85" s="232"/>
      <c r="AKM85" s="232"/>
      <c r="AKN85" s="232"/>
      <c r="AKO85" s="232"/>
      <c r="AKP85" s="232"/>
      <c r="AKQ85" s="232"/>
      <c r="AKR85" s="232"/>
      <c r="AKS85" s="232"/>
      <c r="AKT85" s="232"/>
      <c r="AKU85" s="232"/>
      <c r="AKV85" s="232"/>
      <c r="AKW85" s="232"/>
      <c r="AKX85" s="232"/>
      <c r="AKY85" s="232"/>
      <c r="AKZ85" s="232"/>
      <c r="ALA85" s="232"/>
      <c r="ALB85" s="232"/>
      <c r="ALC85" s="232"/>
      <c r="ALD85" s="232"/>
      <c r="ALE85" s="232"/>
      <c r="ALF85" s="232"/>
      <c r="ALG85" s="232"/>
      <c r="ALH85" s="232"/>
      <c r="ALI85" s="232"/>
      <c r="ALJ85" s="232"/>
      <c r="ALK85" s="232"/>
      <c r="ALL85" s="232"/>
      <c r="ALM85" s="232"/>
      <c r="ALN85" s="232"/>
      <c r="ALO85" s="232"/>
      <c r="ALP85" s="232"/>
      <c r="ALQ85" s="232"/>
      <c r="ALR85" s="232"/>
      <c r="ALS85" s="232"/>
      <c r="ALT85" s="232"/>
      <c r="ALU85" s="232"/>
      <c r="ALV85" s="232"/>
      <c r="ALW85" s="232"/>
      <c r="ALX85" s="232"/>
      <c r="ALY85" s="232"/>
      <c r="ALZ85" s="232"/>
      <c r="AMA85" s="232"/>
      <c r="AMB85" s="232"/>
      <c r="AMC85" s="232"/>
      <c r="AMD85" s="232"/>
      <c r="AME85" s="232"/>
      <c r="AMF85" s="232"/>
      <c r="AMG85" s="232"/>
      <c r="AMH85" s="232"/>
      <c r="AMI85" s="232"/>
      <c r="AMJ85" s="232"/>
      <c r="AMK85" s="232"/>
    </row>
    <row r="86" spans="1:1025" s="234" customFormat="1">
      <c r="A86" s="344">
        <f>A85+0.01</f>
        <v>4.12</v>
      </c>
      <c r="B86" s="334" t="s">
        <v>187</v>
      </c>
      <c r="C86" s="342">
        <f t="shared" si="4"/>
        <v>283.19</v>
      </c>
      <c r="D86" s="331" t="str">
        <f>IF(ISBLANK('[10]PRESUP LINEA IMPULSION'!D360),"",'[10]PRESUP LINEA IMPULSION'!D360)</f>
        <v>ML</v>
      </c>
      <c r="E86" s="310"/>
      <c r="F86" s="309">
        <f t="shared" si="3"/>
        <v>0</v>
      </c>
      <c r="G86" s="288" t="str">
        <f>IF(ISBLANK('[10]PRESUP LINEA IMPULSION'!G360),"",'[10]PRESUP LINEA IMPULSION'!G360)</f>
        <v/>
      </c>
      <c r="H86" s="250"/>
      <c r="K86" s="233"/>
      <c r="L86" s="233"/>
      <c r="M86" s="233"/>
      <c r="N86" s="233"/>
      <c r="O86" s="233"/>
      <c r="P86" s="233"/>
      <c r="Q86" s="233"/>
      <c r="R86" s="233"/>
      <c r="S86" s="232"/>
      <c r="T86" s="232"/>
      <c r="U86" s="232"/>
      <c r="V86" s="232"/>
      <c r="W86" s="232"/>
      <c r="X86" s="232"/>
      <c r="Y86" s="232"/>
      <c r="Z86" s="232"/>
      <c r="AA86" s="232"/>
      <c r="AB86" s="232"/>
      <c r="AC86" s="232"/>
      <c r="AD86" s="232"/>
      <c r="AE86" s="232"/>
      <c r="AF86" s="232"/>
      <c r="AG86" s="232"/>
      <c r="AH86" s="232"/>
      <c r="AI86" s="232"/>
      <c r="AJ86" s="232"/>
      <c r="AK86" s="232"/>
      <c r="AL86" s="232"/>
      <c r="AM86" s="232"/>
      <c r="AN86" s="232"/>
      <c r="AO86" s="232"/>
      <c r="AP86" s="232"/>
      <c r="AQ86" s="232"/>
      <c r="AR86" s="232"/>
      <c r="AS86" s="232"/>
      <c r="AT86" s="232"/>
      <c r="AU86" s="232"/>
      <c r="AV86" s="232"/>
      <c r="AW86" s="232"/>
      <c r="AX86" s="232"/>
      <c r="AY86" s="232"/>
      <c r="AZ86" s="232"/>
      <c r="BA86" s="232"/>
      <c r="BB86" s="232"/>
      <c r="BC86" s="232"/>
      <c r="BD86" s="232"/>
      <c r="BE86" s="232"/>
      <c r="BF86" s="232"/>
      <c r="BG86" s="232"/>
      <c r="BH86" s="232"/>
      <c r="BI86" s="232"/>
      <c r="BJ86" s="232"/>
      <c r="BK86" s="232"/>
      <c r="BL86" s="232"/>
      <c r="BM86" s="232"/>
      <c r="BN86" s="232"/>
      <c r="BO86" s="232"/>
      <c r="BP86" s="232"/>
      <c r="BQ86" s="232"/>
      <c r="BR86" s="232"/>
      <c r="BS86" s="232"/>
      <c r="BT86" s="232"/>
      <c r="BU86" s="232"/>
      <c r="BV86" s="232"/>
      <c r="BW86" s="232"/>
      <c r="BX86" s="232"/>
      <c r="BY86" s="232"/>
      <c r="BZ86" s="232"/>
      <c r="CA86" s="232"/>
      <c r="CB86" s="232"/>
      <c r="CC86" s="232"/>
      <c r="CD86" s="232"/>
      <c r="CE86" s="232"/>
      <c r="CF86" s="232"/>
      <c r="CG86" s="232"/>
      <c r="CH86" s="232"/>
      <c r="CI86" s="232"/>
      <c r="CJ86" s="232"/>
      <c r="CK86" s="232"/>
      <c r="CL86" s="232"/>
      <c r="CM86" s="232"/>
      <c r="CN86" s="232"/>
      <c r="CO86" s="232"/>
      <c r="CP86" s="232"/>
      <c r="CQ86" s="232"/>
      <c r="CR86" s="232"/>
      <c r="CS86" s="232"/>
      <c r="CT86" s="232"/>
      <c r="CU86" s="232"/>
      <c r="CV86" s="232"/>
      <c r="CW86" s="232"/>
      <c r="CX86" s="232"/>
      <c r="CY86" s="232"/>
      <c r="CZ86" s="232"/>
      <c r="DA86" s="232"/>
      <c r="DB86" s="232"/>
      <c r="DC86" s="232"/>
      <c r="DD86" s="232"/>
      <c r="DE86" s="232"/>
      <c r="DF86" s="232"/>
      <c r="DG86" s="232"/>
      <c r="DH86" s="232"/>
      <c r="DI86" s="232"/>
      <c r="DJ86" s="232"/>
      <c r="DK86" s="232"/>
      <c r="DL86" s="232"/>
      <c r="DM86" s="232"/>
      <c r="DN86" s="232"/>
      <c r="DO86" s="232"/>
      <c r="DP86" s="232"/>
      <c r="DQ86" s="232"/>
      <c r="DR86" s="232"/>
      <c r="DS86" s="232"/>
      <c r="DT86" s="232"/>
      <c r="DU86" s="232"/>
      <c r="DV86" s="232"/>
      <c r="DW86" s="232"/>
      <c r="DX86" s="232"/>
      <c r="DY86" s="232"/>
      <c r="DZ86" s="232"/>
      <c r="EA86" s="232"/>
      <c r="EB86" s="232"/>
      <c r="EC86" s="232"/>
      <c r="ED86" s="232"/>
      <c r="EE86" s="232"/>
      <c r="EF86" s="232"/>
      <c r="EG86" s="232"/>
      <c r="EH86" s="232"/>
      <c r="EI86" s="232"/>
      <c r="EJ86" s="232"/>
      <c r="EK86" s="232"/>
      <c r="EL86" s="232"/>
      <c r="EM86" s="232"/>
      <c r="EN86" s="232"/>
      <c r="EO86" s="232"/>
      <c r="EP86" s="232"/>
      <c r="EQ86" s="232"/>
      <c r="ER86" s="232"/>
      <c r="ES86" s="232"/>
      <c r="ET86" s="232"/>
      <c r="EU86" s="232"/>
      <c r="EV86" s="232"/>
      <c r="EW86" s="232"/>
      <c r="EX86" s="232"/>
      <c r="EY86" s="232"/>
      <c r="EZ86" s="232"/>
      <c r="FA86" s="232"/>
      <c r="FB86" s="232"/>
      <c r="FC86" s="232"/>
      <c r="FD86" s="232"/>
      <c r="FE86" s="232"/>
      <c r="FF86" s="232"/>
      <c r="FG86" s="232"/>
      <c r="FH86" s="232"/>
      <c r="FI86" s="232"/>
      <c r="FJ86" s="232"/>
      <c r="FK86" s="232"/>
      <c r="FL86" s="232"/>
      <c r="FM86" s="232"/>
      <c r="FN86" s="232"/>
      <c r="FO86" s="232"/>
      <c r="FP86" s="232"/>
      <c r="FQ86" s="232"/>
      <c r="FR86" s="232"/>
      <c r="FS86" s="232"/>
      <c r="FT86" s="232"/>
      <c r="FU86" s="232"/>
      <c r="FV86" s="232"/>
      <c r="FW86" s="232"/>
      <c r="FX86" s="232"/>
      <c r="FY86" s="232"/>
      <c r="FZ86" s="232"/>
      <c r="GA86" s="232"/>
      <c r="GB86" s="232"/>
      <c r="GC86" s="232"/>
      <c r="GD86" s="232"/>
      <c r="GE86" s="232"/>
      <c r="GF86" s="232"/>
      <c r="GG86" s="232"/>
      <c r="GH86" s="232"/>
      <c r="GI86" s="232"/>
      <c r="GJ86" s="232"/>
      <c r="GK86" s="232"/>
      <c r="GL86" s="232"/>
      <c r="GM86" s="232"/>
      <c r="GN86" s="232"/>
      <c r="GO86" s="232"/>
      <c r="GP86" s="232"/>
      <c r="GQ86" s="232"/>
      <c r="GR86" s="232"/>
      <c r="GS86" s="232"/>
      <c r="GT86" s="232"/>
      <c r="GU86" s="232"/>
      <c r="GV86" s="232"/>
      <c r="GW86" s="232"/>
      <c r="GX86" s="232"/>
      <c r="GY86" s="232"/>
      <c r="GZ86" s="232"/>
      <c r="HA86" s="232"/>
      <c r="HB86" s="232"/>
      <c r="HC86" s="232"/>
      <c r="HD86" s="232"/>
      <c r="HE86" s="232"/>
      <c r="HF86" s="232"/>
      <c r="HG86" s="232"/>
      <c r="HH86" s="232"/>
      <c r="HI86" s="232"/>
      <c r="HJ86" s="232"/>
      <c r="HK86" s="232"/>
      <c r="HL86" s="232"/>
      <c r="HM86" s="232"/>
      <c r="HN86" s="232"/>
      <c r="HO86" s="232"/>
      <c r="HP86" s="232"/>
      <c r="HQ86" s="232"/>
      <c r="HR86" s="232"/>
      <c r="HS86" s="232"/>
      <c r="HT86" s="232"/>
      <c r="HU86" s="232"/>
      <c r="HV86" s="232"/>
      <c r="HW86" s="232"/>
      <c r="HX86" s="232"/>
      <c r="HY86" s="232"/>
      <c r="HZ86" s="232"/>
      <c r="IA86" s="232"/>
      <c r="IB86" s="232"/>
      <c r="IC86" s="232"/>
      <c r="ID86" s="232"/>
      <c r="IE86" s="232"/>
      <c r="IF86" s="232"/>
      <c r="IG86" s="232"/>
      <c r="IH86" s="232"/>
      <c r="II86" s="232"/>
      <c r="IJ86" s="232"/>
      <c r="IK86" s="232"/>
      <c r="IL86" s="232"/>
      <c r="IM86" s="232"/>
      <c r="IN86" s="232"/>
      <c r="IO86" s="232"/>
      <c r="IP86" s="232"/>
      <c r="IQ86" s="232"/>
      <c r="IR86" s="232"/>
      <c r="IS86" s="232"/>
      <c r="IT86" s="232"/>
      <c r="IU86" s="232"/>
      <c r="IV86" s="232"/>
      <c r="IW86" s="232"/>
      <c r="IX86" s="232"/>
      <c r="IY86" s="232"/>
      <c r="IZ86" s="232"/>
      <c r="JA86" s="232"/>
      <c r="JB86" s="232"/>
      <c r="JC86" s="232"/>
      <c r="JD86" s="232"/>
      <c r="JE86" s="232"/>
      <c r="JF86" s="232"/>
      <c r="JG86" s="232"/>
      <c r="JH86" s="232"/>
      <c r="JI86" s="232"/>
      <c r="JJ86" s="232"/>
      <c r="JK86" s="232"/>
      <c r="JL86" s="232"/>
      <c r="JM86" s="232"/>
      <c r="JN86" s="232"/>
      <c r="JO86" s="232"/>
      <c r="JP86" s="232"/>
      <c r="JQ86" s="232"/>
      <c r="JR86" s="232"/>
      <c r="JS86" s="232"/>
      <c r="JT86" s="232"/>
      <c r="JU86" s="232"/>
      <c r="JV86" s="232"/>
      <c r="JW86" s="232"/>
      <c r="JX86" s="232"/>
      <c r="JY86" s="232"/>
      <c r="JZ86" s="232"/>
      <c r="KA86" s="232"/>
      <c r="KB86" s="232"/>
      <c r="KC86" s="232"/>
      <c r="KD86" s="232"/>
      <c r="KE86" s="232"/>
      <c r="KF86" s="232"/>
      <c r="KG86" s="232"/>
      <c r="KH86" s="232"/>
      <c r="KI86" s="232"/>
      <c r="KJ86" s="232"/>
      <c r="KK86" s="232"/>
      <c r="KL86" s="232"/>
      <c r="KM86" s="232"/>
      <c r="KN86" s="232"/>
      <c r="KO86" s="232"/>
      <c r="KP86" s="232"/>
      <c r="KQ86" s="232"/>
      <c r="KR86" s="232"/>
      <c r="KS86" s="232"/>
      <c r="KT86" s="232"/>
      <c r="KU86" s="232"/>
      <c r="KV86" s="232"/>
      <c r="KW86" s="232"/>
      <c r="KX86" s="232"/>
      <c r="KY86" s="232"/>
      <c r="KZ86" s="232"/>
      <c r="LA86" s="232"/>
      <c r="LB86" s="232"/>
      <c r="LC86" s="232"/>
      <c r="LD86" s="232"/>
      <c r="LE86" s="232"/>
      <c r="LF86" s="232"/>
      <c r="LG86" s="232"/>
      <c r="LH86" s="232"/>
      <c r="LI86" s="232"/>
      <c r="LJ86" s="232"/>
      <c r="LK86" s="232"/>
      <c r="LL86" s="232"/>
      <c r="LM86" s="232"/>
      <c r="LN86" s="232"/>
      <c r="LO86" s="232"/>
      <c r="LP86" s="232"/>
      <c r="LQ86" s="232"/>
      <c r="LR86" s="232"/>
      <c r="LS86" s="232"/>
      <c r="LT86" s="232"/>
      <c r="LU86" s="232"/>
      <c r="LV86" s="232"/>
      <c r="LW86" s="232"/>
      <c r="LX86" s="232"/>
      <c r="LY86" s="232"/>
      <c r="LZ86" s="232"/>
      <c r="MA86" s="232"/>
      <c r="MB86" s="232"/>
      <c r="MC86" s="232"/>
      <c r="MD86" s="232"/>
      <c r="ME86" s="232"/>
      <c r="MF86" s="232"/>
      <c r="MG86" s="232"/>
      <c r="MH86" s="232"/>
      <c r="MI86" s="232"/>
      <c r="MJ86" s="232"/>
      <c r="MK86" s="232"/>
      <c r="ML86" s="232"/>
      <c r="MM86" s="232"/>
      <c r="MN86" s="232"/>
      <c r="MO86" s="232"/>
      <c r="MP86" s="232"/>
      <c r="MQ86" s="232"/>
      <c r="MR86" s="232"/>
      <c r="MS86" s="232"/>
      <c r="MT86" s="232"/>
      <c r="MU86" s="232"/>
      <c r="MV86" s="232"/>
      <c r="MW86" s="232"/>
      <c r="MX86" s="232"/>
      <c r="MY86" s="232"/>
      <c r="MZ86" s="232"/>
      <c r="NA86" s="232"/>
      <c r="NB86" s="232"/>
      <c r="NC86" s="232"/>
      <c r="ND86" s="232"/>
      <c r="NE86" s="232"/>
      <c r="NF86" s="232"/>
      <c r="NG86" s="232"/>
      <c r="NH86" s="232"/>
      <c r="NI86" s="232"/>
      <c r="NJ86" s="232"/>
      <c r="NK86" s="232"/>
      <c r="NL86" s="232"/>
      <c r="NM86" s="232"/>
      <c r="NN86" s="232"/>
      <c r="NO86" s="232"/>
      <c r="NP86" s="232"/>
      <c r="NQ86" s="232"/>
      <c r="NR86" s="232"/>
      <c r="NS86" s="232"/>
      <c r="NT86" s="232"/>
      <c r="NU86" s="232"/>
      <c r="NV86" s="232"/>
      <c r="NW86" s="232"/>
      <c r="NX86" s="232"/>
      <c r="NY86" s="232"/>
      <c r="NZ86" s="232"/>
      <c r="OA86" s="232"/>
      <c r="OB86" s="232"/>
      <c r="OC86" s="232"/>
      <c r="OD86" s="232"/>
      <c r="OE86" s="232"/>
      <c r="OF86" s="232"/>
      <c r="OG86" s="232"/>
      <c r="OH86" s="232"/>
      <c r="OI86" s="232"/>
      <c r="OJ86" s="232"/>
      <c r="OK86" s="232"/>
      <c r="OL86" s="232"/>
      <c r="OM86" s="232"/>
      <c r="ON86" s="232"/>
      <c r="OO86" s="232"/>
      <c r="OP86" s="232"/>
      <c r="OQ86" s="232"/>
      <c r="OR86" s="232"/>
      <c r="OS86" s="232"/>
      <c r="OT86" s="232"/>
      <c r="OU86" s="232"/>
      <c r="OV86" s="232"/>
      <c r="OW86" s="232"/>
      <c r="OX86" s="232"/>
      <c r="OY86" s="232"/>
      <c r="OZ86" s="232"/>
      <c r="PA86" s="232"/>
      <c r="PB86" s="232"/>
      <c r="PC86" s="232"/>
      <c r="PD86" s="232"/>
      <c r="PE86" s="232"/>
      <c r="PF86" s="232"/>
      <c r="PG86" s="232"/>
      <c r="PH86" s="232"/>
      <c r="PI86" s="232"/>
      <c r="PJ86" s="232"/>
      <c r="PK86" s="232"/>
      <c r="PL86" s="232"/>
      <c r="PM86" s="232"/>
      <c r="PN86" s="232"/>
      <c r="PO86" s="232"/>
      <c r="PP86" s="232"/>
      <c r="PQ86" s="232"/>
      <c r="PR86" s="232"/>
      <c r="PS86" s="232"/>
      <c r="PT86" s="232"/>
      <c r="PU86" s="232"/>
      <c r="PV86" s="232"/>
      <c r="PW86" s="232"/>
      <c r="PX86" s="232"/>
      <c r="PY86" s="232"/>
      <c r="PZ86" s="232"/>
      <c r="QA86" s="232"/>
      <c r="QB86" s="232"/>
      <c r="QC86" s="232"/>
      <c r="QD86" s="232"/>
      <c r="QE86" s="232"/>
      <c r="QF86" s="232"/>
      <c r="QG86" s="232"/>
      <c r="QH86" s="232"/>
      <c r="QI86" s="232"/>
      <c r="QJ86" s="232"/>
      <c r="QK86" s="232"/>
      <c r="QL86" s="232"/>
      <c r="QM86" s="232"/>
      <c r="QN86" s="232"/>
      <c r="QO86" s="232"/>
      <c r="QP86" s="232"/>
      <c r="QQ86" s="232"/>
      <c r="QR86" s="232"/>
      <c r="QS86" s="232"/>
      <c r="QT86" s="232"/>
      <c r="QU86" s="232"/>
      <c r="QV86" s="232"/>
      <c r="QW86" s="232"/>
      <c r="QX86" s="232"/>
      <c r="QY86" s="232"/>
      <c r="QZ86" s="232"/>
      <c r="RA86" s="232"/>
      <c r="RB86" s="232"/>
      <c r="RC86" s="232"/>
      <c r="RD86" s="232"/>
      <c r="RE86" s="232"/>
      <c r="RF86" s="232"/>
      <c r="RG86" s="232"/>
      <c r="RH86" s="232"/>
      <c r="RI86" s="232"/>
      <c r="RJ86" s="232"/>
      <c r="RK86" s="232"/>
      <c r="RL86" s="232"/>
      <c r="RM86" s="232"/>
      <c r="RN86" s="232"/>
      <c r="RO86" s="232"/>
      <c r="RP86" s="232"/>
      <c r="RQ86" s="232"/>
      <c r="RR86" s="232"/>
      <c r="RS86" s="232"/>
      <c r="RT86" s="232"/>
      <c r="RU86" s="232"/>
      <c r="RV86" s="232"/>
      <c r="RW86" s="232"/>
      <c r="RX86" s="232"/>
      <c r="RY86" s="232"/>
      <c r="RZ86" s="232"/>
      <c r="SA86" s="232"/>
      <c r="SB86" s="232"/>
      <c r="SC86" s="232"/>
      <c r="SD86" s="232"/>
      <c r="SE86" s="232"/>
      <c r="SF86" s="232"/>
      <c r="SG86" s="232"/>
      <c r="SH86" s="232"/>
      <c r="SI86" s="232"/>
      <c r="SJ86" s="232"/>
      <c r="SK86" s="232"/>
      <c r="SL86" s="232"/>
      <c r="SM86" s="232"/>
      <c r="SN86" s="232"/>
      <c r="SO86" s="232"/>
      <c r="SP86" s="232"/>
      <c r="SQ86" s="232"/>
      <c r="SR86" s="232"/>
      <c r="SS86" s="232"/>
      <c r="ST86" s="232"/>
      <c r="SU86" s="232"/>
      <c r="SV86" s="232"/>
      <c r="SW86" s="232"/>
      <c r="SX86" s="232"/>
      <c r="SY86" s="232"/>
      <c r="SZ86" s="232"/>
      <c r="TA86" s="232"/>
      <c r="TB86" s="232"/>
      <c r="TC86" s="232"/>
      <c r="TD86" s="232"/>
      <c r="TE86" s="232"/>
      <c r="TF86" s="232"/>
      <c r="TG86" s="232"/>
      <c r="TH86" s="232"/>
      <c r="TI86" s="232"/>
      <c r="TJ86" s="232"/>
      <c r="TK86" s="232"/>
      <c r="TL86" s="232"/>
      <c r="TM86" s="232"/>
      <c r="TN86" s="232"/>
      <c r="TO86" s="232"/>
      <c r="TP86" s="232"/>
      <c r="TQ86" s="232"/>
      <c r="TR86" s="232"/>
      <c r="TS86" s="232"/>
      <c r="TT86" s="232"/>
      <c r="TU86" s="232"/>
      <c r="TV86" s="232"/>
      <c r="TW86" s="232"/>
      <c r="TX86" s="232"/>
      <c r="TY86" s="232"/>
      <c r="TZ86" s="232"/>
      <c r="UA86" s="232"/>
      <c r="UB86" s="232"/>
      <c r="UC86" s="232"/>
      <c r="UD86" s="232"/>
      <c r="UE86" s="232"/>
      <c r="UF86" s="232"/>
      <c r="UG86" s="232"/>
      <c r="UH86" s="232"/>
      <c r="UI86" s="232"/>
      <c r="UJ86" s="232"/>
      <c r="UK86" s="232"/>
      <c r="UL86" s="232"/>
      <c r="UM86" s="232"/>
      <c r="UN86" s="232"/>
      <c r="UO86" s="232"/>
      <c r="UP86" s="232"/>
      <c r="UQ86" s="232"/>
      <c r="UR86" s="232"/>
      <c r="US86" s="232"/>
      <c r="UT86" s="232"/>
      <c r="UU86" s="232"/>
      <c r="UV86" s="232"/>
      <c r="UW86" s="232"/>
      <c r="UX86" s="232"/>
      <c r="UY86" s="232"/>
      <c r="UZ86" s="232"/>
      <c r="VA86" s="232"/>
      <c r="VB86" s="232"/>
      <c r="VC86" s="232"/>
      <c r="VD86" s="232"/>
      <c r="VE86" s="232"/>
      <c r="VF86" s="232"/>
      <c r="VG86" s="232"/>
      <c r="VH86" s="232"/>
      <c r="VI86" s="232"/>
      <c r="VJ86" s="232"/>
      <c r="VK86" s="232"/>
      <c r="VL86" s="232"/>
      <c r="VM86" s="232"/>
      <c r="VN86" s="232"/>
      <c r="VO86" s="232"/>
      <c r="VP86" s="232"/>
      <c r="VQ86" s="232"/>
      <c r="VR86" s="232"/>
      <c r="VS86" s="232"/>
      <c r="VT86" s="232"/>
      <c r="VU86" s="232"/>
      <c r="VV86" s="232"/>
      <c r="VW86" s="232"/>
      <c r="VX86" s="232"/>
      <c r="VY86" s="232"/>
      <c r="VZ86" s="232"/>
      <c r="WA86" s="232"/>
      <c r="WB86" s="232"/>
      <c r="WC86" s="232"/>
      <c r="WD86" s="232"/>
      <c r="WE86" s="232"/>
      <c r="WF86" s="232"/>
      <c r="WG86" s="232"/>
      <c r="WH86" s="232"/>
      <c r="WI86" s="232"/>
      <c r="WJ86" s="232"/>
      <c r="WK86" s="232"/>
      <c r="WL86" s="232"/>
      <c r="WM86" s="232"/>
      <c r="WN86" s="232"/>
      <c r="WO86" s="232"/>
      <c r="WP86" s="232"/>
      <c r="WQ86" s="232"/>
      <c r="WR86" s="232"/>
      <c r="WS86" s="232"/>
      <c r="WT86" s="232"/>
      <c r="WU86" s="232"/>
      <c r="WV86" s="232"/>
      <c r="WW86" s="232"/>
      <c r="WX86" s="232"/>
      <c r="WY86" s="232"/>
      <c r="WZ86" s="232"/>
      <c r="XA86" s="232"/>
      <c r="XB86" s="232"/>
      <c r="XC86" s="232"/>
      <c r="XD86" s="232"/>
      <c r="XE86" s="232"/>
      <c r="XF86" s="232"/>
      <c r="XG86" s="232"/>
      <c r="XH86" s="232"/>
      <c r="XI86" s="232"/>
      <c r="XJ86" s="232"/>
      <c r="XK86" s="232"/>
      <c r="XL86" s="232"/>
      <c r="XM86" s="232"/>
      <c r="XN86" s="232"/>
      <c r="XO86" s="232"/>
      <c r="XP86" s="232"/>
      <c r="XQ86" s="232"/>
      <c r="XR86" s="232"/>
      <c r="XS86" s="232"/>
      <c r="XT86" s="232"/>
      <c r="XU86" s="232"/>
      <c r="XV86" s="232"/>
      <c r="XW86" s="232"/>
      <c r="XX86" s="232"/>
      <c r="XY86" s="232"/>
      <c r="XZ86" s="232"/>
      <c r="YA86" s="232"/>
      <c r="YB86" s="232"/>
      <c r="YC86" s="232"/>
      <c r="YD86" s="232"/>
      <c r="YE86" s="232"/>
      <c r="YF86" s="232"/>
      <c r="YG86" s="232"/>
      <c r="YH86" s="232"/>
      <c r="YI86" s="232"/>
      <c r="YJ86" s="232"/>
      <c r="YK86" s="232"/>
      <c r="YL86" s="232"/>
      <c r="YM86" s="232"/>
      <c r="YN86" s="232"/>
      <c r="YO86" s="232"/>
      <c r="YP86" s="232"/>
      <c r="YQ86" s="232"/>
      <c r="YR86" s="232"/>
      <c r="YS86" s="232"/>
      <c r="YT86" s="232"/>
      <c r="YU86" s="232"/>
      <c r="YV86" s="232"/>
      <c r="YW86" s="232"/>
      <c r="YX86" s="232"/>
      <c r="YY86" s="232"/>
      <c r="YZ86" s="232"/>
      <c r="ZA86" s="232"/>
      <c r="ZB86" s="232"/>
      <c r="ZC86" s="232"/>
      <c r="ZD86" s="232"/>
      <c r="ZE86" s="232"/>
      <c r="ZF86" s="232"/>
      <c r="ZG86" s="232"/>
      <c r="ZH86" s="232"/>
      <c r="ZI86" s="232"/>
      <c r="ZJ86" s="232"/>
      <c r="ZK86" s="232"/>
      <c r="ZL86" s="232"/>
      <c r="ZM86" s="232"/>
      <c r="ZN86" s="232"/>
      <c r="ZO86" s="232"/>
      <c r="ZP86" s="232"/>
      <c r="ZQ86" s="232"/>
      <c r="ZR86" s="232"/>
      <c r="ZS86" s="232"/>
      <c r="ZT86" s="232"/>
      <c r="ZU86" s="232"/>
      <c r="ZV86" s="232"/>
      <c r="ZW86" s="232"/>
      <c r="ZX86" s="232"/>
      <c r="ZY86" s="232"/>
      <c r="ZZ86" s="232"/>
      <c r="AAA86" s="232"/>
      <c r="AAB86" s="232"/>
      <c r="AAC86" s="232"/>
      <c r="AAD86" s="232"/>
      <c r="AAE86" s="232"/>
      <c r="AAF86" s="232"/>
      <c r="AAG86" s="232"/>
      <c r="AAH86" s="232"/>
      <c r="AAI86" s="232"/>
      <c r="AAJ86" s="232"/>
      <c r="AAK86" s="232"/>
      <c r="AAL86" s="232"/>
      <c r="AAM86" s="232"/>
      <c r="AAN86" s="232"/>
      <c r="AAO86" s="232"/>
      <c r="AAP86" s="232"/>
      <c r="AAQ86" s="232"/>
      <c r="AAR86" s="232"/>
      <c r="AAS86" s="232"/>
      <c r="AAT86" s="232"/>
      <c r="AAU86" s="232"/>
      <c r="AAV86" s="232"/>
      <c r="AAW86" s="232"/>
      <c r="AAX86" s="232"/>
      <c r="AAY86" s="232"/>
      <c r="AAZ86" s="232"/>
      <c r="ABA86" s="232"/>
      <c r="ABB86" s="232"/>
      <c r="ABC86" s="232"/>
      <c r="ABD86" s="232"/>
      <c r="ABE86" s="232"/>
      <c r="ABF86" s="232"/>
      <c r="ABG86" s="232"/>
      <c r="ABH86" s="232"/>
      <c r="ABI86" s="232"/>
      <c r="ABJ86" s="232"/>
      <c r="ABK86" s="232"/>
      <c r="ABL86" s="232"/>
      <c r="ABM86" s="232"/>
      <c r="ABN86" s="232"/>
      <c r="ABO86" s="232"/>
      <c r="ABP86" s="232"/>
      <c r="ABQ86" s="232"/>
      <c r="ABR86" s="232"/>
      <c r="ABS86" s="232"/>
      <c r="ABT86" s="232"/>
      <c r="ABU86" s="232"/>
      <c r="ABV86" s="232"/>
      <c r="ABW86" s="232"/>
      <c r="ABX86" s="232"/>
      <c r="ABY86" s="232"/>
      <c r="ABZ86" s="232"/>
      <c r="ACA86" s="232"/>
      <c r="ACB86" s="232"/>
      <c r="ACC86" s="232"/>
      <c r="ACD86" s="232"/>
      <c r="ACE86" s="232"/>
      <c r="ACF86" s="232"/>
      <c r="ACG86" s="232"/>
      <c r="ACH86" s="232"/>
      <c r="ACI86" s="232"/>
      <c r="ACJ86" s="232"/>
      <c r="ACK86" s="232"/>
      <c r="ACL86" s="232"/>
      <c r="ACM86" s="232"/>
      <c r="ACN86" s="232"/>
      <c r="ACO86" s="232"/>
      <c r="ACP86" s="232"/>
      <c r="ACQ86" s="232"/>
      <c r="ACR86" s="232"/>
      <c r="ACS86" s="232"/>
      <c r="ACT86" s="232"/>
      <c r="ACU86" s="232"/>
      <c r="ACV86" s="232"/>
      <c r="ACW86" s="232"/>
      <c r="ACX86" s="232"/>
      <c r="ACY86" s="232"/>
      <c r="ACZ86" s="232"/>
      <c r="ADA86" s="232"/>
      <c r="ADB86" s="232"/>
      <c r="ADC86" s="232"/>
      <c r="ADD86" s="232"/>
      <c r="ADE86" s="232"/>
      <c r="ADF86" s="232"/>
      <c r="ADG86" s="232"/>
      <c r="ADH86" s="232"/>
      <c r="ADI86" s="232"/>
      <c r="ADJ86" s="232"/>
      <c r="ADK86" s="232"/>
      <c r="ADL86" s="232"/>
      <c r="ADM86" s="232"/>
      <c r="ADN86" s="232"/>
      <c r="ADO86" s="232"/>
      <c r="ADP86" s="232"/>
      <c r="ADQ86" s="232"/>
      <c r="ADR86" s="232"/>
      <c r="ADS86" s="232"/>
      <c r="ADT86" s="232"/>
      <c r="ADU86" s="232"/>
      <c r="ADV86" s="232"/>
      <c r="ADW86" s="232"/>
      <c r="ADX86" s="232"/>
      <c r="ADY86" s="232"/>
      <c r="ADZ86" s="232"/>
      <c r="AEA86" s="232"/>
      <c r="AEB86" s="232"/>
      <c r="AEC86" s="232"/>
      <c r="AED86" s="232"/>
      <c r="AEE86" s="232"/>
      <c r="AEF86" s="232"/>
      <c r="AEG86" s="232"/>
      <c r="AEH86" s="232"/>
      <c r="AEI86" s="232"/>
      <c r="AEJ86" s="232"/>
      <c r="AEK86" s="232"/>
      <c r="AEL86" s="232"/>
      <c r="AEM86" s="232"/>
      <c r="AEN86" s="232"/>
      <c r="AEO86" s="232"/>
      <c r="AEP86" s="232"/>
      <c r="AEQ86" s="232"/>
      <c r="AER86" s="232"/>
      <c r="AES86" s="232"/>
      <c r="AET86" s="232"/>
      <c r="AEU86" s="232"/>
      <c r="AEV86" s="232"/>
      <c r="AEW86" s="232"/>
      <c r="AEX86" s="232"/>
      <c r="AEY86" s="232"/>
      <c r="AEZ86" s="232"/>
      <c r="AFA86" s="232"/>
      <c r="AFB86" s="232"/>
      <c r="AFC86" s="232"/>
      <c r="AFD86" s="232"/>
      <c r="AFE86" s="232"/>
      <c r="AFF86" s="232"/>
      <c r="AFG86" s="232"/>
      <c r="AFH86" s="232"/>
      <c r="AFI86" s="232"/>
      <c r="AFJ86" s="232"/>
      <c r="AFK86" s="232"/>
      <c r="AFL86" s="232"/>
      <c r="AFM86" s="232"/>
      <c r="AFN86" s="232"/>
      <c r="AFO86" s="232"/>
      <c r="AFP86" s="232"/>
      <c r="AFQ86" s="232"/>
      <c r="AFR86" s="232"/>
      <c r="AFS86" s="232"/>
      <c r="AFT86" s="232"/>
      <c r="AFU86" s="232"/>
      <c r="AFV86" s="232"/>
      <c r="AFW86" s="232"/>
      <c r="AFX86" s="232"/>
      <c r="AFY86" s="232"/>
      <c r="AFZ86" s="232"/>
      <c r="AGA86" s="232"/>
      <c r="AGB86" s="232"/>
      <c r="AGC86" s="232"/>
      <c r="AGD86" s="232"/>
      <c r="AGE86" s="232"/>
      <c r="AGF86" s="232"/>
      <c r="AGG86" s="232"/>
      <c r="AGH86" s="232"/>
      <c r="AGI86" s="232"/>
      <c r="AGJ86" s="232"/>
      <c r="AGK86" s="232"/>
      <c r="AGL86" s="232"/>
      <c r="AGM86" s="232"/>
      <c r="AGN86" s="232"/>
      <c r="AGO86" s="232"/>
      <c r="AGP86" s="232"/>
      <c r="AGQ86" s="232"/>
      <c r="AGR86" s="232"/>
      <c r="AGS86" s="232"/>
      <c r="AGT86" s="232"/>
      <c r="AGU86" s="232"/>
      <c r="AGV86" s="232"/>
      <c r="AGW86" s="232"/>
      <c r="AGX86" s="232"/>
      <c r="AGY86" s="232"/>
      <c r="AGZ86" s="232"/>
      <c r="AHA86" s="232"/>
      <c r="AHB86" s="232"/>
      <c r="AHC86" s="232"/>
      <c r="AHD86" s="232"/>
      <c r="AHE86" s="232"/>
      <c r="AHF86" s="232"/>
      <c r="AHG86" s="232"/>
      <c r="AHH86" s="232"/>
      <c r="AHI86" s="232"/>
      <c r="AHJ86" s="232"/>
      <c r="AHK86" s="232"/>
      <c r="AHL86" s="232"/>
      <c r="AHM86" s="232"/>
      <c r="AHN86" s="232"/>
      <c r="AHO86" s="232"/>
      <c r="AHP86" s="232"/>
      <c r="AHQ86" s="232"/>
      <c r="AHR86" s="232"/>
      <c r="AHS86" s="232"/>
      <c r="AHT86" s="232"/>
      <c r="AHU86" s="232"/>
      <c r="AHV86" s="232"/>
      <c r="AHW86" s="232"/>
      <c r="AHX86" s="232"/>
      <c r="AHY86" s="232"/>
      <c r="AHZ86" s="232"/>
      <c r="AIA86" s="232"/>
      <c r="AIB86" s="232"/>
      <c r="AIC86" s="232"/>
      <c r="AID86" s="232"/>
      <c r="AIE86" s="232"/>
      <c r="AIF86" s="232"/>
      <c r="AIG86" s="232"/>
      <c r="AIH86" s="232"/>
      <c r="AII86" s="232"/>
      <c r="AIJ86" s="232"/>
      <c r="AIK86" s="232"/>
      <c r="AIL86" s="232"/>
      <c r="AIM86" s="232"/>
      <c r="AIN86" s="232"/>
      <c r="AIO86" s="232"/>
      <c r="AIP86" s="232"/>
      <c r="AIQ86" s="232"/>
      <c r="AIR86" s="232"/>
      <c r="AIS86" s="232"/>
      <c r="AIT86" s="232"/>
      <c r="AIU86" s="232"/>
      <c r="AIV86" s="232"/>
      <c r="AIW86" s="232"/>
      <c r="AIX86" s="232"/>
      <c r="AIY86" s="232"/>
      <c r="AIZ86" s="232"/>
      <c r="AJA86" s="232"/>
      <c r="AJB86" s="232"/>
      <c r="AJC86" s="232"/>
      <c r="AJD86" s="232"/>
      <c r="AJE86" s="232"/>
      <c r="AJF86" s="232"/>
      <c r="AJG86" s="232"/>
      <c r="AJH86" s="232"/>
      <c r="AJI86" s="232"/>
      <c r="AJJ86" s="232"/>
      <c r="AJK86" s="232"/>
      <c r="AJL86" s="232"/>
      <c r="AJM86" s="232"/>
      <c r="AJN86" s="232"/>
      <c r="AJO86" s="232"/>
      <c r="AJP86" s="232"/>
      <c r="AJQ86" s="232"/>
      <c r="AJR86" s="232"/>
      <c r="AJS86" s="232"/>
      <c r="AJT86" s="232"/>
      <c r="AJU86" s="232"/>
      <c r="AJV86" s="232"/>
      <c r="AJW86" s="232"/>
      <c r="AJX86" s="232"/>
      <c r="AJY86" s="232"/>
      <c r="AJZ86" s="232"/>
      <c r="AKA86" s="232"/>
      <c r="AKB86" s="232"/>
      <c r="AKC86" s="232"/>
      <c r="AKD86" s="232"/>
      <c r="AKE86" s="232"/>
      <c r="AKF86" s="232"/>
      <c r="AKG86" s="232"/>
      <c r="AKH86" s="232"/>
      <c r="AKI86" s="232"/>
      <c r="AKJ86" s="232"/>
      <c r="AKK86" s="232"/>
      <c r="AKL86" s="232"/>
      <c r="AKM86" s="232"/>
      <c r="AKN86" s="232"/>
      <c r="AKO86" s="232"/>
      <c r="AKP86" s="232"/>
      <c r="AKQ86" s="232"/>
      <c r="AKR86" s="232"/>
      <c r="AKS86" s="232"/>
      <c r="AKT86" s="232"/>
      <c r="AKU86" s="232"/>
      <c r="AKV86" s="232"/>
      <c r="AKW86" s="232"/>
      <c r="AKX86" s="232"/>
      <c r="AKY86" s="232"/>
      <c r="AKZ86" s="232"/>
      <c r="ALA86" s="232"/>
      <c r="ALB86" s="232"/>
      <c r="ALC86" s="232"/>
      <c r="ALD86" s="232"/>
      <c r="ALE86" s="232"/>
      <c r="ALF86" s="232"/>
      <c r="ALG86" s="232"/>
      <c r="ALH86" s="232"/>
      <c r="ALI86" s="232"/>
      <c r="ALJ86" s="232"/>
      <c r="ALK86" s="232"/>
      <c r="ALL86" s="232"/>
      <c r="ALM86" s="232"/>
      <c r="ALN86" s="232"/>
      <c r="ALO86" s="232"/>
      <c r="ALP86" s="232"/>
      <c r="ALQ86" s="232"/>
      <c r="ALR86" s="232"/>
      <c r="ALS86" s="232"/>
      <c r="ALT86" s="232"/>
      <c r="ALU86" s="232"/>
      <c r="ALV86" s="232"/>
      <c r="ALW86" s="232"/>
      <c r="ALX86" s="232"/>
      <c r="ALY86" s="232"/>
      <c r="ALZ86" s="232"/>
      <c r="AMA86" s="232"/>
      <c r="AMB86" s="232"/>
      <c r="AMC86" s="232"/>
      <c r="AMD86" s="232"/>
      <c r="AME86" s="232"/>
      <c r="AMF86" s="232"/>
      <c r="AMG86" s="232"/>
      <c r="AMH86" s="232"/>
      <c r="AMI86" s="232"/>
      <c r="AMJ86" s="232"/>
      <c r="AMK86" s="232"/>
    </row>
    <row r="87" spans="1:1025" s="234" customFormat="1">
      <c r="A87" s="344">
        <f>A86+0.01</f>
        <v>4.13</v>
      </c>
      <c r="B87" s="334" t="s">
        <v>186</v>
      </c>
      <c r="C87" s="342">
        <f t="shared" si="4"/>
        <v>320</v>
      </c>
      <c r="D87" s="331" t="str">
        <f>IF(ISBLANK('[10]PRESUP LINEA IMPULSION'!D362),"",'[10]PRESUP LINEA IMPULSION'!D362)</f>
        <v>ML</v>
      </c>
      <c r="E87" s="310"/>
      <c r="F87" s="309">
        <f t="shared" si="3"/>
        <v>0</v>
      </c>
      <c r="G87" s="288" t="str">
        <f>IF(ISBLANK('[10]PRESUP LINEA IMPULSION'!G362),"",'[10]PRESUP LINEA IMPULSION'!G362)</f>
        <v/>
      </c>
      <c r="H87" s="250"/>
      <c r="K87" s="233"/>
      <c r="L87" s="233"/>
      <c r="M87" s="233"/>
      <c r="N87" s="233"/>
      <c r="O87" s="233"/>
      <c r="P87" s="233"/>
      <c r="Q87" s="233"/>
      <c r="R87" s="233"/>
      <c r="S87" s="232"/>
      <c r="T87" s="232"/>
      <c r="U87" s="232"/>
      <c r="V87" s="232"/>
      <c r="W87" s="232"/>
      <c r="X87" s="232"/>
      <c r="Y87" s="232"/>
      <c r="Z87" s="232"/>
      <c r="AA87" s="232"/>
      <c r="AB87" s="232"/>
      <c r="AC87" s="232"/>
      <c r="AD87" s="232"/>
      <c r="AE87" s="232"/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  <c r="AS87" s="232"/>
      <c r="AT87" s="232"/>
      <c r="AU87" s="232"/>
      <c r="AV87" s="232"/>
      <c r="AW87" s="232"/>
      <c r="AX87" s="232"/>
      <c r="AY87" s="232"/>
      <c r="AZ87" s="232"/>
      <c r="BA87" s="232"/>
      <c r="BB87" s="232"/>
      <c r="BC87" s="232"/>
      <c r="BD87" s="232"/>
      <c r="BE87" s="232"/>
      <c r="BF87" s="232"/>
      <c r="BG87" s="232"/>
      <c r="BH87" s="232"/>
      <c r="BI87" s="232"/>
      <c r="BJ87" s="232"/>
      <c r="BK87" s="232"/>
      <c r="BL87" s="232"/>
      <c r="BM87" s="232"/>
      <c r="BN87" s="232"/>
      <c r="BO87" s="232"/>
      <c r="BP87" s="232"/>
      <c r="BQ87" s="232"/>
      <c r="BR87" s="232"/>
      <c r="BS87" s="232"/>
      <c r="BT87" s="232"/>
      <c r="BU87" s="232"/>
      <c r="BV87" s="232"/>
      <c r="BW87" s="232"/>
      <c r="BX87" s="232"/>
      <c r="BY87" s="232"/>
      <c r="BZ87" s="232"/>
      <c r="CA87" s="232"/>
      <c r="CB87" s="232"/>
      <c r="CC87" s="232"/>
      <c r="CD87" s="232"/>
      <c r="CE87" s="232"/>
      <c r="CF87" s="232"/>
      <c r="CG87" s="232"/>
      <c r="CH87" s="232"/>
      <c r="CI87" s="232"/>
      <c r="CJ87" s="232"/>
      <c r="CK87" s="232"/>
      <c r="CL87" s="232"/>
      <c r="CM87" s="232"/>
      <c r="CN87" s="232"/>
      <c r="CO87" s="232"/>
      <c r="CP87" s="232"/>
      <c r="CQ87" s="232"/>
      <c r="CR87" s="232"/>
      <c r="CS87" s="232"/>
      <c r="CT87" s="232"/>
      <c r="CU87" s="232"/>
      <c r="CV87" s="232"/>
      <c r="CW87" s="232"/>
      <c r="CX87" s="232"/>
      <c r="CY87" s="232"/>
      <c r="CZ87" s="232"/>
      <c r="DA87" s="232"/>
      <c r="DB87" s="232"/>
      <c r="DC87" s="232"/>
      <c r="DD87" s="232"/>
      <c r="DE87" s="232"/>
      <c r="DF87" s="232"/>
      <c r="DG87" s="232"/>
      <c r="DH87" s="232"/>
      <c r="DI87" s="232"/>
      <c r="DJ87" s="232"/>
      <c r="DK87" s="232"/>
      <c r="DL87" s="232"/>
      <c r="DM87" s="232"/>
      <c r="DN87" s="232"/>
      <c r="DO87" s="232"/>
      <c r="DP87" s="232"/>
      <c r="DQ87" s="232"/>
      <c r="DR87" s="232"/>
      <c r="DS87" s="232"/>
      <c r="DT87" s="232"/>
      <c r="DU87" s="232"/>
      <c r="DV87" s="232"/>
      <c r="DW87" s="232"/>
      <c r="DX87" s="232"/>
      <c r="DY87" s="232"/>
      <c r="DZ87" s="232"/>
      <c r="EA87" s="232"/>
      <c r="EB87" s="232"/>
      <c r="EC87" s="232"/>
      <c r="ED87" s="232"/>
      <c r="EE87" s="232"/>
      <c r="EF87" s="232"/>
      <c r="EG87" s="232"/>
      <c r="EH87" s="232"/>
      <c r="EI87" s="232"/>
      <c r="EJ87" s="232"/>
      <c r="EK87" s="232"/>
      <c r="EL87" s="232"/>
      <c r="EM87" s="232"/>
      <c r="EN87" s="232"/>
      <c r="EO87" s="232"/>
      <c r="EP87" s="232"/>
      <c r="EQ87" s="232"/>
      <c r="ER87" s="232"/>
      <c r="ES87" s="232"/>
      <c r="ET87" s="232"/>
      <c r="EU87" s="232"/>
      <c r="EV87" s="232"/>
      <c r="EW87" s="232"/>
      <c r="EX87" s="232"/>
      <c r="EY87" s="232"/>
      <c r="EZ87" s="232"/>
      <c r="FA87" s="232"/>
      <c r="FB87" s="232"/>
      <c r="FC87" s="232"/>
      <c r="FD87" s="232"/>
      <c r="FE87" s="232"/>
      <c r="FF87" s="232"/>
      <c r="FG87" s="232"/>
      <c r="FH87" s="232"/>
      <c r="FI87" s="232"/>
      <c r="FJ87" s="232"/>
      <c r="FK87" s="232"/>
      <c r="FL87" s="232"/>
      <c r="FM87" s="232"/>
      <c r="FN87" s="232"/>
      <c r="FO87" s="232"/>
      <c r="FP87" s="232"/>
      <c r="FQ87" s="232"/>
      <c r="FR87" s="232"/>
      <c r="FS87" s="232"/>
      <c r="FT87" s="232"/>
      <c r="FU87" s="232"/>
      <c r="FV87" s="232"/>
      <c r="FW87" s="232"/>
      <c r="FX87" s="232"/>
      <c r="FY87" s="232"/>
      <c r="FZ87" s="232"/>
      <c r="GA87" s="232"/>
      <c r="GB87" s="232"/>
      <c r="GC87" s="232"/>
      <c r="GD87" s="232"/>
      <c r="GE87" s="232"/>
      <c r="GF87" s="232"/>
      <c r="GG87" s="232"/>
      <c r="GH87" s="232"/>
      <c r="GI87" s="232"/>
      <c r="GJ87" s="232"/>
      <c r="GK87" s="232"/>
      <c r="GL87" s="232"/>
      <c r="GM87" s="232"/>
      <c r="GN87" s="232"/>
      <c r="GO87" s="232"/>
      <c r="GP87" s="232"/>
      <c r="GQ87" s="232"/>
      <c r="GR87" s="232"/>
      <c r="GS87" s="232"/>
      <c r="GT87" s="232"/>
      <c r="GU87" s="232"/>
      <c r="GV87" s="232"/>
      <c r="GW87" s="232"/>
      <c r="GX87" s="232"/>
      <c r="GY87" s="232"/>
      <c r="GZ87" s="232"/>
      <c r="HA87" s="232"/>
      <c r="HB87" s="232"/>
      <c r="HC87" s="232"/>
      <c r="HD87" s="232"/>
      <c r="HE87" s="232"/>
      <c r="HF87" s="232"/>
      <c r="HG87" s="232"/>
      <c r="HH87" s="232"/>
      <c r="HI87" s="232"/>
      <c r="HJ87" s="232"/>
      <c r="HK87" s="232"/>
      <c r="HL87" s="232"/>
      <c r="HM87" s="232"/>
      <c r="HN87" s="232"/>
      <c r="HO87" s="232"/>
      <c r="HP87" s="232"/>
      <c r="HQ87" s="232"/>
      <c r="HR87" s="232"/>
      <c r="HS87" s="232"/>
      <c r="HT87" s="232"/>
      <c r="HU87" s="232"/>
      <c r="HV87" s="232"/>
      <c r="HW87" s="232"/>
      <c r="HX87" s="232"/>
      <c r="HY87" s="232"/>
      <c r="HZ87" s="232"/>
      <c r="IA87" s="232"/>
      <c r="IB87" s="232"/>
      <c r="IC87" s="232"/>
      <c r="ID87" s="232"/>
      <c r="IE87" s="232"/>
      <c r="IF87" s="232"/>
      <c r="IG87" s="232"/>
      <c r="IH87" s="232"/>
      <c r="II87" s="232"/>
      <c r="IJ87" s="232"/>
      <c r="IK87" s="232"/>
      <c r="IL87" s="232"/>
      <c r="IM87" s="232"/>
      <c r="IN87" s="232"/>
      <c r="IO87" s="232"/>
      <c r="IP87" s="232"/>
      <c r="IQ87" s="232"/>
      <c r="IR87" s="232"/>
      <c r="IS87" s="232"/>
      <c r="IT87" s="232"/>
      <c r="IU87" s="232"/>
      <c r="IV87" s="232"/>
      <c r="IW87" s="232"/>
      <c r="IX87" s="232"/>
      <c r="IY87" s="232"/>
      <c r="IZ87" s="232"/>
      <c r="JA87" s="232"/>
      <c r="JB87" s="232"/>
      <c r="JC87" s="232"/>
      <c r="JD87" s="232"/>
      <c r="JE87" s="232"/>
      <c r="JF87" s="232"/>
      <c r="JG87" s="232"/>
      <c r="JH87" s="232"/>
      <c r="JI87" s="232"/>
      <c r="JJ87" s="232"/>
      <c r="JK87" s="232"/>
      <c r="JL87" s="232"/>
      <c r="JM87" s="232"/>
      <c r="JN87" s="232"/>
      <c r="JO87" s="232"/>
      <c r="JP87" s="232"/>
      <c r="JQ87" s="232"/>
      <c r="JR87" s="232"/>
      <c r="JS87" s="232"/>
      <c r="JT87" s="232"/>
      <c r="JU87" s="232"/>
      <c r="JV87" s="232"/>
      <c r="JW87" s="232"/>
      <c r="JX87" s="232"/>
      <c r="JY87" s="232"/>
      <c r="JZ87" s="232"/>
      <c r="KA87" s="232"/>
      <c r="KB87" s="232"/>
      <c r="KC87" s="232"/>
      <c r="KD87" s="232"/>
      <c r="KE87" s="232"/>
      <c r="KF87" s="232"/>
      <c r="KG87" s="232"/>
      <c r="KH87" s="232"/>
      <c r="KI87" s="232"/>
      <c r="KJ87" s="232"/>
      <c r="KK87" s="232"/>
      <c r="KL87" s="232"/>
      <c r="KM87" s="232"/>
      <c r="KN87" s="232"/>
      <c r="KO87" s="232"/>
      <c r="KP87" s="232"/>
      <c r="KQ87" s="232"/>
      <c r="KR87" s="232"/>
      <c r="KS87" s="232"/>
      <c r="KT87" s="232"/>
      <c r="KU87" s="232"/>
      <c r="KV87" s="232"/>
      <c r="KW87" s="232"/>
      <c r="KX87" s="232"/>
      <c r="KY87" s="232"/>
      <c r="KZ87" s="232"/>
      <c r="LA87" s="232"/>
      <c r="LB87" s="232"/>
      <c r="LC87" s="232"/>
      <c r="LD87" s="232"/>
      <c r="LE87" s="232"/>
      <c r="LF87" s="232"/>
      <c r="LG87" s="232"/>
      <c r="LH87" s="232"/>
      <c r="LI87" s="232"/>
      <c r="LJ87" s="232"/>
      <c r="LK87" s="232"/>
      <c r="LL87" s="232"/>
      <c r="LM87" s="232"/>
      <c r="LN87" s="232"/>
      <c r="LO87" s="232"/>
      <c r="LP87" s="232"/>
      <c r="LQ87" s="232"/>
      <c r="LR87" s="232"/>
      <c r="LS87" s="232"/>
      <c r="LT87" s="232"/>
      <c r="LU87" s="232"/>
      <c r="LV87" s="232"/>
      <c r="LW87" s="232"/>
      <c r="LX87" s="232"/>
      <c r="LY87" s="232"/>
      <c r="LZ87" s="232"/>
      <c r="MA87" s="232"/>
      <c r="MB87" s="232"/>
      <c r="MC87" s="232"/>
      <c r="MD87" s="232"/>
      <c r="ME87" s="232"/>
      <c r="MF87" s="232"/>
      <c r="MG87" s="232"/>
      <c r="MH87" s="232"/>
      <c r="MI87" s="232"/>
      <c r="MJ87" s="232"/>
      <c r="MK87" s="232"/>
      <c r="ML87" s="232"/>
      <c r="MM87" s="232"/>
      <c r="MN87" s="232"/>
      <c r="MO87" s="232"/>
      <c r="MP87" s="232"/>
      <c r="MQ87" s="232"/>
      <c r="MR87" s="232"/>
      <c r="MS87" s="232"/>
      <c r="MT87" s="232"/>
      <c r="MU87" s="232"/>
      <c r="MV87" s="232"/>
      <c r="MW87" s="232"/>
      <c r="MX87" s="232"/>
      <c r="MY87" s="232"/>
      <c r="MZ87" s="232"/>
      <c r="NA87" s="232"/>
      <c r="NB87" s="232"/>
      <c r="NC87" s="232"/>
      <c r="ND87" s="232"/>
      <c r="NE87" s="232"/>
      <c r="NF87" s="232"/>
      <c r="NG87" s="232"/>
      <c r="NH87" s="232"/>
      <c r="NI87" s="232"/>
      <c r="NJ87" s="232"/>
      <c r="NK87" s="232"/>
      <c r="NL87" s="232"/>
      <c r="NM87" s="232"/>
      <c r="NN87" s="232"/>
      <c r="NO87" s="232"/>
      <c r="NP87" s="232"/>
      <c r="NQ87" s="232"/>
      <c r="NR87" s="232"/>
      <c r="NS87" s="232"/>
      <c r="NT87" s="232"/>
      <c r="NU87" s="232"/>
      <c r="NV87" s="232"/>
      <c r="NW87" s="232"/>
      <c r="NX87" s="232"/>
      <c r="NY87" s="232"/>
      <c r="NZ87" s="232"/>
      <c r="OA87" s="232"/>
      <c r="OB87" s="232"/>
      <c r="OC87" s="232"/>
      <c r="OD87" s="232"/>
      <c r="OE87" s="232"/>
      <c r="OF87" s="232"/>
      <c r="OG87" s="232"/>
      <c r="OH87" s="232"/>
      <c r="OI87" s="232"/>
      <c r="OJ87" s="232"/>
      <c r="OK87" s="232"/>
      <c r="OL87" s="232"/>
      <c r="OM87" s="232"/>
      <c r="ON87" s="232"/>
      <c r="OO87" s="232"/>
      <c r="OP87" s="232"/>
      <c r="OQ87" s="232"/>
      <c r="OR87" s="232"/>
      <c r="OS87" s="232"/>
      <c r="OT87" s="232"/>
      <c r="OU87" s="232"/>
      <c r="OV87" s="232"/>
      <c r="OW87" s="232"/>
      <c r="OX87" s="232"/>
      <c r="OY87" s="232"/>
      <c r="OZ87" s="232"/>
      <c r="PA87" s="232"/>
      <c r="PB87" s="232"/>
      <c r="PC87" s="232"/>
      <c r="PD87" s="232"/>
      <c r="PE87" s="232"/>
      <c r="PF87" s="232"/>
      <c r="PG87" s="232"/>
      <c r="PH87" s="232"/>
      <c r="PI87" s="232"/>
      <c r="PJ87" s="232"/>
      <c r="PK87" s="232"/>
      <c r="PL87" s="232"/>
      <c r="PM87" s="232"/>
      <c r="PN87" s="232"/>
      <c r="PO87" s="232"/>
      <c r="PP87" s="232"/>
      <c r="PQ87" s="232"/>
      <c r="PR87" s="232"/>
      <c r="PS87" s="232"/>
      <c r="PT87" s="232"/>
      <c r="PU87" s="232"/>
      <c r="PV87" s="232"/>
      <c r="PW87" s="232"/>
      <c r="PX87" s="232"/>
      <c r="PY87" s="232"/>
      <c r="PZ87" s="232"/>
      <c r="QA87" s="232"/>
      <c r="QB87" s="232"/>
      <c r="QC87" s="232"/>
      <c r="QD87" s="232"/>
      <c r="QE87" s="232"/>
      <c r="QF87" s="232"/>
      <c r="QG87" s="232"/>
      <c r="QH87" s="232"/>
      <c r="QI87" s="232"/>
      <c r="QJ87" s="232"/>
      <c r="QK87" s="232"/>
      <c r="QL87" s="232"/>
      <c r="QM87" s="232"/>
      <c r="QN87" s="232"/>
      <c r="QO87" s="232"/>
      <c r="QP87" s="232"/>
      <c r="QQ87" s="232"/>
      <c r="QR87" s="232"/>
      <c r="QS87" s="232"/>
      <c r="QT87" s="232"/>
      <c r="QU87" s="232"/>
      <c r="QV87" s="232"/>
      <c r="QW87" s="232"/>
      <c r="QX87" s="232"/>
      <c r="QY87" s="232"/>
      <c r="QZ87" s="232"/>
      <c r="RA87" s="232"/>
      <c r="RB87" s="232"/>
      <c r="RC87" s="232"/>
      <c r="RD87" s="232"/>
      <c r="RE87" s="232"/>
      <c r="RF87" s="232"/>
      <c r="RG87" s="232"/>
      <c r="RH87" s="232"/>
      <c r="RI87" s="232"/>
      <c r="RJ87" s="232"/>
      <c r="RK87" s="232"/>
      <c r="RL87" s="232"/>
      <c r="RM87" s="232"/>
      <c r="RN87" s="232"/>
      <c r="RO87" s="232"/>
      <c r="RP87" s="232"/>
      <c r="RQ87" s="232"/>
      <c r="RR87" s="232"/>
      <c r="RS87" s="232"/>
      <c r="RT87" s="232"/>
      <c r="RU87" s="232"/>
      <c r="RV87" s="232"/>
      <c r="RW87" s="232"/>
      <c r="RX87" s="232"/>
      <c r="RY87" s="232"/>
      <c r="RZ87" s="232"/>
      <c r="SA87" s="232"/>
      <c r="SB87" s="232"/>
      <c r="SC87" s="232"/>
      <c r="SD87" s="232"/>
      <c r="SE87" s="232"/>
      <c r="SF87" s="232"/>
      <c r="SG87" s="232"/>
      <c r="SH87" s="232"/>
      <c r="SI87" s="232"/>
      <c r="SJ87" s="232"/>
      <c r="SK87" s="232"/>
      <c r="SL87" s="232"/>
      <c r="SM87" s="232"/>
      <c r="SN87" s="232"/>
      <c r="SO87" s="232"/>
      <c r="SP87" s="232"/>
      <c r="SQ87" s="232"/>
      <c r="SR87" s="232"/>
      <c r="SS87" s="232"/>
      <c r="ST87" s="232"/>
      <c r="SU87" s="232"/>
      <c r="SV87" s="232"/>
      <c r="SW87" s="232"/>
      <c r="SX87" s="232"/>
      <c r="SY87" s="232"/>
      <c r="SZ87" s="232"/>
      <c r="TA87" s="232"/>
      <c r="TB87" s="232"/>
      <c r="TC87" s="232"/>
      <c r="TD87" s="232"/>
      <c r="TE87" s="232"/>
      <c r="TF87" s="232"/>
      <c r="TG87" s="232"/>
      <c r="TH87" s="232"/>
      <c r="TI87" s="232"/>
      <c r="TJ87" s="232"/>
      <c r="TK87" s="232"/>
      <c r="TL87" s="232"/>
      <c r="TM87" s="232"/>
      <c r="TN87" s="232"/>
      <c r="TO87" s="232"/>
      <c r="TP87" s="232"/>
      <c r="TQ87" s="232"/>
      <c r="TR87" s="232"/>
      <c r="TS87" s="232"/>
      <c r="TT87" s="232"/>
      <c r="TU87" s="232"/>
      <c r="TV87" s="232"/>
      <c r="TW87" s="232"/>
      <c r="TX87" s="232"/>
      <c r="TY87" s="232"/>
      <c r="TZ87" s="232"/>
      <c r="UA87" s="232"/>
      <c r="UB87" s="232"/>
      <c r="UC87" s="232"/>
      <c r="UD87" s="232"/>
      <c r="UE87" s="232"/>
      <c r="UF87" s="232"/>
      <c r="UG87" s="232"/>
      <c r="UH87" s="232"/>
      <c r="UI87" s="232"/>
      <c r="UJ87" s="232"/>
      <c r="UK87" s="232"/>
      <c r="UL87" s="232"/>
      <c r="UM87" s="232"/>
      <c r="UN87" s="232"/>
      <c r="UO87" s="232"/>
      <c r="UP87" s="232"/>
      <c r="UQ87" s="232"/>
      <c r="UR87" s="232"/>
      <c r="US87" s="232"/>
      <c r="UT87" s="232"/>
      <c r="UU87" s="232"/>
      <c r="UV87" s="232"/>
      <c r="UW87" s="232"/>
      <c r="UX87" s="232"/>
      <c r="UY87" s="232"/>
      <c r="UZ87" s="232"/>
      <c r="VA87" s="232"/>
      <c r="VB87" s="232"/>
      <c r="VC87" s="232"/>
      <c r="VD87" s="232"/>
      <c r="VE87" s="232"/>
      <c r="VF87" s="232"/>
      <c r="VG87" s="232"/>
      <c r="VH87" s="232"/>
      <c r="VI87" s="232"/>
      <c r="VJ87" s="232"/>
      <c r="VK87" s="232"/>
      <c r="VL87" s="232"/>
      <c r="VM87" s="232"/>
      <c r="VN87" s="232"/>
      <c r="VO87" s="232"/>
      <c r="VP87" s="232"/>
      <c r="VQ87" s="232"/>
      <c r="VR87" s="232"/>
      <c r="VS87" s="232"/>
      <c r="VT87" s="232"/>
      <c r="VU87" s="232"/>
      <c r="VV87" s="232"/>
      <c r="VW87" s="232"/>
      <c r="VX87" s="232"/>
      <c r="VY87" s="232"/>
      <c r="VZ87" s="232"/>
      <c r="WA87" s="232"/>
      <c r="WB87" s="232"/>
      <c r="WC87" s="232"/>
      <c r="WD87" s="232"/>
      <c r="WE87" s="232"/>
      <c r="WF87" s="232"/>
      <c r="WG87" s="232"/>
      <c r="WH87" s="232"/>
      <c r="WI87" s="232"/>
      <c r="WJ87" s="232"/>
      <c r="WK87" s="232"/>
      <c r="WL87" s="232"/>
      <c r="WM87" s="232"/>
      <c r="WN87" s="232"/>
      <c r="WO87" s="232"/>
      <c r="WP87" s="232"/>
      <c r="WQ87" s="232"/>
      <c r="WR87" s="232"/>
      <c r="WS87" s="232"/>
      <c r="WT87" s="232"/>
      <c r="WU87" s="232"/>
      <c r="WV87" s="232"/>
      <c r="WW87" s="232"/>
      <c r="WX87" s="232"/>
      <c r="WY87" s="232"/>
      <c r="WZ87" s="232"/>
      <c r="XA87" s="232"/>
      <c r="XB87" s="232"/>
      <c r="XC87" s="232"/>
      <c r="XD87" s="232"/>
      <c r="XE87" s="232"/>
      <c r="XF87" s="232"/>
      <c r="XG87" s="232"/>
      <c r="XH87" s="232"/>
      <c r="XI87" s="232"/>
      <c r="XJ87" s="232"/>
      <c r="XK87" s="232"/>
      <c r="XL87" s="232"/>
      <c r="XM87" s="232"/>
      <c r="XN87" s="232"/>
      <c r="XO87" s="232"/>
      <c r="XP87" s="232"/>
      <c r="XQ87" s="232"/>
      <c r="XR87" s="232"/>
      <c r="XS87" s="232"/>
      <c r="XT87" s="232"/>
      <c r="XU87" s="232"/>
      <c r="XV87" s="232"/>
      <c r="XW87" s="232"/>
      <c r="XX87" s="232"/>
      <c r="XY87" s="232"/>
      <c r="XZ87" s="232"/>
      <c r="YA87" s="232"/>
      <c r="YB87" s="232"/>
      <c r="YC87" s="232"/>
      <c r="YD87" s="232"/>
      <c r="YE87" s="232"/>
      <c r="YF87" s="232"/>
      <c r="YG87" s="232"/>
      <c r="YH87" s="232"/>
      <c r="YI87" s="232"/>
      <c r="YJ87" s="232"/>
      <c r="YK87" s="232"/>
      <c r="YL87" s="232"/>
      <c r="YM87" s="232"/>
      <c r="YN87" s="232"/>
      <c r="YO87" s="232"/>
      <c r="YP87" s="232"/>
      <c r="YQ87" s="232"/>
      <c r="YR87" s="232"/>
      <c r="YS87" s="232"/>
      <c r="YT87" s="232"/>
      <c r="YU87" s="232"/>
      <c r="YV87" s="232"/>
      <c r="YW87" s="232"/>
      <c r="YX87" s="232"/>
      <c r="YY87" s="232"/>
      <c r="YZ87" s="232"/>
      <c r="ZA87" s="232"/>
      <c r="ZB87" s="232"/>
      <c r="ZC87" s="232"/>
      <c r="ZD87" s="232"/>
      <c r="ZE87" s="232"/>
      <c r="ZF87" s="232"/>
      <c r="ZG87" s="232"/>
      <c r="ZH87" s="232"/>
      <c r="ZI87" s="232"/>
      <c r="ZJ87" s="232"/>
      <c r="ZK87" s="232"/>
      <c r="ZL87" s="232"/>
      <c r="ZM87" s="232"/>
      <c r="ZN87" s="232"/>
      <c r="ZO87" s="232"/>
      <c r="ZP87" s="232"/>
      <c r="ZQ87" s="232"/>
      <c r="ZR87" s="232"/>
      <c r="ZS87" s="232"/>
      <c r="ZT87" s="232"/>
      <c r="ZU87" s="232"/>
      <c r="ZV87" s="232"/>
      <c r="ZW87" s="232"/>
      <c r="ZX87" s="232"/>
      <c r="ZY87" s="232"/>
      <c r="ZZ87" s="232"/>
      <c r="AAA87" s="232"/>
      <c r="AAB87" s="232"/>
      <c r="AAC87" s="232"/>
      <c r="AAD87" s="232"/>
      <c r="AAE87" s="232"/>
      <c r="AAF87" s="232"/>
      <c r="AAG87" s="232"/>
      <c r="AAH87" s="232"/>
      <c r="AAI87" s="232"/>
      <c r="AAJ87" s="232"/>
      <c r="AAK87" s="232"/>
      <c r="AAL87" s="232"/>
      <c r="AAM87" s="232"/>
      <c r="AAN87" s="232"/>
      <c r="AAO87" s="232"/>
      <c r="AAP87" s="232"/>
      <c r="AAQ87" s="232"/>
      <c r="AAR87" s="232"/>
      <c r="AAS87" s="232"/>
      <c r="AAT87" s="232"/>
      <c r="AAU87" s="232"/>
      <c r="AAV87" s="232"/>
      <c r="AAW87" s="232"/>
      <c r="AAX87" s="232"/>
      <c r="AAY87" s="232"/>
      <c r="AAZ87" s="232"/>
      <c r="ABA87" s="232"/>
      <c r="ABB87" s="232"/>
      <c r="ABC87" s="232"/>
      <c r="ABD87" s="232"/>
      <c r="ABE87" s="232"/>
      <c r="ABF87" s="232"/>
      <c r="ABG87" s="232"/>
      <c r="ABH87" s="232"/>
      <c r="ABI87" s="232"/>
      <c r="ABJ87" s="232"/>
      <c r="ABK87" s="232"/>
      <c r="ABL87" s="232"/>
      <c r="ABM87" s="232"/>
      <c r="ABN87" s="232"/>
      <c r="ABO87" s="232"/>
      <c r="ABP87" s="232"/>
      <c r="ABQ87" s="232"/>
      <c r="ABR87" s="232"/>
      <c r="ABS87" s="232"/>
      <c r="ABT87" s="232"/>
      <c r="ABU87" s="232"/>
      <c r="ABV87" s="232"/>
      <c r="ABW87" s="232"/>
      <c r="ABX87" s="232"/>
      <c r="ABY87" s="232"/>
      <c r="ABZ87" s="232"/>
      <c r="ACA87" s="232"/>
      <c r="ACB87" s="232"/>
      <c r="ACC87" s="232"/>
      <c r="ACD87" s="232"/>
      <c r="ACE87" s="232"/>
      <c r="ACF87" s="232"/>
      <c r="ACG87" s="232"/>
      <c r="ACH87" s="232"/>
      <c r="ACI87" s="232"/>
      <c r="ACJ87" s="232"/>
      <c r="ACK87" s="232"/>
      <c r="ACL87" s="232"/>
      <c r="ACM87" s="232"/>
      <c r="ACN87" s="232"/>
      <c r="ACO87" s="232"/>
      <c r="ACP87" s="232"/>
      <c r="ACQ87" s="232"/>
      <c r="ACR87" s="232"/>
      <c r="ACS87" s="232"/>
      <c r="ACT87" s="232"/>
      <c r="ACU87" s="232"/>
      <c r="ACV87" s="232"/>
      <c r="ACW87" s="232"/>
      <c r="ACX87" s="232"/>
      <c r="ACY87" s="232"/>
      <c r="ACZ87" s="232"/>
      <c r="ADA87" s="232"/>
      <c r="ADB87" s="232"/>
      <c r="ADC87" s="232"/>
      <c r="ADD87" s="232"/>
      <c r="ADE87" s="232"/>
      <c r="ADF87" s="232"/>
      <c r="ADG87" s="232"/>
      <c r="ADH87" s="232"/>
      <c r="ADI87" s="232"/>
      <c r="ADJ87" s="232"/>
      <c r="ADK87" s="232"/>
      <c r="ADL87" s="232"/>
      <c r="ADM87" s="232"/>
      <c r="ADN87" s="232"/>
      <c r="ADO87" s="232"/>
      <c r="ADP87" s="232"/>
      <c r="ADQ87" s="232"/>
      <c r="ADR87" s="232"/>
      <c r="ADS87" s="232"/>
      <c r="ADT87" s="232"/>
      <c r="ADU87" s="232"/>
      <c r="ADV87" s="232"/>
      <c r="ADW87" s="232"/>
      <c r="ADX87" s="232"/>
      <c r="ADY87" s="232"/>
      <c r="ADZ87" s="232"/>
      <c r="AEA87" s="232"/>
      <c r="AEB87" s="232"/>
      <c r="AEC87" s="232"/>
      <c r="AED87" s="232"/>
      <c r="AEE87" s="232"/>
      <c r="AEF87" s="232"/>
      <c r="AEG87" s="232"/>
      <c r="AEH87" s="232"/>
      <c r="AEI87" s="232"/>
      <c r="AEJ87" s="232"/>
      <c r="AEK87" s="232"/>
      <c r="AEL87" s="232"/>
      <c r="AEM87" s="232"/>
      <c r="AEN87" s="232"/>
      <c r="AEO87" s="232"/>
      <c r="AEP87" s="232"/>
      <c r="AEQ87" s="232"/>
      <c r="AER87" s="232"/>
      <c r="AES87" s="232"/>
      <c r="AET87" s="232"/>
      <c r="AEU87" s="232"/>
      <c r="AEV87" s="232"/>
      <c r="AEW87" s="232"/>
      <c r="AEX87" s="232"/>
      <c r="AEY87" s="232"/>
      <c r="AEZ87" s="232"/>
      <c r="AFA87" s="232"/>
      <c r="AFB87" s="232"/>
      <c r="AFC87" s="232"/>
      <c r="AFD87" s="232"/>
      <c r="AFE87" s="232"/>
      <c r="AFF87" s="232"/>
      <c r="AFG87" s="232"/>
      <c r="AFH87" s="232"/>
      <c r="AFI87" s="232"/>
      <c r="AFJ87" s="232"/>
      <c r="AFK87" s="232"/>
      <c r="AFL87" s="232"/>
      <c r="AFM87" s="232"/>
      <c r="AFN87" s="232"/>
      <c r="AFO87" s="232"/>
      <c r="AFP87" s="232"/>
      <c r="AFQ87" s="232"/>
      <c r="AFR87" s="232"/>
      <c r="AFS87" s="232"/>
      <c r="AFT87" s="232"/>
      <c r="AFU87" s="232"/>
      <c r="AFV87" s="232"/>
      <c r="AFW87" s="232"/>
      <c r="AFX87" s="232"/>
      <c r="AFY87" s="232"/>
      <c r="AFZ87" s="232"/>
      <c r="AGA87" s="232"/>
      <c r="AGB87" s="232"/>
      <c r="AGC87" s="232"/>
      <c r="AGD87" s="232"/>
      <c r="AGE87" s="232"/>
      <c r="AGF87" s="232"/>
      <c r="AGG87" s="232"/>
      <c r="AGH87" s="232"/>
      <c r="AGI87" s="232"/>
      <c r="AGJ87" s="232"/>
      <c r="AGK87" s="232"/>
      <c r="AGL87" s="232"/>
      <c r="AGM87" s="232"/>
      <c r="AGN87" s="232"/>
      <c r="AGO87" s="232"/>
      <c r="AGP87" s="232"/>
      <c r="AGQ87" s="232"/>
      <c r="AGR87" s="232"/>
      <c r="AGS87" s="232"/>
      <c r="AGT87" s="232"/>
      <c r="AGU87" s="232"/>
      <c r="AGV87" s="232"/>
      <c r="AGW87" s="232"/>
      <c r="AGX87" s="232"/>
      <c r="AGY87" s="232"/>
      <c r="AGZ87" s="232"/>
      <c r="AHA87" s="232"/>
      <c r="AHB87" s="232"/>
      <c r="AHC87" s="232"/>
      <c r="AHD87" s="232"/>
      <c r="AHE87" s="232"/>
      <c r="AHF87" s="232"/>
      <c r="AHG87" s="232"/>
      <c r="AHH87" s="232"/>
      <c r="AHI87" s="232"/>
      <c r="AHJ87" s="232"/>
      <c r="AHK87" s="232"/>
      <c r="AHL87" s="232"/>
      <c r="AHM87" s="232"/>
      <c r="AHN87" s="232"/>
      <c r="AHO87" s="232"/>
      <c r="AHP87" s="232"/>
      <c r="AHQ87" s="232"/>
      <c r="AHR87" s="232"/>
      <c r="AHS87" s="232"/>
      <c r="AHT87" s="232"/>
      <c r="AHU87" s="232"/>
      <c r="AHV87" s="232"/>
      <c r="AHW87" s="232"/>
      <c r="AHX87" s="232"/>
      <c r="AHY87" s="232"/>
      <c r="AHZ87" s="232"/>
      <c r="AIA87" s="232"/>
      <c r="AIB87" s="232"/>
      <c r="AIC87" s="232"/>
      <c r="AID87" s="232"/>
      <c r="AIE87" s="232"/>
      <c r="AIF87" s="232"/>
      <c r="AIG87" s="232"/>
      <c r="AIH87" s="232"/>
      <c r="AII87" s="232"/>
      <c r="AIJ87" s="232"/>
      <c r="AIK87" s="232"/>
      <c r="AIL87" s="232"/>
      <c r="AIM87" s="232"/>
      <c r="AIN87" s="232"/>
      <c r="AIO87" s="232"/>
      <c r="AIP87" s="232"/>
      <c r="AIQ87" s="232"/>
      <c r="AIR87" s="232"/>
      <c r="AIS87" s="232"/>
      <c r="AIT87" s="232"/>
      <c r="AIU87" s="232"/>
      <c r="AIV87" s="232"/>
      <c r="AIW87" s="232"/>
      <c r="AIX87" s="232"/>
      <c r="AIY87" s="232"/>
      <c r="AIZ87" s="232"/>
      <c r="AJA87" s="232"/>
      <c r="AJB87" s="232"/>
      <c r="AJC87" s="232"/>
      <c r="AJD87" s="232"/>
      <c r="AJE87" s="232"/>
      <c r="AJF87" s="232"/>
      <c r="AJG87" s="232"/>
      <c r="AJH87" s="232"/>
      <c r="AJI87" s="232"/>
      <c r="AJJ87" s="232"/>
      <c r="AJK87" s="232"/>
      <c r="AJL87" s="232"/>
      <c r="AJM87" s="232"/>
      <c r="AJN87" s="232"/>
      <c r="AJO87" s="232"/>
      <c r="AJP87" s="232"/>
      <c r="AJQ87" s="232"/>
      <c r="AJR87" s="232"/>
      <c r="AJS87" s="232"/>
      <c r="AJT87" s="232"/>
      <c r="AJU87" s="232"/>
      <c r="AJV87" s="232"/>
      <c r="AJW87" s="232"/>
      <c r="AJX87" s="232"/>
      <c r="AJY87" s="232"/>
      <c r="AJZ87" s="232"/>
      <c r="AKA87" s="232"/>
      <c r="AKB87" s="232"/>
      <c r="AKC87" s="232"/>
      <c r="AKD87" s="232"/>
      <c r="AKE87" s="232"/>
      <c r="AKF87" s="232"/>
      <c r="AKG87" s="232"/>
      <c r="AKH87" s="232"/>
      <c r="AKI87" s="232"/>
      <c r="AKJ87" s="232"/>
      <c r="AKK87" s="232"/>
      <c r="AKL87" s="232"/>
      <c r="AKM87" s="232"/>
      <c r="AKN87" s="232"/>
      <c r="AKO87" s="232"/>
      <c r="AKP87" s="232"/>
      <c r="AKQ87" s="232"/>
      <c r="AKR87" s="232"/>
      <c r="AKS87" s="232"/>
      <c r="AKT87" s="232"/>
      <c r="AKU87" s="232"/>
      <c r="AKV87" s="232"/>
      <c r="AKW87" s="232"/>
      <c r="AKX87" s="232"/>
      <c r="AKY87" s="232"/>
      <c r="AKZ87" s="232"/>
      <c r="ALA87" s="232"/>
      <c r="ALB87" s="232"/>
      <c r="ALC87" s="232"/>
      <c r="ALD87" s="232"/>
      <c r="ALE87" s="232"/>
      <c r="ALF87" s="232"/>
      <c r="ALG87" s="232"/>
      <c r="ALH87" s="232"/>
      <c r="ALI87" s="232"/>
      <c r="ALJ87" s="232"/>
      <c r="ALK87" s="232"/>
      <c r="ALL87" s="232"/>
      <c r="ALM87" s="232"/>
      <c r="ALN87" s="232"/>
      <c r="ALO87" s="232"/>
      <c r="ALP87" s="232"/>
      <c r="ALQ87" s="232"/>
      <c r="ALR87" s="232"/>
      <c r="ALS87" s="232"/>
      <c r="ALT87" s="232"/>
      <c r="ALU87" s="232"/>
      <c r="ALV87" s="232"/>
      <c r="ALW87" s="232"/>
      <c r="ALX87" s="232"/>
      <c r="ALY87" s="232"/>
      <c r="ALZ87" s="232"/>
      <c r="AMA87" s="232"/>
      <c r="AMB87" s="232"/>
      <c r="AMC87" s="232"/>
      <c r="AMD87" s="232"/>
      <c r="AME87" s="232"/>
      <c r="AMF87" s="232"/>
      <c r="AMG87" s="232"/>
      <c r="AMH87" s="232"/>
      <c r="AMI87" s="232"/>
      <c r="AMJ87" s="232"/>
      <c r="AMK87" s="232"/>
    </row>
    <row r="88" spans="1:1025" s="234" customFormat="1">
      <c r="A88" s="345">
        <f>A84+0.1</f>
        <v>4.2</v>
      </c>
      <c r="B88" s="347" t="s">
        <v>185</v>
      </c>
      <c r="C88" s="342" t="str">
        <f t="shared" si="4"/>
        <v/>
      </c>
      <c r="D88" s="331" t="str">
        <f>IF(ISBLANK('[10]PRESUP LINEA IMPULSION'!D369),"",'[10]PRESUP LINEA IMPULSION'!D369)</f>
        <v/>
      </c>
      <c r="E88" s="310"/>
      <c r="F88" s="309" t="str">
        <f t="shared" si="3"/>
        <v/>
      </c>
      <c r="G88" s="288" t="str">
        <f>IF(ISBLANK('[10]PRESUP LINEA IMPULSION'!G369),"",'[10]PRESUP LINEA IMPULSION'!G369)</f>
        <v/>
      </c>
      <c r="H88" s="250"/>
      <c r="K88" s="233"/>
      <c r="L88" s="233"/>
      <c r="M88" s="233"/>
      <c r="N88" s="233"/>
      <c r="O88" s="233"/>
      <c r="P88" s="233"/>
      <c r="Q88" s="233"/>
      <c r="R88" s="233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  <c r="AS88" s="232"/>
      <c r="AT88" s="232"/>
      <c r="AU88" s="232"/>
      <c r="AV88" s="232"/>
      <c r="AW88" s="232"/>
      <c r="AX88" s="232"/>
      <c r="AY88" s="232"/>
      <c r="AZ88" s="232"/>
      <c r="BA88" s="232"/>
      <c r="BB88" s="232"/>
      <c r="BC88" s="232"/>
      <c r="BD88" s="232"/>
      <c r="BE88" s="232"/>
      <c r="BF88" s="232"/>
      <c r="BG88" s="232"/>
      <c r="BH88" s="232"/>
      <c r="BI88" s="232"/>
      <c r="BJ88" s="232"/>
      <c r="BK88" s="232"/>
      <c r="BL88" s="232"/>
      <c r="BM88" s="232"/>
      <c r="BN88" s="232"/>
      <c r="BO88" s="232"/>
      <c r="BP88" s="232"/>
      <c r="BQ88" s="232"/>
      <c r="BR88" s="232"/>
      <c r="BS88" s="232"/>
      <c r="BT88" s="232"/>
      <c r="BU88" s="232"/>
      <c r="BV88" s="232"/>
      <c r="BW88" s="232"/>
      <c r="BX88" s="232"/>
      <c r="BY88" s="232"/>
      <c r="BZ88" s="232"/>
      <c r="CA88" s="232"/>
      <c r="CB88" s="232"/>
      <c r="CC88" s="232"/>
      <c r="CD88" s="232"/>
      <c r="CE88" s="232"/>
      <c r="CF88" s="232"/>
      <c r="CG88" s="232"/>
      <c r="CH88" s="232"/>
      <c r="CI88" s="232"/>
      <c r="CJ88" s="232"/>
      <c r="CK88" s="232"/>
      <c r="CL88" s="232"/>
      <c r="CM88" s="232"/>
      <c r="CN88" s="232"/>
      <c r="CO88" s="232"/>
      <c r="CP88" s="232"/>
      <c r="CQ88" s="232"/>
      <c r="CR88" s="232"/>
      <c r="CS88" s="232"/>
      <c r="CT88" s="232"/>
      <c r="CU88" s="232"/>
      <c r="CV88" s="232"/>
      <c r="CW88" s="232"/>
      <c r="CX88" s="232"/>
      <c r="CY88" s="232"/>
      <c r="CZ88" s="232"/>
      <c r="DA88" s="232"/>
      <c r="DB88" s="232"/>
      <c r="DC88" s="232"/>
      <c r="DD88" s="232"/>
      <c r="DE88" s="232"/>
      <c r="DF88" s="232"/>
      <c r="DG88" s="232"/>
      <c r="DH88" s="232"/>
      <c r="DI88" s="232"/>
      <c r="DJ88" s="232"/>
      <c r="DK88" s="232"/>
      <c r="DL88" s="232"/>
      <c r="DM88" s="232"/>
      <c r="DN88" s="232"/>
      <c r="DO88" s="232"/>
      <c r="DP88" s="232"/>
      <c r="DQ88" s="232"/>
      <c r="DR88" s="232"/>
      <c r="DS88" s="232"/>
      <c r="DT88" s="232"/>
      <c r="DU88" s="232"/>
      <c r="DV88" s="232"/>
      <c r="DW88" s="232"/>
      <c r="DX88" s="232"/>
      <c r="DY88" s="232"/>
      <c r="DZ88" s="232"/>
      <c r="EA88" s="232"/>
      <c r="EB88" s="232"/>
      <c r="EC88" s="232"/>
      <c r="ED88" s="232"/>
      <c r="EE88" s="232"/>
      <c r="EF88" s="232"/>
      <c r="EG88" s="232"/>
      <c r="EH88" s="232"/>
      <c r="EI88" s="232"/>
      <c r="EJ88" s="232"/>
      <c r="EK88" s="232"/>
      <c r="EL88" s="232"/>
      <c r="EM88" s="232"/>
      <c r="EN88" s="232"/>
      <c r="EO88" s="232"/>
      <c r="EP88" s="232"/>
      <c r="EQ88" s="232"/>
      <c r="ER88" s="232"/>
      <c r="ES88" s="232"/>
      <c r="ET88" s="232"/>
      <c r="EU88" s="232"/>
      <c r="EV88" s="232"/>
      <c r="EW88" s="232"/>
      <c r="EX88" s="232"/>
      <c r="EY88" s="232"/>
      <c r="EZ88" s="232"/>
      <c r="FA88" s="232"/>
      <c r="FB88" s="232"/>
      <c r="FC88" s="232"/>
      <c r="FD88" s="232"/>
      <c r="FE88" s="232"/>
      <c r="FF88" s="232"/>
      <c r="FG88" s="232"/>
      <c r="FH88" s="232"/>
      <c r="FI88" s="232"/>
      <c r="FJ88" s="232"/>
      <c r="FK88" s="232"/>
      <c r="FL88" s="232"/>
      <c r="FM88" s="232"/>
      <c r="FN88" s="232"/>
      <c r="FO88" s="232"/>
      <c r="FP88" s="232"/>
      <c r="FQ88" s="232"/>
      <c r="FR88" s="232"/>
      <c r="FS88" s="232"/>
      <c r="FT88" s="232"/>
      <c r="FU88" s="232"/>
      <c r="FV88" s="232"/>
      <c r="FW88" s="232"/>
      <c r="FX88" s="232"/>
      <c r="FY88" s="232"/>
      <c r="FZ88" s="232"/>
      <c r="GA88" s="232"/>
      <c r="GB88" s="232"/>
      <c r="GC88" s="232"/>
      <c r="GD88" s="232"/>
      <c r="GE88" s="232"/>
      <c r="GF88" s="232"/>
      <c r="GG88" s="232"/>
      <c r="GH88" s="232"/>
      <c r="GI88" s="232"/>
      <c r="GJ88" s="232"/>
      <c r="GK88" s="232"/>
      <c r="GL88" s="232"/>
      <c r="GM88" s="232"/>
      <c r="GN88" s="232"/>
      <c r="GO88" s="232"/>
      <c r="GP88" s="232"/>
      <c r="GQ88" s="232"/>
      <c r="GR88" s="232"/>
      <c r="GS88" s="232"/>
      <c r="GT88" s="232"/>
      <c r="GU88" s="232"/>
      <c r="GV88" s="232"/>
      <c r="GW88" s="232"/>
      <c r="GX88" s="232"/>
      <c r="GY88" s="232"/>
      <c r="GZ88" s="232"/>
      <c r="HA88" s="232"/>
      <c r="HB88" s="232"/>
      <c r="HC88" s="232"/>
      <c r="HD88" s="232"/>
      <c r="HE88" s="232"/>
      <c r="HF88" s="232"/>
      <c r="HG88" s="232"/>
      <c r="HH88" s="232"/>
      <c r="HI88" s="232"/>
      <c r="HJ88" s="232"/>
      <c r="HK88" s="232"/>
      <c r="HL88" s="232"/>
      <c r="HM88" s="232"/>
      <c r="HN88" s="232"/>
      <c r="HO88" s="232"/>
      <c r="HP88" s="232"/>
      <c r="HQ88" s="232"/>
      <c r="HR88" s="232"/>
      <c r="HS88" s="232"/>
      <c r="HT88" s="232"/>
      <c r="HU88" s="232"/>
      <c r="HV88" s="232"/>
      <c r="HW88" s="232"/>
      <c r="HX88" s="232"/>
      <c r="HY88" s="232"/>
      <c r="HZ88" s="232"/>
      <c r="IA88" s="232"/>
      <c r="IB88" s="232"/>
      <c r="IC88" s="232"/>
      <c r="ID88" s="232"/>
      <c r="IE88" s="232"/>
      <c r="IF88" s="232"/>
      <c r="IG88" s="232"/>
      <c r="IH88" s="232"/>
      <c r="II88" s="232"/>
      <c r="IJ88" s="232"/>
      <c r="IK88" s="232"/>
      <c r="IL88" s="232"/>
      <c r="IM88" s="232"/>
      <c r="IN88" s="232"/>
      <c r="IO88" s="232"/>
      <c r="IP88" s="232"/>
      <c r="IQ88" s="232"/>
      <c r="IR88" s="232"/>
      <c r="IS88" s="232"/>
      <c r="IT88" s="232"/>
      <c r="IU88" s="232"/>
      <c r="IV88" s="232"/>
      <c r="IW88" s="232"/>
      <c r="IX88" s="232"/>
      <c r="IY88" s="232"/>
      <c r="IZ88" s="232"/>
      <c r="JA88" s="232"/>
      <c r="JB88" s="232"/>
      <c r="JC88" s="232"/>
      <c r="JD88" s="232"/>
      <c r="JE88" s="232"/>
      <c r="JF88" s="232"/>
      <c r="JG88" s="232"/>
      <c r="JH88" s="232"/>
      <c r="JI88" s="232"/>
      <c r="JJ88" s="232"/>
      <c r="JK88" s="232"/>
      <c r="JL88" s="232"/>
      <c r="JM88" s="232"/>
      <c r="JN88" s="232"/>
      <c r="JO88" s="232"/>
      <c r="JP88" s="232"/>
      <c r="JQ88" s="232"/>
      <c r="JR88" s="232"/>
      <c r="JS88" s="232"/>
      <c r="JT88" s="232"/>
      <c r="JU88" s="232"/>
      <c r="JV88" s="232"/>
      <c r="JW88" s="232"/>
      <c r="JX88" s="232"/>
      <c r="JY88" s="232"/>
      <c r="JZ88" s="232"/>
      <c r="KA88" s="232"/>
      <c r="KB88" s="232"/>
      <c r="KC88" s="232"/>
      <c r="KD88" s="232"/>
      <c r="KE88" s="232"/>
      <c r="KF88" s="232"/>
      <c r="KG88" s="232"/>
      <c r="KH88" s="232"/>
      <c r="KI88" s="232"/>
      <c r="KJ88" s="232"/>
      <c r="KK88" s="232"/>
      <c r="KL88" s="232"/>
      <c r="KM88" s="232"/>
      <c r="KN88" s="232"/>
      <c r="KO88" s="232"/>
      <c r="KP88" s="232"/>
      <c r="KQ88" s="232"/>
      <c r="KR88" s="232"/>
      <c r="KS88" s="232"/>
      <c r="KT88" s="232"/>
      <c r="KU88" s="232"/>
      <c r="KV88" s="232"/>
      <c r="KW88" s="232"/>
      <c r="KX88" s="232"/>
      <c r="KY88" s="232"/>
      <c r="KZ88" s="232"/>
      <c r="LA88" s="232"/>
      <c r="LB88" s="232"/>
      <c r="LC88" s="232"/>
      <c r="LD88" s="232"/>
      <c r="LE88" s="232"/>
      <c r="LF88" s="232"/>
      <c r="LG88" s="232"/>
      <c r="LH88" s="232"/>
      <c r="LI88" s="232"/>
      <c r="LJ88" s="232"/>
      <c r="LK88" s="232"/>
      <c r="LL88" s="232"/>
      <c r="LM88" s="232"/>
      <c r="LN88" s="232"/>
      <c r="LO88" s="232"/>
      <c r="LP88" s="232"/>
      <c r="LQ88" s="232"/>
      <c r="LR88" s="232"/>
      <c r="LS88" s="232"/>
      <c r="LT88" s="232"/>
      <c r="LU88" s="232"/>
      <c r="LV88" s="232"/>
      <c r="LW88" s="232"/>
      <c r="LX88" s="232"/>
      <c r="LY88" s="232"/>
      <c r="LZ88" s="232"/>
      <c r="MA88" s="232"/>
      <c r="MB88" s="232"/>
      <c r="MC88" s="232"/>
      <c r="MD88" s="232"/>
      <c r="ME88" s="232"/>
      <c r="MF88" s="232"/>
      <c r="MG88" s="232"/>
      <c r="MH88" s="232"/>
      <c r="MI88" s="232"/>
      <c r="MJ88" s="232"/>
      <c r="MK88" s="232"/>
      <c r="ML88" s="232"/>
      <c r="MM88" s="232"/>
      <c r="MN88" s="232"/>
      <c r="MO88" s="232"/>
      <c r="MP88" s="232"/>
      <c r="MQ88" s="232"/>
      <c r="MR88" s="232"/>
      <c r="MS88" s="232"/>
      <c r="MT88" s="232"/>
      <c r="MU88" s="232"/>
      <c r="MV88" s="232"/>
      <c r="MW88" s="232"/>
      <c r="MX88" s="232"/>
      <c r="MY88" s="232"/>
      <c r="MZ88" s="232"/>
      <c r="NA88" s="232"/>
      <c r="NB88" s="232"/>
      <c r="NC88" s="232"/>
      <c r="ND88" s="232"/>
      <c r="NE88" s="232"/>
      <c r="NF88" s="232"/>
      <c r="NG88" s="232"/>
      <c r="NH88" s="232"/>
      <c r="NI88" s="232"/>
      <c r="NJ88" s="232"/>
      <c r="NK88" s="232"/>
      <c r="NL88" s="232"/>
      <c r="NM88" s="232"/>
      <c r="NN88" s="232"/>
      <c r="NO88" s="232"/>
      <c r="NP88" s="232"/>
      <c r="NQ88" s="232"/>
      <c r="NR88" s="232"/>
      <c r="NS88" s="232"/>
      <c r="NT88" s="232"/>
      <c r="NU88" s="232"/>
      <c r="NV88" s="232"/>
      <c r="NW88" s="232"/>
      <c r="NX88" s="232"/>
      <c r="NY88" s="232"/>
      <c r="NZ88" s="232"/>
      <c r="OA88" s="232"/>
      <c r="OB88" s="232"/>
      <c r="OC88" s="232"/>
      <c r="OD88" s="232"/>
      <c r="OE88" s="232"/>
      <c r="OF88" s="232"/>
      <c r="OG88" s="232"/>
      <c r="OH88" s="232"/>
      <c r="OI88" s="232"/>
      <c r="OJ88" s="232"/>
      <c r="OK88" s="232"/>
      <c r="OL88" s="232"/>
      <c r="OM88" s="232"/>
      <c r="ON88" s="232"/>
      <c r="OO88" s="232"/>
      <c r="OP88" s="232"/>
      <c r="OQ88" s="232"/>
      <c r="OR88" s="232"/>
      <c r="OS88" s="232"/>
      <c r="OT88" s="232"/>
      <c r="OU88" s="232"/>
      <c r="OV88" s="232"/>
      <c r="OW88" s="232"/>
      <c r="OX88" s="232"/>
      <c r="OY88" s="232"/>
      <c r="OZ88" s="232"/>
      <c r="PA88" s="232"/>
      <c r="PB88" s="232"/>
      <c r="PC88" s="232"/>
      <c r="PD88" s="232"/>
      <c r="PE88" s="232"/>
      <c r="PF88" s="232"/>
      <c r="PG88" s="232"/>
      <c r="PH88" s="232"/>
      <c r="PI88" s="232"/>
      <c r="PJ88" s="232"/>
      <c r="PK88" s="232"/>
      <c r="PL88" s="232"/>
      <c r="PM88" s="232"/>
      <c r="PN88" s="232"/>
      <c r="PO88" s="232"/>
      <c r="PP88" s="232"/>
      <c r="PQ88" s="232"/>
      <c r="PR88" s="232"/>
      <c r="PS88" s="232"/>
      <c r="PT88" s="232"/>
      <c r="PU88" s="232"/>
      <c r="PV88" s="232"/>
      <c r="PW88" s="232"/>
      <c r="PX88" s="232"/>
      <c r="PY88" s="232"/>
      <c r="PZ88" s="232"/>
      <c r="QA88" s="232"/>
      <c r="QB88" s="232"/>
      <c r="QC88" s="232"/>
      <c r="QD88" s="232"/>
      <c r="QE88" s="232"/>
      <c r="QF88" s="232"/>
      <c r="QG88" s="232"/>
      <c r="QH88" s="232"/>
      <c r="QI88" s="232"/>
      <c r="QJ88" s="232"/>
      <c r="QK88" s="232"/>
      <c r="QL88" s="232"/>
      <c r="QM88" s="232"/>
      <c r="QN88" s="232"/>
      <c r="QO88" s="232"/>
      <c r="QP88" s="232"/>
      <c r="QQ88" s="232"/>
      <c r="QR88" s="232"/>
      <c r="QS88" s="232"/>
      <c r="QT88" s="232"/>
      <c r="QU88" s="232"/>
      <c r="QV88" s="232"/>
      <c r="QW88" s="232"/>
      <c r="QX88" s="232"/>
      <c r="QY88" s="232"/>
      <c r="QZ88" s="232"/>
      <c r="RA88" s="232"/>
      <c r="RB88" s="232"/>
      <c r="RC88" s="232"/>
      <c r="RD88" s="232"/>
      <c r="RE88" s="232"/>
      <c r="RF88" s="232"/>
      <c r="RG88" s="232"/>
      <c r="RH88" s="232"/>
      <c r="RI88" s="232"/>
      <c r="RJ88" s="232"/>
      <c r="RK88" s="232"/>
      <c r="RL88" s="232"/>
      <c r="RM88" s="232"/>
      <c r="RN88" s="232"/>
      <c r="RO88" s="232"/>
      <c r="RP88" s="232"/>
      <c r="RQ88" s="232"/>
      <c r="RR88" s="232"/>
      <c r="RS88" s="232"/>
      <c r="RT88" s="232"/>
      <c r="RU88" s="232"/>
      <c r="RV88" s="232"/>
      <c r="RW88" s="232"/>
      <c r="RX88" s="232"/>
      <c r="RY88" s="232"/>
      <c r="RZ88" s="232"/>
      <c r="SA88" s="232"/>
      <c r="SB88" s="232"/>
      <c r="SC88" s="232"/>
      <c r="SD88" s="232"/>
      <c r="SE88" s="232"/>
      <c r="SF88" s="232"/>
      <c r="SG88" s="232"/>
      <c r="SH88" s="232"/>
      <c r="SI88" s="232"/>
      <c r="SJ88" s="232"/>
      <c r="SK88" s="232"/>
      <c r="SL88" s="232"/>
      <c r="SM88" s="232"/>
      <c r="SN88" s="232"/>
      <c r="SO88" s="232"/>
      <c r="SP88" s="232"/>
      <c r="SQ88" s="232"/>
      <c r="SR88" s="232"/>
      <c r="SS88" s="232"/>
      <c r="ST88" s="232"/>
      <c r="SU88" s="232"/>
      <c r="SV88" s="232"/>
      <c r="SW88" s="232"/>
      <c r="SX88" s="232"/>
      <c r="SY88" s="232"/>
      <c r="SZ88" s="232"/>
      <c r="TA88" s="232"/>
      <c r="TB88" s="232"/>
      <c r="TC88" s="232"/>
      <c r="TD88" s="232"/>
      <c r="TE88" s="232"/>
      <c r="TF88" s="232"/>
      <c r="TG88" s="232"/>
      <c r="TH88" s="232"/>
      <c r="TI88" s="232"/>
      <c r="TJ88" s="232"/>
      <c r="TK88" s="232"/>
      <c r="TL88" s="232"/>
      <c r="TM88" s="232"/>
      <c r="TN88" s="232"/>
      <c r="TO88" s="232"/>
      <c r="TP88" s="232"/>
      <c r="TQ88" s="232"/>
      <c r="TR88" s="232"/>
      <c r="TS88" s="232"/>
      <c r="TT88" s="232"/>
      <c r="TU88" s="232"/>
      <c r="TV88" s="232"/>
      <c r="TW88" s="232"/>
      <c r="TX88" s="232"/>
      <c r="TY88" s="232"/>
      <c r="TZ88" s="232"/>
      <c r="UA88" s="232"/>
      <c r="UB88" s="232"/>
      <c r="UC88" s="232"/>
      <c r="UD88" s="232"/>
      <c r="UE88" s="232"/>
      <c r="UF88" s="232"/>
      <c r="UG88" s="232"/>
      <c r="UH88" s="232"/>
      <c r="UI88" s="232"/>
      <c r="UJ88" s="232"/>
      <c r="UK88" s="232"/>
      <c r="UL88" s="232"/>
      <c r="UM88" s="232"/>
      <c r="UN88" s="232"/>
      <c r="UO88" s="232"/>
      <c r="UP88" s="232"/>
      <c r="UQ88" s="232"/>
      <c r="UR88" s="232"/>
      <c r="US88" s="232"/>
      <c r="UT88" s="232"/>
      <c r="UU88" s="232"/>
      <c r="UV88" s="232"/>
      <c r="UW88" s="232"/>
      <c r="UX88" s="232"/>
      <c r="UY88" s="232"/>
      <c r="UZ88" s="232"/>
      <c r="VA88" s="232"/>
      <c r="VB88" s="232"/>
      <c r="VC88" s="232"/>
      <c r="VD88" s="232"/>
      <c r="VE88" s="232"/>
      <c r="VF88" s="232"/>
      <c r="VG88" s="232"/>
      <c r="VH88" s="232"/>
      <c r="VI88" s="232"/>
      <c r="VJ88" s="232"/>
      <c r="VK88" s="232"/>
      <c r="VL88" s="232"/>
      <c r="VM88" s="232"/>
      <c r="VN88" s="232"/>
      <c r="VO88" s="232"/>
      <c r="VP88" s="232"/>
      <c r="VQ88" s="232"/>
      <c r="VR88" s="232"/>
      <c r="VS88" s="232"/>
      <c r="VT88" s="232"/>
      <c r="VU88" s="232"/>
      <c r="VV88" s="232"/>
      <c r="VW88" s="232"/>
      <c r="VX88" s="232"/>
      <c r="VY88" s="232"/>
      <c r="VZ88" s="232"/>
      <c r="WA88" s="232"/>
      <c r="WB88" s="232"/>
      <c r="WC88" s="232"/>
      <c r="WD88" s="232"/>
      <c r="WE88" s="232"/>
      <c r="WF88" s="232"/>
      <c r="WG88" s="232"/>
      <c r="WH88" s="232"/>
      <c r="WI88" s="232"/>
      <c r="WJ88" s="232"/>
      <c r="WK88" s="232"/>
      <c r="WL88" s="232"/>
      <c r="WM88" s="232"/>
      <c r="WN88" s="232"/>
      <c r="WO88" s="232"/>
      <c r="WP88" s="232"/>
      <c r="WQ88" s="232"/>
      <c r="WR88" s="232"/>
      <c r="WS88" s="232"/>
      <c r="WT88" s="232"/>
      <c r="WU88" s="232"/>
      <c r="WV88" s="232"/>
      <c r="WW88" s="232"/>
      <c r="WX88" s="232"/>
      <c r="WY88" s="232"/>
      <c r="WZ88" s="232"/>
      <c r="XA88" s="232"/>
      <c r="XB88" s="232"/>
      <c r="XC88" s="232"/>
      <c r="XD88" s="232"/>
      <c r="XE88" s="232"/>
      <c r="XF88" s="232"/>
      <c r="XG88" s="232"/>
      <c r="XH88" s="232"/>
      <c r="XI88" s="232"/>
      <c r="XJ88" s="232"/>
      <c r="XK88" s="232"/>
      <c r="XL88" s="232"/>
      <c r="XM88" s="232"/>
      <c r="XN88" s="232"/>
      <c r="XO88" s="232"/>
      <c r="XP88" s="232"/>
      <c r="XQ88" s="232"/>
      <c r="XR88" s="232"/>
      <c r="XS88" s="232"/>
      <c r="XT88" s="232"/>
      <c r="XU88" s="232"/>
      <c r="XV88" s="232"/>
      <c r="XW88" s="232"/>
      <c r="XX88" s="232"/>
      <c r="XY88" s="232"/>
      <c r="XZ88" s="232"/>
      <c r="YA88" s="232"/>
      <c r="YB88" s="232"/>
      <c r="YC88" s="232"/>
      <c r="YD88" s="232"/>
      <c r="YE88" s="232"/>
      <c r="YF88" s="232"/>
      <c r="YG88" s="232"/>
      <c r="YH88" s="232"/>
      <c r="YI88" s="232"/>
      <c r="YJ88" s="232"/>
      <c r="YK88" s="232"/>
      <c r="YL88" s="232"/>
      <c r="YM88" s="232"/>
      <c r="YN88" s="232"/>
      <c r="YO88" s="232"/>
      <c r="YP88" s="232"/>
      <c r="YQ88" s="232"/>
      <c r="YR88" s="232"/>
      <c r="YS88" s="232"/>
      <c r="YT88" s="232"/>
      <c r="YU88" s="232"/>
      <c r="YV88" s="232"/>
      <c r="YW88" s="232"/>
      <c r="YX88" s="232"/>
      <c r="YY88" s="232"/>
      <c r="YZ88" s="232"/>
      <c r="ZA88" s="232"/>
      <c r="ZB88" s="232"/>
      <c r="ZC88" s="232"/>
      <c r="ZD88" s="232"/>
      <c r="ZE88" s="232"/>
      <c r="ZF88" s="232"/>
      <c r="ZG88" s="232"/>
      <c r="ZH88" s="232"/>
      <c r="ZI88" s="232"/>
      <c r="ZJ88" s="232"/>
      <c r="ZK88" s="232"/>
      <c r="ZL88" s="232"/>
      <c r="ZM88" s="232"/>
      <c r="ZN88" s="232"/>
      <c r="ZO88" s="232"/>
      <c r="ZP88" s="232"/>
      <c r="ZQ88" s="232"/>
      <c r="ZR88" s="232"/>
      <c r="ZS88" s="232"/>
      <c r="ZT88" s="232"/>
      <c r="ZU88" s="232"/>
      <c r="ZV88" s="232"/>
      <c r="ZW88" s="232"/>
      <c r="ZX88" s="232"/>
      <c r="ZY88" s="232"/>
      <c r="ZZ88" s="232"/>
      <c r="AAA88" s="232"/>
      <c r="AAB88" s="232"/>
      <c r="AAC88" s="232"/>
      <c r="AAD88" s="232"/>
      <c r="AAE88" s="232"/>
      <c r="AAF88" s="232"/>
      <c r="AAG88" s="232"/>
      <c r="AAH88" s="232"/>
      <c r="AAI88" s="232"/>
      <c r="AAJ88" s="232"/>
      <c r="AAK88" s="232"/>
      <c r="AAL88" s="232"/>
      <c r="AAM88" s="232"/>
      <c r="AAN88" s="232"/>
      <c r="AAO88" s="232"/>
      <c r="AAP88" s="232"/>
      <c r="AAQ88" s="232"/>
      <c r="AAR88" s="232"/>
      <c r="AAS88" s="232"/>
      <c r="AAT88" s="232"/>
      <c r="AAU88" s="232"/>
      <c r="AAV88" s="232"/>
      <c r="AAW88" s="232"/>
      <c r="AAX88" s="232"/>
      <c r="AAY88" s="232"/>
      <c r="AAZ88" s="232"/>
      <c r="ABA88" s="232"/>
      <c r="ABB88" s="232"/>
      <c r="ABC88" s="232"/>
      <c r="ABD88" s="232"/>
      <c r="ABE88" s="232"/>
      <c r="ABF88" s="232"/>
      <c r="ABG88" s="232"/>
      <c r="ABH88" s="232"/>
      <c r="ABI88" s="232"/>
      <c r="ABJ88" s="232"/>
      <c r="ABK88" s="232"/>
      <c r="ABL88" s="232"/>
      <c r="ABM88" s="232"/>
      <c r="ABN88" s="232"/>
      <c r="ABO88" s="232"/>
      <c r="ABP88" s="232"/>
      <c r="ABQ88" s="232"/>
      <c r="ABR88" s="232"/>
      <c r="ABS88" s="232"/>
      <c r="ABT88" s="232"/>
      <c r="ABU88" s="232"/>
      <c r="ABV88" s="232"/>
      <c r="ABW88" s="232"/>
      <c r="ABX88" s="232"/>
      <c r="ABY88" s="232"/>
      <c r="ABZ88" s="232"/>
      <c r="ACA88" s="232"/>
      <c r="ACB88" s="232"/>
      <c r="ACC88" s="232"/>
      <c r="ACD88" s="232"/>
      <c r="ACE88" s="232"/>
      <c r="ACF88" s="232"/>
      <c r="ACG88" s="232"/>
      <c r="ACH88" s="232"/>
      <c r="ACI88" s="232"/>
      <c r="ACJ88" s="232"/>
      <c r="ACK88" s="232"/>
      <c r="ACL88" s="232"/>
      <c r="ACM88" s="232"/>
      <c r="ACN88" s="232"/>
      <c r="ACO88" s="232"/>
      <c r="ACP88" s="232"/>
      <c r="ACQ88" s="232"/>
      <c r="ACR88" s="232"/>
      <c r="ACS88" s="232"/>
      <c r="ACT88" s="232"/>
      <c r="ACU88" s="232"/>
      <c r="ACV88" s="232"/>
      <c r="ACW88" s="232"/>
      <c r="ACX88" s="232"/>
      <c r="ACY88" s="232"/>
      <c r="ACZ88" s="232"/>
      <c r="ADA88" s="232"/>
      <c r="ADB88" s="232"/>
      <c r="ADC88" s="232"/>
      <c r="ADD88" s="232"/>
      <c r="ADE88" s="232"/>
      <c r="ADF88" s="232"/>
      <c r="ADG88" s="232"/>
      <c r="ADH88" s="232"/>
      <c r="ADI88" s="232"/>
      <c r="ADJ88" s="232"/>
      <c r="ADK88" s="232"/>
      <c r="ADL88" s="232"/>
      <c r="ADM88" s="232"/>
      <c r="ADN88" s="232"/>
      <c r="ADO88" s="232"/>
      <c r="ADP88" s="232"/>
      <c r="ADQ88" s="232"/>
      <c r="ADR88" s="232"/>
      <c r="ADS88" s="232"/>
      <c r="ADT88" s="232"/>
      <c r="ADU88" s="232"/>
      <c r="ADV88" s="232"/>
      <c r="ADW88" s="232"/>
      <c r="ADX88" s="232"/>
      <c r="ADY88" s="232"/>
      <c r="ADZ88" s="232"/>
      <c r="AEA88" s="232"/>
      <c r="AEB88" s="232"/>
      <c r="AEC88" s="232"/>
      <c r="AED88" s="232"/>
      <c r="AEE88" s="232"/>
      <c r="AEF88" s="232"/>
      <c r="AEG88" s="232"/>
      <c r="AEH88" s="232"/>
      <c r="AEI88" s="232"/>
      <c r="AEJ88" s="232"/>
      <c r="AEK88" s="232"/>
      <c r="AEL88" s="232"/>
      <c r="AEM88" s="232"/>
      <c r="AEN88" s="232"/>
      <c r="AEO88" s="232"/>
      <c r="AEP88" s="232"/>
      <c r="AEQ88" s="232"/>
      <c r="AER88" s="232"/>
      <c r="AES88" s="232"/>
      <c r="AET88" s="232"/>
      <c r="AEU88" s="232"/>
      <c r="AEV88" s="232"/>
      <c r="AEW88" s="232"/>
      <c r="AEX88" s="232"/>
      <c r="AEY88" s="232"/>
      <c r="AEZ88" s="232"/>
      <c r="AFA88" s="232"/>
      <c r="AFB88" s="232"/>
      <c r="AFC88" s="232"/>
      <c r="AFD88" s="232"/>
      <c r="AFE88" s="232"/>
      <c r="AFF88" s="232"/>
      <c r="AFG88" s="232"/>
      <c r="AFH88" s="232"/>
      <c r="AFI88" s="232"/>
      <c r="AFJ88" s="232"/>
      <c r="AFK88" s="232"/>
      <c r="AFL88" s="232"/>
      <c r="AFM88" s="232"/>
      <c r="AFN88" s="232"/>
      <c r="AFO88" s="232"/>
      <c r="AFP88" s="232"/>
      <c r="AFQ88" s="232"/>
      <c r="AFR88" s="232"/>
      <c r="AFS88" s="232"/>
      <c r="AFT88" s="232"/>
      <c r="AFU88" s="232"/>
      <c r="AFV88" s="232"/>
      <c r="AFW88" s="232"/>
      <c r="AFX88" s="232"/>
      <c r="AFY88" s="232"/>
      <c r="AFZ88" s="232"/>
      <c r="AGA88" s="232"/>
      <c r="AGB88" s="232"/>
      <c r="AGC88" s="232"/>
      <c r="AGD88" s="232"/>
      <c r="AGE88" s="232"/>
      <c r="AGF88" s="232"/>
      <c r="AGG88" s="232"/>
      <c r="AGH88" s="232"/>
      <c r="AGI88" s="232"/>
      <c r="AGJ88" s="232"/>
      <c r="AGK88" s="232"/>
      <c r="AGL88" s="232"/>
      <c r="AGM88" s="232"/>
      <c r="AGN88" s="232"/>
      <c r="AGO88" s="232"/>
      <c r="AGP88" s="232"/>
      <c r="AGQ88" s="232"/>
      <c r="AGR88" s="232"/>
      <c r="AGS88" s="232"/>
      <c r="AGT88" s="232"/>
      <c r="AGU88" s="232"/>
      <c r="AGV88" s="232"/>
      <c r="AGW88" s="232"/>
      <c r="AGX88" s="232"/>
      <c r="AGY88" s="232"/>
      <c r="AGZ88" s="232"/>
      <c r="AHA88" s="232"/>
      <c r="AHB88" s="232"/>
      <c r="AHC88" s="232"/>
      <c r="AHD88" s="232"/>
      <c r="AHE88" s="232"/>
      <c r="AHF88" s="232"/>
      <c r="AHG88" s="232"/>
      <c r="AHH88" s="232"/>
      <c r="AHI88" s="232"/>
      <c r="AHJ88" s="232"/>
      <c r="AHK88" s="232"/>
      <c r="AHL88" s="232"/>
      <c r="AHM88" s="232"/>
      <c r="AHN88" s="232"/>
      <c r="AHO88" s="232"/>
      <c r="AHP88" s="232"/>
      <c r="AHQ88" s="232"/>
      <c r="AHR88" s="232"/>
      <c r="AHS88" s="232"/>
      <c r="AHT88" s="232"/>
      <c r="AHU88" s="232"/>
      <c r="AHV88" s="232"/>
      <c r="AHW88" s="232"/>
      <c r="AHX88" s="232"/>
      <c r="AHY88" s="232"/>
      <c r="AHZ88" s="232"/>
      <c r="AIA88" s="232"/>
      <c r="AIB88" s="232"/>
      <c r="AIC88" s="232"/>
      <c r="AID88" s="232"/>
      <c r="AIE88" s="232"/>
      <c r="AIF88" s="232"/>
      <c r="AIG88" s="232"/>
      <c r="AIH88" s="232"/>
      <c r="AII88" s="232"/>
      <c r="AIJ88" s="232"/>
      <c r="AIK88" s="232"/>
      <c r="AIL88" s="232"/>
      <c r="AIM88" s="232"/>
      <c r="AIN88" s="232"/>
      <c r="AIO88" s="232"/>
      <c r="AIP88" s="232"/>
      <c r="AIQ88" s="232"/>
      <c r="AIR88" s="232"/>
      <c r="AIS88" s="232"/>
      <c r="AIT88" s="232"/>
      <c r="AIU88" s="232"/>
      <c r="AIV88" s="232"/>
      <c r="AIW88" s="232"/>
      <c r="AIX88" s="232"/>
      <c r="AIY88" s="232"/>
      <c r="AIZ88" s="232"/>
      <c r="AJA88" s="232"/>
      <c r="AJB88" s="232"/>
      <c r="AJC88" s="232"/>
      <c r="AJD88" s="232"/>
      <c r="AJE88" s="232"/>
      <c r="AJF88" s="232"/>
      <c r="AJG88" s="232"/>
      <c r="AJH88" s="232"/>
      <c r="AJI88" s="232"/>
      <c r="AJJ88" s="232"/>
      <c r="AJK88" s="232"/>
      <c r="AJL88" s="232"/>
      <c r="AJM88" s="232"/>
      <c r="AJN88" s="232"/>
      <c r="AJO88" s="232"/>
      <c r="AJP88" s="232"/>
      <c r="AJQ88" s="232"/>
      <c r="AJR88" s="232"/>
      <c r="AJS88" s="232"/>
      <c r="AJT88" s="232"/>
      <c r="AJU88" s="232"/>
      <c r="AJV88" s="232"/>
      <c r="AJW88" s="232"/>
      <c r="AJX88" s="232"/>
      <c r="AJY88" s="232"/>
      <c r="AJZ88" s="232"/>
      <c r="AKA88" s="232"/>
      <c r="AKB88" s="232"/>
      <c r="AKC88" s="232"/>
      <c r="AKD88" s="232"/>
      <c r="AKE88" s="232"/>
      <c r="AKF88" s="232"/>
      <c r="AKG88" s="232"/>
      <c r="AKH88" s="232"/>
      <c r="AKI88" s="232"/>
      <c r="AKJ88" s="232"/>
      <c r="AKK88" s="232"/>
      <c r="AKL88" s="232"/>
      <c r="AKM88" s="232"/>
      <c r="AKN88" s="232"/>
      <c r="AKO88" s="232"/>
      <c r="AKP88" s="232"/>
      <c r="AKQ88" s="232"/>
      <c r="AKR88" s="232"/>
      <c r="AKS88" s="232"/>
      <c r="AKT88" s="232"/>
      <c r="AKU88" s="232"/>
      <c r="AKV88" s="232"/>
      <c r="AKW88" s="232"/>
      <c r="AKX88" s="232"/>
      <c r="AKY88" s="232"/>
      <c r="AKZ88" s="232"/>
      <c r="ALA88" s="232"/>
      <c r="ALB88" s="232"/>
      <c r="ALC88" s="232"/>
      <c r="ALD88" s="232"/>
      <c r="ALE88" s="232"/>
      <c r="ALF88" s="232"/>
      <c r="ALG88" s="232"/>
      <c r="ALH88" s="232"/>
      <c r="ALI88" s="232"/>
      <c r="ALJ88" s="232"/>
      <c r="ALK88" s="232"/>
      <c r="ALL88" s="232"/>
      <c r="ALM88" s="232"/>
      <c r="ALN88" s="232"/>
      <c r="ALO88" s="232"/>
      <c r="ALP88" s="232"/>
      <c r="ALQ88" s="232"/>
      <c r="ALR88" s="232"/>
      <c r="ALS88" s="232"/>
      <c r="ALT88" s="232"/>
      <c r="ALU88" s="232"/>
      <c r="ALV88" s="232"/>
      <c r="ALW88" s="232"/>
      <c r="ALX88" s="232"/>
      <c r="ALY88" s="232"/>
      <c r="ALZ88" s="232"/>
      <c r="AMA88" s="232"/>
      <c r="AMB88" s="232"/>
      <c r="AMC88" s="232"/>
      <c r="AMD88" s="232"/>
      <c r="AME88" s="232"/>
      <c r="AMF88" s="232"/>
      <c r="AMG88" s="232"/>
      <c r="AMH88" s="232"/>
      <c r="AMI88" s="232"/>
      <c r="AMJ88" s="232"/>
      <c r="AMK88" s="232"/>
    </row>
    <row r="89" spans="1:1025" s="234" customFormat="1">
      <c r="A89" s="344">
        <f>A88+0.01</f>
        <v>4.21</v>
      </c>
      <c r="B89" s="343" t="s">
        <v>184</v>
      </c>
      <c r="C89" s="342">
        <f t="shared" si="4"/>
        <v>2</v>
      </c>
      <c r="D89" s="331" t="str">
        <f>IF(ISBLANK('[10]PRESUP LINEA IMPULSION'!D381),"",'[10]PRESUP LINEA IMPULSION'!D381)</f>
        <v>UD</v>
      </c>
      <c r="E89" s="310"/>
      <c r="F89" s="309">
        <f t="shared" si="3"/>
        <v>0</v>
      </c>
      <c r="G89" s="288" t="str">
        <f>IF(ISBLANK('[10]PRESUP LINEA IMPULSION'!G381),"",'[10]PRESUP LINEA IMPULSION'!G381)</f>
        <v/>
      </c>
      <c r="H89" s="250"/>
      <c r="K89" s="233"/>
      <c r="L89" s="233"/>
      <c r="M89" s="233"/>
      <c r="N89" s="233"/>
      <c r="O89" s="233"/>
      <c r="P89" s="233"/>
      <c r="Q89" s="233"/>
      <c r="R89" s="233"/>
      <c r="S89" s="232"/>
      <c r="T89" s="232"/>
      <c r="U89" s="232"/>
      <c r="V89" s="232"/>
      <c r="W89" s="232"/>
      <c r="X89" s="232"/>
      <c r="Y89" s="232"/>
      <c r="Z89" s="232"/>
      <c r="AA89" s="232"/>
      <c r="AB89" s="232"/>
      <c r="AC89" s="232"/>
      <c r="AD89" s="232"/>
      <c r="AE89" s="232"/>
      <c r="AF89" s="232"/>
      <c r="AG89" s="232"/>
      <c r="AH89" s="232"/>
      <c r="AI89" s="232"/>
      <c r="AJ89" s="232"/>
      <c r="AK89" s="232"/>
      <c r="AL89" s="232"/>
      <c r="AM89" s="232"/>
      <c r="AN89" s="232"/>
      <c r="AO89" s="232"/>
      <c r="AP89" s="232"/>
      <c r="AQ89" s="232"/>
      <c r="AR89" s="232"/>
      <c r="AS89" s="232"/>
      <c r="AT89" s="232"/>
      <c r="AU89" s="232"/>
      <c r="AV89" s="232"/>
      <c r="AW89" s="232"/>
      <c r="AX89" s="232"/>
      <c r="AY89" s="232"/>
      <c r="AZ89" s="232"/>
      <c r="BA89" s="232"/>
      <c r="BB89" s="232"/>
      <c r="BC89" s="232"/>
      <c r="BD89" s="232"/>
      <c r="BE89" s="232"/>
      <c r="BF89" s="232"/>
      <c r="BG89" s="232"/>
      <c r="BH89" s="232"/>
      <c r="BI89" s="232"/>
      <c r="BJ89" s="232"/>
      <c r="BK89" s="232"/>
      <c r="BL89" s="232"/>
      <c r="BM89" s="232"/>
      <c r="BN89" s="232"/>
      <c r="BO89" s="232"/>
      <c r="BP89" s="232"/>
      <c r="BQ89" s="232"/>
      <c r="BR89" s="232"/>
      <c r="BS89" s="232"/>
      <c r="BT89" s="232"/>
      <c r="BU89" s="232"/>
      <c r="BV89" s="232"/>
      <c r="BW89" s="232"/>
      <c r="BX89" s="232"/>
      <c r="BY89" s="232"/>
      <c r="BZ89" s="232"/>
      <c r="CA89" s="232"/>
      <c r="CB89" s="232"/>
      <c r="CC89" s="232"/>
      <c r="CD89" s="232"/>
      <c r="CE89" s="232"/>
      <c r="CF89" s="232"/>
      <c r="CG89" s="232"/>
      <c r="CH89" s="232"/>
      <c r="CI89" s="232"/>
      <c r="CJ89" s="232"/>
      <c r="CK89" s="232"/>
      <c r="CL89" s="232"/>
      <c r="CM89" s="232"/>
      <c r="CN89" s="232"/>
      <c r="CO89" s="232"/>
      <c r="CP89" s="232"/>
      <c r="CQ89" s="232"/>
      <c r="CR89" s="232"/>
      <c r="CS89" s="232"/>
      <c r="CT89" s="232"/>
      <c r="CU89" s="232"/>
      <c r="CV89" s="232"/>
      <c r="CW89" s="232"/>
      <c r="CX89" s="232"/>
      <c r="CY89" s="232"/>
      <c r="CZ89" s="232"/>
      <c r="DA89" s="232"/>
      <c r="DB89" s="232"/>
      <c r="DC89" s="232"/>
      <c r="DD89" s="232"/>
      <c r="DE89" s="232"/>
      <c r="DF89" s="232"/>
      <c r="DG89" s="232"/>
      <c r="DH89" s="232"/>
      <c r="DI89" s="232"/>
      <c r="DJ89" s="232"/>
      <c r="DK89" s="232"/>
      <c r="DL89" s="232"/>
      <c r="DM89" s="232"/>
      <c r="DN89" s="232"/>
      <c r="DO89" s="232"/>
      <c r="DP89" s="232"/>
      <c r="DQ89" s="232"/>
      <c r="DR89" s="232"/>
      <c r="DS89" s="232"/>
      <c r="DT89" s="232"/>
      <c r="DU89" s="232"/>
      <c r="DV89" s="232"/>
      <c r="DW89" s="232"/>
      <c r="DX89" s="232"/>
      <c r="DY89" s="232"/>
      <c r="DZ89" s="232"/>
      <c r="EA89" s="232"/>
      <c r="EB89" s="232"/>
      <c r="EC89" s="232"/>
      <c r="ED89" s="232"/>
      <c r="EE89" s="232"/>
      <c r="EF89" s="232"/>
      <c r="EG89" s="232"/>
      <c r="EH89" s="232"/>
      <c r="EI89" s="232"/>
      <c r="EJ89" s="232"/>
      <c r="EK89" s="232"/>
      <c r="EL89" s="232"/>
      <c r="EM89" s="232"/>
      <c r="EN89" s="232"/>
      <c r="EO89" s="232"/>
      <c r="EP89" s="232"/>
      <c r="EQ89" s="232"/>
      <c r="ER89" s="232"/>
      <c r="ES89" s="232"/>
      <c r="ET89" s="232"/>
      <c r="EU89" s="232"/>
      <c r="EV89" s="232"/>
      <c r="EW89" s="232"/>
      <c r="EX89" s="232"/>
      <c r="EY89" s="232"/>
      <c r="EZ89" s="232"/>
      <c r="FA89" s="232"/>
      <c r="FB89" s="232"/>
      <c r="FC89" s="232"/>
      <c r="FD89" s="232"/>
      <c r="FE89" s="232"/>
      <c r="FF89" s="232"/>
      <c r="FG89" s="232"/>
      <c r="FH89" s="232"/>
      <c r="FI89" s="232"/>
      <c r="FJ89" s="232"/>
      <c r="FK89" s="232"/>
      <c r="FL89" s="232"/>
      <c r="FM89" s="232"/>
      <c r="FN89" s="232"/>
      <c r="FO89" s="232"/>
      <c r="FP89" s="232"/>
      <c r="FQ89" s="232"/>
      <c r="FR89" s="232"/>
      <c r="FS89" s="232"/>
      <c r="FT89" s="232"/>
      <c r="FU89" s="232"/>
      <c r="FV89" s="232"/>
      <c r="FW89" s="232"/>
      <c r="FX89" s="232"/>
      <c r="FY89" s="232"/>
      <c r="FZ89" s="232"/>
      <c r="GA89" s="232"/>
      <c r="GB89" s="232"/>
      <c r="GC89" s="232"/>
      <c r="GD89" s="232"/>
      <c r="GE89" s="232"/>
      <c r="GF89" s="232"/>
      <c r="GG89" s="232"/>
      <c r="GH89" s="232"/>
      <c r="GI89" s="232"/>
      <c r="GJ89" s="232"/>
      <c r="GK89" s="232"/>
      <c r="GL89" s="232"/>
      <c r="GM89" s="232"/>
      <c r="GN89" s="232"/>
      <c r="GO89" s="232"/>
      <c r="GP89" s="232"/>
      <c r="GQ89" s="232"/>
      <c r="GR89" s="232"/>
      <c r="GS89" s="232"/>
      <c r="GT89" s="232"/>
      <c r="GU89" s="232"/>
      <c r="GV89" s="232"/>
      <c r="GW89" s="232"/>
      <c r="GX89" s="232"/>
      <c r="GY89" s="232"/>
      <c r="GZ89" s="232"/>
      <c r="HA89" s="232"/>
      <c r="HB89" s="232"/>
      <c r="HC89" s="232"/>
      <c r="HD89" s="232"/>
      <c r="HE89" s="232"/>
      <c r="HF89" s="232"/>
      <c r="HG89" s="232"/>
      <c r="HH89" s="232"/>
      <c r="HI89" s="232"/>
      <c r="HJ89" s="232"/>
      <c r="HK89" s="232"/>
      <c r="HL89" s="232"/>
      <c r="HM89" s="232"/>
      <c r="HN89" s="232"/>
      <c r="HO89" s="232"/>
      <c r="HP89" s="232"/>
      <c r="HQ89" s="232"/>
      <c r="HR89" s="232"/>
      <c r="HS89" s="232"/>
      <c r="HT89" s="232"/>
      <c r="HU89" s="232"/>
      <c r="HV89" s="232"/>
      <c r="HW89" s="232"/>
      <c r="HX89" s="232"/>
      <c r="HY89" s="232"/>
      <c r="HZ89" s="232"/>
      <c r="IA89" s="232"/>
      <c r="IB89" s="232"/>
      <c r="IC89" s="232"/>
      <c r="ID89" s="232"/>
      <c r="IE89" s="232"/>
      <c r="IF89" s="232"/>
      <c r="IG89" s="232"/>
      <c r="IH89" s="232"/>
      <c r="II89" s="232"/>
      <c r="IJ89" s="232"/>
      <c r="IK89" s="232"/>
      <c r="IL89" s="232"/>
      <c r="IM89" s="232"/>
      <c r="IN89" s="232"/>
      <c r="IO89" s="232"/>
      <c r="IP89" s="232"/>
      <c r="IQ89" s="232"/>
      <c r="IR89" s="232"/>
      <c r="IS89" s="232"/>
      <c r="IT89" s="232"/>
      <c r="IU89" s="232"/>
      <c r="IV89" s="232"/>
      <c r="IW89" s="232"/>
      <c r="IX89" s="232"/>
      <c r="IY89" s="232"/>
      <c r="IZ89" s="232"/>
      <c r="JA89" s="232"/>
      <c r="JB89" s="232"/>
      <c r="JC89" s="232"/>
      <c r="JD89" s="232"/>
      <c r="JE89" s="232"/>
      <c r="JF89" s="232"/>
      <c r="JG89" s="232"/>
      <c r="JH89" s="232"/>
      <c r="JI89" s="232"/>
      <c r="JJ89" s="232"/>
      <c r="JK89" s="232"/>
      <c r="JL89" s="232"/>
      <c r="JM89" s="232"/>
      <c r="JN89" s="232"/>
      <c r="JO89" s="232"/>
      <c r="JP89" s="232"/>
      <c r="JQ89" s="232"/>
      <c r="JR89" s="232"/>
      <c r="JS89" s="232"/>
      <c r="JT89" s="232"/>
      <c r="JU89" s="232"/>
      <c r="JV89" s="232"/>
      <c r="JW89" s="232"/>
      <c r="JX89" s="232"/>
      <c r="JY89" s="232"/>
      <c r="JZ89" s="232"/>
      <c r="KA89" s="232"/>
      <c r="KB89" s="232"/>
      <c r="KC89" s="232"/>
      <c r="KD89" s="232"/>
      <c r="KE89" s="232"/>
      <c r="KF89" s="232"/>
      <c r="KG89" s="232"/>
      <c r="KH89" s="232"/>
      <c r="KI89" s="232"/>
      <c r="KJ89" s="232"/>
      <c r="KK89" s="232"/>
      <c r="KL89" s="232"/>
      <c r="KM89" s="232"/>
      <c r="KN89" s="232"/>
      <c r="KO89" s="232"/>
      <c r="KP89" s="232"/>
      <c r="KQ89" s="232"/>
      <c r="KR89" s="232"/>
      <c r="KS89" s="232"/>
      <c r="KT89" s="232"/>
      <c r="KU89" s="232"/>
      <c r="KV89" s="232"/>
      <c r="KW89" s="232"/>
      <c r="KX89" s="232"/>
      <c r="KY89" s="232"/>
      <c r="KZ89" s="232"/>
      <c r="LA89" s="232"/>
      <c r="LB89" s="232"/>
      <c r="LC89" s="232"/>
      <c r="LD89" s="232"/>
      <c r="LE89" s="232"/>
      <c r="LF89" s="232"/>
      <c r="LG89" s="232"/>
      <c r="LH89" s="232"/>
      <c r="LI89" s="232"/>
      <c r="LJ89" s="232"/>
      <c r="LK89" s="232"/>
      <c r="LL89" s="232"/>
      <c r="LM89" s="232"/>
      <c r="LN89" s="232"/>
      <c r="LO89" s="232"/>
      <c r="LP89" s="232"/>
      <c r="LQ89" s="232"/>
      <c r="LR89" s="232"/>
      <c r="LS89" s="232"/>
      <c r="LT89" s="232"/>
      <c r="LU89" s="232"/>
      <c r="LV89" s="232"/>
      <c r="LW89" s="232"/>
      <c r="LX89" s="232"/>
      <c r="LY89" s="232"/>
      <c r="LZ89" s="232"/>
      <c r="MA89" s="232"/>
      <c r="MB89" s="232"/>
      <c r="MC89" s="232"/>
      <c r="MD89" s="232"/>
      <c r="ME89" s="232"/>
      <c r="MF89" s="232"/>
      <c r="MG89" s="232"/>
      <c r="MH89" s="232"/>
      <c r="MI89" s="232"/>
      <c r="MJ89" s="232"/>
      <c r="MK89" s="232"/>
      <c r="ML89" s="232"/>
      <c r="MM89" s="232"/>
      <c r="MN89" s="232"/>
      <c r="MO89" s="232"/>
      <c r="MP89" s="232"/>
      <c r="MQ89" s="232"/>
      <c r="MR89" s="232"/>
      <c r="MS89" s="232"/>
      <c r="MT89" s="232"/>
      <c r="MU89" s="232"/>
      <c r="MV89" s="232"/>
      <c r="MW89" s="232"/>
      <c r="MX89" s="232"/>
      <c r="MY89" s="232"/>
      <c r="MZ89" s="232"/>
      <c r="NA89" s="232"/>
      <c r="NB89" s="232"/>
      <c r="NC89" s="232"/>
      <c r="ND89" s="232"/>
      <c r="NE89" s="232"/>
      <c r="NF89" s="232"/>
      <c r="NG89" s="232"/>
      <c r="NH89" s="232"/>
      <c r="NI89" s="232"/>
      <c r="NJ89" s="232"/>
      <c r="NK89" s="232"/>
      <c r="NL89" s="232"/>
      <c r="NM89" s="232"/>
      <c r="NN89" s="232"/>
      <c r="NO89" s="232"/>
      <c r="NP89" s="232"/>
      <c r="NQ89" s="232"/>
      <c r="NR89" s="232"/>
      <c r="NS89" s="232"/>
      <c r="NT89" s="232"/>
      <c r="NU89" s="232"/>
      <c r="NV89" s="232"/>
      <c r="NW89" s="232"/>
      <c r="NX89" s="232"/>
      <c r="NY89" s="232"/>
      <c r="NZ89" s="232"/>
      <c r="OA89" s="232"/>
      <c r="OB89" s="232"/>
      <c r="OC89" s="232"/>
      <c r="OD89" s="232"/>
      <c r="OE89" s="232"/>
      <c r="OF89" s="232"/>
      <c r="OG89" s="232"/>
      <c r="OH89" s="232"/>
      <c r="OI89" s="232"/>
      <c r="OJ89" s="232"/>
      <c r="OK89" s="232"/>
      <c r="OL89" s="232"/>
      <c r="OM89" s="232"/>
      <c r="ON89" s="232"/>
      <c r="OO89" s="232"/>
      <c r="OP89" s="232"/>
      <c r="OQ89" s="232"/>
      <c r="OR89" s="232"/>
      <c r="OS89" s="232"/>
      <c r="OT89" s="232"/>
      <c r="OU89" s="232"/>
      <c r="OV89" s="232"/>
      <c r="OW89" s="232"/>
      <c r="OX89" s="232"/>
      <c r="OY89" s="232"/>
      <c r="OZ89" s="232"/>
      <c r="PA89" s="232"/>
      <c r="PB89" s="232"/>
      <c r="PC89" s="232"/>
      <c r="PD89" s="232"/>
      <c r="PE89" s="232"/>
      <c r="PF89" s="232"/>
      <c r="PG89" s="232"/>
      <c r="PH89" s="232"/>
      <c r="PI89" s="232"/>
      <c r="PJ89" s="232"/>
      <c r="PK89" s="232"/>
      <c r="PL89" s="232"/>
      <c r="PM89" s="232"/>
      <c r="PN89" s="232"/>
      <c r="PO89" s="232"/>
      <c r="PP89" s="232"/>
      <c r="PQ89" s="232"/>
      <c r="PR89" s="232"/>
      <c r="PS89" s="232"/>
      <c r="PT89" s="232"/>
      <c r="PU89" s="232"/>
      <c r="PV89" s="232"/>
      <c r="PW89" s="232"/>
      <c r="PX89" s="232"/>
      <c r="PY89" s="232"/>
      <c r="PZ89" s="232"/>
      <c r="QA89" s="232"/>
      <c r="QB89" s="232"/>
      <c r="QC89" s="232"/>
      <c r="QD89" s="232"/>
      <c r="QE89" s="232"/>
      <c r="QF89" s="232"/>
      <c r="QG89" s="232"/>
      <c r="QH89" s="232"/>
      <c r="QI89" s="232"/>
      <c r="QJ89" s="232"/>
      <c r="QK89" s="232"/>
      <c r="QL89" s="232"/>
      <c r="QM89" s="232"/>
      <c r="QN89" s="232"/>
      <c r="QO89" s="232"/>
      <c r="QP89" s="232"/>
      <c r="QQ89" s="232"/>
      <c r="QR89" s="232"/>
      <c r="QS89" s="232"/>
      <c r="QT89" s="232"/>
      <c r="QU89" s="232"/>
      <c r="QV89" s="232"/>
      <c r="QW89" s="232"/>
      <c r="QX89" s="232"/>
      <c r="QY89" s="232"/>
      <c r="QZ89" s="232"/>
      <c r="RA89" s="232"/>
      <c r="RB89" s="232"/>
      <c r="RC89" s="232"/>
      <c r="RD89" s="232"/>
      <c r="RE89" s="232"/>
      <c r="RF89" s="232"/>
      <c r="RG89" s="232"/>
      <c r="RH89" s="232"/>
      <c r="RI89" s="232"/>
      <c r="RJ89" s="232"/>
      <c r="RK89" s="232"/>
      <c r="RL89" s="232"/>
      <c r="RM89" s="232"/>
      <c r="RN89" s="232"/>
      <c r="RO89" s="232"/>
      <c r="RP89" s="232"/>
      <c r="RQ89" s="232"/>
      <c r="RR89" s="232"/>
      <c r="RS89" s="232"/>
      <c r="RT89" s="232"/>
      <c r="RU89" s="232"/>
      <c r="RV89" s="232"/>
      <c r="RW89" s="232"/>
      <c r="RX89" s="232"/>
      <c r="RY89" s="232"/>
      <c r="RZ89" s="232"/>
      <c r="SA89" s="232"/>
      <c r="SB89" s="232"/>
      <c r="SC89" s="232"/>
      <c r="SD89" s="232"/>
      <c r="SE89" s="232"/>
      <c r="SF89" s="232"/>
      <c r="SG89" s="232"/>
      <c r="SH89" s="232"/>
      <c r="SI89" s="232"/>
      <c r="SJ89" s="232"/>
      <c r="SK89" s="232"/>
      <c r="SL89" s="232"/>
      <c r="SM89" s="232"/>
      <c r="SN89" s="232"/>
      <c r="SO89" s="232"/>
      <c r="SP89" s="232"/>
      <c r="SQ89" s="232"/>
      <c r="SR89" s="232"/>
      <c r="SS89" s="232"/>
      <c r="ST89" s="232"/>
      <c r="SU89" s="232"/>
      <c r="SV89" s="232"/>
      <c r="SW89" s="232"/>
      <c r="SX89" s="232"/>
      <c r="SY89" s="232"/>
      <c r="SZ89" s="232"/>
      <c r="TA89" s="232"/>
      <c r="TB89" s="232"/>
      <c r="TC89" s="232"/>
      <c r="TD89" s="232"/>
      <c r="TE89" s="232"/>
      <c r="TF89" s="232"/>
      <c r="TG89" s="232"/>
      <c r="TH89" s="232"/>
      <c r="TI89" s="232"/>
      <c r="TJ89" s="232"/>
      <c r="TK89" s="232"/>
      <c r="TL89" s="232"/>
      <c r="TM89" s="232"/>
      <c r="TN89" s="232"/>
      <c r="TO89" s="232"/>
      <c r="TP89" s="232"/>
      <c r="TQ89" s="232"/>
      <c r="TR89" s="232"/>
      <c r="TS89" s="232"/>
      <c r="TT89" s="232"/>
      <c r="TU89" s="232"/>
      <c r="TV89" s="232"/>
      <c r="TW89" s="232"/>
      <c r="TX89" s="232"/>
      <c r="TY89" s="232"/>
      <c r="TZ89" s="232"/>
      <c r="UA89" s="232"/>
      <c r="UB89" s="232"/>
      <c r="UC89" s="232"/>
      <c r="UD89" s="232"/>
      <c r="UE89" s="232"/>
      <c r="UF89" s="232"/>
      <c r="UG89" s="232"/>
      <c r="UH89" s="232"/>
      <c r="UI89" s="232"/>
      <c r="UJ89" s="232"/>
      <c r="UK89" s="232"/>
      <c r="UL89" s="232"/>
      <c r="UM89" s="232"/>
      <c r="UN89" s="232"/>
      <c r="UO89" s="232"/>
      <c r="UP89" s="232"/>
      <c r="UQ89" s="232"/>
      <c r="UR89" s="232"/>
      <c r="US89" s="232"/>
      <c r="UT89" s="232"/>
      <c r="UU89" s="232"/>
      <c r="UV89" s="232"/>
      <c r="UW89" s="232"/>
      <c r="UX89" s="232"/>
      <c r="UY89" s="232"/>
      <c r="UZ89" s="232"/>
      <c r="VA89" s="232"/>
      <c r="VB89" s="232"/>
      <c r="VC89" s="232"/>
      <c r="VD89" s="232"/>
      <c r="VE89" s="232"/>
      <c r="VF89" s="232"/>
      <c r="VG89" s="232"/>
      <c r="VH89" s="232"/>
      <c r="VI89" s="232"/>
      <c r="VJ89" s="232"/>
      <c r="VK89" s="232"/>
      <c r="VL89" s="232"/>
      <c r="VM89" s="232"/>
      <c r="VN89" s="232"/>
      <c r="VO89" s="232"/>
      <c r="VP89" s="232"/>
      <c r="VQ89" s="232"/>
      <c r="VR89" s="232"/>
      <c r="VS89" s="232"/>
      <c r="VT89" s="232"/>
      <c r="VU89" s="232"/>
      <c r="VV89" s="232"/>
      <c r="VW89" s="232"/>
      <c r="VX89" s="232"/>
      <c r="VY89" s="232"/>
      <c r="VZ89" s="232"/>
      <c r="WA89" s="232"/>
      <c r="WB89" s="232"/>
      <c r="WC89" s="232"/>
      <c r="WD89" s="232"/>
      <c r="WE89" s="232"/>
      <c r="WF89" s="232"/>
      <c r="WG89" s="232"/>
      <c r="WH89" s="232"/>
      <c r="WI89" s="232"/>
      <c r="WJ89" s="232"/>
      <c r="WK89" s="232"/>
      <c r="WL89" s="232"/>
      <c r="WM89" s="232"/>
      <c r="WN89" s="232"/>
      <c r="WO89" s="232"/>
      <c r="WP89" s="232"/>
      <c r="WQ89" s="232"/>
      <c r="WR89" s="232"/>
      <c r="WS89" s="232"/>
      <c r="WT89" s="232"/>
      <c r="WU89" s="232"/>
      <c r="WV89" s="232"/>
      <c r="WW89" s="232"/>
      <c r="WX89" s="232"/>
      <c r="WY89" s="232"/>
      <c r="WZ89" s="232"/>
      <c r="XA89" s="232"/>
      <c r="XB89" s="232"/>
      <c r="XC89" s="232"/>
      <c r="XD89" s="232"/>
      <c r="XE89" s="232"/>
      <c r="XF89" s="232"/>
      <c r="XG89" s="232"/>
      <c r="XH89" s="232"/>
      <c r="XI89" s="232"/>
      <c r="XJ89" s="232"/>
      <c r="XK89" s="232"/>
      <c r="XL89" s="232"/>
      <c r="XM89" s="232"/>
      <c r="XN89" s="232"/>
      <c r="XO89" s="232"/>
      <c r="XP89" s="232"/>
      <c r="XQ89" s="232"/>
      <c r="XR89" s="232"/>
      <c r="XS89" s="232"/>
      <c r="XT89" s="232"/>
      <c r="XU89" s="232"/>
      <c r="XV89" s="232"/>
      <c r="XW89" s="232"/>
      <c r="XX89" s="232"/>
      <c r="XY89" s="232"/>
      <c r="XZ89" s="232"/>
      <c r="YA89" s="232"/>
      <c r="YB89" s="232"/>
      <c r="YC89" s="232"/>
      <c r="YD89" s="232"/>
      <c r="YE89" s="232"/>
      <c r="YF89" s="232"/>
      <c r="YG89" s="232"/>
      <c r="YH89" s="232"/>
      <c r="YI89" s="232"/>
      <c r="YJ89" s="232"/>
      <c r="YK89" s="232"/>
      <c r="YL89" s="232"/>
      <c r="YM89" s="232"/>
      <c r="YN89" s="232"/>
      <c r="YO89" s="232"/>
      <c r="YP89" s="232"/>
      <c r="YQ89" s="232"/>
      <c r="YR89" s="232"/>
      <c r="YS89" s="232"/>
      <c r="YT89" s="232"/>
      <c r="YU89" s="232"/>
      <c r="YV89" s="232"/>
      <c r="YW89" s="232"/>
      <c r="YX89" s="232"/>
      <c r="YY89" s="232"/>
      <c r="YZ89" s="232"/>
      <c r="ZA89" s="232"/>
      <c r="ZB89" s="232"/>
      <c r="ZC89" s="232"/>
      <c r="ZD89" s="232"/>
      <c r="ZE89" s="232"/>
      <c r="ZF89" s="232"/>
      <c r="ZG89" s="232"/>
      <c r="ZH89" s="232"/>
      <c r="ZI89" s="232"/>
      <c r="ZJ89" s="232"/>
      <c r="ZK89" s="232"/>
      <c r="ZL89" s="232"/>
      <c r="ZM89" s="232"/>
      <c r="ZN89" s="232"/>
      <c r="ZO89" s="232"/>
      <c r="ZP89" s="232"/>
      <c r="ZQ89" s="232"/>
      <c r="ZR89" s="232"/>
      <c r="ZS89" s="232"/>
      <c r="ZT89" s="232"/>
      <c r="ZU89" s="232"/>
      <c r="ZV89" s="232"/>
      <c r="ZW89" s="232"/>
      <c r="ZX89" s="232"/>
      <c r="ZY89" s="232"/>
      <c r="ZZ89" s="232"/>
      <c r="AAA89" s="232"/>
      <c r="AAB89" s="232"/>
      <c r="AAC89" s="232"/>
      <c r="AAD89" s="232"/>
      <c r="AAE89" s="232"/>
      <c r="AAF89" s="232"/>
      <c r="AAG89" s="232"/>
      <c r="AAH89" s="232"/>
      <c r="AAI89" s="232"/>
      <c r="AAJ89" s="232"/>
      <c r="AAK89" s="232"/>
      <c r="AAL89" s="232"/>
      <c r="AAM89" s="232"/>
      <c r="AAN89" s="232"/>
      <c r="AAO89" s="232"/>
      <c r="AAP89" s="232"/>
      <c r="AAQ89" s="232"/>
      <c r="AAR89" s="232"/>
      <c r="AAS89" s="232"/>
      <c r="AAT89" s="232"/>
      <c r="AAU89" s="232"/>
      <c r="AAV89" s="232"/>
      <c r="AAW89" s="232"/>
      <c r="AAX89" s="232"/>
      <c r="AAY89" s="232"/>
      <c r="AAZ89" s="232"/>
      <c r="ABA89" s="232"/>
      <c r="ABB89" s="232"/>
      <c r="ABC89" s="232"/>
      <c r="ABD89" s="232"/>
      <c r="ABE89" s="232"/>
      <c r="ABF89" s="232"/>
      <c r="ABG89" s="232"/>
      <c r="ABH89" s="232"/>
      <c r="ABI89" s="232"/>
      <c r="ABJ89" s="232"/>
      <c r="ABK89" s="232"/>
      <c r="ABL89" s="232"/>
      <c r="ABM89" s="232"/>
      <c r="ABN89" s="232"/>
      <c r="ABO89" s="232"/>
      <c r="ABP89" s="232"/>
      <c r="ABQ89" s="232"/>
      <c r="ABR89" s="232"/>
      <c r="ABS89" s="232"/>
      <c r="ABT89" s="232"/>
      <c r="ABU89" s="232"/>
      <c r="ABV89" s="232"/>
      <c r="ABW89" s="232"/>
      <c r="ABX89" s="232"/>
      <c r="ABY89" s="232"/>
      <c r="ABZ89" s="232"/>
      <c r="ACA89" s="232"/>
      <c r="ACB89" s="232"/>
      <c r="ACC89" s="232"/>
      <c r="ACD89" s="232"/>
      <c r="ACE89" s="232"/>
      <c r="ACF89" s="232"/>
      <c r="ACG89" s="232"/>
      <c r="ACH89" s="232"/>
      <c r="ACI89" s="232"/>
      <c r="ACJ89" s="232"/>
      <c r="ACK89" s="232"/>
      <c r="ACL89" s="232"/>
      <c r="ACM89" s="232"/>
      <c r="ACN89" s="232"/>
      <c r="ACO89" s="232"/>
      <c r="ACP89" s="232"/>
      <c r="ACQ89" s="232"/>
      <c r="ACR89" s="232"/>
      <c r="ACS89" s="232"/>
      <c r="ACT89" s="232"/>
      <c r="ACU89" s="232"/>
      <c r="ACV89" s="232"/>
      <c r="ACW89" s="232"/>
      <c r="ACX89" s="232"/>
      <c r="ACY89" s="232"/>
      <c r="ACZ89" s="232"/>
      <c r="ADA89" s="232"/>
      <c r="ADB89" s="232"/>
      <c r="ADC89" s="232"/>
      <c r="ADD89" s="232"/>
      <c r="ADE89" s="232"/>
      <c r="ADF89" s="232"/>
      <c r="ADG89" s="232"/>
      <c r="ADH89" s="232"/>
      <c r="ADI89" s="232"/>
      <c r="ADJ89" s="232"/>
      <c r="ADK89" s="232"/>
      <c r="ADL89" s="232"/>
      <c r="ADM89" s="232"/>
      <c r="ADN89" s="232"/>
      <c r="ADO89" s="232"/>
      <c r="ADP89" s="232"/>
      <c r="ADQ89" s="232"/>
      <c r="ADR89" s="232"/>
      <c r="ADS89" s="232"/>
      <c r="ADT89" s="232"/>
      <c r="ADU89" s="232"/>
      <c r="ADV89" s="232"/>
      <c r="ADW89" s="232"/>
      <c r="ADX89" s="232"/>
      <c r="ADY89" s="232"/>
      <c r="ADZ89" s="232"/>
      <c r="AEA89" s="232"/>
      <c r="AEB89" s="232"/>
      <c r="AEC89" s="232"/>
      <c r="AED89" s="232"/>
      <c r="AEE89" s="232"/>
      <c r="AEF89" s="232"/>
      <c r="AEG89" s="232"/>
      <c r="AEH89" s="232"/>
      <c r="AEI89" s="232"/>
      <c r="AEJ89" s="232"/>
      <c r="AEK89" s="232"/>
      <c r="AEL89" s="232"/>
      <c r="AEM89" s="232"/>
      <c r="AEN89" s="232"/>
      <c r="AEO89" s="232"/>
      <c r="AEP89" s="232"/>
      <c r="AEQ89" s="232"/>
      <c r="AER89" s="232"/>
      <c r="AES89" s="232"/>
      <c r="AET89" s="232"/>
      <c r="AEU89" s="232"/>
      <c r="AEV89" s="232"/>
      <c r="AEW89" s="232"/>
      <c r="AEX89" s="232"/>
      <c r="AEY89" s="232"/>
      <c r="AEZ89" s="232"/>
      <c r="AFA89" s="232"/>
      <c r="AFB89" s="232"/>
      <c r="AFC89" s="232"/>
      <c r="AFD89" s="232"/>
      <c r="AFE89" s="232"/>
      <c r="AFF89" s="232"/>
      <c r="AFG89" s="232"/>
      <c r="AFH89" s="232"/>
      <c r="AFI89" s="232"/>
      <c r="AFJ89" s="232"/>
      <c r="AFK89" s="232"/>
      <c r="AFL89" s="232"/>
      <c r="AFM89" s="232"/>
      <c r="AFN89" s="232"/>
      <c r="AFO89" s="232"/>
      <c r="AFP89" s="232"/>
      <c r="AFQ89" s="232"/>
      <c r="AFR89" s="232"/>
      <c r="AFS89" s="232"/>
      <c r="AFT89" s="232"/>
      <c r="AFU89" s="232"/>
      <c r="AFV89" s="232"/>
      <c r="AFW89" s="232"/>
      <c r="AFX89" s="232"/>
      <c r="AFY89" s="232"/>
      <c r="AFZ89" s="232"/>
      <c r="AGA89" s="232"/>
      <c r="AGB89" s="232"/>
      <c r="AGC89" s="232"/>
      <c r="AGD89" s="232"/>
      <c r="AGE89" s="232"/>
      <c r="AGF89" s="232"/>
      <c r="AGG89" s="232"/>
      <c r="AGH89" s="232"/>
      <c r="AGI89" s="232"/>
      <c r="AGJ89" s="232"/>
      <c r="AGK89" s="232"/>
      <c r="AGL89" s="232"/>
      <c r="AGM89" s="232"/>
      <c r="AGN89" s="232"/>
      <c r="AGO89" s="232"/>
      <c r="AGP89" s="232"/>
      <c r="AGQ89" s="232"/>
      <c r="AGR89" s="232"/>
      <c r="AGS89" s="232"/>
      <c r="AGT89" s="232"/>
      <c r="AGU89" s="232"/>
      <c r="AGV89" s="232"/>
      <c r="AGW89" s="232"/>
      <c r="AGX89" s="232"/>
      <c r="AGY89" s="232"/>
      <c r="AGZ89" s="232"/>
      <c r="AHA89" s="232"/>
      <c r="AHB89" s="232"/>
      <c r="AHC89" s="232"/>
      <c r="AHD89" s="232"/>
      <c r="AHE89" s="232"/>
      <c r="AHF89" s="232"/>
      <c r="AHG89" s="232"/>
      <c r="AHH89" s="232"/>
      <c r="AHI89" s="232"/>
      <c r="AHJ89" s="232"/>
      <c r="AHK89" s="232"/>
      <c r="AHL89" s="232"/>
      <c r="AHM89" s="232"/>
      <c r="AHN89" s="232"/>
      <c r="AHO89" s="232"/>
      <c r="AHP89" s="232"/>
      <c r="AHQ89" s="232"/>
      <c r="AHR89" s="232"/>
      <c r="AHS89" s="232"/>
      <c r="AHT89" s="232"/>
      <c r="AHU89" s="232"/>
      <c r="AHV89" s="232"/>
      <c r="AHW89" s="232"/>
      <c r="AHX89" s="232"/>
      <c r="AHY89" s="232"/>
      <c r="AHZ89" s="232"/>
      <c r="AIA89" s="232"/>
      <c r="AIB89" s="232"/>
      <c r="AIC89" s="232"/>
      <c r="AID89" s="232"/>
      <c r="AIE89" s="232"/>
      <c r="AIF89" s="232"/>
      <c r="AIG89" s="232"/>
      <c r="AIH89" s="232"/>
      <c r="AII89" s="232"/>
      <c r="AIJ89" s="232"/>
      <c r="AIK89" s="232"/>
      <c r="AIL89" s="232"/>
      <c r="AIM89" s="232"/>
      <c r="AIN89" s="232"/>
      <c r="AIO89" s="232"/>
      <c r="AIP89" s="232"/>
      <c r="AIQ89" s="232"/>
      <c r="AIR89" s="232"/>
      <c r="AIS89" s="232"/>
      <c r="AIT89" s="232"/>
      <c r="AIU89" s="232"/>
      <c r="AIV89" s="232"/>
      <c r="AIW89" s="232"/>
      <c r="AIX89" s="232"/>
      <c r="AIY89" s="232"/>
      <c r="AIZ89" s="232"/>
      <c r="AJA89" s="232"/>
      <c r="AJB89" s="232"/>
      <c r="AJC89" s="232"/>
      <c r="AJD89" s="232"/>
      <c r="AJE89" s="232"/>
      <c r="AJF89" s="232"/>
      <c r="AJG89" s="232"/>
      <c r="AJH89" s="232"/>
      <c r="AJI89" s="232"/>
      <c r="AJJ89" s="232"/>
      <c r="AJK89" s="232"/>
      <c r="AJL89" s="232"/>
      <c r="AJM89" s="232"/>
      <c r="AJN89" s="232"/>
      <c r="AJO89" s="232"/>
      <c r="AJP89" s="232"/>
      <c r="AJQ89" s="232"/>
      <c r="AJR89" s="232"/>
      <c r="AJS89" s="232"/>
      <c r="AJT89" s="232"/>
      <c r="AJU89" s="232"/>
      <c r="AJV89" s="232"/>
      <c r="AJW89" s="232"/>
      <c r="AJX89" s="232"/>
      <c r="AJY89" s="232"/>
      <c r="AJZ89" s="232"/>
      <c r="AKA89" s="232"/>
      <c r="AKB89" s="232"/>
      <c r="AKC89" s="232"/>
      <c r="AKD89" s="232"/>
      <c r="AKE89" s="232"/>
      <c r="AKF89" s="232"/>
      <c r="AKG89" s="232"/>
      <c r="AKH89" s="232"/>
      <c r="AKI89" s="232"/>
      <c r="AKJ89" s="232"/>
      <c r="AKK89" s="232"/>
      <c r="AKL89" s="232"/>
      <c r="AKM89" s="232"/>
      <c r="AKN89" s="232"/>
      <c r="AKO89" s="232"/>
      <c r="AKP89" s="232"/>
      <c r="AKQ89" s="232"/>
      <c r="AKR89" s="232"/>
      <c r="AKS89" s="232"/>
      <c r="AKT89" s="232"/>
      <c r="AKU89" s="232"/>
      <c r="AKV89" s="232"/>
      <c r="AKW89" s="232"/>
      <c r="AKX89" s="232"/>
      <c r="AKY89" s="232"/>
      <c r="AKZ89" s="232"/>
      <c r="ALA89" s="232"/>
      <c r="ALB89" s="232"/>
      <c r="ALC89" s="232"/>
      <c r="ALD89" s="232"/>
      <c r="ALE89" s="232"/>
      <c r="ALF89" s="232"/>
      <c r="ALG89" s="232"/>
      <c r="ALH89" s="232"/>
      <c r="ALI89" s="232"/>
      <c r="ALJ89" s="232"/>
      <c r="ALK89" s="232"/>
      <c r="ALL89" s="232"/>
      <c r="ALM89" s="232"/>
      <c r="ALN89" s="232"/>
      <c r="ALO89" s="232"/>
      <c r="ALP89" s="232"/>
      <c r="ALQ89" s="232"/>
      <c r="ALR89" s="232"/>
      <c r="ALS89" s="232"/>
      <c r="ALT89" s="232"/>
      <c r="ALU89" s="232"/>
      <c r="ALV89" s="232"/>
      <c r="ALW89" s="232"/>
      <c r="ALX89" s="232"/>
      <c r="ALY89" s="232"/>
      <c r="ALZ89" s="232"/>
      <c r="AMA89" s="232"/>
      <c r="AMB89" s="232"/>
      <c r="AMC89" s="232"/>
      <c r="AMD89" s="232"/>
      <c r="AME89" s="232"/>
      <c r="AMF89" s="232"/>
      <c r="AMG89" s="232"/>
      <c r="AMH89" s="232"/>
      <c r="AMI89" s="232"/>
      <c r="AMJ89" s="232"/>
      <c r="AMK89" s="232"/>
    </row>
    <row r="90" spans="1:1025" s="234" customFormat="1">
      <c r="A90" s="344">
        <f>A89+0.01</f>
        <v>4.22</v>
      </c>
      <c r="B90" s="343" t="s">
        <v>183</v>
      </c>
      <c r="C90" s="342">
        <f t="shared" si="4"/>
        <v>1</v>
      </c>
      <c r="D90" s="331" t="str">
        <f>IF(ISBLANK('[10]PRESUP LINEA IMPULSION'!D383),"",'[10]PRESUP LINEA IMPULSION'!D383)</f>
        <v>UD</v>
      </c>
      <c r="E90" s="310"/>
      <c r="F90" s="309">
        <f t="shared" si="3"/>
        <v>0</v>
      </c>
      <c r="G90" s="288" t="str">
        <f>IF(ISBLANK('[10]PRESUP LINEA IMPULSION'!G383),"",'[10]PRESUP LINEA IMPULSION'!G383)</f>
        <v/>
      </c>
      <c r="H90" s="250"/>
      <c r="K90" s="233"/>
      <c r="L90" s="233"/>
      <c r="M90" s="233"/>
      <c r="N90" s="233"/>
      <c r="O90" s="233"/>
      <c r="P90" s="233"/>
      <c r="Q90" s="233"/>
      <c r="R90" s="233"/>
      <c r="S90" s="232"/>
      <c r="T90" s="232"/>
      <c r="U90" s="232"/>
      <c r="V90" s="232"/>
      <c r="W90" s="232"/>
      <c r="X90" s="232"/>
      <c r="Y90" s="232"/>
      <c r="Z90" s="232"/>
      <c r="AA90" s="232"/>
      <c r="AB90" s="232"/>
      <c r="AC90" s="232"/>
      <c r="AD90" s="232"/>
      <c r="AE90" s="232"/>
      <c r="AF90" s="232"/>
      <c r="AG90" s="232"/>
      <c r="AH90" s="232"/>
      <c r="AI90" s="232"/>
      <c r="AJ90" s="232"/>
      <c r="AK90" s="232"/>
      <c r="AL90" s="232"/>
      <c r="AM90" s="232"/>
      <c r="AN90" s="232"/>
      <c r="AO90" s="232"/>
      <c r="AP90" s="232"/>
      <c r="AQ90" s="232"/>
      <c r="AR90" s="232"/>
      <c r="AS90" s="232"/>
      <c r="AT90" s="232"/>
      <c r="AU90" s="232"/>
      <c r="AV90" s="232"/>
      <c r="AW90" s="232"/>
      <c r="AX90" s="232"/>
      <c r="AY90" s="232"/>
      <c r="AZ90" s="232"/>
      <c r="BA90" s="232"/>
      <c r="BB90" s="232"/>
      <c r="BC90" s="232"/>
      <c r="BD90" s="232"/>
      <c r="BE90" s="232"/>
      <c r="BF90" s="232"/>
      <c r="BG90" s="232"/>
      <c r="BH90" s="232"/>
      <c r="BI90" s="232"/>
      <c r="BJ90" s="232"/>
      <c r="BK90" s="232"/>
      <c r="BL90" s="232"/>
      <c r="BM90" s="232"/>
      <c r="BN90" s="232"/>
      <c r="BO90" s="232"/>
      <c r="BP90" s="232"/>
      <c r="BQ90" s="232"/>
      <c r="BR90" s="232"/>
      <c r="BS90" s="232"/>
      <c r="BT90" s="232"/>
      <c r="BU90" s="232"/>
      <c r="BV90" s="232"/>
      <c r="BW90" s="232"/>
      <c r="BX90" s="232"/>
      <c r="BY90" s="232"/>
      <c r="BZ90" s="232"/>
      <c r="CA90" s="232"/>
      <c r="CB90" s="232"/>
      <c r="CC90" s="232"/>
      <c r="CD90" s="232"/>
      <c r="CE90" s="232"/>
      <c r="CF90" s="232"/>
      <c r="CG90" s="232"/>
      <c r="CH90" s="232"/>
      <c r="CI90" s="232"/>
      <c r="CJ90" s="232"/>
      <c r="CK90" s="232"/>
      <c r="CL90" s="232"/>
      <c r="CM90" s="232"/>
      <c r="CN90" s="232"/>
      <c r="CO90" s="232"/>
      <c r="CP90" s="232"/>
      <c r="CQ90" s="232"/>
      <c r="CR90" s="232"/>
      <c r="CS90" s="232"/>
      <c r="CT90" s="232"/>
      <c r="CU90" s="232"/>
      <c r="CV90" s="232"/>
      <c r="CW90" s="232"/>
      <c r="CX90" s="232"/>
      <c r="CY90" s="232"/>
      <c r="CZ90" s="232"/>
      <c r="DA90" s="232"/>
      <c r="DB90" s="232"/>
      <c r="DC90" s="232"/>
      <c r="DD90" s="232"/>
      <c r="DE90" s="232"/>
      <c r="DF90" s="232"/>
      <c r="DG90" s="232"/>
      <c r="DH90" s="232"/>
      <c r="DI90" s="232"/>
      <c r="DJ90" s="232"/>
      <c r="DK90" s="232"/>
      <c r="DL90" s="232"/>
      <c r="DM90" s="232"/>
      <c r="DN90" s="232"/>
      <c r="DO90" s="232"/>
      <c r="DP90" s="232"/>
      <c r="DQ90" s="232"/>
      <c r="DR90" s="232"/>
      <c r="DS90" s="232"/>
      <c r="DT90" s="232"/>
      <c r="DU90" s="232"/>
      <c r="DV90" s="232"/>
      <c r="DW90" s="232"/>
      <c r="DX90" s="232"/>
      <c r="DY90" s="232"/>
      <c r="DZ90" s="232"/>
      <c r="EA90" s="232"/>
      <c r="EB90" s="232"/>
      <c r="EC90" s="232"/>
      <c r="ED90" s="232"/>
      <c r="EE90" s="232"/>
      <c r="EF90" s="232"/>
      <c r="EG90" s="232"/>
      <c r="EH90" s="232"/>
      <c r="EI90" s="232"/>
      <c r="EJ90" s="232"/>
      <c r="EK90" s="232"/>
      <c r="EL90" s="232"/>
      <c r="EM90" s="232"/>
      <c r="EN90" s="232"/>
      <c r="EO90" s="232"/>
      <c r="EP90" s="232"/>
      <c r="EQ90" s="232"/>
      <c r="ER90" s="232"/>
      <c r="ES90" s="232"/>
      <c r="ET90" s="232"/>
      <c r="EU90" s="232"/>
      <c r="EV90" s="232"/>
      <c r="EW90" s="232"/>
      <c r="EX90" s="232"/>
      <c r="EY90" s="232"/>
      <c r="EZ90" s="232"/>
      <c r="FA90" s="232"/>
      <c r="FB90" s="232"/>
      <c r="FC90" s="232"/>
      <c r="FD90" s="232"/>
      <c r="FE90" s="232"/>
      <c r="FF90" s="232"/>
      <c r="FG90" s="232"/>
      <c r="FH90" s="232"/>
      <c r="FI90" s="232"/>
      <c r="FJ90" s="232"/>
      <c r="FK90" s="232"/>
      <c r="FL90" s="232"/>
      <c r="FM90" s="232"/>
      <c r="FN90" s="232"/>
      <c r="FO90" s="232"/>
      <c r="FP90" s="232"/>
      <c r="FQ90" s="232"/>
      <c r="FR90" s="232"/>
      <c r="FS90" s="232"/>
      <c r="FT90" s="232"/>
      <c r="FU90" s="232"/>
      <c r="FV90" s="232"/>
      <c r="FW90" s="232"/>
      <c r="FX90" s="232"/>
      <c r="FY90" s="232"/>
      <c r="FZ90" s="232"/>
      <c r="GA90" s="232"/>
      <c r="GB90" s="232"/>
      <c r="GC90" s="232"/>
      <c r="GD90" s="232"/>
      <c r="GE90" s="232"/>
      <c r="GF90" s="232"/>
      <c r="GG90" s="232"/>
      <c r="GH90" s="232"/>
      <c r="GI90" s="232"/>
      <c r="GJ90" s="232"/>
      <c r="GK90" s="232"/>
      <c r="GL90" s="232"/>
      <c r="GM90" s="232"/>
      <c r="GN90" s="232"/>
      <c r="GO90" s="232"/>
      <c r="GP90" s="232"/>
      <c r="GQ90" s="232"/>
      <c r="GR90" s="232"/>
      <c r="GS90" s="232"/>
      <c r="GT90" s="232"/>
      <c r="GU90" s="232"/>
      <c r="GV90" s="232"/>
      <c r="GW90" s="232"/>
      <c r="GX90" s="232"/>
      <c r="GY90" s="232"/>
      <c r="GZ90" s="232"/>
      <c r="HA90" s="232"/>
      <c r="HB90" s="232"/>
      <c r="HC90" s="232"/>
      <c r="HD90" s="232"/>
      <c r="HE90" s="232"/>
      <c r="HF90" s="232"/>
      <c r="HG90" s="232"/>
      <c r="HH90" s="232"/>
      <c r="HI90" s="232"/>
      <c r="HJ90" s="232"/>
      <c r="HK90" s="232"/>
      <c r="HL90" s="232"/>
      <c r="HM90" s="232"/>
      <c r="HN90" s="232"/>
      <c r="HO90" s="232"/>
      <c r="HP90" s="232"/>
      <c r="HQ90" s="232"/>
      <c r="HR90" s="232"/>
      <c r="HS90" s="232"/>
      <c r="HT90" s="232"/>
      <c r="HU90" s="232"/>
      <c r="HV90" s="232"/>
      <c r="HW90" s="232"/>
      <c r="HX90" s="232"/>
      <c r="HY90" s="232"/>
      <c r="HZ90" s="232"/>
      <c r="IA90" s="232"/>
      <c r="IB90" s="232"/>
      <c r="IC90" s="232"/>
      <c r="ID90" s="232"/>
      <c r="IE90" s="232"/>
      <c r="IF90" s="232"/>
      <c r="IG90" s="232"/>
      <c r="IH90" s="232"/>
      <c r="II90" s="232"/>
      <c r="IJ90" s="232"/>
      <c r="IK90" s="232"/>
      <c r="IL90" s="232"/>
      <c r="IM90" s="232"/>
      <c r="IN90" s="232"/>
      <c r="IO90" s="232"/>
      <c r="IP90" s="232"/>
      <c r="IQ90" s="232"/>
      <c r="IR90" s="232"/>
      <c r="IS90" s="232"/>
      <c r="IT90" s="232"/>
      <c r="IU90" s="232"/>
      <c r="IV90" s="232"/>
      <c r="IW90" s="232"/>
      <c r="IX90" s="232"/>
      <c r="IY90" s="232"/>
      <c r="IZ90" s="232"/>
      <c r="JA90" s="232"/>
      <c r="JB90" s="232"/>
      <c r="JC90" s="232"/>
      <c r="JD90" s="232"/>
      <c r="JE90" s="232"/>
      <c r="JF90" s="232"/>
      <c r="JG90" s="232"/>
      <c r="JH90" s="232"/>
      <c r="JI90" s="232"/>
      <c r="JJ90" s="232"/>
      <c r="JK90" s="232"/>
      <c r="JL90" s="232"/>
      <c r="JM90" s="232"/>
      <c r="JN90" s="232"/>
      <c r="JO90" s="232"/>
      <c r="JP90" s="232"/>
      <c r="JQ90" s="232"/>
      <c r="JR90" s="232"/>
      <c r="JS90" s="232"/>
      <c r="JT90" s="232"/>
      <c r="JU90" s="232"/>
      <c r="JV90" s="232"/>
      <c r="JW90" s="232"/>
      <c r="JX90" s="232"/>
      <c r="JY90" s="232"/>
      <c r="JZ90" s="232"/>
      <c r="KA90" s="232"/>
      <c r="KB90" s="232"/>
      <c r="KC90" s="232"/>
      <c r="KD90" s="232"/>
      <c r="KE90" s="232"/>
      <c r="KF90" s="232"/>
      <c r="KG90" s="232"/>
      <c r="KH90" s="232"/>
      <c r="KI90" s="232"/>
      <c r="KJ90" s="232"/>
      <c r="KK90" s="232"/>
      <c r="KL90" s="232"/>
      <c r="KM90" s="232"/>
      <c r="KN90" s="232"/>
      <c r="KO90" s="232"/>
      <c r="KP90" s="232"/>
      <c r="KQ90" s="232"/>
      <c r="KR90" s="232"/>
      <c r="KS90" s="232"/>
      <c r="KT90" s="232"/>
      <c r="KU90" s="232"/>
      <c r="KV90" s="232"/>
      <c r="KW90" s="232"/>
      <c r="KX90" s="232"/>
      <c r="KY90" s="232"/>
      <c r="KZ90" s="232"/>
      <c r="LA90" s="232"/>
      <c r="LB90" s="232"/>
      <c r="LC90" s="232"/>
      <c r="LD90" s="232"/>
      <c r="LE90" s="232"/>
      <c r="LF90" s="232"/>
      <c r="LG90" s="232"/>
      <c r="LH90" s="232"/>
      <c r="LI90" s="232"/>
      <c r="LJ90" s="232"/>
      <c r="LK90" s="232"/>
      <c r="LL90" s="232"/>
      <c r="LM90" s="232"/>
      <c r="LN90" s="232"/>
      <c r="LO90" s="232"/>
      <c r="LP90" s="232"/>
      <c r="LQ90" s="232"/>
      <c r="LR90" s="232"/>
      <c r="LS90" s="232"/>
      <c r="LT90" s="232"/>
      <c r="LU90" s="232"/>
      <c r="LV90" s="232"/>
      <c r="LW90" s="232"/>
      <c r="LX90" s="232"/>
      <c r="LY90" s="232"/>
      <c r="LZ90" s="232"/>
      <c r="MA90" s="232"/>
      <c r="MB90" s="232"/>
      <c r="MC90" s="232"/>
      <c r="MD90" s="232"/>
      <c r="ME90" s="232"/>
      <c r="MF90" s="232"/>
      <c r="MG90" s="232"/>
      <c r="MH90" s="232"/>
      <c r="MI90" s="232"/>
      <c r="MJ90" s="232"/>
      <c r="MK90" s="232"/>
      <c r="ML90" s="232"/>
      <c r="MM90" s="232"/>
      <c r="MN90" s="232"/>
      <c r="MO90" s="232"/>
      <c r="MP90" s="232"/>
      <c r="MQ90" s="232"/>
      <c r="MR90" s="232"/>
      <c r="MS90" s="232"/>
      <c r="MT90" s="232"/>
      <c r="MU90" s="232"/>
      <c r="MV90" s="232"/>
      <c r="MW90" s="232"/>
      <c r="MX90" s="232"/>
      <c r="MY90" s="232"/>
      <c r="MZ90" s="232"/>
      <c r="NA90" s="232"/>
      <c r="NB90" s="232"/>
      <c r="NC90" s="232"/>
      <c r="ND90" s="232"/>
      <c r="NE90" s="232"/>
      <c r="NF90" s="232"/>
      <c r="NG90" s="232"/>
      <c r="NH90" s="232"/>
      <c r="NI90" s="232"/>
      <c r="NJ90" s="232"/>
      <c r="NK90" s="232"/>
      <c r="NL90" s="232"/>
      <c r="NM90" s="232"/>
      <c r="NN90" s="232"/>
      <c r="NO90" s="232"/>
      <c r="NP90" s="232"/>
      <c r="NQ90" s="232"/>
      <c r="NR90" s="232"/>
      <c r="NS90" s="232"/>
      <c r="NT90" s="232"/>
      <c r="NU90" s="232"/>
      <c r="NV90" s="232"/>
      <c r="NW90" s="232"/>
      <c r="NX90" s="232"/>
      <c r="NY90" s="232"/>
      <c r="NZ90" s="232"/>
      <c r="OA90" s="232"/>
      <c r="OB90" s="232"/>
      <c r="OC90" s="232"/>
      <c r="OD90" s="232"/>
      <c r="OE90" s="232"/>
      <c r="OF90" s="232"/>
      <c r="OG90" s="232"/>
      <c r="OH90" s="232"/>
      <c r="OI90" s="232"/>
      <c r="OJ90" s="232"/>
      <c r="OK90" s="232"/>
      <c r="OL90" s="232"/>
      <c r="OM90" s="232"/>
      <c r="ON90" s="232"/>
      <c r="OO90" s="232"/>
      <c r="OP90" s="232"/>
      <c r="OQ90" s="232"/>
      <c r="OR90" s="232"/>
      <c r="OS90" s="232"/>
      <c r="OT90" s="232"/>
      <c r="OU90" s="232"/>
      <c r="OV90" s="232"/>
      <c r="OW90" s="232"/>
      <c r="OX90" s="232"/>
      <c r="OY90" s="232"/>
      <c r="OZ90" s="232"/>
      <c r="PA90" s="232"/>
      <c r="PB90" s="232"/>
      <c r="PC90" s="232"/>
      <c r="PD90" s="232"/>
      <c r="PE90" s="232"/>
      <c r="PF90" s="232"/>
      <c r="PG90" s="232"/>
      <c r="PH90" s="232"/>
      <c r="PI90" s="232"/>
      <c r="PJ90" s="232"/>
      <c r="PK90" s="232"/>
      <c r="PL90" s="232"/>
      <c r="PM90" s="232"/>
      <c r="PN90" s="232"/>
      <c r="PO90" s="232"/>
      <c r="PP90" s="232"/>
      <c r="PQ90" s="232"/>
      <c r="PR90" s="232"/>
      <c r="PS90" s="232"/>
      <c r="PT90" s="232"/>
      <c r="PU90" s="232"/>
      <c r="PV90" s="232"/>
      <c r="PW90" s="232"/>
      <c r="PX90" s="232"/>
      <c r="PY90" s="232"/>
      <c r="PZ90" s="232"/>
      <c r="QA90" s="232"/>
      <c r="QB90" s="232"/>
      <c r="QC90" s="232"/>
      <c r="QD90" s="232"/>
      <c r="QE90" s="232"/>
      <c r="QF90" s="232"/>
      <c r="QG90" s="232"/>
      <c r="QH90" s="232"/>
      <c r="QI90" s="232"/>
      <c r="QJ90" s="232"/>
      <c r="QK90" s="232"/>
      <c r="QL90" s="232"/>
      <c r="QM90" s="232"/>
      <c r="QN90" s="232"/>
      <c r="QO90" s="232"/>
      <c r="QP90" s="232"/>
      <c r="QQ90" s="232"/>
      <c r="QR90" s="232"/>
      <c r="QS90" s="232"/>
      <c r="QT90" s="232"/>
      <c r="QU90" s="232"/>
      <c r="QV90" s="232"/>
      <c r="QW90" s="232"/>
      <c r="QX90" s="232"/>
      <c r="QY90" s="232"/>
      <c r="QZ90" s="232"/>
      <c r="RA90" s="232"/>
      <c r="RB90" s="232"/>
      <c r="RC90" s="232"/>
      <c r="RD90" s="232"/>
      <c r="RE90" s="232"/>
      <c r="RF90" s="232"/>
      <c r="RG90" s="232"/>
      <c r="RH90" s="232"/>
      <c r="RI90" s="232"/>
      <c r="RJ90" s="232"/>
      <c r="RK90" s="232"/>
      <c r="RL90" s="232"/>
      <c r="RM90" s="232"/>
      <c r="RN90" s="232"/>
      <c r="RO90" s="232"/>
      <c r="RP90" s="232"/>
      <c r="RQ90" s="232"/>
      <c r="RR90" s="232"/>
      <c r="RS90" s="232"/>
      <c r="RT90" s="232"/>
      <c r="RU90" s="232"/>
      <c r="RV90" s="232"/>
      <c r="RW90" s="232"/>
      <c r="RX90" s="232"/>
      <c r="RY90" s="232"/>
      <c r="RZ90" s="232"/>
      <c r="SA90" s="232"/>
      <c r="SB90" s="232"/>
      <c r="SC90" s="232"/>
      <c r="SD90" s="232"/>
      <c r="SE90" s="232"/>
      <c r="SF90" s="232"/>
      <c r="SG90" s="232"/>
      <c r="SH90" s="232"/>
      <c r="SI90" s="232"/>
      <c r="SJ90" s="232"/>
      <c r="SK90" s="232"/>
      <c r="SL90" s="232"/>
      <c r="SM90" s="232"/>
      <c r="SN90" s="232"/>
      <c r="SO90" s="232"/>
      <c r="SP90" s="232"/>
      <c r="SQ90" s="232"/>
      <c r="SR90" s="232"/>
      <c r="SS90" s="232"/>
      <c r="ST90" s="232"/>
      <c r="SU90" s="232"/>
      <c r="SV90" s="232"/>
      <c r="SW90" s="232"/>
      <c r="SX90" s="232"/>
      <c r="SY90" s="232"/>
      <c r="SZ90" s="232"/>
      <c r="TA90" s="232"/>
      <c r="TB90" s="232"/>
      <c r="TC90" s="232"/>
      <c r="TD90" s="232"/>
      <c r="TE90" s="232"/>
      <c r="TF90" s="232"/>
      <c r="TG90" s="232"/>
      <c r="TH90" s="232"/>
      <c r="TI90" s="232"/>
      <c r="TJ90" s="232"/>
      <c r="TK90" s="232"/>
      <c r="TL90" s="232"/>
      <c r="TM90" s="232"/>
      <c r="TN90" s="232"/>
      <c r="TO90" s="232"/>
      <c r="TP90" s="232"/>
      <c r="TQ90" s="232"/>
      <c r="TR90" s="232"/>
      <c r="TS90" s="232"/>
      <c r="TT90" s="232"/>
      <c r="TU90" s="232"/>
      <c r="TV90" s="232"/>
      <c r="TW90" s="232"/>
      <c r="TX90" s="232"/>
      <c r="TY90" s="232"/>
      <c r="TZ90" s="232"/>
      <c r="UA90" s="232"/>
      <c r="UB90" s="232"/>
      <c r="UC90" s="232"/>
      <c r="UD90" s="232"/>
      <c r="UE90" s="232"/>
      <c r="UF90" s="232"/>
      <c r="UG90" s="232"/>
      <c r="UH90" s="232"/>
      <c r="UI90" s="232"/>
      <c r="UJ90" s="232"/>
      <c r="UK90" s="232"/>
      <c r="UL90" s="232"/>
      <c r="UM90" s="232"/>
      <c r="UN90" s="232"/>
      <c r="UO90" s="232"/>
      <c r="UP90" s="232"/>
      <c r="UQ90" s="232"/>
      <c r="UR90" s="232"/>
      <c r="US90" s="232"/>
      <c r="UT90" s="232"/>
      <c r="UU90" s="232"/>
      <c r="UV90" s="232"/>
      <c r="UW90" s="232"/>
      <c r="UX90" s="232"/>
      <c r="UY90" s="232"/>
      <c r="UZ90" s="232"/>
      <c r="VA90" s="232"/>
      <c r="VB90" s="232"/>
      <c r="VC90" s="232"/>
      <c r="VD90" s="232"/>
      <c r="VE90" s="232"/>
      <c r="VF90" s="232"/>
      <c r="VG90" s="232"/>
      <c r="VH90" s="232"/>
      <c r="VI90" s="232"/>
      <c r="VJ90" s="232"/>
      <c r="VK90" s="232"/>
      <c r="VL90" s="232"/>
      <c r="VM90" s="232"/>
      <c r="VN90" s="232"/>
      <c r="VO90" s="232"/>
      <c r="VP90" s="232"/>
      <c r="VQ90" s="232"/>
      <c r="VR90" s="232"/>
      <c r="VS90" s="232"/>
      <c r="VT90" s="232"/>
      <c r="VU90" s="232"/>
      <c r="VV90" s="232"/>
      <c r="VW90" s="232"/>
      <c r="VX90" s="232"/>
      <c r="VY90" s="232"/>
      <c r="VZ90" s="232"/>
      <c r="WA90" s="232"/>
      <c r="WB90" s="232"/>
      <c r="WC90" s="232"/>
      <c r="WD90" s="232"/>
      <c r="WE90" s="232"/>
      <c r="WF90" s="232"/>
      <c r="WG90" s="232"/>
      <c r="WH90" s="232"/>
      <c r="WI90" s="232"/>
      <c r="WJ90" s="232"/>
      <c r="WK90" s="232"/>
      <c r="WL90" s="232"/>
      <c r="WM90" s="232"/>
      <c r="WN90" s="232"/>
      <c r="WO90" s="232"/>
      <c r="WP90" s="232"/>
      <c r="WQ90" s="232"/>
      <c r="WR90" s="232"/>
      <c r="WS90" s="232"/>
      <c r="WT90" s="232"/>
      <c r="WU90" s="232"/>
      <c r="WV90" s="232"/>
      <c r="WW90" s="232"/>
      <c r="WX90" s="232"/>
      <c r="WY90" s="232"/>
      <c r="WZ90" s="232"/>
      <c r="XA90" s="232"/>
      <c r="XB90" s="232"/>
      <c r="XC90" s="232"/>
      <c r="XD90" s="232"/>
      <c r="XE90" s="232"/>
      <c r="XF90" s="232"/>
      <c r="XG90" s="232"/>
      <c r="XH90" s="232"/>
      <c r="XI90" s="232"/>
      <c r="XJ90" s="232"/>
      <c r="XK90" s="232"/>
      <c r="XL90" s="232"/>
      <c r="XM90" s="232"/>
      <c r="XN90" s="232"/>
      <c r="XO90" s="232"/>
      <c r="XP90" s="232"/>
      <c r="XQ90" s="232"/>
      <c r="XR90" s="232"/>
      <c r="XS90" s="232"/>
      <c r="XT90" s="232"/>
      <c r="XU90" s="232"/>
      <c r="XV90" s="232"/>
      <c r="XW90" s="232"/>
      <c r="XX90" s="232"/>
      <c r="XY90" s="232"/>
      <c r="XZ90" s="232"/>
      <c r="YA90" s="232"/>
      <c r="YB90" s="232"/>
      <c r="YC90" s="232"/>
      <c r="YD90" s="232"/>
      <c r="YE90" s="232"/>
      <c r="YF90" s="232"/>
      <c r="YG90" s="232"/>
      <c r="YH90" s="232"/>
      <c r="YI90" s="232"/>
      <c r="YJ90" s="232"/>
      <c r="YK90" s="232"/>
      <c r="YL90" s="232"/>
      <c r="YM90" s="232"/>
      <c r="YN90" s="232"/>
      <c r="YO90" s="232"/>
      <c r="YP90" s="232"/>
      <c r="YQ90" s="232"/>
      <c r="YR90" s="232"/>
      <c r="YS90" s="232"/>
      <c r="YT90" s="232"/>
      <c r="YU90" s="232"/>
      <c r="YV90" s="232"/>
      <c r="YW90" s="232"/>
      <c r="YX90" s="232"/>
      <c r="YY90" s="232"/>
      <c r="YZ90" s="232"/>
      <c r="ZA90" s="232"/>
      <c r="ZB90" s="232"/>
      <c r="ZC90" s="232"/>
      <c r="ZD90" s="232"/>
      <c r="ZE90" s="232"/>
      <c r="ZF90" s="232"/>
      <c r="ZG90" s="232"/>
      <c r="ZH90" s="232"/>
      <c r="ZI90" s="232"/>
      <c r="ZJ90" s="232"/>
      <c r="ZK90" s="232"/>
      <c r="ZL90" s="232"/>
      <c r="ZM90" s="232"/>
      <c r="ZN90" s="232"/>
      <c r="ZO90" s="232"/>
      <c r="ZP90" s="232"/>
      <c r="ZQ90" s="232"/>
      <c r="ZR90" s="232"/>
      <c r="ZS90" s="232"/>
      <c r="ZT90" s="232"/>
      <c r="ZU90" s="232"/>
      <c r="ZV90" s="232"/>
      <c r="ZW90" s="232"/>
      <c r="ZX90" s="232"/>
      <c r="ZY90" s="232"/>
      <c r="ZZ90" s="232"/>
      <c r="AAA90" s="232"/>
      <c r="AAB90" s="232"/>
      <c r="AAC90" s="232"/>
      <c r="AAD90" s="232"/>
      <c r="AAE90" s="232"/>
      <c r="AAF90" s="232"/>
      <c r="AAG90" s="232"/>
      <c r="AAH90" s="232"/>
      <c r="AAI90" s="232"/>
      <c r="AAJ90" s="232"/>
      <c r="AAK90" s="232"/>
      <c r="AAL90" s="232"/>
      <c r="AAM90" s="232"/>
      <c r="AAN90" s="232"/>
      <c r="AAO90" s="232"/>
      <c r="AAP90" s="232"/>
      <c r="AAQ90" s="232"/>
      <c r="AAR90" s="232"/>
      <c r="AAS90" s="232"/>
      <c r="AAT90" s="232"/>
      <c r="AAU90" s="232"/>
      <c r="AAV90" s="232"/>
      <c r="AAW90" s="232"/>
      <c r="AAX90" s="232"/>
      <c r="AAY90" s="232"/>
      <c r="AAZ90" s="232"/>
      <c r="ABA90" s="232"/>
      <c r="ABB90" s="232"/>
      <c r="ABC90" s="232"/>
      <c r="ABD90" s="232"/>
      <c r="ABE90" s="232"/>
      <c r="ABF90" s="232"/>
      <c r="ABG90" s="232"/>
      <c r="ABH90" s="232"/>
      <c r="ABI90" s="232"/>
      <c r="ABJ90" s="232"/>
      <c r="ABK90" s="232"/>
      <c r="ABL90" s="232"/>
      <c r="ABM90" s="232"/>
      <c r="ABN90" s="232"/>
      <c r="ABO90" s="232"/>
      <c r="ABP90" s="232"/>
      <c r="ABQ90" s="232"/>
      <c r="ABR90" s="232"/>
      <c r="ABS90" s="232"/>
      <c r="ABT90" s="232"/>
      <c r="ABU90" s="232"/>
      <c r="ABV90" s="232"/>
      <c r="ABW90" s="232"/>
      <c r="ABX90" s="232"/>
      <c r="ABY90" s="232"/>
      <c r="ABZ90" s="232"/>
      <c r="ACA90" s="232"/>
      <c r="ACB90" s="232"/>
      <c r="ACC90" s="232"/>
      <c r="ACD90" s="232"/>
      <c r="ACE90" s="232"/>
      <c r="ACF90" s="232"/>
      <c r="ACG90" s="232"/>
      <c r="ACH90" s="232"/>
      <c r="ACI90" s="232"/>
      <c r="ACJ90" s="232"/>
      <c r="ACK90" s="232"/>
      <c r="ACL90" s="232"/>
      <c r="ACM90" s="232"/>
      <c r="ACN90" s="232"/>
      <c r="ACO90" s="232"/>
      <c r="ACP90" s="232"/>
      <c r="ACQ90" s="232"/>
      <c r="ACR90" s="232"/>
      <c r="ACS90" s="232"/>
      <c r="ACT90" s="232"/>
      <c r="ACU90" s="232"/>
      <c r="ACV90" s="232"/>
      <c r="ACW90" s="232"/>
      <c r="ACX90" s="232"/>
      <c r="ACY90" s="232"/>
      <c r="ACZ90" s="232"/>
      <c r="ADA90" s="232"/>
      <c r="ADB90" s="232"/>
      <c r="ADC90" s="232"/>
      <c r="ADD90" s="232"/>
      <c r="ADE90" s="232"/>
      <c r="ADF90" s="232"/>
      <c r="ADG90" s="232"/>
      <c r="ADH90" s="232"/>
      <c r="ADI90" s="232"/>
      <c r="ADJ90" s="232"/>
      <c r="ADK90" s="232"/>
      <c r="ADL90" s="232"/>
      <c r="ADM90" s="232"/>
      <c r="ADN90" s="232"/>
      <c r="ADO90" s="232"/>
      <c r="ADP90" s="232"/>
      <c r="ADQ90" s="232"/>
      <c r="ADR90" s="232"/>
      <c r="ADS90" s="232"/>
      <c r="ADT90" s="232"/>
      <c r="ADU90" s="232"/>
      <c r="ADV90" s="232"/>
      <c r="ADW90" s="232"/>
      <c r="ADX90" s="232"/>
      <c r="ADY90" s="232"/>
      <c r="ADZ90" s="232"/>
      <c r="AEA90" s="232"/>
      <c r="AEB90" s="232"/>
      <c r="AEC90" s="232"/>
      <c r="AED90" s="232"/>
      <c r="AEE90" s="232"/>
      <c r="AEF90" s="232"/>
      <c r="AEG90" s="232"/>
      <c r="AEH90" s="232"/>
      <c r="AEI90" s="232"/>
      <c r="AEJ90" s="232"/>
      <c r="AEK90" s="232"/>
      <c r="AEL90" s="232"/>
      <c r="AEM90" s="232"/>
      <c r="AEN90" s="232"/>
      <c r="AEO90" s="232"/>
      <c r="AEP90" s="232"/>
      <c r="AEQ90" s="232"/>
      <c r="AER90" s="232"/>
      <c r="AES90" s="232"/>
      <c r="AET90" s="232"/>
      <c r="AEU90" s="232"/>
      <c r="AEV90" s="232"/>
      <c r="AEW90" s="232"/>
      <c r="AEX90" s="232"/>
      <c r="AEY90" s="232"/>
      <c r="AEZ90" s="232"/>
      <c r="AFA90" s="232"/>
      <c r="AFB90" s="232"/>
      <c r="AFC90" s="232"/>
      <c r="AFD90" s="232"/>
      <c r="AFE90" s="232"/>
      <c r="AFF90" s="232"/>
      <c r="AFG90" s="232"/>
      <c r="AFH90" s="232"/>
      <c r="AFI90" s="232"/>
      <c r="AFJ90" s="232"/>
      <c r="AFK90" s="232"/>
      <c r="AFL90" s="232"/>
      <c r="AFM90" s="232"/>
      <c r="AFN90" s="232"/>
      <c r="AFO90" s="232"/>
      <c r="AFP90" s="232"/>
      <c r="AFQ90" s="232"/>
      <c r="AFR90" s="232"/>
      <c r="AFS90" s="232"/>
      <c r="AFT90" s="232"/>
      <c r="AFU90" s="232"/>
      <c r="AFV90" s="232"/>
      <c r="AFW90" s="232"/>
      <c r="AFX90" s="232"/>
      <c r="AFY90" s="232"/>
      <c r="AFZ90" s="232"/>
      <c r="AGA90" s="232"/>
      <c r="AGB90" s="232"/>
      <c r="AGC90" s="232"/>
      <c r="AGD90" s="232"/>
      <c r="AGE90" s="232"/>
      <c r="AGF90" s="232"/>
      <c r="AGG90" s="232"/>
      <c r="AGH90" s="232"/>
      <c r="AGI90" s="232"/>
      <c r="AGJ90" s="232"/>
      <c r="AGK90" s="232"/>
      <c r="AGL90" s="232"/>
      <c r="AGM90" s="232"/>
      <c r="AGN90" s="232"/>
      <c r="AGO90" s="232"/>
      <c r="AGP90" s="232"/>
      <c r="AGQ90" s="232"/>
      <c r="AGR90" s="232"/>
      <c r="AGS90" s="232"/>
      <c r="AGT90" s="232"/>
      <c r="AGU90" s="232"/>
      <c r="AGV90" s="232"/>
      <c r="AGW90" s="232"/>
      <c r="AGX90" s="232"/>
      <c r="AGY90" s="232"/>
      <c r="AGZ90" s="232"/>
      <c r="AHA90" s="232"/>
      <c r="AHB90" s="232"/>
      <c r="AHC90" s="232"/>
      <c r="AHD90" s="232"/>
      <c r="AHE90" s="232"/>
      <c r="AHF90" s="232"/>
      <c r="AHG90" s="232"/>
      <c r="AHH90" s="232"/>
      <c r="AHI90" s="232"/>
      <c r="AHJ90" s="232"/>
      <c r="AHK90" s="232"/>
      <c r="AHL90" s="232"/>
      <c r="AHM90" s="232"/>
      <c r="AHN90" s="232"/>
      <c r="AHO90" s="232"/>
      <c r="AHP90" s="232"/>
      <c r="AHQ90" s="232"/>
      <c r="AHR90" s="232"/>
      <c r="AHS90" s="232"/>
      <c r="AHT90" s="232"/>
      <c r="AHU90" s="232"/>
      <c r="AHV90" s="232"/>
      <c r="AHW90" s="232"/>
      <c r="AHX90" s="232"/>
      <c r="AHY90" s="232"/>
      <c r="AHZ90" s="232"/>
      <c r="AIA90" s="232"/>
      <c r="AIB90" s="232"/>
      <c r="AIC90" s="232"/>
      <c r="AID90" s="232"/>
      <c r="AIE90" s="232"/>
      <c r="AIF90" s="232"/>
      <c r="AIG90" s="232"/>
      <c r="AIH90" s="232"/>
      <c r="AII90" s="232"/>
      <c r="AIJ90" s="232"/>
      <c r="AIK90" s="232"/>
      <c r="AIL90" s="232"/>
      <c r="AIM90" s="232"/>
      <c r="AIN90" s="232"/>
      <c r="AIO90" s="232"/>
      <c r="AIP90" s="232"/>
      <c r="AIQ90" s="232"/>
      <c r="AIR90" s="232"/>
      <c r="AIS90" s="232"/>
      <c r="AIT90" s="232"/>
      <c r="AIU90" s="232"/>
      <c r="AIV90" s="232"/>
      <c r="AIW90" s="232"/>
      <c r="AIX90" s="232"/>
      <c r="AIY90" s="232"/>
      <c r="AIZ90" s="232"/>
      <c r="AJA90" s="232"/>
      <c r="AJB90" s="232"/>
      <c r="AJC90" s="232"/>
      <c r="AJD90" s="232"/>
      <c r="AJE90" s="232"/>
      <c r="AJF90" s="232"/>
      <c r="AJG90" s="232"/>
      <c r="AJH90" s="232"/>
      <c r="AJI90" s="232"/>
      <c r="AJJ90" s="232"/>
      <c r="AJK90" s="232"/>
      <c r="AJL90" s="232"/>
      <c r="AJM90" s="232"/>
      <c r="AJN90" s="232"/>
      <c r="AJO90" s="232"/>
      <c r="AJP90" s="232"/>
      <c r="AJQ90" s="232"/>
      <c r="AJR90" s="232"/>
      <c r="AJS90" s="232"/>
      <c r="AJT90" s="232"/>
      <c r="AJU90" s="232"/>
      <c r="AJV90" s="232"/>
      <c r="AJW90" s="232"/>
      <c r="AJX90" s="232"/>
      <c r="AJY90" s="232"/>
      <c r="AJZ90" s="232"/>
      <c r="AKA90" s="232"/>
      <c r="AKB90" s="232"/>
      <c r="AKC90" s="232"/>
      <c r="AKD90" s="232"/>
      <c r="AKE90" s="232"/>
      <c r="AKF90" s="232"/>
      <c r="AKG90" s="232"/>
      <c r="AKH90" s="232"/>
      <c r="AKI90" s="232"/>
      <c r="AKJ90" s="232"/>
      <c r="AKK90" s="232"/>
      <c r="AKL90" s="232"/>
      <c r="AKM90" s="232"/>
      <c r="AKN90" s="232"/>
      <c r="AKO90" s="232"/>
      <c r="AKP90" s="232"/>
      <c r="AKQ90" s="232"/>
      <c r="AKR90" s="232"/>
      <c r="AKS90" s="232"/>
      <c r="AKT90" s="232"/>
      <c r="AKU90" s="232"/>
      <c r="AKV90" s="232"/>
      <c r="AKW90" s="232"/>
      <c r="AKX90" s="232"/>
      <c r="AKY90" s="232"/>
      <c r="AKZ90" s="232"/>
      <c r="ALA90" s="232"/>
      <c r="ALB90" s="232"/>
      <c r="ALC90" s="232"/>
      <c r="ALD90" s="232"/>
      <c r="ALE90" s="232"/>
      <c r="ALF90" s="232"/>
      <c r="ALG90" s="232"/>
      <c r="ALH90" s="232"/>
      <c r="ALI90" s="232"/>
      <c r="ALJ90" s="232"/>
      <c r="ALK90" s="232"/>
      <c r="ALL90" s="232"/>
      <c r="ALM90" s="232"/>
      <c r="ALN90" s="232"/>
      <c r="ALO90" s="232"/>
      <c r="ALP90" s="232"/>
      <c r="ALQ90" s="232"/>
      <c r="ALR90" s="232"/>
      <c r="ALS90" s="232"/>
      <c r="ALT90" s="232"/>
      <c r="ALU90" s="232"/>
      <c r="ALV90" s="232"/>
      <c r="ALW90" s="232"/>
      <c r="ALX90" s="232"/>
      <c r="ALY90" s="232"/>
      <c r="ALZ90" s="232"/>
      <c r="AMA90" s="232"/>
      <c r="AMB90" s="232"/>
      <c r="AMC90" s="232"/>
      <c r="AMD90" s="232"/>
      <c r="AME90" s="232"/>
      <c r="AMF90" s="232"/>
      <c r="AMG90" s="232"/>
      <c r="AMH90" s="232"/>
      <c r="AMI90" s="232"/>
      <c r="AMJ90" s="232"/>
      <c r="AMK90" s="232"/>
    </row>
    <row r="91" spans="1:1025" s="234" customFormat="1">
      <c r="A91" s="345">
        <f>A88+0.1</f>
        <v>4.3</v>
      </c>
      <c r="B91" s="332" t="str">
        <f>B66</f>
        <v>Codos de:</v>
      </c>
      <c r="C91" s="342"/>
      <c r="D91" s="331"/>
      <c r="E91" s="310"/>
      <c r="F91" s="309" t="str">
        <f t="shared" si="3"/>
        <v/>
      </c>
      <c r="G91" s="288"/>
      <c r="H91" s="250"/>
      <c r="K91" s="233"/>
      <c r="L91" s="233"/>
      <c r="M91" s="233"/>
      <c r="N91" s="233"/>
      <c r="O91" s="233"/>
      <c r="P91" s="233"/>
      <c r="Q91" s="233"/>
      <c r="R91" s="233"/>
      <c r="S91" s="232"/>
      <c r="T91" s="232"/>
      <c r="U91" s="232"/>
      <c r="V91" s="232"/>
      <c r="W91" s="232"/>
      <c r="X91" s="232"/>
      <c r="Y91" s="232"/>
      <c r="Z91" s="232"/>
      <c r="AA91" s="232"/>
      <c r="AB91" s="232"/>
      <c r="AC91" s="232"/>
      <c r="AD91" s="232"/>
      <c r="AE91" s="232"/>
      <c r="AF91" s="232"/>
      <c r="AG91" s="232"/>
      <c r="AH91" s="232"/>
      <c r="AI91" s="232"/>
      <c r="AJ91" s="232"/>
      <c r="AK91" s="232"/>
      <c r="AL91" s="232"/>
      <c r="AM91" s="232"/>
      <c r="AN91" s="232"/>
      <c r="AO91" s="232"/>
      <c r="AP91" s="232"/>
      <c r="AQ91" s="232"/>
      <c r="AR91" s="232"/>
      <c r="AS91" s="232"/>
      <c r="AT91" s="232"/>
      <c r="AU91" s="232"/>
      <c r="AV91" s="232"/>
      <c r="AW91" s="232"/>
      <c r="AX91" s="232"/>
      <c r="AY91" s="232"/>
      <c r="AZ91" s="232"/>
      <c r="BA91" s="232"/>
      <c r="BB91" s="232"/>
      <c r="BC91" s="232"/>
      <c r="BD91" s="232"/>
      <c r="BE91" s="232"/>
      <c r="BF91" s="232"/>
      <c r="BG91" s="232"/>
      <c r="BH91" s="232"/>
      <c r="BI91" s="232"/>
      <c r="BJ91" s="232"/>
      <c r="BK91" s="232"/>
      <c r="BL91" s="232"/>
      <c r="BM91" s="232"/>
      <c r="BN91" s="232"/>
      <c r="BO91" s="232"/>
      <c r="BP91" s="232"/>
      <c r="BQ91" s="232"/>
      <c r="BR91" s="232"/>
      <c r="BS91" s="232"/>
      <c r="BT91" s="232"/>
      <c r="BU91" s="232"/>
      <c r="BV91" s="232"/>
      <c r="BW91" s="232"/>
      <c r="BX91" s="232"/>
      <c r="BY91" s="232"/>
      <c r="BZ91" s="232"/>
      <c r="CA91" s="232"/>
      <c r="CB91" s="232"/>
      <c r="CC91" s="232"/>
      <c r="CD91" s="232"/>
      <c r="CE91" s="232"/>
      <c r="CF91" s="232"/>
      <c r="CG91" s="232"/>
      <c r="CH91" s="232"/>
      <c r="CI91" s="232"/>
      <c r="CJ91" s="232"/>
      <c r="CK91" s="232"/>
      <c r="CL91" s="232"/>
      <c r="CM91" s="232"/>
      <c r="CN91" s="232"/>
      <c r="CO91" s="232"/>
      <c r="CP91" s="232"/>
      <c r="CQ91" s="232"/>
      <c r="CR91" s="232"/>
      <c r="CS91" s="232"/>
      <c r="CT91" s="232"/>
      <c r="CU91" s="232"/>
      <c r="CV91" s="232"/>
      <c r="CW91" s="232"/>
      <c r="CX91" s="232"/>
      <c r="CY91" s="232"/>
      <c r="CZ91" s="232"/>
      <c r="DA91" s="232"/>
      <c r="DB91" s="232"/>
      <c r="DC91" s="232"/>
      <c r="DD91" s="232"/>
      <c r="DE91" s="232"/>
      <c r="DF91" s="232"/>
      <c r="DG91" s="232"/>
      <c r="DH91" s="232"/>
      <c r="DI91" s="232"/>
      <c r="DJ91" s="232"/>
      <c r="DK91" s="232"/>
      <c r="DL91" s="232"/>
      <c r="DM91" s="232"/>
      <c r="DN91" s="232"/>
      <c r="DO91" s="232"/>
      <c r="DP91" s="232"/>
      <c r="DQ91" s="232"/>
      <c r="DR91" s="232"/>
      <c r="DS91" s="232"/>
      <c r="DT91" s="232"/>
      <c r="DU91" s="232"/>
      <c r="DV91" s="232"/>
      <c r="DW91" s="232"/>
      <c r="DX91" s="232"/>
      <c r="DY91" s="232"/>
      <c r="DZ91" s="232"/>
      <c r="EA91" s="232"/>
      <c r="EB91" s="232"/>
      <c r="EC91" s="232"/>
      <c r="ED91" s="232"/>
      <c r="EE91" s="232"/>
      <c r="EF91" s="232"/>
      <c r="EG91" s="232"/>
      <c r="EH91" s="232"/>
      <c r="EI91" s="232"/>
      <c r="EJ91" s="232"/>
      <c r="EK91" s="232"/>
      <c r="EL91" s="232"/>
      <c r="EM91" s="232"/>
      <c r="EN91" s="232"/>
      <c r="EO91" s="232"/>
      <c r="EP91" s="232"/>
      <c r="EQ91" s="232"/>
      <c r="ER91" s="232"/>
      <c r="ES91" s="232"/>
      <c r="ET91" s="232"/>
      <c r="EU91" s="232"/>
      <c r="EV91" s="232"/>
      <c r="EW91" s="232"/>
      <c r="EX91" s="232"/>
      <c r="EY91" s="232"/>
      <c r="EZ91" s="232"/>
      <c r="FA91" s="232"/>
      <c r="FB91" s="232"/>
      <c r="FC91" s="232"/>
      <c r="FD91" s="232"/>
      <c r="FE91" s="232"/>
      <c r="FF91" s="232"/>
      <c r="FG91" s="232"/>
      <c r="FH91" s="232"/>
      <c r="FI91" s="232"/>
      <c r="FJ91" s="232"/>
      <c r="FK91" s="232"/>
      <c r="FL91" s="232"/>
      <c r="FM91" s="232"/>
      <c r="FN91" s="232"/>
      <c r="FO91" s="232"/>
      <c r="FP91" s="232"/>
      <c r="FQ91" s="232"/>
      <c r="FR91" s="232"/>
      <c r="FS91" s="232"/>
      <c r="FT91" s="232"/>
      <c r="FU91" s="232"/>
      <c r="FV91" s="232"/>
      <c r="FW91" s="232"/>
      <c r="FX91" s="232"/>
      <c r="FY91" s="232"/>
      <c r="FZ91" s="232"/>
      <c r="GA91" s="232"/>
      <c r="GB91" s="232"/>
      <c r="GC91" s="232"/>
      <c r="GD91" s="232"/>
      <c r="GE91" s="232"/>
      <c r="GF91" s="232"/>
      <c r="GG91" s="232"/>
      <c r="GH91" s="232"/>
      <c r="GI91" s="232"/>
      <c r="GJ91" s="232"/>
      <c r="GK91" s="232"/>
      <c r="GL91" s="232"/>
      <c r="GM91" s="232"/>
      <c r="GN91" s="232"/>
      <c r="GO91" s="232"/>
      <c r="GP91" s="232"/>
      <c r="GQ91" s="232"/>
      <c r="GR91" s="232"/>
      <c r="GS91" s="232"/>
      <c r="GT91" s="232"/>
      <c r="GU91" s="232"/>
      <c r="GV91" s="232"/>
      <c r="GW91" s="232"/>
      <c r="GX91" s="232"/>
      <c r="GY91" s="232"/>
      <c r="GZ91" s="232"/>
      <c r="HA91" s="232"/>
      <c r="HB91" s="232"/>
      <c r="HC91" s="232"/>
      <c r="HD91" s="232"/>
      <c r="HE91" s="232"/>
      <c r="HF91" s="232"/>
      <c r="HG91" s="232"/>
      <c r="HH91" s="232"/>
      <c r="HI91" s="232"/>
      <c r="HJ91" s="232"/>
      <c r="HK91" s="232"/>
      <c r="HL91" s="232"/>
      <c r="HM91" s="232"/>
      <c r="HN91" s="232"/>
      <c r="HO91" s="232"/>
      <c r="HP91" s="232"/>
      <c r="HQ91" s="232"/>
      <c r="HR91" s="232"/>
      <c r="HS91" s="232"/>
      <c r="HT91" s="232"/>
      <c r="HU91" s="232"/>
      <c r="HV91" s="232"/>
      <c r="HW91" s="232"/>
      <c r="HX91" s="232"/>
      <c r="HY91" s="232"/>
      <c r="HZ91" s="232"/>
      <c r="IA91" s="232"/>
      <c r="IB91" s="232"/>
      <c r="IC91" s="232"/>
      <c r="ID91" s="232"/>
      <c r="IE91" s="232"/>
      <c r="IF91" s="232"/>
      <c r="IG91" s="232"/>
      <c r="IH91" s="232"/>
      <c r="II91" s="232"/>
      <c r="IJ91" s="232"/>
      <c r="IK91" s="232"/>
      <c r="IL91" s="232"/>
      <c r="IM91" s="232"/>
      <c r="IN91" s="232"/>
      <c r="IO91" s="232"/>
      <c r="IP91" s="232"/>
      <c r="IQ91" s="232"/>
      <c r="IR91" s="232"/>
      <c r="IS91" s="232"/>
      <c r="IT91" s="232"/>
      <c r="IU91" s="232"/>
      <c r="IV91" s="232"/>
      <c r="IW91" s="232"/>
      <c r="IX91" s="232"/>
      <c r="IY91" s="232"/>
      <c r="IZ91" s="232"/>
      <c r="JA91" s="232"/>
      <c r="JB91" s="232"/>
      <c r="JC91" s="232"/>
      <c r="JD91" s="232"/>
      <c r="JE91" s="232"/>
      <c r="JF91" s="232"/>
      <c r="JG91" s="232"/>
      <c r="JH91" s="232"/>
      <c r="JI91" s="232"/>
      <c r="JJ91" s="232"/>
      <c r="JK91" s="232"/>
      <c r="JL91" s="232"/>
      <c r="JM91" s="232"/>
      <c r="JN91" s="232"/>
      <c r="JO91" s="232"/>
      <c r="JP91" s="232"/>
      <c r="JQ91" s="232"/>
      <c r="JR91" s="232"/>
      <c r="JS91" s="232"/>
      <c r="JT91" s="232"/>
      <c r="JU91" s="232"/>
      <c r="JV91" s="232"/>
      <c r="JW91" s="232"/>
      <c r="JX91" s="232"/>
      <c r="JY91" s="232"/>
      <c r="JZ91" s="232"/>
      <c r="KA91" s="232"/>
      <c r="KB91" s="232"/>
      <c r="KC91" s="232"/>
      <c r="KD91" s="232"/>
      <c r="KE91" s="232"/>
      <c r="KF91" s="232"/>
      <c r="KG91" s="232"/>
      <c r="KH91" s="232"/>
      <c r="KI91" s="232"/>
      <c r="KJ91" s="232"/>
      <c r="KK91" s="232"/>
      <c r="KL91" s="232"/>
      <c r="KM91" s="232"/>
      <c r="KN91" s="232"/>
      <c r="KO91" s="232"/>
      <c r="KP91" s="232"/>
      <c r="KQ91" s="232"/>
      <c r="KR91" s="232"/>
      <c r="KS91" s="232"/>
      <c r="KT91" s="232"/>
      <c r="KU91" s="232"/>
      <c r="KV91" s="232"/>
      <c r="KW91" s="232"/>
      <c r="KX91" s="232"/>
      <c r="KY91" s="232"/>
      <c r="KZ91" s="232"/>
      <c r="LA91" s="232"/>
      <c r="LB91" s="232"/>
      <c r="LC91" s="232"/>
      <c r="LD91" s="232"/>
      <c r="LE91" s="232"/>
      <c r="LF91" s="232"/>
      <c r="LG91" s="232"/>
      <c r="LH91" s="232"/>
      <c r="LI91" s="232"/>
      <c r="LJ91" s="232"/>
      <c r="LK91" s="232"/>
      <c r="LL91" s="232"/>
      <c r="LM91" s="232"/>
      <c r="LN91" s="232"/>
      <c r="LO91" s="232"/>
      <c r="LP91" s="232"/>
      <c r="LQ91" s="232"/>
      <c r="LR91" s="232"/>
      <c r="LS91" s="232"/>
      <c r="LT91" s="232"/>
      <c r="LU91" s="232"/>
      <c r="LV91" s="232"/>
      <c r="LW91" s="232"/>
      <c r="LX91" s="232"/>
      <c r="LY91" s="232"/>
      <c r="LZ91" s="232"/>
      <c r="MA91" s="232"/>
      <c r="MB91" s="232"/>
      <c r="MC91" s="232"/>
      <c r="MD91" s="232"/>
      <c r="ME91" s="232"/>
      <c r="MF91" s="232"/>
      <c r="MG91" s="232"/>
      <c r="MH91" s="232"/>
      <c r="MI91" s="232"/>
      <c r="MJ91" s="232"/>
      <c r="MK91" s="232"/>
      <c r="ML91" s="232"/>
      <c r="MM91" s="232"/>
      <c r="MN91" s="232"/>
      <c r="MO91" s="232"/>
      <c r="MP91" s="232"/>
      <c r="MQ91" s="232"/>
      <c r="MR91" s="232"/>
      <c r="MS91" s="232"/>
      <c r="MT91" s="232"/>
      <c r="MU91" s="232"/>
      <c r="MV91" s="232"/>
      <c r="MW91" s="232"/>
      <c r="MX91" s="232"/>
      <c r="MY91" s="232"/>
      <c r="MZ91" s="232"/>
      <c r="NA91" s="232"/>
      <c r="NB91" s="232"/>
      <c r="NC91" s="232"/>
      <c r="ND91" s="232"/>
      <c r="NE91" s="232"/>
      <c r="NF91" s="232"/>
      <c r="NG91" s="232"/>
      <c r="NH91" s="232"/>
      <c r="NI91" s="232"/>
      <c r="NJ91" s="232"/>
      <c r="NK91" s="232"/>
      <c r="NL91" s="232"/>
      <c r="NM91" s="232"/>
      <c r="NN91" s="232"/>
      <c r="NO91" s="232"/>
      <c r="NP91" s="232"/>
      <c r="NQ91" s="232"/>
      <c r="NR91" s="232"/>
      <c r="NS91" s="232"/>
      <c r="NT91" s="232"/>
      <c r="NU91" s="232"/>
      <c r="NV91" s="232"/>
      <c r="NW91" s="232"/>
      <c r="NX91" s="232"/>
      <c r="NY91" s="232"/>
      <c r="NZ91" s="232"/>
      <c r="OA91" s="232"/>
      <c r="OB91" s="232"/>
      <c r="OC91" s="232"/>
      <c r="OD91" s="232"/>
      <c r="OE91" s="232"/>
      <c r="OF91" s="232"/>
      <c r="OG91" s="232"/>
      <c r="OH91" s="232"/>
      <c r="OI91" s="232"/>
      <c r="OJ91" s="232"/>
      <c r="OK91" s="232"/>
      <c r="OL91" s="232"/>
      <c r="OM91" s="232"/>
      <c r="ON91" s="232"/>
      <c r="OO91" s="232"/>
      <c r="OP91" s="232"/>
      <c r="OQ91" s="232"/>
      <c r="OR91" s="232"/>
      <c r="OS91" s="232"/>
      <c r="OT91" s="232"/>
      <c r="OU91" s="232"/>
      <c r="OV91" s="232"/>
      <c r="OW91" s="232"/>
      <c r="OX91" s="232"/>
      <c r="OY91" s="232"/>
      <c r="OZ91" s="232"/>
      <c r="PA91" s="232"/>
      <c r="PB91" s="232"/>
      <c r="PC91" s="232"/>
      <c r="PD91" s="232"/>
      <c r="PE91" s="232"/>
      <c r="PF91" s="232"/>
      <c r="PG91" s="232"/>
      <c r="PH91" s="232"/>
      <c r="PI91" s="232"/>
      <c r="PJ91" s="232"/>
      <c r="PK91" s="232"/>
      <c r="PL91" s="232"/>
      <c r="PM91" s="232"/>
      <c r="PN91" s="232"/>
      <c r="PO91" s="232"/>
      <c r="PP91" s="232"/>
      <c r="PQ91" s="232"/>
      <c r="PR91" s="232"/>
      <c r="PS91" s="232"/>
      <c r="PT91" s="232"/>
      <c r="PU91" s="232"/>
      <c r="PV91" s="232"/>
      <c r="PW91" s="232"/>
      <c r="PX91" s="232"/>
      <c r="PY91" s="232"/>
      <c r="PZ91" s="232"/>
      <c r="QA91" s="232"/>
      <c r="QB91" s="232"/>
      <c r="QC91" s="232"/>
      <c r="QD91" s="232"/>
      <c r="QE91" s="232"/>
      <c r="QF91" s="232"/>
      <c r="QG91" s="232"/>
      <c r="QH91" s="232"/>
      <c r="QI91" s="232"/>
      <c r="QJ91" s="232"/>
      <c r="QK91" s="232"/>
      <c r="QL91" s="232"/>
      <c r="QM91" s="232"/>
      <c r="QN91" s="232"/>
      <c r="QO91" s="232"/>
      <c r="QP91" s="232"/>
      <c r="QQ91" s="232"/>
      <c r="QR91" s="232"/>
      <c r="QS91" s="232"/>
      <c r="QT91" s="232"/>
      <c r="QU91" s="232"/>
      <c r="QV91" s="232"/>
      <c r="QW91" s="232"/>
      <c r="QX91" s="232"/>
      <c r="QY91" s="232"/>
      <c r="QZ91" s="232"/>
      <c r="RA91" s="232"/>
      <c r="RB91" s="232"/>
      <c r="RC91" s="232"/>
      <c r="RD91" s="232"/>
      <c r="RE91" s="232"/>
      <c r="RF91" s="232"/>
      <c r="RG91" s="232"/>
      <c r="RH91" s="232"/>
      <c r="RI91" s="232"/>
      <c r="RJ91" s="232"/>
      <c r="RK91" s="232"/>
      <c r="RL91" s="232"/>
      <c r="RM91" s="232"/>
      <c r="RN91" s="232"/>
      <c r="RO91" s="232"/>
      <c r="RP91" s="232"/>
      <c r="RQ91" s="232"/>
      <c r="RR91" s="232"/>
      <c r="RS91" s="232"/>
      <c r="RT91" s="232"/>
      <c r="RU91" s="232"/>
      <c r="RV91" s="232"/>
      <c r="RW91" s="232"/>
      <c r="RX91" s="232"/>
      <c r="RY91" s="232"/>
      <c r="RZ91" s="232"/>
      <c r="SA91" s="232"/>
      <c r="SB91" s="232"/>
      <c r="SC91" s="232"/>
      <c r="SD91" s="232"/>
      <c r="SE91" s="232"/>
      <c r="SF91" s="232"/>
      <c r="SG91" s="232"/>
      <c r="SH91" s="232"/>
      <c r="SI91" s="232"/>
      <c r="SJ91" s="232"/>
      <c r="SK91" s="232"/>
      <c r="SL91" s="232"/>
      <c r="SM91" s="232"/>
      <c r="SN91" s="232"/>
      <c r="SO91" s="232"/>
      <c r="SP91" s="232"/>
      <c r="SQ91" s="232"/>
      <c r="SR91" s="232"/>
      <c r="SS91" s="232"/>
      <c r="ST91" s="232"/>
      <c r="SU91" s="232"/>
      <c r="SV91" s="232"/>
      <c r="SW91" s="232"/>
      <c r="SX91" s="232"/>
      <c r="SY91" s="232"/>
      <c r="SZ91" s="232"/>
      <c r="TA91" s="232"/>
      <c r="TB91" s="232"/>
      <c r="TC91" s="232"/>
      <c r="TD91" s="232"/>
      <c r="TE91" s="232"/>
      <c r="TF91" s="232"/>
      <c r="TG91" s="232"/>
      <c r="TH91" s="232"/>
      <c r="TI91" s="232"/>
      <c r="TJ91" s="232"/>
      <c r="TK91" s="232"/>
      <c r="TL91" s="232"/>
      <c r="TM91" s="232"/>
      <c r="TN91" s="232"/>
      <c r="TO91" s="232"/>
      <c r="TP91" s="232"/>
      <c r="TQ91" s="232"/>
      <c r="TR91" s="232"/>
      <c r="TS91" s="232"/>
      <c r="TT91" s="232"/>
      <c r="TU91" s="232"/>
      <c r="TV91" s="232"/>
      <c r="TW91" s="232"/>
      <c r="TX91" s="232"/>
      <c r="TY91" s="232"/>
      <c r="TZ91" s="232"/>
      <c r="UA91" s="232"/>
      <c r="UB91" s="232"/>
      <c r="UC91" s="232"/>
      <c r="UD91" s="232"/>
      <c r="UE91" s="232"/>
      <c r="UF91" s="232"/>
      <c r="UG91" s="232"/>
      <c r="UH91" s="232"/>
      <c r="UI91" s="232"/>
      <c r="UJ91" s="232"/>
      <c r="UK91" s="232"/>
      <c r="UL91" s="232"/>
      <c r="UM91" s="232"/>
      <c r="UN91" s="232"/>
      <c r="UO91" s="232"/>
      <c r="UP91" s="232"/>
      <c r="UQ91" s="232"/>
      <c r="UR91" s="232"/>
      <c r="US91" s="232"/>
      <c r="UT91" s="232"/>
      <c r="UU91" s="232"/>
      <c r="UV91" s="232"/>
      <c r="UW91" s="232"/>
      <c r="UX91" s="232"/>
      <c r="UY91" s="232"/>
      <c r="UZ91" s="232"/>
      <c r="VA91" s="232"/>
      <c r="VB91" s="232"/>
      <c r="VC91" s="232"/>
      <c r="VD91" s="232"/>
      <c r="VE91" s="232"/>
      <c r="VF91" s="232"/>
      <c r="VG91" s="232"/>
      <c r="VH91" s="232"/>
      <c r="VI91" s="232"/>
      <c r="VJ91" s="232"/>
      <c r="VK91" s="232"/>
      <c r="VL91" s="232"/>
      <c r="VM91" s="232"/>
      <c r="VN91" s="232"/>
      <c r="VO91" s="232"/>
      <c r="VP91" s="232"/>
      <c r="VQ91" s="232"/>
      <c r="VR91" s="232"/>
      <c r="VS91" s="232"/>
      <c r="VT91" s="232"/>
      <c r="VU91" s="232"/>
      <c r="VV91" s="232"/>
      <c r="VW91" s="232"/>
      <c r="VX91" s="232"/>
      <c r="VY91" s="232"/>
      <c r="VZ91" s="232"/>
      <c r="WA91" s="232"/>
      <c r="WB91" s="232"/>
      <c r="WC91" s="232"/>
      <c r="WD91" s="232"/>
      <c r="WE91" s="232"/>
      <c r="WF91" s="232"/>
      <c r="WG91" s="232"/>
      <c r="WH91" s="232"/>
      <c r="WI91" s="232"/>
      <c r="WJ91" s="232"/>
      <c r="WK91" s="232"/>
      <c r="WL91" s="232"/>
      <c r="WM91" s="232"/>
      <c r="WN91" s="232"/>
      <c r="WO91" s="232"/>
      <c r="WP91" s="232"/>
      <c r="WQ91" s="232"/>
      <c r="WR91" s="232"/>
      <c r="WS91" s="232"/>
      <c r="WT91" s="232"/>
      <c r="WU91" s="232"/>
      <c r="WV91" s="232"/>
      <c r="WW91" s="232"/>
      <c r="WX91" s="232"/>
      <c r="WY91" s="232"/>
      <c r="WZ91" s="232"/>
      <c r="XA91" s="232"/>
      <c r="XB91" s="232"/>
      <c r="XC91" s="232"/>
      <c r="XD91" s="232"/>
      <c r="XE91" s="232"/>
      <c r="XF91" s="232"/>
      <c r="XG91" s="232"/>
      <c r="XH91" s="232"/>
      <c r="XI91" s="232"/>
      <c r="XJ91" s="232"/>
      <c r="XK91" s="232"/>
      <c r="XL91" s="232"/>
      <c r="XM91" s="232"/>
      <c r="XN91" s="232"/>
      <c r="XO91" s="232"/>
      <c r="XP91" s="232"/>
      <c r="XQ91" s="232"/>
      <c r="XR91" s="232"/>
      <c r="XS91" s="232"/>
      <c r="XT91" s="232"/>
      <c r="XU91" s="232"/>
      <c r="XV91" s="232"/>
      <c r="XW91" s="232"/>
      <c r="XX91" s="232"/>
      <c r="XY91" s="232"/>
      <c r="XZ91" s="232"/>
      <c r="YA91" s="232"/>
      <c r="YB91" s="232"/>
      <c r="YC91" s="232"/>
      <c r="YD91" s="232"/>
      <c r="YE91" s="232"/>
      <c r="YF91" s="232"/>
      <c r="YG91" s="232"/>
      <c r="YH91" s="232"/>
      <c r="YI91" s="232"/>
      <c r="YJ91" s="232"/>
      <c r="YK91" s="232"/>
      <c r="YL91" s="232"/>
      <c r="YM91" s="232"/>
      <c r="YN91" s="232"/>
      <c r="YO91" s="232"/>
      <c r="YP91" s="232"/>
      <c r="YQ91" s="232"/>
      <c r="YR91" s="232"/>
      <c r="YS91" s="232"/>
      <c r="YT91" s="232"/>
      <c r="YU91" s="232"/>
      <c r="YV91" s="232"/>
      <c r="YW91" s="232"/>
      <c r="YX91" s="232"/>
      <c r="YY91" s="232"/>
      <c r="YZ91" s="232"/>
      <c r="ZA91" s="232"/>
      <c r="ZB91" s="232"/>
      <c r="ZC91" s="232"/>
      <c r="ZD91" s="232"/>
      <c r="ZE91" s="232"/>
      <c r="ZF91" s="232"/>
      <c r="ZG91" s="232"/>
      <c r="ZH91" s="232"/>
      <c r="ZI91" s="232"/>
      <c r="ZJ91" s="232"/>
      <c r="ZK91" s="232"/>
      <c r="ZL91" s="232"/>
      <c r="ZM91" s="232"/>
      <c r="ZN91" s="232"/>
      <c r="ZO91" s="232"/>
      <c r="ZP91" s="232"/>
      <c r="ZQ91" s="232"/>
      <c r="ZR91" s="232"/>
      <c r="ZS91" s="232"/>
      <c r="ZT91" s="232"/>
      <c r="ZU91" s="232"/>
      <c r="ZV91" s="232"/>
      <c r="ZW91" s="232"/>
      <c r="ZX91" s="232"/>
      <c r="ZY91" s="232"/>
      <c r="ZZ91" s="232"/>
      <c r="AAA91" s="232"/>
      <c r="AAB91" s="232"/>
      <c r="AAC91" s="232"/>
      <c r="AAD91" s="232"/>
      <c r="AAE91" s="232"/>
      <c r="AAF91" s="232"/>
      <c r="AAG91" s="232"/>
      <c r="AAH91" s="232"/>
      <c r="AAI91" s="232"/>
      <c r="AAJ91" s="232"/>
      <c r="AAK91" s="232"/>
      <c r="AAL91" s="232"/>
      <c r="AAM91" s="232"/>
      <c r="AAN91" s="232"/>
      <c r="AAO91" s="232"/>
      <c r="AAP91" s="232"/>
      <c r="AAQ91" s="232"/>
      <c r="AAR91" s="232"/>
      <c r="AAS91" s="232"/>
      <c r="AAT91" s="232"/>
      <c r="AAU91" s="232"/>
      <c r="AAV91" s="232"/>
      <c r="AAW91" s="232"/>
      <c r="AAX91" s="232"/>
      <c r="AAY91" s="232"/>
      <c r="AAZ91" s="232"/>
      <c r="ABA91" s="232"/>
      <c r="ABB91" s="232"/>
      <c r="ABC91" s="232"/>
      <c r="ABD91" s="232"/>
      <c r="ABE91" s="232"/>
      <c r="ABF91" s="232"/>
      <c r="ABG91" s="232"/>
      <c r="ABH91" s="232"/>
      <c r="ABI91" s="232"/>
      <c r="ABJ91" s="232"/>
      <c r="ABK91" s="232"/>
      <c r="ABL91" s="232"/>
      <c r="ABM91" s="232"/>
      <c r="ABN91" s="232"/>
      <c r="ABO91" s="232"/>
      <c r="ABP91" s="232"/>
      <c r="ABQ91" s="232"/>
      <c r="ABR91" s="232"/>
      <c r="ABS91" s="232"/>
      <c r="ABT91" s="232"/>
      <c r="ABU91" s="232"/>
      <c r="ABV91" s="232"/>
      <c r="ABW91" s="232"/>
      <c r="ABX91" s="232"/>
      <c r="ABY91" s="232"/>
      <c r="ABZ91" s="232"/>
      <c r="ACA91" s="232"/>
      <c r="ACB91" s="232"/>
      <c r="ACC91" s="232"/>
      <c r="ACD91" s="232"/>
      <c r="ACE91" s="232"/>
      <c r="ACF91" s="232"/>
      <c r="ACG91" s="232"/>
      <c r="ACH91" s="232"/>
      <c r="ACI91" s="232"/>
      <c r="ACJ91" s="232"/>
      <c r="ACK91" s="232"/>
      <c r="ACL91" s="232"/>
      <c r="ACM91" s="232"/>
      <c r="ACN91" s="232"/>
      <c r="ACO91" s="232"/>
      <c r="ACP91" s="232"/>
      <c r="ACQ91" s="232"/>
      <c r="ACR91" s="232"/>
      <c r="ACS91" s="232"/>
      <c r="ACT91" s="232"/>
      <c r="ACU91" s="232"/>
      <c r="ACV91" s="232"/>
      <c r="ACW91" s="232"/>
      <c r="ACX91" s="232"/>
      <c r="ACY91" s="232"/>
      <c r="ACZ91" s="232"/>
      <c r="ADA91" s="232"/>
      <c r="ADB91" s="232"/>
      <c r="ADC91" s="232"/>
      <c r="ADD91" s="232"/>
      <c r="ADE91" s="232"/>
      <c r="ADF91" s="232"/>
      <c r="ADG91" s="232"/>
      <c r="ADH91" s="232"/>
      <c r="ADI91" s="232"/>
      <c r="ADJ91" s="232"/>
      <c r="ADK91" s="232"/>
      <c r="ADL91" s="232"/>
      <c r="ADM91" s="232"/>
      <c r="ADN91" s="232"/>
      <c r="ADO91" s="232"/>
      <c r="ADP91" s="232"/>
      <c r="ADQ91" s="232"/>
      <c r="ADR91" s="232"/>
      <c r="ADS91" s="232"/>
      <c r="ADT91" s="232"/>
      <c r="ADU91" s="232"/>
      <c r="ADV91" s="232"/>
      <c r="ADW91" s="232"/>
      <c r="ADX91" s="232"/>
      <c r="ADY91" s="232"/>
      <c r="ADZ91" s="232"/>
      <c r="AEA91" s="232"/>
      <c r="AEB91" s="232"/>
      <c r="AEC91" s="232"/>
      <c r="AED91" s="232"/>
      <c r="AEE91" s="232"/>
      <c r="AEF91" s="232"/>
      <c r="AEG91" s="232"/>
      <c r="AEH91" s="232"/>
      <c r="AEI91" s="232"/>
      <c r="AEJ91" s="232"/>
      <c r="AEK91" s="232"/>
      <c r="AEL91" s="232"/>
      <c r="AEM91" s="232"/>
      <c r="AEN91" s="232"/>
      <c r="AEO91" s="232"/>
      <c r="AEP91" s="232"/>
      <c r="AEQ91" s="232"/>
      <c r="AER91" s="232"/>
      <c r="AES91" s="232"/>
      <c r="AET91" s="232"/>
      <c r="AEU91" s="232"/>
      <c r="AEV91" s="232"/>
      <c r="AEW91" s="232"/>
      <c r="AEX91" s="232"/>
      <c r="AEY91" s="232"/>
      <c r="AEZ91" s="232"/>
      <c r="AFA91" s="232"/>
      <c r="AFB91" s="232"/>
      <c r="AFC91" s="232"/>
      <c r="AFD91" s="232"/>
      <c r="AFE91" s="232"/>
      <c r="AFF91" s="232"/>
      <c r="AFG91" s="232"/>
      <c r="AFH91" s="232"/>
      <c r="AFI91" s="232"/>
      <c r="AFJ91" s="232"/>
      <c r="AFK91" s="232"/>
      <c r="AFL91" s="232"/>
      <c r="AFM91" s="232"/>
      <c r="AFN91" s="232"/>
      <c r="AFO91" s="232"/>
      <c r="AFP91" s="232"/>
      <c r="AFQ91" s="232"/>
      <c r="AFR91" s="232"/>
      <c r="AFS91" s="232"/>
      <c r="AFT91" s="232"/>
      <c r="AFU91" s="232"/>
      <c r="AFV91" s="232"/>
      <c r="AFW91" s="232"/>
      <c r="AFX91" s="232"/>
      <c r="AFY91" s="232"/>
      <c r="AFZ91" s="232"/>
      <c r="AGA91" s="232"/>
      <c r="AGB91" s="232"/>
      <c r="AGC91" s="232"/>
      <c r="AGD91" s="232"/>
      <c r="AGE91" s="232"/>
      <c r="AGF91" s="232"/>
      <c r="AGG91" s="232"/>
      <c r="AGH91" s="232"/>
      <c r="AGI91" s="232"/>
      <c r="AGJ91" s="232"/>
      <c r="AGK91" s="232"/>
      <c r="AGL91" s="232"/>
      <c r="AGM91" s="232"/>
      <c r="AGN91" s="232"/>
      <c r="AGO91" s="232"/>
      <c r="AGP91" s="232"/>
      <c r="AGQ91" s="232"/>
      <c r="AGR91" s="232"/>
      <c r="AGS91" s="232"/>
      <c r="AGT91" s="232"/>
      <c r="AGU91" s="232"/>
      <c r="AGV91" s="232"/>
      <c r="AGW91" s="232"/>
      <c r="AGX91" s="232"/>
      <c r="AGY91" s="232"/>
      <c r="AGZ91" s="232"/>
      <c r="AHA91" s="232"/>
      <c r="AHB91" s="232"/>
      <c r="AHC91" s="232"/>
      <c r="AHD91" s="232"/>
      <c r="AHE91" s="232"/>
      <c r="AHF91" s="232"/>
      <c r="AHG91" s="232"/>
      <c r="AHH91" s="232"/>
      <c r="AHI91" s="232"/>
      <c r="AHJ91" s="232"/>
      <c r="AHK91" s="232"/>
      <c r="AHL91" s="232"/>
      <c r="AHM91" s="232"/>
      <c r="AHN91" s="232"/>
      <c r="AHO91" s="232"/>
      <c r="AHP91" s="232"/>
      <c r="AHQ91" s="232"/>
      <c r="AHR91" s="232"/>
      <c r="AHS91" s="232"/>
      <c r="AHT91" s="232"/>
      <c r="AHU91" s="232"/>
      <c r="AHV91" s="232"/>
      <c r="AHW91" s="232"/>
      <c r="AHX91" s="232"/>
      <c r="AHY91" s="232"/>
      <c r="AHZ91" s="232"/>
      <c r="AIA91" s="232"/>
      <c r="AIB91" s="232"/>
      <c r="AIC91" s="232"/>
      <c r="AID91" s="232"/>
      <c r="AIE91" s="232"/>
      <c r="AIF91" s="232"/>
      <c r="AIG91" s="232"/>
      <c r="AIH91" s="232"/>
      <c r="AII91" s="232"/>
      <c r="AIJ91" s="232"/>
      <c r="AIK91" s="232"/>
      <c r="AIL91" s="232"/>
      <c r="AIM91" s="232"/>
      <c r="AIN91" s="232"/>
      <c r="AIO91" s="232"/>
      <c r="AIP91" s="232"/>
      <c r="AIQ91" s="232"/>
      <c r="AIR91" s="232"/>
      <c r="AIS91" s="232"/>
      <c r="AIT91" s="232"/>
      <c r="AIU91" s="232"/>
      <c r="AIV91" s="232"/>
      <c r="AIW91" s="232"/>
      <c r="AIX91" s="232"/>
      <c r="AIY91" s="232"/>
      <c r="AIZ91" s="232"/>
      <c r="AJA91" s="232"/>
      <c r="AJB91" s="232"/>
      <c r="AJC91" s="232"/>
      <c r="AJD91" s="232"/>
      <c r="AJE91" s="232"/>
      <c r="AJF91" s="232"/>
      <c r="AJG91" s="232"/>
      <c r="AJH91" s="232"/>
      <c r="AJI91" s="232"/>
      <c r="AJJ91" s="232"/>
      <c r="AJK91" s="232"/>
      <c r="AJL91" s="232"/>
      <c r="AJM91" s="232"/>
      <c r="AJN91" s="232"/>
      <c r="AJO91" s="232"/>
      <c r="AJP91" s="232"/>
      <c r="AJQ91" s="232"/>
      <c r="AJR91" s="232"/>
      <c r="AJS91" s="232"/>
      <c r="AJT91" s="232"/>
      <c r="AJU91" s="232"/>
      <c r="AJV91" s="232"/>
      <c r="AJW91" s="232"/>
      <c r="AJX91" s="232"/>
      <c r="AJY91" s="232"/>
      <c r="AJZ91" s="232"/>
      <c r="AKA91" s="232"/>
      <c r="AKB91" s="232"/>
      <c r="AKC91" s="232"/>
      <c r="AKD91" s="232"/>
      <c r="AKE91" s="232"/>
      <c r="AKF91" s="232"/>
      <c r="AKG91" s="232"/>
      <c r="AKH91" s="232"/>
      <c r="AKI91" s="232"/>
      <c r="AKJ91" s="232"/>
      <c r="AKK91" s="232"/>
      <c r="AKL91" s="232"/>
      <c r="AKM91" s="232"/>
      <c r="AKN91" s="232"/>
      <c r="AKO91" s="232"/>
      <c r="AKP91" s="232"/>
      <c r="AKQ91" s="232"/>
      <c r="AKR91" s="232"/>
      <c r="AKS91" s="232"/>
      <c r="AKT91" s="232"/>
      <c r="AKU91" s="232"/>
      <c r="AKV91" s="232"/>
      <c r="AKW91" s="232"/>
      <c r="AKX91" s="232"/>
      <c r="AKY91" s="232"/>
      <c r="AKZ91" s="232"/>
      <c r="ALA91" s="232"/>
      <c r="ALB91" s="232"/>
      <c r="ALC91" s="232"/>
      <c r="ALD91" s="232"/>
      <c r="ALE91" s="232"/>
      <c r="ALF91" s="232"/>
      <c r="ALG91" s="232"/>
      <c r="ALH91" s="232"/>
      <c r="ALI91" s="232"/>
      <c r="ALJ91" s="232"/>
      <c r="ALK91" s="232"/>
      <c r="ALL91" s="232"/>
      <c r="ALM91" s="232"/>
      <c r="ALN91" s="232"/>
      <c r="ALO91" s="232"/>
      <c r="ALP91" s="232"/>
      <c r="ALQ91" s="232"/>
      <c r="ALR91" s="232"/>
      <c r="ALS91" s="232"/>
      <c r="ALT91" s="232"/>
      <c r="ALU91" s="232"/>
      <c r="ALV91" s="232"/>
      <c r="ALW91" s="232"/>
      <c r="ALX91" s="232"/>
      <c r="ALY91" s="232"/>
      <c r="ALZ91" s="232"/>
      <c r="AMA91" s="232"/>
      <c r="AMB91" s="232"/>
      <c r="AMC91" s="232"/>
      <c r="AMD91" s="232"/>
      <c r="AME91" s="232"/>
      <c r="AMF91" s="232"/>
      <c r="AMG91" s="232"/>
      <c r="AMH91" s="232"/>
      <c r="AMI91" s="232"/>
      <c r="AMJ91" s="232"/>
      <c r="AMK91" s="232"/>
    </row>
    <row r="92" spans="1:1025" s="234" customFormat="1">
      <c r="A92" s="344">
        <f>A91+0.01</f>
        <v>4.3099999999999996</v>
      </c>
      <c r="B92" s="322" t="str">
        <f>B67</f>
        <v>Ø3" x 45 Acero</v>
      </c>
      <c r="C92" s="342">
        <f>C67</f>
        <v>1</v>
      </c>
      <c r="D92" s="331" t="str">
        <f>D67</f>
        <v>UD</v>
      </c>
      <c r="E92" s="310"/>
      <c r="F92" s="309">
        <f t="shared" si="3"/>
        <v>0</v>
      </c>
      <c r="G92" s="288"/>
      <c r="H92" s="250"/>
      <c r="K92" s="233"/>
      <c r="L92" s="233"/>
      <c r="M92" s="233"/>
      <c r="N92" s="233"/>
      <c r="O92" s="233"/>
      <c r="P92" s="233"/>
      <c r="Q92" s="233"/>
      <c r="R92" s="233"/>
      <c r="S92" s="232"/>
      <c r="T92" s="232"/>
      <c r="U92" s="232"/>
      <c r="V92" s="232"/>
      <c r="W92" s="232"/>
      <c r="X92" s="232"/>
      <c r="Y92" s="232"/>
      <c r="Z92" s="232"/>
      <c r="AA92" s="232"/>
      <c r="AB92" s="232"/>
      <c r="AC92" s="232"/>
      <c r="AD92" s="232"/>
      <c r="AE92" s="232"/>
      <c r="AF92" s="232"/>
      <c r="AG92" s="232"/>
      <c r="AH92" s="232"/>
      <c r="AI92" s="232"/>
      <c r="AJ92" s="232"/>
      <c r="AK92" s="232"/>
      <c r="AL92" s="232"/>
      <c r="AM92" s="232"/>
      <c r="AN92" s="232"/>
      <c r="AO92" s="232"/>
      <c r="AP92" s="232"/>
      <c r="AQ92" s="232"/>
      <c r="AR92" s="232"/>
      <c r="AS92" s="232"/>
      <c r="AT92" s="232"/>
      <c r="AU92" s="232"/>
      <c r="AV92" s="232"/>
      <c r="AW92" s="232"/>
      <c r="AX92" s="232"/>
      <c r="AY92" s="232"/>
      <c r="AZ92" s="232"/>
      <c r="BA92" s="232"/>
      <c r="BB92" s="232"/>
      <c r="BC92" s="232"/>
      <c r="BD92" s="232"/>
      <c r="BE92" s="232"/>
      <c r="BF92" s="232"/>
      <c r="BG92" s="232"/>
      <c r="BH92" s="232"/>
      <c r="BI92" s="232"/>
      <c r="BJ92" s="232"/>
      <c r="BK92" s="232"/>
      <c r="BL92" s="232"/>
      <c r="BM92" s="232"/>
      <c r="BN92" s="232"/>
      <c r="BO92" s="232"/>
      <c r="BP92" s="232"/>
      <c r="BQ92" s="232"/>
      <c r="BR92" s="232"/>
      <c r="BS92" s="232"/>
      <c r="BT92" s="232"/>
      <c r="BU92" s="232"/>
      <c r="BV92" s="232"/>
      <c r="BW92" s="232"/>
      <c r="BX92" s="232"/>
      <c r="BY92" s="232"/>
      <c r="BZ92" s="232"/>
      <c r="CA92" s="232"/>
      <c r="CB92" s="232"/>
      <c r="CC92" s="232"/>
      <c r="CD92" s="232"/>
      <c r="CE92" s="232"/>
      <c r="CF92" s="232"/>
      <c r="CG92" s="232"/>
      <c r="CH92" s="232"/>
      <c r="CI92" s="232"/>
      <c r="CJ92" s="232"/>
      <c r="CK92" s="232"/>
      <c r="CL92" s="232"/>
      <c r="CM92" s="232"/>
      <c r="CN92" s="232"/>
      <c r="CO92" s="232"/>
      <c r="CP92" s="232"/>
      <c r="CQ92" s="232"/>
      <c r="CR92" s="232"/>
      <c r="CS92" s="232"/>
      <c r="CT92" s="232"/>
      <c r="CU92" s="232"/>
      <c r="CV92" s="232"/>
      <c r="CW92" s="232"/>
      <c r="CX92" s="232"/>
      <c r="CY92" s="232"/>
      <c r="CZ92" s="232"/>
      <c r="DA92" s="232"/>
      <c r="DB92" s="232"/>
      <c r="DC92" s="232"/>
      <c r="DD92" s="232"/>
      <c r="DE92" s="232"/>
      <c r="DF92" s="232"/>
      <c r="DG92" s="232"/>
      <c r="DH92" s="232"/>
      <c r="DI92" s="232"/>
      <c r="DJ92" s="232"/>
      <c r="DK92" s="232"/>
      <c r="DL92" s="232"/>
      <c r="DM92" s="232"/>
      <c r="DN92" s="232"/>
      <c r="DO92" s="232"/>
      <c r="DP92" s="232"/>
      <c r="DQ92" s="232"/>
      <c r="DR92" s="232"/>
      <c r="DS92" s="232"/>
      <c r="DT92" s="232"/>
      <c r="DU92" s="232"/>
      <c r="DV92" s="232"/>
      <c r="DW92" s="232"/>
      <c r="DX92" s="232"/>
      <c r="DY92" s="232"/>
      <c r="DZ92" s="232"/>
      <c r="EA92" s="232"/>
      <c r="EB92" s="232"/>
      <c r="EC92" s="232"/>
      <c r="ED92" s="232"/>
      <c r="EE92" s="232"/>
      <c r="EF92" s="232"/>
      <c r="EG92" s="232"/>
      <c r="EH92" s="232"/>
      <c r="EI92" s="232"/>
      <c r="EJ92" s="232"/>
      <c r="EK92" s="232"/>
      <c r="EL92" s="232"/>
      <c r="EM92" s="232"/>
      <c r="EN92" s="232"/>
      <c r="EO92" s="232"/>
      <c r="EP92" s="232"/>
      <c r="EQ92" s="232"/>
      <c r="ER92" s="232"/>
      <c r="ES92" s="232"/>
      <c r="ET92" s="232"/>
      <c r="EU92" s="232"/>
      <c r="EV92" s="232"/>
      <c r="EW92" s="232"/>
      <c r="EX92" s="232"/>
      <c r="EY92" s="232"/>
      <c r="EZ92" s="232"/>
      <c r="FA92" s="232"/>
      <c r="FB92" s="232"/>
      <c r="FC92" s="232"/>
      <c r="FD92" s="232"/>
      <c r="FE92" s="232"/>
      <c r="FF92" s="232"/>
      <c r="FG92" s="232"/>
      <c r="FH92" s="232"/>
      <c r="FI92" s="232"/>
      <c r="FJ92" s="232"/>
      <c r="FK92" s="232"/>
      <c r="FL92" s="232"/>
      <c r="FM92" s="232"/>
      <c r="FN92" s="232"/>
      <c r="FO92" s="232"/>
      <c r="FP92" s="232"/>
      <c r="FQ92" s="232"/>
      <c r="FR92" s="232"/>
      <c r="FS92" s="232"/>
      <c r="FT92" s="232"/>
      <c r="FU92" s="232"/>
      <c r="FV92" s="232"/>
      <c r="FW92" s="232"/>
      <c r="FX92" s="232"/>
      <c r="FY92" s="232"/>
      <c r="FZ92" s="232"/>
      <c r="GA92" s="232"/>
      <c r="GB92" s="232"/>
      <c r="GC92" s="232"/>
      <c r="GD92" s="232"/>
      <c r="GE92" s="232"/>
      <c r="GF92" s="232"/>
      <c r="GG92" s="232"/>
      <c r="GH92" s="232"/>
      <c r="GI92" s="232"/>
      <c r="GJ92" s="232"/>
      <c r="GK92" s="232"/>
      <c r="GL92" s="232"/>
      <c r="GM92" s="232"/>
      <c r="GN92" s="232"/>
      <c r="GO92" s="232"/>
      <c r="GP92" s="232"/>
      <c r="GQ92" s="232"/>
      <c r="GR92" s="232"/>
      <c r="GS92" s="232"/>
      <c r="GT92" s="232"/>
      <c r="GU92" s="232"/>
      <c r="GV92" s="232"/>
      <c r="GW92" s="232"/>
      <c r="GX92" s="232"/>
      <c r="GY92" s="232"/>
      <c r="GZ92" s="232"/>
      <c r="HA92" s="232"/>
      <c r="HB92" s="232"/>
      <c r="HC92" s="232"/>
      <c r="HD92" s="232"/>
      <c r="HE92" s="232"/>
      <c r="HF92" s="232"/>
      <c r="HG92" s="232"/>
      <c r="HH92" s="232"/>
      <c r="HI92" s="232"/>
      <c r="HJ92" s="232"/>
      <c r="HK92" s="232"/>
      <c r="HL92" s="232"/>
      <c r="HM92" s="232"/>
      <c r="HN92" s="232"/>
      <c r="HO92" s="232"/>
      <c r="HP92" s="232"/>
      <c r="HQ92" s="232"/>
      <c r="HR92" s="232"/>
      <c r="HS92" s="232"/>
      <c r="HT92" s="232"/>
      <c r="HU92" s="232"/>
      <c r="HV92" s="232"/>
      <c r="HW92" s="232"/>
      <c r="HX92" s="232"/>
      <c r="HY92" s="232"/>
      <c r="HZ92" s="232"/>
      <c r="IA92" s="232"/>
      <c r="IB92" s="232"/>
      <c r="IC92" s="232"/>
      <c r="ID92" s="232"/>
      <c r="IE92" s="232"/>
      <c r="IF92" s="232"/>
      <c r="IG92" s="232"/>
      <c r="IH92" s="232"/>
      <c r="II92" s="232"/>
      <c r="IJ92" s="232"/>
      <c r="IK92" s="232"/>
      <c r="IL92" s="232"/>
      <c r="IM92" s="232"/>
      <c r="IN92" s="232"/>
      <c r="IO92" s="232"/>
      <c r="IP92" s="232"/>
      <c r="IQ92" s="232"/>
      <c r="IR92" s="232"/>
      <c r="IS92" s="232"/>
      <c r="IT92" s="232"/>
      <c r="IU92" s="232"/>
      <c r="IV92" s="232"/>
      <c r="IW92" s="232"/>
      <c r="IX92" s="232"/>
      <c r="IY92" s="232"/>
      <c r="IZ92" s="232"/>
      <c r="JA92" s="232"/>
      <c r="JB92" s="232"/>
      <c r="JC92" s="232"/>
      <c r="JD92" s="232"/>
      <c r="JE92" s="232"/>
      <c r="JF92" s="232"/>
      <c r="JG92" s="232"/>
      <c r="JH92" s="232"/>
      <c r="JI92" s="232"/>
      <c r="JJ92" s="232"/>
      <c r="JK92" s="232"/>
      <c r="JL92" s="232"/>
      <c r="JM92" s="232"/>
      <c r="JN92" s="232"/>
      <c r="JO92" s="232"/>
      <c r="JP92" s="232"/>
      <c r="JQ92" s="232"/>
      <c r="JR92" s="232"/>
      <c r="JS92" s="232"/>
      <c r="JT92" s="232"/>
      <c r="JU92" s="232"/>
      <c r="JV92" s="232"/>
      <c r="JW92" s="232"/>
      <c r="JX92" s="232"/>
      <c r="JY92" s="232"/>
      <c r="JZ92" s="232"/>
      <c r="KA92" s="232"/>
      <c r="KB92" s="232"/>
      <c r="KC92" s="232"/>
      <c r="KD92" s="232"/>
      <c r="KE92" s="232"/>
      <c r="KF92" s="232"/>
      <c r="KG92" s="232"/>
      <c r="KH92" s="232"/>
      <c r="KI92" s="232"/>
      <c r="KJ92" s="232"/>
      <c r="KK92" s="232"/>
      <c r="KL92" s="232"/>
      <c r="KM92" s="232"/>
      <c r="KN92" s="232"/>
      <c r="KO92" s="232"/>
      <c r="KP92" s="232"/>
      <c r="KQ92" s="232"/>
      <c r="KR92" s="232"/>
      <c r="KS92" s="232"/>
      <c r="KT92" s="232"/>
      <c r="KU92" s="232"/>
      <c r="KV92" s="232"/>
      <c r="KW92" s="232"/>
      <c r="KX92" s="232"/>
      <c r="KY92" s="232"/>
      <c r="KZ92" s="232"/>
      <c r="LA92" s="232"/>
      <c r="LB92" s="232"/>
      <c r="LC92" s="232"/>
      <c r="LD92" s="232"/>
      <c r="LE92" s="232"/>
      <c r="LF92" s="232"/>
      <c r="LG92" s="232"/>
      <c r="LH92" s="232"/>
      <c r="LI92" s="232"/>
      <c r="LJ92" s="232"/>
      <c r="LK92" s="232"/>
      <c r="LL92" s="232"/>
      <c r="LM92" s="232"/>
      <c r="LN92" s="232"/>
      <c r="LO92" s="232"/>
      <c r="LP92" s="232"/>
      <c r="LQ92" s="232"/>
      <c r="LR92" s="232"/>
      <c r="LS92" s="232"/>
      <c r="LT92" s="232"/>
      <c r="LU92" s="232"/>
      <c r="LV92" s="232"/>
      <c r="LW92" s="232"/>
      <c r="LX92" s="232"/>
      <c r="LY92" s="232"/>
      <c r="LZ92" s="232"/>
      <c r="MA92" s="232"/>
      <c r="MB92" s="232"/>
      <c r="MC92" s="232"/>
      <c r="MD92" s="232"/>
      <c r="ME92" s="232"/>
      <c r="MF92" s="232"/>
      <c r="MG92" s="232"/>
      <c r="MH92" s="232"/>
      <c r="MI92" s="232"/>
      <c r="MJ92" s="232"/>
      <c r="MK92" s="232"/>
      <c r="ML92" s="232"/>
      <c r="MM92" s="232"/>
      <c r="MN92" s="232"/>
      <c r="MO92" s="232"/>
      <c r="MP92" s="232"/>
      <c r="MQ92" s="232"/>
      <c r="MR92" s="232"/>
      <c r="MS92" s="232"/>
      <c r="MT92" s="232"/>
      <c r="MU92" s="232"/>
      <c r="MV92" s="232"/>
      <c r="MW92" s="232"/>
      <c r="MX92" s="232"/>
      <c r="MY92" s="232"/>
      <c r="MZ92" s="232"/>
      <c r="NA92" s="232"/>
      <c r="NB92" s="232"/>
      <c r="NC92" s="232"/>
      <c r="ND92" s="232"/>
      <c r="NE92" s="232"/>
      <c r="NF92" s="232"/>
      <c r="NG92" s="232"/>
      <c r="NH92" s="232"/>
      <c r="NI92" s="232"/>
      <c r="NJ92" s="232"/>
      <c r="NK92" s="232"/>
      <c r="NL92" s="232"/>
      <c r="NM92" s="232"/>
      <c r="NN92" s="232"/>
      <c r="NO92" s="232"/>
      <c r="NP92" s="232"/>
      <c r="NQ92" s="232"/>
      <c r="NR92" s="232"/>
      <c r="NS92" s="232"/>
      <c r="NT92" s="232"/>
      <c r="NU92" s="232"/>
      <c r="NV92" s="232"/>
      <c r="NW92" s="232"/>
      <c r="NX92" s="232"/>
      <c r="NY92" s="232"/>
      <c r="NZ92" s="232"/>
      <c r="OA92" s="232"/>
      <c r="OB92" s="232"/>
      <c r="OC92" s="232"/>
      <c r="OD92" s="232"/>
      <c r="OE92" s="232"/>
      <c r="OF92" s="232"/>
      <c r="OG92" s="232"/>
      <c r="OH92" s="232"/>
      <c r="OI92" s="232"/>
      <c r="OJ92" s="232"/>
      <c r="OK92" s="232"/>
      <c r="OL92" s="232"/>
      <c r="OM92" s="232"/>
      <c r="ON92" s="232"/>
      <c r="OO92" s="232"/>
      <c r="OP92" s="232"/>
      <c r="OQ92" s="232"/>
      <c r="OR92" s="232"/>
      <c r="OS92" s="232"/>
      <c r="OT92" s="232"/>
      <c r="OU92" s="232"/>
      <c r="OV92" s="232"/>
      <c r="OW92" s="232"/>
      <c r="OX92" s="232"/>
      <c r="OY92" s="232"/>
      <c r="OZ92" s="232"/>
      <c r="PA92" s="232"/>
      <c r="PB92" s="232"/>
      <c r="PC92" s="232"/>
      <c r="PD92" s="232"/>
      <c r="PE92" s="232"/>
      <c r="PF92" s="232"/>
      <c r="PG92" s="232"/>
      <c r="PH92" s="232"/>
      <c r="PI92" s="232"/>
      <c r="PJ92" s="232"/>
      <c r="PK92" s="232"/>
      <c r="PL92" s="232"/>
      <c r="PM92" s="232"/>
      <c r="PN92" s="232"/>
      <c r="PO92" s="232"/>
      <c r="PP92" s="232"/>
      <c r="PQ92" s="232"/>
      <c r="PR92" s="232"/>
      <c r="PS92" s="232"/>
      <c r="PT92" s="232"/>
      <c r="PU92" s="232"/>
      <c r="PV92" s="232"/>
      <c r="PW92" s="232"/>
      <c r="PX92" s="232"/>
      <c r="PY92" s="232"/>
      <c r="PZ92" s="232"/>
      <c r="QA92" s="232"/>
      <c r="QB92" s="232"/>
      <c r="QC92" s="232"/>
      <c r="QD92" s="232"/>
      <c r="QE92" s="232"/>
      <c r="QF92" s="232"/>
      <c r="QG92" s="232"/>
      <c r="QH92" s="232"/>
      <c r="QI92" s="232"/>
      <c r="QJ92" s="232"/>
      <c r="QK92" s="232"/>
      <c r="QL92" s="232"/>
      <c r="QM92" s="232"/>
      <c r="QN92" s="232"/>
      <c r="QO92" s="232"/>
      <c r="QP92" s="232"/>
      <c r="QQ92" s="232"/>
      <c r="QR92" s="232"/>
      <c r="QS92" s="232"/>
      <c r="QT92" s="232"/>
      <c r="QU92" s="232"/>
      <c r="QV92" s="232"/>
      <c r="QW92" s="232"/>
      <c r="QX92" s="232"/>
      <c r="QY92" s="232"/>
      <c r="QZ92" s="232"/>
      <c r="RA92" s="232"/>
      <c r="RB92" s="232"/>
      <c r="RC92" s="232"/>
      <c r="RD92" s="232"/>
      <c r="RE92" s="232"/>
      <c r="RF92" s="232"/>
      <c r="RG92" s="232"/>
      <c r="RH92" s="232"/>
      <c r="RI92" s="232"/>
      <c r="RJ92" s="232"/>
      <c r="RK92" s="232"/>
      <c r="RL92" s="232"/>
      <c r="RM92" s="232"/>
      <c r="RN92" s="232"/>
      <c r="RO92" s="232"/>
      <c r="RP92" s="232"/>
      <c r="RQ92" s="232"/>
      <c r="RR92" s="232"/>
      <c r="RS92" s="232"/>
      <c r="RT92" s="232"/>
      <c r="RU92" s="232"/>
      <c r="RV92" s="232"/>
      <c r="RW92" s="232"/>
      <c r="RX92" s="232"/>
      <c r="RY92" s="232"/>
      <c r="RZ92" s="232"/>
      <c r="SA92" s="232"/>
      <c r="SB92" s="232"/>
      <c r="SC92" s="232"/>
      <c r="SD92" s="232"/>
      <c r="SE92" s="232"/>
      <c r="SF92" s="232"/>
      <c r="SG92" s="232"/>
      <c r="SH92" s="232"/>
      <c r="SI92" s="232"/>
      <c r="SJ92" s="232"/>
      <c r="SK92" s="232"/>
      <c r="SL92" s="232"/>
      <c r="SM92" s="232"/>
      <c r="SN92" s="232"/>
      <c r="SO92" s="232"/>
      <c r="SP92" s="232"/>
      <c r="SQ92" s="232"/>
      <c r="SR92" s="232"/>
      <c r="SS92" s="232"/>
      <c r="ST92" s="232"/>
      <c r="SU92" s="232"/>
      <c r="SV92" s="232"/>
      <c r="SW92" s="232"/>
      <c r="SX92" s="232"/>
      <c r="SY92" s="232"/>
      <c r="SZ92" s="232"/>
      <c r="TA92" s="232"/>
      <c r="TB92" s="232"/>
      <c r="TC92" s="232"/>
      <c r="TD92" s="232"/>
      <c r="TE92" s="232"/>
      <c r="TF92" s="232"/>
      <c r="TG92" s="232"/>
      <c r="TH92" s="232"/>
      <c r="TI92" s="232"/>
      <c r="TJ92" s="232"/>
      <c r="TK92" s="232"/>
      <c r="TL92" s="232"/>
      <c r="TM92" s="232"/>
      <c r="TN92" s="232"/>
      <c r="TO92" s="232"/>
      <c r="TP92" s="232"/>
      <c r="TQ92" s="232"/>
      <c r="TR92" s="232"/>
      <c r="TS92" s="232"/>
      <c r="TT92" s="232"/>
      <c r="TU92" s="232"/>
      <c r="TV92" s="232"/>
      <c r="TW92" s="232"/>
      <c r="TX92" s="232"/>
      <c r="TY92" s="232"/>
      <c r="TZ92" s="232"/>
      <c r="UA92" s="232"/>
      <c r="UB92" s="232"/>
      <c r="UC92" s="232"/>
      <c r="UD92" s="232"/>
      <c r="UE92" s="232"/>
      <c r="UF92" s="232"/>
      <c r="UG92" s="232"/>
      <c r="UH92" s="232"/>
      <c r="UI92" s="232"/>
      <c r="UJ92" s="232"/>
      <c r="UK92" s="232"/>
      <c r="UL92" s="232"/>
      <c r="UM92" s="232"/>
      <c r="UN92" s="232"/>
      <c r="UO92" s="232"/>
      <c r="UP92" s="232"/>
      <c r="UQ92" s="232"/>
      <c r="UR92" s="232"/>
      <c r="US92" s="232"/>
      <c r="UT92" s="232"/>
      <c r="UU92" s="232"/>
      <c r="UV92" s="232"/>
      <c r="UW92" s="232"/>
      <c r="UX92" s="232"/>
      <c r="UY92" s="232"/>
      <c r="UZ92" s="232"/>
      <c r="VA92" s="232"/>
      <c r="VB92" s="232"/>
      <c r="VC92" s="232"/>
      <c r="VD92" s="232"/>
      <c r="VE92" s="232"/>
      <c r="VF92" s="232"/>
      <c r="VG92" s="232"/>
      <c r="VH92" s="232"/>
      <c r="VI92" s="232"/>
      <c r="VJ92" s="232"/>
      <c r="VK92" s="232"/>
      <c r="VL92" s="232"/>
      <c r="VM92" s="232"/>
      <c r="VN92" s="232"/>
      <c r="VO92" s="232"/>
      <c r="VP92" s="232"/>
      <c r="VQ92" s="232"/>
      <c r="VR92" s="232"/>
      <c r="VS92" s="232"/>
      <c r="VT92" s="232"/>
      <c r="VU92" s="232"/>
      <c r="VV92" s="232"/>
      <c r="VW92" s="232"/>
      <c r="VX92" s="232"/>
      <c r="VY92" s="232"/>
      <c r="VZ92" s="232"/>
      <c r="WA92" s="232"/>
      <c r="WB92" s="232"/>
      <c r="WC92" s="232"/>
      <c r="WD92" s="232"/>
      <c r="WE92" s="232"/>
      <c r="WF92" s="232"/>
      <c r="WG92" s="232"/>
      <c r="WH92" s="232"/>
      <c r="WI92" s="232"/>
      <c r="WJ92" s="232"/>
      <c r="WK92" s="232"/>
      <c r="WL92" s="232"/>
      <c r="WM92" s="232"/>
      <c r="WN92" s="232"/>
      <c r="WO92" s="232"/>
      <c r="WP92" s="232"/>
      <c r="WQ92" s="232"/>
      <c r="WR92" s="232"/>
      <c r="WS92" s="232"/>
      <c r="WT92" s="232"/>
      <c r="WU92" s="232"/>
      <c r="WV92" s="232"/>
      <c r="WW92" s="232"/>
      <c r="WX92" s="232"/>
      <c r="WY92" s="232"/>
      <c r="WZ92" s="232"/>
      <c r="XA92" s="232"/>
      <c r="XB92" s="232"/>
      <c r="XC92" s="232"/>
      <c r="XD92" s="232"/>
      <c r="XE92" s="232"/>
      <c r="XF92" s="232"/>
      <c r="XG92" s="232"/>
      <c r="XH92" s="232"/>
      <c r="XI92" s="232"/>
      <c r="XJ92" s="232"/>
      <c r="XK92" s="232"/>
      <c r="XL92" s="232"/>
      <c r="XM92" s="232"/>
      <c r="XN92" s="232"/>
      <c r="XO92" s="232"/>
      <c r="XP92" s="232"/>
      <c r="XQ92" s="232"/>
      <c r="XR92" s="232"/>
      <c r="XS92" s="232"/>
      <c r="XT92" s="232"/>
      <c r="XU92" s="232"/>
      <c r="XV92" s="232"/>
      <c r="XW92" s="232"/>
      <c r="XX92" s="232"/>
      <c r="XY92" s="232"/>
      <c r="XZ92" s="232"/>
      <c r="YA92" s="232"/>
      <c r="YB92" s="232"/>
      <c r="YC92" s="232"/>
      <c r="YD92" s="232"/>
      <c r="YE92" s="232"/>
      <c r="YF92" s="232"/>
      <c r="YG92" s="232"/>
      <c r="YH92" s="232"/>
      <c r="YI92" s="232"/>
      <c r="YJ92" s="232"/>
      <c r="YK92" s="232"/>
      <c r="YL92" s="232"/>
      <c r="YM92" s="232"/>
      <c r="YN92" s="232"/>
      <c r="YO92" s="232"/>
      <c r="YP92" s="232"/>
      <c r="YQ92" s="232"/>
      <c r="YR92" s="232"/>
      <c r="YS92" s="232"/>
      <c r="YT92" s="232"/>
      <c r="YU92" s="232"/>
      <c r="YV92" s="232"/>
      <c r="YW92" s="232"/>
      <c r="YX92" s="232"/>
      <c r="YY92" s="232"/>
      <c r="YZ92" s="232"/>
      <c r="ZA92" s="232"/>
      <c r="ZB92" s="232"/>
      <c r="ZC92" s="232"/>
      <c r="ZD92" s="232"/>
      <c r="ZE92" s="232"/>
      <c r="ZF92" s="232"/>
      <c r="ZG92" s="232"/>
      <c r="ZH92" s="232"/>
      <c r="ZI92" s="232"/>
      <c r="ZJ92" s="232"/>
      <c r="ZK92" s="232"/>
      <c r="ZL92" s="232"/>
      <c r="ZM92" s="232"/>
      <c r="ZN92" s="232"/>
      <c r="ZO92" s="232"/>
      <c r="ZP92" s="232"/>
      <c r="ZQ92" s="232"/>
      <c r="ZR92" s="232"/>
      <c r="ZS92" s="232"/>
      <c r="ZT92" s="232"/>
      <c r="ZU92" s="232"/>
      <c r="ZV92" s="232"/>
      <c r="ZW92" s="232"/>
      <c r="ZX92" s="232"/>
      <c r="ZY92" s="232"/>
      <c r="ZZ92" s="232"/>
      <c r="AAA92" s="232"/>
      <c r="AAB92" s="232"/>
      <c r="AAC92" s="232"/>
      <c r="AAD92" s="232"/>
      <c r="AAE92" s="232"/>
      <c r="AAF92" s="232"/>
      <c r="AAG92" s="232"/>
      <c r="AAH92" s="232"/>
      <c r="AAI92" s="232"/>
      <c r="AAJ92" s="232"/>
      <c r="AAK92" s="232"/>
      <c r="AAL92" s="232"/>
      <c r="AAM92" s="232"/>
      <c r="AAN92" s="232"/>
      <c r="AAO92" s="232"/>
      <c r="AAP92" s="232"/>
      <c r="AAQ92" s="232"/>
      <c r="AAR92" s="232"/>
      <c r="AAS92" s="232"/>
      <c r="AAT92" s="232"/>
      <c r="AAU92" s="232"/>
      <c r="AAV92" s="232"/>
      <c r="AAW92" s="232"/>
      <c r="AAX92" s="232"/>
      <c r="AAY92" s="232"/>
      <c r="AAZ92" s="232"/>
      <c r="ABA92" s="232"/>
      <c r="ABB92" s="232"/>
      <c r="ABC92" s="232"/>
      <c r="ABD92" s="232"/>
      <c r="ABE92" s="232"/>
      <c r="ABF92" s="232"/>
      <c r="ABG92" s="232"/>
      <c r="ABH92" s="232"/>
      <c r="ABI92" s="232"/>
      <c r="ABJ92" s="232"/>
      <c r="ABK92" s="232"/>
      <c r="ABL92" s="232"/>
      <c r="ABM92" s="232"/>
      <c r="ABN92" s="232"/>
      <c r="ABO92" s="232"/>
      <c r="ABP92" s="232"/>
      <c r="ABQ92" s="232"/>
      <c r="ABR92" s="232"/>
      <c r="ABS92" s="232"/>
      <c r="ABT92" s="232"/>
      <c r="ABU92" s="232"/>
      <c r="ABV92" s="232"/>
      <c r="ABW92" s="232"/>
      <c r="ABX92" s="232"/>
      <c r="ABY92" s="232"/>
      <c r="ABZ92" s="232"/>
      <c r="ACA92" s="232"/>
      <c r="ACB92" s="232"/>
      <c r="ACC92" s="232"/>
      <c r="ACD92" s="232"/>
      <c r="ACE92" s="232"/>
      <c r="ACF92" s="232"/>
      <c r="ACG92" s="232"/>
      <c r="ACH92" s="232"/>
      <c r="ACI92" s="232"/>
      <c r="ACJ92" s="232"/>
      <c r="ACK92" s="232"/>
      <c r="ACL92" s="232"/>
      <c r="ACM92" s="232"/>
      <c r="ACN92" s="232"/>
      <c r="ACO92" s="232"/>
      <c r="ACP92" s="232"/>
      <c r="ACQ92" s="232"/>
      <c r="ACR92" s="232"/>
      <c r="ACS92" s="232"/>
      <c r="ACT92" s="232"/>
      <c r="ACU92" s="232"/>
      <c r="ACV92" s="232"/>
      <c r="ACW92" s="232"/>
      <c r="ACX92" s="232"/>
      <c r="ACY92" s="232"/>
      <c r="ACZ92" s="232"/>
      <c r="ADA92" s="232"/>
      <c r="ADB92" s="232"/>
      <c r="ADC92" s="232"/>
      <c r="ADD92" s="232"/>
      <c r="ADE92" s="232"/>
      <c r="ADF92" s="232"/>
      <c r="ADG92" s="232"/>
      <c r="ADH92" s="232"/>
      <c r="ADI92" s="232"/>
      <c r="ADJ92" s="232"/>
      <c r="ADK92" s="232"/>
      <c r="ADL92" s="232"/>
      <c r="ADM92" s="232"/>
      <c r="ADN92" s="232"/>
      <c r="ADO92" s="232"/>
      <c r="ADP92" s="232"/>
      <c r="ADQ92" s="232"/>
      <c r="ADR92" s="232"/>
      <c r="ADS92" s="232"/>
      <c r="ADT92" s="232"/>
      <c r="ADU92" s="232"/>
      <c r="ADV92" s="232"/>
      <c r="ADW92" s="232"/>
      <c r="ADX92" s="232"/>
      <c r="ADY92" s="232"/>
      <c r="ADZ92" s="232"/>
      <c r="AEA92" s="232"/>
      <c r="AEB92" s="232"/>
      <c r="AEC92" s="232"/>
      <c r="AED92" s="232"/>
      <c r="AEE92" s="232"/>
      <c r="AEF92" s="232"/>
      <c r="AEG92" s="232"/>
      <c r="AEH92" s="232"/>
      <c r="AEI92" s="232"/>
      <c r="AEJ92" s="232"/>
      <c r="AEK92" s="232"/>
      <c r="AEL92" s="232"/>
      <c r="AEM92" s="232"/>
      <c r="AEN92" s="232"/>
      <c r="AEO92" s="232"/>
      <c r="AEP92" s="232"/>
      <c r="AEQ92" s="232"/>
      <c r="AER92" s="232"/>
      <c r="AES92" s="232"/>
      <c r="AET92" s="232"/>
      <c r="AEU92" s="232"/>
      <c r="AEV92" s="232"/>
      <c r="AEW92" s="232"/>
      <c r="AEX92" s="232"/>
      <c r="AEY92" s="232"/>
      <c r="AEZ92" s="232"/>
      <c r="AFA92" s="232"/>
      <c r="AFB92" s="232"/>
      <c r="AFC92" s="232"/>
      <c r="AFD92" s="232"/>
      <c r="AFE92" s="232"/>
      <c r="AFF92" s="232"/>
      <c r="AFG92" s="232"/>
      <c r="AFH92" s="232"/>
      <c r="AFI92" s="232"/>
      <c r="AFJ92" s="232"/>
      <c r="AFK92" s="232"/>
      <c r="AFL92" s="232"/>
      <c r="AFM92" s="232"/>
      <c r="AFN92" s="232"/>
      <c r="AFO92" s="232"/>
      <c r="AFP92" s="232"/>
      <c r="AFQ92" s="232"/>
      <c r="AFR92" s="232"/>
      <c r="AFS92" s="232"/>
      <c r="AFT92" s="232"/>
      <c r="AFU92" s="232"/>
      <c r="AFV92" s="232"/>
      <c r="AFW92" s="232"/>
      <c r="AFX92" s="232"/>
      <c r="AFY92" s="232"/>
      <c r="AFZ92" s="232"/>
      <c r="AGA92" s="232"/>
      <c r="AGB92" s="232"/>
      <c r="AGC92" s="232"/>
      <c r="AGD92" s="232"/>
      <c r="AGE92" s="232"/>
      <c r="AGF92" s="232"/>
      <c r="AGG92" s="232"/>
      <c r="AGH92" s="232"/>
      <c r="AGI92" s="232"/>
      <c r="AGJ92" s="232"/>
      <c r="AGK92" s="232"/>
      <c r="AGL92" s="232"/>
      <c r="AGM92" s="232"/>
      <c r="AGN92" s="232"/>
      <c r="AGO92" s="232"/>
      <c r="AGP92" s="232"/>
      <c r="AGQ92" s="232"/>
      <c r="AGR92" s="232"/>
      <c r="AGS92" s="232"/>
      <c r="AGT92" s="232"/>
      <c r="AGU92" s="232"/>
      <c r="AGV92" s="232"/>
      <c r="AGW92" s="232"/>
      <c r="AGX92" s="232"/>
      <c r="AGY92" s="232"/>
      <c r="AGZ92" s="232"/>
      <c r="AHA92" s="232"/>
      <c r="AHB92" s="232"/>
      <c r="AHC92" s="232"/>
      <c r="AHD92" s="232"/>
      <c r="AHE92" s="232"/>
      <c r="AHF92" s="232"/>
      <c r="AHG92" s="232"/>
      <c r="AHH92" s="232"/>
      <c r="AHI92" s="232"/>
      <c r="AHJ92" s="232"/>
      <c r="AHK92" s="232"/>
      <c r="AHL92" s="232"/>
      <c r="AHM92" s="232"/>
      <c r="AHN92" s="232"/>
      <c r="AHO92" s="232"/>
      <c r="AHP92" s="232"/>
      <c r="AHQ92" s="232"/>
      <c r="AHR92" s="232"/>
      <c r="AHS92" s="232"/>
      <c r="AHT92" s="232"/>
      <c r="AHU92" s="232"/>
      <c r="AHV92" s="232"/>
      <c r="AHW92" s="232"/>
      <c r="AHX92" s="232"/>
      <c r="AHY92" s="232"/>
      <c r="AHZ92" s="232"/>
      <c r="AIA92" s="232"/>
      <c r="AIB92" s="232"/>
      <c r="AIC92" s="232"/>
      <c r="AID92" s="232"/>
      <c r="AIE92" s="232"/>
      <c r="AIF92" s="232"/>
      <c r="AIG92" s="232"/>
      <c r="AIH92" s="232"/>
      <c r="AII92" s="232"/>
      <c r="AIJ92" s="232"/>
      <c r="AIK92" s="232"/>
      <c r="AIL92" s="232"/>
      <c r="AIM92" s="232"/>
      <c r="AIN92" s="232"/>
      <c r="AIO92" s="232"/>
      <c r="AIP92" s="232"/>
      <c r="AIQ92" s="232"/>
      <c r="AIR92" s="232"/>
      <c r="AIS92" s="232"/>
      <c r="AIT92" s="232"/>
      <c r="AIU92" s="232"/>
      <c r="AIV92" s="232"/>
      <c r="AIW92" s="232"/>
      <c r="AIX92" s="232"/>
      <c r="AIY92" s="232"/>
      <c r="AIZ92" s="232"/>
      <c r="AJA92" s="232"/>
      <c r="AJB92" s="232"/>
      <c r="AJC92" s="232"/>
      <c r="AJD92" s="232"/>
      <c r="AJE92" s="232"/>
      <c r="AJF92" s="232"/>
      <c r="AJG92" s="232"/>
      <c r="AJH92" s="232"/>
      <c r="AJI92" s="232"/>
      <c r="AJJ92" s="232"/>
      <c r="AJK92" s="232"/>
      <c r="AJL92" s="232"/>
      <c r="AJM92" s="232"/>
      <c r="AJN92" s="232"/>
      <c r="AJO92" s="232"/>
      <c r="AJP92" s="232"/>
      <c r="AJQ92" s="232"/>
      <c r="AJR92" s="232"/>
      <c r="AJS92" s="232"/>
      <c r="AJT92" s="232"/>
      <c r="AJU92" s="232"/>
      <c r="AJV92" s="232"/>
      <c r="AJW92" s="232"/>
      <c r="AJX92" s="232"/>
      <c r="AJY92" s="232"/>
      <c r="AJZ92" s="232"/>
      <c r="AKA92" s="232"/>
      <c r="AKB92" s="232"/>
      <c r="AKC92" s="232"/>
      <c r="AKD92" s="232"/>
      <c r="AKE92" s="232"/>
      <c r="AKF92" s="232"/>
      <c r="AKG92" s="232"/>
      <c r="AKH92" s="232"/>
      <c r="AKI92" s="232"/>
      <c r="AKJ92" s="232"/>
      <c r="AKK92" s="232"/>
      <c r="AKL92" s="232"/>
      <c r="AKM92" s="232"/>
      <c r="AKN92" s="232"/>
      <c r="AKO92" s="232"/>
      <c r="AKP92" s="232"/>
      <c r="AKQ92" s="232"/>
      <c r="AKR92" s="232"/>
      <c r="AKS92" s="232"/>
      <c r="AKT92" s="232"/>
      <c r="AKU92" s="232"/>
      <c r="AKV92" s="232"/>
      <c r="AKW92" s="232"/>
      <c r="AKX92" s="232"/>
      <c r="AKY92" s="232"/>
      <c r="AKZ92" s="232"/>
      <c r="ALA92" s="232"/>
      <c r="ALB92" s="232"/>
      <c r="ALC92" s="232"/>
      <c r="ALD92" s="232"/>
      <c r="ALE92" s="232"/>
      <c r="ALF92" s="232"/>
      <c r="ALG92" s="232"/>
      <c r="ALH92" s="232"/>
      <c r="ALI92" s="232"/>
      <c r="ALJ92" s="232"/>
      <c r="ALK92" s="232"/>
      <c r="ALL92" s="232"/>
      <c r="ALM92" s="232"/>
      <c r="ALN92" s="232"/>
      <c r="ALO92" s="232"/>
      <c r="ALP92" s="232"/>
      <c r="ALQ92" s="232"/>
      <c r="ALR92" s="232"/>
      <c r="ALS92" s="232"/>
      <c r="ALT92" s="232"/>
      <c r="ALU92" s="232"/>
      <c r="ALV92" s="232"/>
      <c r="ALW92" s="232"/>
      <c r="ALX92" s="232"/>
      <c r="ALY92" s="232"/>
      <c r="ALZ92" s="232"/>
      <c r="AMA92" s="232"/>
      <c r="AMB92" s="232"/>
      <c r="AMC92" s="232"/>
      <c r="AMD92" s="232"/>
      <c r="AME92" s="232"/>
      <c r="AMF92" s="232"/>
      <c r="AMG92" s="232"/>
      <c r="AMH92" s="232"/>
      <c r="AMI92" s="232"/>
      <c r="AMJ92" s="232"/>
      <c r="AMK92" s="232"/>
    </row>
    <row r="93" spans="1:1025" s="234" customFormat="1">
      <c r="A93" s="344" t="s">
        <v>182</v>
      </c>
      <c r="B93" s="322" t="s">
        <v>181</v>
      </c>
      <c r="C93" s="342">
        <f>C68</f>
        <v>3</v>
      </c>
      <c r="D93" s="331" t="str">
        <f>IF(ISBLANK('[10]PRESUP LINEA IMPULSION'!D484),"",'[10]PRESUP LINEA IMPULSION'!D484)</f>
        <v>UD</v>
      </c>
      <c r="E93" s="310"/>
      <c r="F93" s="309">
        <f t="shared" si="3"/>
        <v>0</v>
      </c>
      <c r="G93" s="288" t="str">
        <f>IF(ISBLANK('[10]PRESUP LINEA IMPULSION'!G484),"",'[10]PRESUP LINEA IMPULSION'!G484)</f>
        <v/>
      </c>
      <c r="H93" s="250"/>
      <c r="K93" s="233"/>
      <c r="L93" s="233"/>
      <c r="M93" s="233"/>
      <c r="N93" s="233"/>
      <c r="O93" s="233"/>
      <c r="P93" s="233"/>
      <c r="Q93" s="233"/>
      <c r="R93" s="233"/>
      <c r="S93" s="232"/>
      <c r="T93" s="232"/>
      <c r="U93" s="232"/>
      <c r="V93" s="232"/>
      <c r="W93" s="232"/>
      <c r="X93" s="232"/>
      <c r="Y93" s="232"/>
      <c r="Z93" s="232"/>
      <c r="AA93" s="232"/>
      <c r="AB93" s="232"/>
      <c r="AC93" s="232"/>
      <c r="AD93" s="232"/>
      <c r="AE93" s="232"/>
      <c r="AF93" s="232"/>
      <c r="AG93" s="232"/>
      <c r="AH93" s="232"/>
      <c r="AI93" s="232"/>
      <c r="AJ93" s="232"/>
      <c r="AK93" s="232"/>
      <c r="AL93" s="232"/>
      <c r="AM93" s="232"/>
      <c r="AN93" s="232"/>
      <c r="AO93" s="232"/>
      <c r="AP93" s="232"/>
      <c r="AQ93" s="232"/>
      <c r="AR93" s="232"/>
      <c r="AS93" s="232"/>
      <c r="AT93" s="232"/>
      <c r="AU93" s="232"/>
      <c r="AV93" s="232"/>
      <c r="AW93" s="232"/>
      <c r="AX93" s="232"/>
      <c r="AY93" s="232"/>
      <c r="AZ93" s="232"/>
      <c r="BA93" s="232"/>
      <c r="BB93" s="232"/>
      <c r="BC93" s="232"/>
      <c r="BD93" s="232"/>
      <c r="BE93" s="232"/>
      <c r="BF93" s="232"/>
      <c r="BG93" s="232"/>
      <c r="BH93" s="232"/>
      <c r="BI93" s="232"/>
      <c r="BJ93" s="232"/>
      <c r="BK93" s="232"/>
      <c r="BL93" s="232"/>
      <c r="BM93" s="232"/>
      <c r="BN93" s="232"/>
      <c r="BO93" s="232"/>
      <c r="BP93" s="232"/>
      <c r="BQ93" s="232"/>
      <c r="BR93" s="232"/>
      <c r="BS93" s="232"/>
      <c r="BT93" s="232"/>
      <c r="BU93" s="232"/>
      <c r="BV93" s="232"/>
      <c r="BW93" s="232"/>
      <c r="BX93" s="232"/>
      <c r="BY93" s="232"/>
      <c r="BZ93" s="232"/>
      <c r="CA93" s="232"/>
      <c r="CB93" s="232"/>
      <c r="CC93" s="232"/>
      <c r="CD93" s="232"/>
      <c r="CE93" s="232"/>
      <c r="CF93" s="232"/>
      <c r="CG93" s="232"/>
      <c r="CH93" s="232"/>
      <c r="CI93" s="232"/>
      <c r="CJ93" s="232"/>
      <c r="CK93" s="232"/>
      <c r="CL93" s="232"/>
      <c r="CM93" s="232"/>
      <c r="CN93" s="232"/>
      <c r="CO93" s="232"/>
      <c r="CP93" s="232"/>
      <c r="CQ93" s="232"/>
      <c r="CR93" s="232"/>
      <c r="CS93" s="232"/>
      <c r="CT93" s="232"/>
      <c r="CU93" s="232"/>
      <c r="CV93" s="232"/>
      <c r="CW93" s="232"/>
      <c r="CX93" s="232"/>
      <c r="CY93" s="232"/>
      <c r="CZ93" s="232"/>
      <c r="DA93" s="232"/>
      <c r="DB93" s="232"/>
      <c r="DC93" s="232"/>
      <c r="DD93" s="232"/>
      <c r="DE93" s="232"/>
      <c r="DF93" s="232"/>
      <c r="DG93" s="232"/>
      <c r="DH93" s="232"/>
      <c r="DI93" s="232"/>
      <c r="DJ93" s="232"/>
      <c r="DK93" s="232"/>
      <c r="DL93" s="232"/>
      <c r="DM93" s="232"/>
      <c r="DN93" s="232"/>
      <c r="DO93" s="232"/>
      <c r="DP93" s="232"/>
      <c r="DQ93" s="232"/>
      <c r="DR93" s="232"/>
      <c r="DS93" s="232"/>
      <c r="DT93" s="232"/>
      <c r="DU93" s="232"/>
      <c r="DV93" s="232"/>
      <c r="DW93" s="232"/>
      <c r="DX93" s="232"/>
      <c r="DY93" s="232"/>
      <c r="DZ93" s="232"/>
      <c r="EA93" s="232"/>
      <c r="EB93" s="232"/>
      <c r="EC93" s="232"/>
      <c r="ED93" s="232"/>
      <c r="EE93" s="232"/>
      <c r="EF93" s="232"/>
      <c r="EG93" s="232"/>
      <c r="EH93" s="232"/>
      <c r="EI93" s="232"/>
      <c r="EJ93" s="232"/>
      <c r="EK93" s="232"/>
      <c r="EL93" s="232"/>
      <c r="EM93" s="232"/>
      <c r="EN93" s="232"/>
      <c r="EO93" s="232"/>
      <c r="EP93" s="232"/>
      <c r="EQ93" s="232"/>
      <c r="ER93" s="232"/>
      <c r="ES93" s="232"/>
      <c r="ET93" s="232"/>
      <c r="EU93" s="232"/>
      <c r="EV93" s="232"/>
      <c r="EW93" s="232"/>
      <c r="EX93" s="232"/>
      <c r="EY93" s="232"/>
      <c r="EZ93" s="232"/>
      <c r="FA93" s="232"/>
      <c r="FB93" s="232"/>
      <c r="FC93" s="232"/>
      <c r="FD93" s="232"/>
      <c r="FE93" s="232"/>
      <c r="FF93" s="232"/>
      <c r="FG93" s="232"/>
      <c r="FH93" s="232"/>
      <c r="FI93" s="232"/>
      <c r="FJ93" s="232"/>
      <c r="FK93" s="232"/>
      <c r="FL93" s="232"/>
      <c r="FM93" s="232"/>
      <c r="FN93" s="232"/>
      <c r="FO93" s="232"/>
      <c r="FP93" s="232"/>
      <c r="FQ93" s="232"/>
      <c r="FR93" s="232"/>
      <c r="FS93" s="232"/>
      <c r="FT93" s="232"/>
      <c r="FU93" s="232"/>
      <c r="FV93" s="232"/>
      <c r="FW93" s="232"/>
      <c r="FX93" s="232"/>
      <c r="FY93" s="232"/>
      <c r="FZ93" s="232"/>
      <c r="GA93" s="232"/>
      <c r="GB93" s="232"/>
      <c r="GC93" s="232"/>
      <c r="GD93" s="232"/>
      <c r="GE93" s="232"/>
      <c r="GF93" s="232"/>
      <c r="GG93" s="232"/>
      <c r="GH93" s="232"/>
      <c r="GI93" s="232"/>
      <c r="GJ93" s="232"/>
      <c r="GK93" s="232"/>
      <c r="GL93" s="232"/>
      <c r="GM93" s="232"/>
      <c r="GN93" s="232"/>
      <c r="GO93" s="232"/>
      <c r="GP93" s="232"/>
      <c r="GQ93" s="232"/>
      <c r="GR93" s="232"/>
      <c r="GS93" s="232"/>
      <c r="GT93" s="232"/>
      <c r="GU93" s="232"/>
      <c r="GV93" s="232"/>
      <c r="GW93" s="232"/>
      <c r="GX93" s="232"/>
      <c r="GY93" s="232"/>
      <c r="GZ93" s="232"/>
      <c r="HA93" s="232"/>
      <c r="HB93" s="232"/>
      <c r="HC93" s="232"/>
      <c r="HD93" s="232"/>
      <c r="HE93" s="232"/>
      <c r="HF93" s="232"/>
      <c r="HG93" s="232"/>
      <c r="HH93" s="232"/>
      <c r="HI93" s="232"/>
      <c r="HJ93" s="232"/>
      <c r="HK93" s="232"/>
      <c r="HL93" s="232"/>
      <c r="HM93" s="232"/>
      <c r="HN93" s="232"/>
      <c r="HO93" s="232"/>
      <c r="HP93" s="232"/>
      <c r="HQ93" s="232"/>
      <c r="HR93" s="232"/>
      <c r="HS93" s="232"/>
      <c r="HT93" s="232"/>
      <c r="HU93" s="232"/>
      <c r="HV93" s="232"/>
      <c r="HW93" s="232"/>
      <c r="HX93" s="232"/>
      <c r="HY93" s="232"/>
      <c r="HZ93" s="232"/>
      <c r="IA93" s="232"/>
      <c r="IB93" s="232"/>
      <c r="IC93" s="232"/>
      <c r="ID93" s="232"/>
      <c r="IE93" s="232"/>
      <c r="IF93" s="232"/>
      <c r="IG93" s="232"/>
      <c r="IH93" s="232"/>
      <c r="II93" s="232"/>
      <c r="IJ93" s="232"/>
      <c r="IK93" s="232"/>
      <c r="IL93" s="232"/>
      <c r="IM93" s="232"/>
      <c r="IN93" s="232"/>
      <c r="IO93" s="232"/>
      <c r="IP93" s="232"/>
      <c r="IQ93" s="232"/>
      <c r="IR93" s="232"/>
      <c r="IS93" s="232"/>
      <c r="IT93" s="232"/>
      <c r="IU93" s="232"/>
      <c r="IV93" s="232"/>
      <c r="IW93" s="232"/>
      <c r="IX93" s="232"/>
      <c r="IY93" s="232"/>
      <c r="IZ93" s="232"/>
      <c r="JA93" s="232"/>
      <c r="JB93" s="232"/>
      <c r="JC93" s="232"/>
      <c r="JD93" s="232"/>
      <c r="JE93" s="232"/>
      <c r="JF93" s="232"/>
      <c r="JG93" s="232"/>
      <c r="JH93" s="232"/>
      <c r="JI93" s="232"/>
      <c r="JJ93" s="232"/>
      <c r="JK93" s="232"/>
      <c r="JL93" s="232"/>
      <c r="JM93" s="232"/>
      <c r="JN93" s="232"/>
      <c r="JO93" s="232"/>
      <c r="JP93" s="232"/>
      <c r="JQ93" s="232"/>
      <c r="JR93" s="232"/>
      <c r="JS93" s="232"/>
      <c r="JT93" s="232"/>
      <c r="JU93" s="232"/>
      <c r="JV93" s="232"/>
      <c r="JW93" s="232"/>
      <c r="JX93" s="232"/>
      <c r="JY93" s="232"/>
      <c r="JZ93" s="232"/>
      <c r="KA93" s="232"/>
      <c r="KB93" s="232"/>
      <c r="KC93" s="232"/>
      <c r="KD93" s="232"/>
      <c r="KE93" s="232"/>
      <c r="KF93" s="232"/>
      <c r="KG93" s="232"/>
      <c r="KH93" s="232"/>
      <c r="KI93" s="232"/>
      <c r="KJ93" s="232"/>
      <c r="KK93" s="232"/>
      <c r="KL93" s="232"/>
      <c r="KM93" s="232"/>
      <c r="KN93" s="232"/>
      <c r="KO93" s="232"/>
      <c r="KP93" s="232"/>
      <c r="KQ93" s="232"/>
      <c r="KR93" s="232"/>
      <c r="KS93" s="232"/>
      <c r="KT93" s="232"/>
      <c r="KU93" s="232"/>
      <c r="KV93" s="232"/>
      <c r="KW93" s="232"/>
      <c r="KX93" s="232"/>
      <c r="KY93" s="232"/>
      <c r="KZ93" s="232"/>
      <c r="LA93" s="232"/>
      <c r="LB93" s="232"/>
      <c r="LC93" s="232"/>
      <c r="LD93" s="232"/>
      <c r="LE93" s="232"/>
      <c r="LF93" s="232"/>
      <c r="LG93" s="232"/>
      <c r="LH93" s="232"/>
      <c r="LI93" s="232"/>
      <c r="LJ93" s="232"/>
      <c r="LK93" s="232"/>
      <c r="LL93" s="232"/>
      <c r="LM93" s="232"/>
      <c r="LN93" s="232"/>
      <c r="LO93" s="232"/>
      <c r="LP93" s="232"/>
      <c r="LQ93" s="232"/>
      <c r="LR93" s="232"/>
      <c r="LS93" s="232"/>
      <c r="LT93" s="232"/>
      <c r="LU93" s="232"/>
      <c r="LV93" s="232"/>
      <c r="LW93" s="232"/>
      <c r="LX93" s="232"/>
      <c r="LY93" s="232"/>
      <c r="LZ93" s="232"/>
      <c r="MA93" s="232"/>
      <c r="MB93" s="232"/>
      <c r="MC93" s="232"/>
      <c r="MD93" s="232"/>
      <c r="ME93" s="232"/>
      <c r="MF93" s="232"/>
      <c r="MG93" s="232"/>
      <c r="MH93" s="232"/>
      <c r="MI93" s="232"/>
      <c r="MJ93" s="232"/>
      <c r="MK93" s="232"/>
      <c r="ML93" s="232"/>
      <c r="MM93" s="232"/>
      <c r="MN93" s="232"/>
      <c r="MO93" s="232"/>
      <c r="MP93" s="232"/>
      <c r="MQ93" s="232"/>
      <c r="MR93" s="232"/>
      <c r="MS93" s="232"/>
      <c r="MT93" s="232"/>
      <c r="MU93" s="232"/>
      <c r="MV93" s="232"/>
      <c r="MW93" s="232"/>
      <c r="MX93" s="232"/>
      <c r="MY93" s="232"/>
      <c r="MZ93" s="232"/>
      <c r="NA93" s="232"/>
      <c r="NB93" s="232"/>
      <c r="NC93" s="232"/>
      <c r="ND93" s="232"/>
      <c r="NE93" s="232"/>
      <c r="NF93" s="232"/>
      <c r="NG93" s="232"/>
      <c r="NH93" s="232"/>
      <c r="NI93" s="232"/>
      <c r="NJ93" s="232"/>
      <c r="NK93" s="232"/>
      <c r="NL93" s="232"/>
      <c r="NM93" s="232"/>
      <c r="NN93" s="232"/>
      <c r="NO93" s="232"/>
      <c r="NP93" s="232"/>
      <c r="NQ93" s="232"/>
      <c r="NR93" s="232"/>
      <c r="NS93" s="232"/>
      <c r="NT93" s="232"/>
      <c r="NU93" s="232"/>
      <c r="NV93" s="232"/>
      <c r="NW93" s="232"/>
      <c r="NX93" s="232"/>
      <c r="NY93" s="232"/>
      <c r="NZ93" s="232"/>
      <c r="OA93" s="232"/>
      <c r="OB93" s="232"/>
      <c r="OC93" s="232"/>
      <c r="OD93" s="232"/>
      <c r="OE93" s="232"/>
      <c r="OF93" s="232"/>
      <c r="OG93" s="232"/>
      <c r="OH93" s="232"/>
      <c r="OI93" s="232"/>
      <c r="OJ93" s="232"/>
      <c r="OK93" s="232"/>
      <c r="OL93" s="232"/>
      <c r="OM93" s="232"/>
      <c r="ON93" s="232"/>
      <c r="OO93" s="232"/>
      <c r="OP93" s="232"/>
      <c r="OQ93" s="232"/>
      <c r="OR93" s="232"/>
      <c r="OS93" s="232"/>
      <c r="OT93" s="232"/>
      <c r="OU93" s="232"/>
      <c r="OV93" s="232"/>
      <c r="OW93" s="232"/>
      <c r="OX93" s="232"/>
      <c r="OY93" s="232"/>
      <c r="OZ93" s="232"/>
      <c r="PA93" s="232"/>
      <c r="PB93" s="232"/>
      <c r="PC93" s="232"/>
      <c r="PD93" s="232"/>
      <c r="PE93" s="232"/>
      <c r="PF93" s="232"/>
      <c r="PG93" s="232"/>
      <c r="PH93" s="232"/>
      <c r="PI93" s="232"/>
      <c r="PJ93" s="232"/>
      <c r="PK93" s="232"/>
      <c r="PL93" s="232"/>
      <c r="PM93" s="232"/>
      <c r="PN93" s="232"/>
      <c r="PO93" s="232"/>
      <c r="PP93" s="232"/>
      <c r="PQ93" s="232"/>
      <c r="PR93" s="232"/>
      <c r="PS93" s="232"/>
      <c r="PT93" s="232"/>
      <c r="PU93" s="232"/>
      <c r="PV93" s="232"/>
      <c r="PW93" s="232"/>
      <c r="PX93" s="232"/>
      <c r="PY93" s="232"/>
      <c r="PZ93" s="232"/>
      <c r="QA93" s="232"/>
      <c r="QB93" s="232"/>
      <c r="QC93" s="232"/>
      <c r="QD93" s="232"/>
      <c r="QE93" s="232"/>
      <c r="QF93" s="232"/>
      <c r="QG93" s="232"/>
      <c r="QH93" s="232"/>
      <c r="QI93" s="232"/>
      <c r="QJ93" s="232"/>
      <c r="QK93" s="232"/>
      <c r="QL93" s="232"/>
      <c r="QM93" s="232"/>
      <c r="QN93" s="232"/>
      <c r="QO93" s="232"/>
      <c r="QP93" s="232"/>
      <c r="QQ93" s="232"/>
      <c r="QR93" s="232"/>
      <c r="QS93" s="232"/>
      <c r="QT93" s="232"/>
      <c r="QU93" s="232"/>
      <c r="QV93" s="232"/>
      <c r="QW93" s="232"/>
      <c r="QX93" s="232"/>
      <c r="QY93" s="232"/>
      <c r="QZ93" s="232"/>
      <c r="RA93" s="232"/>
      <c r="RB93" s="232"/>
      <c r="RC93" s="232"/>
      <c r="RD93" s="232"/>
      <c r="RE93" s="232"/>
      <c r="RF93" s="232"/>
      <c r="RG93" s="232"/>
      <c r="RH93" s="232"/>
      <c r="RI93" s="232"/>
      <c r="RJ93" s="232"/>
      <c r="RK93" s="232"/>
      <c r="RL93" s="232"/>
      <c r="RM93" s="232"/>
      <c r="RN93" s="232"/>
      <c r="RO93" s="232"/>
      <c r="RP93" s="232"/>
      <c r="RQ93" s="232"/>
      <c r="RR93" s="232"/>
      <c r="RS93" s="232"/>
      <c r="RT93" s="232"/>
      <c r="RU93" s="232"/>
      <c r="RV93" s="232"/>
      <c r="RW93" s="232"/>
      <c r="RX93" s="232"/>
      <c r="RY93" s="232"/>
      <c r="RZ93" s="232"/>
      <c r="SA93" s="232"/>
      <c r="SB93" s="232"/>
      <c r="SC93" s="232"/>
      <c r="SD93" s="232"/>
      <c r="SE93" s="232"/>
      <c r="SF93" s="232"/>
      <c r="SG93" s="232"/>
      <c r="SH93" s="232"/>
      <c r="SI93" s="232"/>
      <c r="SJ93" s="232"/>
      <c r="SK93" s="232"/>
      <c r="SL93" s="232"/>
      <c r="SM93" s="232"/>
      <c r="SN93" s="232"/>
      <c r="SO93" s="232"/>
      <c r="SP93" s="232"/>
      <c r="SQ93" s="232"/>
      <c r="SR93" s="232"/>
      <c r="SS93" s="232"/>
      <c r="ST93" s="232"/>
      <c r="SU93" s="232"/>
      <c r="SV93" s="232"/>
      <c r="SW93" s="232"/>
      <c r="SX93" s="232"/>
      <c r="SY93" s="232"/>
      <c r="SZ93" s="232"/>
      <c r="TA93" s="232"/>
      <c r="TB93" s="232"/>
      <c r="TC93" s="232"/>
      <c r="TD93" s="232"/>
      <c r="TE93" s="232"/>
      <c r="TF93" s="232"/>
      <c r="TG93" s="232"/>
      <c r="TH93" s="232"/>
      <c r="TI93" s="232"/>
      <c r="TJ93" s="232"/>
      <c r="TK93" s="232"/>
      <c r="TL93" s="232"/>
      <c r="TM93" s="232"/>
      <c r="TN93" s="232"/>
      <c r="TO93" s="232"/>
      <c r="TP93" s="232"/>
      <c r="TQ93" s="232"/>
      <c r="TR93" s="232"/>
      <c r="TS93" s="232"/>
      <c r="TT93" s="232"/>
      <c r="TU93" s="232"/>
      <c r="TV93" s="232"/>
      <c r="TW93" s="232"/>
      <c r="TX93" s="232"/>
      <c r="TY93" s="232"/>
      <c r="TZ93" s="232"/>
      <c r="UA93" s="232"/>
      <c r="UB93" s="232"/>
      <c r="UC93" s="232"/>
      <c r="UD93" s="232"/>
      <c r="UE93" s="232"/>
      <c r="UF93" s="232"/>
      <c r="UG93" s="232"/>
      <c r="UH93" s="232"/>
      <c r="UI93" s="232"/>
      <c r="UJ93" s="232"/>
      <c r="UK93" s="232"/>
      <c r="UL93" s="232"/>
      <c r="UM93" s="232"/>
      <c r="UN93" s="232"/>
      <c r="UO93" s="232"/>
      <c r="UP93" s="232"/>
      <c r="UQ93" s="232"/>
      <c r="UR93" s="232"/>
      <c r="US93" s="232"/>
      <c r="UT93" s="232"/>
      <c r="UU93" s="232"/>
      <c r="UV93" s="232"/>
      <c r="UW93" s="232"/>
      <c r="UX93" s="232"/>
      <c r="UY93" s="232"/>
      <c r="UZ93" s="232"/>
      <c r="VA93" s="232"/>
      <c r="VB93" s="232"/>
      <c r="VC93" s="232"/>
      <c r="VD93" s="232"/>
      <c r="VE93" s="232"/>
      <c r="VF93" s="232"/>
      <c r="VG93" s="232"/>
      <c r="VH93" s="232"/>
      <c r="VI93" s="232"/>
      <c r="VJ93" s="232"/>
      <c r="VK93" s="232"/>
      <c r="VL93" s="232"/>
      <c r="VM93" s="232"/>
      <c r="VN93" s="232"/>
      <c r="VO93" s="232"/>
      <c r="VP93" s="232"/>
      <c r="VQ93" s="232"/>
      <c r="VR93" s="232"/>
      <c r="VS93" s="232"/>
      <c r="VT93" s="232"/>
      <c r="VU93" s="232"/>
      <c r="VV93" s="232"/>
      <c r="VW93" s="232"/>
      <c r="VX93" s="232"/>
      <c r="VY93" s="232"/>
      <c r="VZ93" s="232"/>
      <c r="WA93" s="232"/>
      <c r="WB93" s="232"/>
      <c r="WC93" s="232"/>
      <c r="WD93" s="232"/>
      <c r="WE93" s="232"/>
      <c r="WF93" s="232"/>
      <c r="WG93" s="232"/>
      <c r="WH93" s="232"/>
      <c r="WI93" s="232"/>
      <c r="WJ93" s="232"/>
      <c r="WK93" s="232"/>
      <c r="WL93" s="232"/>
      <c r="WM93" s="232"/>
      <c r="WN93" s="232"/>
      <c r="WO93" s="232"/>
      <c r="WP93" s="232"/>
      <c r="WQ93" s="232"/>
      <c r="WR93" s="232"/>
      <c r="WS93" s="232"/>
      <c r="WT93" s="232"/>
      <c r="WU93" s="232"/>
      <c r="WV93" s="232"/>
      <c r="WW93" s="232"/>
      <c r="WX93" s="232"/>
      <c r="WY93" s="232"/>
      <c r="WZ93" s="232"/>
      <c r="XA93" s="232"/>
      <c r="XB93" s="232"/>
      <c r="XC93" s="232"/>
      <c r="XD93" s="232"/>
      <c r="XE93" s="232"/>
      <c r="XF93" s="232"/>
      <c r="XG93" s="232"/>
      <c r="XH93" s="232"/>
      <c r="XI93" s="232"/>
      <c r="XJ93" s="232"/>
      <c r="XK93" s="232"/>
      <c r="XL93" s="232"/>
      <c r="XM93" s="232"/>
      <c r="XN93" s="232"/>
      <c r="XO93" s="232"/>
      <c r="XP93" s="232"/>
      <c r="XQ93" s="232"/>
      <c r="XR93" s="232"/>
      <c r="XS93" s="232"/>
      <c r="XT93" s="232"/>
      <c r="XU93" s="232"/>
      <c r="XV93" s="232"/>
      <c r="XW93" s="232"/>
      <c r="XX93" s="232"/>
      <c r="XY93" s="232"/>
      <c r="XZ93" s="232"/>
      <c r="YA93" s="232"/>
      <c r="YB93" s="232"/>
      <c r="YC93" s="232"/>
      <c r="YD93" s="232"/>
      <c r="YE93" s="232"/>
      <c r="YF93" s="232"/>
      <c r="YG93" s="232"/>
      <c r="YH93" s="232"/>
      <c r="YI93" s="232"/>
      <c r="YJ93" s="232"/>
      <c r="YK93" s="232"/>
      <c r="YL93" s="232"/>
      <c r="YM93" s="232"/>
      <c r="YN93" s="232"/>
      <c r="YO93" s="232"/>
      <c r="YP93" s="232"/>
      <c r="YQ93" s="232"/>
      <c r="YR93" s="232"/>
      <c r="YS93" s="232"/>
      <c r="YT93" s="232"/>
      <c r="YU93" s="232"/>
      <c r="YV93" s="232"/>
      <c r="YW93" s="232"/>
      <c r="YX93" s="232"/>
      <c r="YY93" s="232"/>
      <c r="YZ93" s="232"/>
      <c r="ZA93" s="232"/>
      <c r="ZB93" s="232"/>
      <c r="ZC93" s="232"/>
      <c r="ZD93" s="232"/>
      <c r="ZE93" s="232"/>
      <c r="ZF93" s="232"/>
      <c r="ZG93" s="232"/>
      <c r="ZH93" s="232"/>
      <c r="ZI93" s="232"/>
      <c r="ZJ93" s="232"/>
      <c r="ZK93" s="232"/>
      <c r="ZL93" s="232"/>
      <c r="ZM93" s="232"/>
      <c r="ZN93" s="232"/>
      <c r="ZO93" s="232"/>
      <c r="ZP93" s="232"/>
      <c r="ZQ93" s="232"/>
      <c r="ZR93" s="232"/>
      <c r="ZS93" s="232"/>
      <c r="ZT93" s="232"/>
      <c r="ZU93" s="232"/>
      <c r="ZV93" s="232"/>
      <c r="ZW93" s="232"/>
      <c r="ZX93" s="232"/>
      <c r="ZY93" s="232"/>
      <c r="ZZ93" s="232"/>
      <c r="AAA93" s="232"/>
      <c r="AAB93" s="232"/>
      <c r="AAC93" s="232"/>
      <c r="AAD93" s="232"/>
      <c r="AAE93" s="232"/>
      <c r="AAF93" s="232"/>
      <c r="AAG93" s="232"/>
      <c r="AAH93" s="232"/>
      <c r="AAI93" s="232"/>
      <c r="AAJ93" s="232"/>
      <c r="AAK93" s="232"/>
      <c r="AAL93" s="232"/>
      <c r="AAM93" s="232"/>
      <c r="AAN93" s="232"/>
      <c r="AAO93" s="232"/>
      <c r="AAP93" s="232"/>
      <c r="AAQ93" s="232"/>
      <c r="AAR93" s="232"/>
      <c r="AAS93" s="232"/>
      <c r="AAT93" s="232"/>
      <c r="AAU93" s="232"/>
      <c r="AAV93" s="232"/>
      <c r="AAW93" s="232"/>
      <c r="AAX93" s="232"/>
      <c r="AAY93" s="232"/>
      <c r="AAZ93" s="232"/>
      <c r="ABA93" s="232"/>
      <c r="ABB93" s="232"/>
      <c r="ABC93" s="232"/>
      <c r="ABD93" s="232"/>
      <c r="ABE93" s="232"/>
      <c r="ABF93" s="232"/>
      <c r="ABG93" s="232"/>
      <c r="ABH93" s="232"/>
      <c r="ABI93" s="232"/>
      <c r="ABJ93" s="232"/>
      <c r="ABK93" s="232"/>
      <c r="ABL93" s="232"/>
      <c r="ABM93" s="232"/>
      <c r="ABN93" s="232"/>
      <c r="ABO93" s="232"/>
      <c r="ABP93" s="232"/>
      <c r="ABQ93" s="232"/>
      <c r="ABR93" s="232"/>
      <c r="ABS93" s="232"/>
      <c r="ABT93" s="232"/>
      <c r="ABU93" s="232"/>
      <c r="ABV93" s="232"/>
      <c r="ABW93" s="232"/>
      <c r="ABX93" s="232"/>
      <c r="ABY93" s="232"/>
      <c r="ABZ93" s="232"/>
      <c r="ACA93" s="232"/>
      <c r="ACB93" s="232"/>
      <c r="ACC93" s="232"/>
      <c r="ACD93" s="232"/>
      <c r="ACE93" s="232"/>
      <c r="ACF93" s="232"/>
      <c r="ACG93" s="232"/>
      <c r="ACH93" s="232"/>
      <c r="ACI93" s="232"/>
      <c r="ACJ93" s="232"/>
      <c r="ACK93" s="232"/>
      <c r="ACL93" s="232"/>
      <c r="ACM93" s="232"/>
      <c r="ACN93" s="232"/>
      <c r="ACO93" s="232"/>
      <c r="ACP93" s="232"/>
      <c r="ACQ93" s="232"/>
      <c r="ACR93" s="232"/>
      <c r="ACS93" s="232"/>
      <c r="ACT93" s="232"/>
      <c r="ACU93" s="232"/>
      <c r="ACV93" s="232"/>
      <c r="ACW93" s="232"/>
      <c r="ACX93" s="232"/>
      <c r="ACY93" s="232"/>
      <c r="ACZ93" s="232"/>
      <c r="ADA93" s="232"/>
      <c r="ADB93" s="232"/>
      <c r="ADC93" s="232"/>
      <c r="ADD93" s="232"/>
      <c r="ADE93" s="232"/>
      <c r="ADF93" s="232"/>
      <c r="ADG93" s="232"/>
      <c r="ADH93" s="232"/>
      <c r="ADI93" s="232"/>
      <c r="ADJ93" s="232"/>
      <c r="ADK93" s="232"/>
      <c r="ADL93" s="232"/>
      <c r="ADM93" s="232"/>
      <c r="ADN93" s="232"/>
      <c r="ADO93" s="232"/>
      <c r="ADP93" s="232"/>
      <c r="ADQ93" s="232"/>
      <c r="ADR93" s="232"/>
      <c r="ADS93" s="232"/>
      <c r="ADT93" s="232"/>
      <c r="ADU93" s="232"/>
      <c r="ADV93" s="232"/>
      <c r="ADW93" s="232"/>
      <c r="ADX93" s="232"/>
      <c r="ADY93" s="232"/>
      <c r="ADZ93" s="232"/>
      <c r="AEA93" s="232"/>
      <c r="AEB93" s="232"/>
      <c r="AEC93" s="232"/>
      <c r="AED93" s="232"/>
      <c r="AEE93" s="232"/>
      <c r="AEF93" s="232"/>
      <c r="AEG93" s="232"/>
      <c r="AEH93" s="232"/>
      <c r="AEI93" s="232"/>
      <c r="AEJ93" s="232"/>
      <c r="AEK93" s="232"/>
      <c r="AEL93" s="232"/>
      <c r="AEM93" s="232"/>
      <c r="AEN93" s="232"/>
      <c r="AEO93" s="232"/>
      <c r="AEP93" s="232"/>
      <c r="AEQ93" s="232"/>
      <c r="AER93" s="232"/>
      <c r="AES93" s="232"/>
      <c r="AET93" s="232"/>
      <c r="AEU93" s="232"/>
      <c r="AEV93" s="232"/>
      <c r="AEW93" s="232"/>
      <c r="AEX93" s="232"/>
      <c r="AEY93" s="232"/>
      <c r="AEZ93" s="232"/>
      <c r="AFA93" s="232"/>
      <c r="AFB93" s="232"/>
      <c r="AFC93" s="232"/>
      <c r="AFD93" s="232"/>
      <c r="AFE93" s="232"/>
      <c r="AFF93" s="232"/>
      <c r="AFG93" s="232"/>
      <c r="AFH93" s="232"/>
      <c r="AFI93" s="232"/>
      <c r="AFJ93" s="232"/>
      <c r="AFK93" s="232"/>
      <c r="AFL93" s="232"/>
      <c r="AFM93" s="232"/>
      <c r="AFN93" s="232"/>
      <c r="AFO93" s="232"/>
      <c r="AFP93" s="232"/>
      <c r="AFQ93" s="232"/>
      <c r="AFR93" s="232"/>
      <c r="AFS93" s="232"/>
      <c r="AFT93" s="232"/>
      <c r="AFU93" s="232"/>
      <c r="AFV93" s="232"/>
      <c r="AFW93" s="232"/>
      <c r="AFX93" s="232"/>
      <c r="AFY93" s="232"/>
      <c r="AFZ93" s="232"/>
      <c r="AGA93" s="232"/>
      <c r="AGB93" s="232"/>
      <c r="AGC93" s="232"/>
      <c r="AGD93" s="232"/>
      <c r="AGE93" s="232"/>
      <c r="AGF93" s="232"/>
      <c r="AGG93" s="232"/>
      <c r="AGH93" s="232"/>
      <c r="AGI93" s="232"/>
      <c r="AGJ93" s="232"/>
      <c r="AGK93" s="232"/>
      <c r="AGL93" s="232"/>
      <c r="AGM93" s="232"/>
      <c r="AGN93" s="232"/>
      <c r="AGO93" s="232"/>
      <c r="AGP93" s="232"/>
      <c r="AGQ93" s="232"/>
      <c r="AGR93" s="232"/>
      <c r="AGS93" s="232"/>
      <c r="AGT93" s="232"/>
      <c r="AGU93" s="232"/>
      <c r="AGV93" s="232"/>
      <c r="AGW93" s="232"/>
      <c r="AGX93" s="232"/>
      <c r="AGY93" s="232"/>
      <c r="AGZ93" s="232"/>
      <c r="AHA93" s="232"/>
      <c r="AHB93" s="232"/>
      <c r="AHC93" s="232"/>
      <c r="AHD93" s="232"/>
      <c r="AHE93" s="232"/>
      <c r="AHF93" s="232"/>
      <c r="AHG93" s="232"/>
      <c r="AHH93" s="232"/>
      <c r="AHI93" s="232"/>
      <c r="AHJ93" s="232"/>
      <c r="AHK93" s="232"/>
      <c r="AHL93" s="232"/>
      <c r="AHM93" s="232"/>
      <c r="AHN93" s="232"/>
      <c r="AHO93" s="232"/>
      <c r="AHP93" s="232"/>
      <c r="AHQ93" s="232"/>
      <c r="AHR93" s="232"/>
      <c r="AHS93" s="232"/>
      <c r="AHT93" s="232"/>
      <c r="AHU93" s="232"/>
      <c r="AHV93" s="232"/>
      <c r="AHW93" s="232"/>
      <c r="AHX93" s="232"/>
      <c r="AHY93" s="232"/>
      <c r="AHZ93" s="232"/>
      <c r="AIA93" s="232"/>
      <c r="AIB93" s="232"/>
      <c r="AIC93" s="232"/>
      <c r="AID93" s="232"/>
      <c r="AIE93" s="232"/>
      <c r="AIF93" s="232"/>
      <c r="AIG93" s="232"/>
      <c r="AIH93" s="232"/>
      <c r="AII93" s="232"/>
      <c r="AIJ93" s="232"/>
      <c r="AIK93" s="232"/>
      <c r="AIL93" s="232"/>
      <c r="AIM93" s="232"/>
      <c r="AIN93" s="232"/>
      <c r="AIO93" s="232"/>
      <c r="AIP93" s="232"/>
      <c r="AIQ93" s="232"/>
      <c r="AIR93" s="232"/>
      <c r="AIS93" s="232"/>
      <c r="AIT93" s="232"/>
      <c r="AIU93" s="232"/>
      <c r="AIV93" s="232"/>
      <c r="AIW93" s="232"/>
      <c r="AIX93" s="232"/>
      <c r="AIY93" s="232"/>
      <c r="AIZ93" s="232"/>
      <c r="AJA93" s="232"/>
      <c r="AJB93" s="232"/>
      <c r="AJC93" s="232"/>
      <c r="AJD93" s="232"/>
      <c r="AJE93" s="232"/>
      <c r="AJF93" s="232"/>
      <c r="AJG93" s="232"/>
      <c r="AJH93" s="232"/>
      <c r="AJI93" s="232"/>
      <c r="AJJ93" s="232"/>
      <c r="AJK93" s="232"/>
      <c r="AJL93" s="232"/>
      <c r="AJM93" s="232"/>
      <c r="AJN93" s="232"/>
      <c r="AJO93" s="232"/>
      <c r="AJP93" s="232"/>
      <c r="AJQ93" s="232"/>
      <c r="AJR93" s="232"/>
      <c r="AJS93" s="232"/>
      <c r="AJT93" s="232"/>
      <c r="AJU93" s="232"/>
      <c r="AJV93" s="232"/>
      <c r="AJW93" s="232"/>
      <c r="AJX93" s="232"/>
      <c r="AJY93" s="232"/>
      <c r="AJZ93" s="232"/>
      <c r="AKA93" s="232"/>
      <c r="AKB93" s="232"/>
      <c r="AKC93" s="232"/>
      <c r="AKD93" s="232"/>
      <c r="AKE93" s="232"/>
      <c r="AKF93" s="232"/>
      <c r="AKG93" s="232"/>
      <c r="AKH93" s="232"/>
      <c r="AKI93" s="232"/>
      <c r="AKJ93" s="232"/>
      <c r="AKK93" s="232"/>
      <c r="AKL93" s="232"/>
      <c r="AKM93" s="232"/>
      <c r="AKN93" s="232"/>
      <c r="AKO93" s="232"/>
      <c r="AKP93" s="232"/>
      <c r="AKQ93" s="232"/>
      <c r="AKR93" s="232"/>
      <c r="AKS93" s="232"/>
      <c r="AKT93" s="232"/>
      <c r="AKU93" s="232"/>
      <c r="AKV93" s="232"/>
      <c r="AKW93" s="232"/>
      <c r="AKX93" s="232"/>
      <c r="AKY93" s="232"/>
      <c r="AKZ93" s="232"/>
      <c r="ALA93" s="232"/>
      <c r="ALB93" s="232"/>
      <c r="ALC93" s="232"/>
      <c r="ALD93" s="232"/>
      <c r="ALE93" s="232"/>
      <c r="ALF93" s="232"/>
      <c r="ALG93" s="232"/>
      <c r="ALH93" s="232"/>
      <c r="ALI93" s="232"/>
      <c r="ALJ93" s="232"/>
      <c r="ALK93" s="232"/>
      <c r="ALL93" s="232"/>
      <c r="ALM93" s="232"/>
      <c r="ALN93" s="232"/>
      <c r="ALO93" s="232"/>
      <c r="ALP93" s="232"/>
      <c r="ALQ93" s="232"/>
      <c r="ALR93" s="232"/>
      <c r="ALS93" s="232"/>
      <c r="ALT93" s="232"/>
      <c r="ALU93" s="232"/>
      <c r="ALV93" s="232"/>
      <c r="ALW93" s="232"/>
      <c r="ALX93" s="232"/>
      <c r="ALY93" s="232"/>
      <c r="ALZ93" s="232"/>
      <c r="AMA93" s="232"/>
      <c r="AMB93" s="232"/>
      <c r="AMC93" s="232"/>
      <c r="AMD93" s="232"/>
      <c r="AME93" s="232"/>
      <c r="AMF93" s="232"/>
      <c r="AMG93" s="232"/>
      <c r="AMH93" s="232"/>
      <c r="AMI93" s="232"/>
      <c r="AMJ93" s="232"/>
      <c r="AMK93" s="232"/>
    </row>
    <row r="94" spans="1:1025" s="234" customFormat="1">
      <c r="A94" s="344" t="s">
        <v>180</v>
      </c>
      <c r="B94" s="322" t="s">
        <v>179</v>
      </c>
      <c r="C94" s="342">
        <f>C69</f>
        <v>1</v>
      </c>
      <c r="D94" s="331" t="str">
        <f>IF(ISBLANK('[10]PRESUP LINEA IMPULSION'!D485),"",'[10]PRESUP LINEA IMPULSION'!D485)</f>
        <v>UD</v>
      </c>
      <c r="E94" s="310"/>
      <c r="F94" s="309">
        <f t="shared" si="3"/>
        <v>0</v>
      </c>
      <c r="G94" s="288" t="str">
        <f>IF(ISBLANK('[10]PRESUP LINEA IMPULSION'!G485),"",'[10]PRESUP LINEA IMPULSION'!G485)</f>
        <v/>
      </c>
      <c r="H94" s="250"/>
      <c r="K94" s="233"/>
      <c r="L94" s="233"/>
      <c r="M94" s="233"/>
      <c r="N94" s="233"/>
      <c r="O94" s="233"/>
      <c r="P94" s="233"/>
      <c r="Q94" s="233"/>
      <c r="R94" s="233"/>
      <c r="S94" s="232"/>
      <c r="T94" s="232"/>
      <c r="U94" s="232"/>
      <c r="V94" s="232"/>
      <c r="W94" s="232"/>
      <c r="X94" s="232"/>
      <c r="Y94" s="232"/>
      <c r="Z94" s="232"/>
      <c r="AA94" s="232"/>
      <c r="AB94" s="232"/>
      <c r="AC94" s="232"/>
      <c r="AD94" s="232"/>
      <c r="AE94" s="232"/>
      <c r="AF94" s="232"/>
      <c r="AG94" s="232"/>
      <c r="AH94" s="232"/>
      <c r="AI94" s="232"/>
      <c r="AJ94" s="232"/>
      <c r="AK94" s="232"/>
      <c r="AL94" s="232"/>
      <c r="AM94" s="232"/>
      <c r="AN94" s="232"/>
      <c r="AO94" s="232"/>
      <c r="AP94" s="232"/>
      <c r="AQ94" s="232"/>
      <c r="AR94" s="232"/>
      <c r="AS94" s="232"/>
      <c r="AT94" s="232"/>
      <c r="AU94" s="232"/>
      <c r="AV94" s="232"/>
      <c r="AW94" s="232"/>
      <c r="AX94" s="232"/>
      <c r="AY94" s="232"/>
      <c r="AZ94" s="232"/>
      <c r="BA94" s="232"/>
      <c r="BB94" s="232"/>
      <c r="BC94" s="232"/>
      <c r="BD94" s="232"/>
      <c r="BE94" s="232"/>
      <c r="BF94" s="232"/>
      <c r="BG94" s="232"/>
      <c r="BH94" s="232"/>
      <c r="BI94" s="232"/>
      <c r="BJ94" s="232"/>
      <c r="BK94" s="232"/>
      <c r="BL94" s="232"/>
      <c r="BM94" s="232"/>
      <c r="BN94" s="232"/>
      <c r="BO94" s="232"/>
      <c r="BP94" s="232"/>
      <c r="BQ94" s="232"/>
      <c r="BR94" s="232"/>
      <c r="BS94" s="232"/>
      <c r="BT94" s="232"/>
      <c r="BU94" s="232"/>
      <c r="BV94" s="232"/>
      <c r="BW94" s="232"/>
      <c r="BX94" s="232"/>
      <c r="BY94" s="232"/>
      <c r="BZ94" s="232"/>
      <c r="CA94" s="232"/>
      <c r="CB94" s="232"/>
      <c r="CC94" s="232"/>
      <c r="CD94" s="232"/>
      <c r="CE94" s="232"/>
      <c r="CF94" s="232"/>
      <c r="CG94" s="232"/>
      <c r="CH94" s="232"/>
      <c r="CI94" s="232"/>
      <c r="CJ94" s="232"/>
      <c r="CK94" s="232"/>
      <c r="CL94" s="232"/>
      <c r="CM94" s="232"/>
      <c r="CN94" s="232"/>
      <c r="CO94" s="232"/>
      <c r="CP94" s="232"/>
      <c r="CQ94" s="232"/>
      <c r="CR94" s="232"/>
      <c r="CS94" s="232"/>
      <c r="CT94" s="232"/>
      <c r="CU94" s="232"/>
      <c r="CV94" s="232"/>
      <c r="CW94" s="232"/>
      <c r="CX94" s="232"/>
      <c r="CY94" s="232"/>
      <c r="CZ94" s="232"/>
      <c r="DA94" s="232"/>
      <c r="DB94" s="232"/>
      <c r="DC94" s="232"/>
      <c r="DD94" s="232"/>
      <c r="DE94" s="232"/>
      <c r="DF94" s="232"/>
      <c r="DG94" s="232"/>
      <c r="DH94" s="232"/>
      <c r="DI94" s="232"/>
      <c r="DJ94" s="232"/>
      <c r="DK94" s="232"/>
      <c r="DL94" s="232"/>
      <c r="DM94" s="232"/>
      <c r="DN94" s="232"/>
      <c r="DO94" s="232"/>
      <c r="DP94" s="232"/>
      <c r="DQ94" s="232"/>
      <c r="DR94" s="232"/>
      <c r="DS94" s="232"/>
      <c r="DT94" s="232"/>
      <c r="DU94" s="232"/>
      <c r="DV94" s="232"/>
      <c r="DW94" s="232"/>
      <c r="DX94" s="232"/>
      <c r="DY94" s="232"/>
      <c r="DZ94" s="232"/>
      <c r="EA94" s="232"/>
      <c r="EB94" s="232"/>
      <c r="EC94" s="232"/>
      <c r="ED94" s="232"/>
      <c r="EE94" s="232"/>
      <c r="EF94" s="232"/>
      <c r="EG94" s="232"/>
      <c r="EH94" s="232"/>
      <c r="EI94" s="232"/>
      <c r="EJ94" s="232"/>
      <c r="EK94" s="232"/>
      <c r="EL94" s="232"/>
      <c r="EM94" s="232"/>
      <c r="EN94" s="232"/>
      <c r="EO94" s="232"/>
      <c r="EP94" s="232"/>
      <c r="EQ94" s="232"/>
      <c r="ER94" s="232"/>
      <c r="ES94" s="232"/>
      <c r="ET94" s="232"/>
      <c r="EU94" s="232"/>
      <c r="EV94" s="232"/>
      <c r="EW94" s="232"/>
      <c r="EX94" s="232"/>
      <c r="EY94" s="232"/>
      <c r="EZ94" s="232"/>
      <c r="FA94" s="232"/>
      <c r="FB94" s="232"/>
      <c r="FC94" s="232"/>
      <c r="FD94" s="232"/>
      <c r="FE94" s="232"/>
      <c r="FF94" s="232"/>
      <c r="FG94" s="232"/>
      <c r="FH94" s="232"/>
      <c r="FI94" s="232"/>
      <c r="FJ94" s="232"/>
      <c r="FK94" s="232"/>
      <c r="FL94" s="232"/>
      <c r="FM94" s="232"/>
      <c r="FN94" s="232"/>
      <c r="FO94" s="232"/>
      <c r="FP94" s="232"/>
      <c r="FQ94" s="232"/>
      <c r="FR94" s="232"/>
      <c r="FS94" s="232"/>
      <c r="FT94" s="232"/>
      <c r="FU94" s="232"/>
      <c r="FV94" s="232"/>
      <c r="FW94" s="232"/>
      <c r="FX94" s="232"/>
      <c r="FY94" s="232"/>
      <c r="FZ94" s="232"/>
      <c r="GA94" s="232"/>
      <c r="GB94" s="232"/>
      <c r="GC94" s="232"/>
      <c r="GD94" s="232"/>
      <c r="GE94" s="232"/>
      <c r="GF94" s="232"/>
      <c r="GG94" s="232"/>
      <c r="GH94" s="232"/>
      <c r="GI94" s="232"/>
      <c r="GJ94" s="232"/>
      <c r="GK94" s="232"/>
      <c r="GL94" s="232"/>
      <c r="GM94" s="232"/>
      <c r="GN94" s="232"/>
      <c r="GO94" s="232"/>
      <c r="GP94" s="232"/>
      <c r="GQ94" s="232"/>
      <c r="GR94" s="232"/>
      <c r="GS94" s="232"/>
      <c r="GT94" s="232"/>
      <c r="GU94" s="232"/>
      <c r="GV94" s="232"/>
      <c r="GW94" s="232"/>
      <c r="GX94" s="232"/>
      <c r="GY94" s="232"/>
      <c r="GZ94" s="232"/>
      <c r="HA94" s="232"/>
      <c r="HB94" s="232"/>
      <c r="HC94" s="232"/>
      <c r="HD94" s="232"/>
      <c r="HE94" s="232"/>
      <c r="HF94" s="232"/>
      <c r="HG94" s="232"/>
      <c r="HH94" s="232"/>
      <c r="HI94" s="232"/>
      <c r="HJ94" s="232"/>
      <c r="HK94" s="232"/>
      <c r="HL94" s="232"/>
      <c r="HM94" s="232"/>
      <c r="HN94" s="232"/>
      <c r="HO94" s="232"/>
      <c r="HP94" s="232"/>
      <c r="HQ94" s="232"/>
      <c r="HR94" s="232"/>
      <c r="HS94" s="232"/>
      <c r="HT94" s="232"/>
      <c r="HU94" s="232"/>
      <c r="HV94" s="232"/>
      <c r="HW94" s="232"/>
      <c r="HX94" s="232"/>
      <c r="HY94" s="232"/>
      <c r="HZ94" s="232"/>
      <c r="IA94" s="232"/>
      <c r="IB94" s="232"/>
      <c r="IC94" s="232"/>
      <c r="ID94" s="232"/>
      <c r="IE94" s="232"/>
      <c r="IF94" s="232"/>
      <c r="IG94" s="232"/>
      <c r="IH94" s="232"/>
      <c r="II94" s="232"/>
      <c r="IJ94" s="232"/>
      <c r="IK94" s="232"/>
      <c r="IL94" s="232"/>
      <c r="IM94" s="232"/>
      <c r="IN94" s="232"/>
      <c r="IO94" s="232"/>
      <c r="IP94" s="232"/>
      <c r="IQ94" s="232"/>
      <c r="IR94" s="232"/>
      <c r="IS94" s="232"/>
      <c r="IT94" s="232"/>
      <c r="IU94" s="232"/>
      <c r="IV94" s="232"/>
      <c r="IW94" s="232"/>
      <c r="IX94" s="232"/>
      <c r="IY94" s="232"/>
      <c r="IZ94" s="232"/>
      <c r="JA94" s="232"/>
      <c r="JB94" s="232"/>
      <c r="JC94" s="232"/>
      <c r="JD94" s="232"/>
      <c r="JE94" s="232"/>
      <c r="JF94" s="232"/>
      <c r="JG94" s="232"/>
      <c r="JH94" s="232"/>
      <c r="JI94" s="232"/>
      <c r="JJ94" s="232"/>
      <c r="JK94" s="232"/>
      <c r="JL94" s="232"/>
      <c r="JM94" s="232"/>
      <c r="JN94" s="232"/>
      <c r="JO94" s="232"/>
      <c r="JP94" s="232"/>
      <c r="JQ94" s="232"/>
      <c r="JR94" s="232"/>
      <c r="JS94" s="232"/>
      <c r="JT94" s="232"/>
      <c r="JU94" s="232"/>
      <c r="JV94" s="232"/>
      <c r="JW94" s="232"/>
      <c r="JX94" s="232"/>
      <c r="JY94" s="232"/>
      <c r="JZ94" s="232"/>
      <c r="KA94" s="232"/>
      <c r="KB94" s="232"/>
      <c r="KC94" s="232"/>
      <c r="KD94" s="232"/>
      <c r="KE94" s="232"/>
      <c r="KF94" s="232"/>
      <c r="KG94" s="232"/>
      <c r="KH94" s="232"/>
      <c r="KI94" s="232"/>
      <c r="KJ94" s="232"/>
      <c r="KK94" s="232"/>
      <c r="KL94" s="232"/>
      <c r="KM94" s="232"/>
      <c r="KN94" s="232"/>
      <c r="KO94" s="232"/>
      <c r="KP94" s="232"/>
      <c r="KQ94" s="232"/>
      <c r="KR94" s="232"/>
      <c r="KS94" s="232"/>
      <c r="KT94" s="232"/>
      <c r="KU94" s="232"/>
      <c r="KV94" s="232"/>
      <c r="KW94" s="232"/>
      <c r="KX94" s="232"/>
      <c r="KY94" s="232"/>
      <c r="KZ94" s="232"/>
      <c r="LA94" s="232"/>
      <c r="LB94" s="232"/>
      <c r="LC94" s="232"/>
      <c r="LD94" s="232"/>
      <c r="LE94" s="232"/>
      <c r="LF94" s="232"/>
      <c r="LG94" s="232"/>
      <c r="LH94" s="232"/>
      <c r="LI94" s="232"/>
      <c r="LJ94" s="232"/>
      <c r="LK94" s="232"/>
      <c r="LL94" s="232"/>
      <c r="LM94" s="232"/>
      <c r="LN94" s="232"/>
      <c r="LO94" s="232"/>
      <c r="LP94" s="232"/>
      <c r="LQ94" s="232"/>
      <c r="LR94" s="232"/>
      <c r="LS94" s="232"/>
      <c r="LT94" s="232"/>
      <c r="LU94" s="232"/>
      <c r="LV94" s="232"/>
      <c r="LW94" s="232"/>
      <c r="LX94" s="232"/>
      <c r="LY94" s="232"/>
      <c r="LZ94" s="232"/>
      <c r="MA94" s="232"/>
      <c r="MB94" s="232"/>
      <c r="MC94" s="232"/>
      <c r="MD94" s="232"/>
      <c r="ME94" s="232"/>
      <c r="MF94" s="232"/>
      <c r="MG94" s="232"/>
      <c r="MH94" s="232"/>
      <c r="MI94" s="232"/>
      <c r="MJ94" s="232"/>
      <c r="MK94" s="232"/>
      <c r="ML94" s="232"/>
      <c r="MM94" s="232"/>
      <c r="MN94" s="232"/>
      <c r="MO94" s="232"/>
      <c r="MP94" s="232"/>
      <c r="MQ94" s="232"/>
      <c r="MR94" s="232"/>
      <c r="MS94" s="232"/>
      <c r="MT94" s="232"/>
      <c r="MU94" s="232"/>
      <c r="MV94" s="232"/>
      <c r="MW94" s="232"/>
      <c r="MX94" s="232"/>
      <c r="MY94" s="232"/>
      <c r="MZ94" s="232"/>
      <c r="NA94" s="232"/>
      <c r="NB94" s="232"/>
      <c r="NC94" s="232"/>
      <c r="ND94" s="232"/>
      <c r="NE94" s="232"/>
      <c r="NF94" s="232"/>
      <c r="NG94" s="232"/>
      <c r="NH94" s="232"/>
      <c r="NI94" s="232"/>
      <c r="NJ94" s="232"/>
      <c r="NK94" s="232"/>
      <c r="NL94" s="232"/>
      <c r="NM94" s="232"/>
      <c r="NN94" s="232"/>
      <c r="NO94" s="232"/>
      <c r="NP94" s="232"/>
      <c r="NQ94" s="232"/>
      <c r="NR94" s="232"/>
      <c r="NS94" s="232"/>
      <c r="NT94" s="232"/>
      <c r="NU94" s="232"/>
      <c r="NV94" s="232"/>
      <c r="NW94" s="232"/>
      <c r="NX94" s="232"/>
      <c r="NY94" s="232"/>
      <c r="NZ94" s="232"/>
      <c r="OA94" s="232"/>
      <c r="OB94" s="232"/>
      <c r="OC94" s="232"/>
      <c r="OD94" s="232"/>
      <c r="OE94" s="232"/>
      <c r="OF94" s="232"/>
      <c r="OG94" s="232"/>
      <c r="OH94" s="232"/>
      <c r="OI94" s="232"/>
      <c r="OJ94" s="232"/>
      <c r="OK94" s="232"/>
      <c r="OL94" s="232"/>
      <c r="OM94" s="232"/>
      <c r="ON94" s="232"/>
      <c r="OO94" s="232"/>
      <c r="OP94" s="232"/>
      <c r="OQ94" s="232"/>
      <c r="OR94" s="232"/>
      <c r="OS94" s="232"/>
      <c r="OT94" s="232"/>
      <c r="OU94" s="232"/>
      <c r="OV94" s="232"/>
      <c r="OW94" s="232"/>
      <c r="OX94" s="232"/>
      <c r="OY94" s="232"/>
      <c r="OZ94" s="232"/>
      <c r="PA94" s="232"/>
      <c r="PB94" s="232"/>
      <c r="PC94" s="232"/>
      <c r="PD94" s="232"/>
      <c r="PE94" s="232"/>
      <c r="PF94" s="232"/>
      <c r="PG94" s="232"/>
      <c r="PH94" s="232"/>
      <c r="PI94" s="232"/>
      <c r="PJ94" s="232"/>
      <c r="PK94" s="232"/>
      <c r="PL94" s="232"/>
      <c r="PM94" s="232"/>
      <c r="PN94" s="232"/>
      <c r="PO94" s="232"/>
      <c r="PP94" s="232"/>
      <c r="PQ94" s="232"/>
      <c r="PR94" s="232"/>
      <c r="PS94" s="232"/>
      <c r="PT94" s="232"/>
      <c r="PU94" s="232"/>
      <c r="PV94" s="232"/>
      <c r="PW94" s="232"/>
      <c r="PX94" s="232"/>
      <c r="PY94" s="232"/>
      <c r="PZ94" s="232"/>
      <c r="QA94" s="232"/>
      <c r="QB94" s="232"/>
      <c r="QC94" s="232"/>
      <c r="QD94" s="232"/>
      <c r="QE94" s="232"/>
      <c r="QF94" s="232"/>
      <c r="QG94" s="232"/>
      <c r="QH94" s="232"/>
      <c r="QI94" s="232"/>
      <c r="QJ94" s="232"/>
      <c r="QK94" s="232"/>
      <c r="QL94" s="232"/>
      <c r="QM94" s="232"/>
      <c r="QN94" s="232"/>
      <c r="QO94" s="232"/>
      <c r="QP94" s="232"/>
      <c r="QQ94" s="232"/>
      <c r="QR94" s="232"/>
      <c r="QS94" s="232"/>
      <c r="QT94" s="232"/>
      <c r="QU94" s="232"/>
      <c r="QV94" s="232"/>
      <c r="QW94" s="232"/>
      <c r="QX94" s="232"/>
      <c r="QY94" s="232"/>
      <c r="QZ94" s="232"/>
      <c r="RA94" s="232"/>
      <c r="RB94" s="232"/>
      <c r="RC94" s="232"/>
      <c r="RD94" s="232"/>
      <c r="RE94" s="232"/>
      <c r="RF94" s="232"/>
      <c r="RG94" s="232"/>
      <c r="RH94" s="232"/>
      <c r="RI94" s="232"/>
      <c r="RJ94" s="232"/>
      <c r="RK94" s="232"/>
      <c r="RL94" s="232"/>
      <c r="RM94" s="232"/>
      <c r="RN94" s="232"/>
      <c r="RO94" s="232"/>
      <c r="RP94" s="232"/>
      <c r="RQ94" s="232"/>
      <c r="RR94" s="232"/>
      <c r="RS94" s="232"/>
      <c r="RT94" s="232"/>
      <c r="RU94" s="232"/>
      <c r="RV94" s="232"/>
      <c r="RW94" s="232"/>
      <c r="RX94" s="232"/>
      <c r="RY94" s="232"/>
      <c r="RZ94" s="232"/>
      <c r="SA94" s="232"/>
      <c r="SB94" s="232"/>
      <c r="SC94" s="232"/>
      <c r="SD94" s="232"/>
      <c r="SE94" s="232"/>
      <c r="SF94" s="232"/>
      <c r="SG94" s="232"/>
      <c r="SH94" s="232"/>
      <c r="SI94" s="232"/>
      <c r="SJ94" s="232"/>
      <c r="SK94" s="232"/>
      <c r="SL94" s="232"/>
      <c r="SM94" s="232"/>
      <c r="SN94" s="232"/>
      <c r="SO94" s="232"/>
      <c r="SP94" s="232"/>
      <c r="SQ94" s="232"/>
      <c r="SR94" s="232"/>
      <c r="SS94" s="232"/>
      <c r="ST94" s="232"/>
      <c r="SU94" s="232"/>
      <c r="SV94" s="232"/>
      <c r="SW94" s="232"/>
      <c r="SX94" s="232"/>
      <c r="SY94" s="232"/>
      <c r="SZ94" s="232"/>
      <c r="TA94" s="232"/>
      <c r="TB94" s="232"/>
      <c r="TC94" s="232"/>
      <c r="TD94" s="232"/>
      <c r="TE94" s="232"/>
      <c r="TF94" s="232"/>
      <c r="TG94" s="232"/>
      <c r="TH94" s="232"/>
      <c r="TI94" s="232"/>
      <c r="TJ94" s="232"/>
      <c r="TK94" s="232"/>
      <c r="TL94" s="232"/>
      <c r="TM94" s="232"/>
      <c r="TN94" s="232"/>
      <c r="TO94" s="232"/>
      <c r="TP94" s="232"/>
      <c r="TQ94" s="232"/>
      <c r="TR94" s="232"/>
      <c r="TS94" s="232"/>
      <c r="TT94" s="232"/>
      <c r="TU94" s="232"/>
      <c r="TV94" s="232"/>
      <c r="TW94" s="232"/>
      <c r="TX94" s="232"/>
      <c r="TY94" s="232"/>
      <c r="TZ94" s="232"/>
      <c r="UA94" s="232"/>
      <c r="UB94" s="232"/>
      <c r="UC94" s="232"/>
      <c r="UD94" s="232"/>
      <c r="UE94" s="232"/>
      <c r="UF94" s="232"/>
      <c r="UG94" s="232"/>
      <c r="UH94" s="232"/>
      <c r="UI94" s="232"/>
      <c r="UJ94" s="232"/>
      <c r="UK94" s="232"/>
      <c r="UL94" s="232"/>
      <c r="UM94" s="232"/>
      <c r="UN94" s="232"/>
      <c r="UO94" s="232"/>
      <c r="UP94" s="232"/>
      <c r="UQ94" s="232"/>
      <c r="UR94" s="232"/>
      <c r="US94" s="232"/>
      <c r="UT94" s="232"/>
      <c r="UU94" s="232"/>
      <c r="UV94" s="232"/>
      <c r="UW94" s="232"/>
      <c r="UX94" s="232"/>
      <c r="UY94" s="232"/>
      <c r="UZ94" s="232"/>
      <c r="VA94" s="232"/>
      <c r="VB94" s="232"/>
      <c r="VC94" s="232"/>
      <c r="VD94" s="232"/>
      <c r="VE94" s="232"/>
      <c r="VF94" s="232"/>
      <c r="VG94" s="232"/>
      <c r="VH94" s="232"/>
      <c r="VI94" s="232"/>
      <c r="VJ94" s="232"/>
      <c r="VK94" s="232"/>
      <c r="VL94" s="232"/>
      <c r="VM94" s="232"/>
      <c r="VN94" s="232"/>
      <c r="VO94" s="232"/>
      <c r="VP94" s="232"/>
      <c r="VQ94" s="232"/>
      <c r="VR94" s="232"/>
      <c r="VS94" s="232"/>
      <c r="VT94" s="232"/>
      <c r="VU94" s="232"/>
      <c r="VV94" s="232"/>
      <c r="VW94" s="232"/>
      <c r="VX94" s="232"/>
      <c r="VY94" s="232"/>
      <c r="VZ94" s="232"/>
      <c r="WA94" s="232"/>
      <c r="WB94" s="232"/>
      <c r="WC94" s="232"/>
      <c r="WD94" s="232"/>
      <c r="WE94" s="232"/>
      <c r="WF94" s="232"/>
      <c r="WG94" s="232"/>
      <c r="WH94" s="232"/>
      <c r="WI94" s="232"/>
      <c r="WJ94" s="232"/>
      <c r="WK94" s="232"/>
      <c r="WL94" s="232"/>
      <c r="WM94" s="232"/>
      <c r="WN94" s="232"/>
      <c r="WO94" s="232"/>
      <c r="WP94" s="232"/>
      <c r="WQ94" s="232"/>
      <c r="WR94" s="232"/>
      <c r="WS94" s="232"/>
      <c r="WT94" s="232"/>
      <c r="WU94" s="232"/>
      <c r="WV94" s="232"/>
      <c r="WW94" s="232"/>
      <c r="WX94" s="232"/>
      <c r="WY94" s="232"/>
      <c r="WZ94" s="232"/>
      <c r="XA94" s="232"/>
      <c r="XB94" s="232"/>
      <c r="XC94" s="232"/>
      <c r="XD94" s="232"/>
      <c r="XE94" s="232"/>
      <c r="XF94" s="232"/>
      <c r="XG94" s="232"/>
      <c r="XH94" s="232"/>
      <c r="XI94" s="232"/>
      <c r="XJ94" s="232"/>
      <c r="XK94" s="232"/>
      <c r="XL94" s="232"/>
      <c r="XM94" s="232"/>
      <c r="XN94" s="232"/>
      <c r="XO94" s="232"/>
      <c r="XP94" s="232"/>
      <c r="XQ94" s="232"/>
      <c r="XR94" s="232"/>
      <c r="XS94" s="232"/>
      <c r="XT94" s="232"/>
      <c r="XU94" s="232"/>
      <c r="XV94" s="232"/>
      <c r="XW94" s="232"/>
      <c r="XX94" s="232"/>
      <c r="XY94" s="232"/>
      <c r="XZ94" s="232"/>
      <c r="YA94" s="232"/>
      <c r="YB94" s="232"/>
      <c r="YC94" s="232"/>
      <c r="YD94" s="232"/>
      <c r="YE94" s="232"/>
      <c r="YF94" s="232"/>
      <c r="YG94" s="232"/>
      <c r="YH94" s="232"/>
      <c r="YI94" s="232"/>
      <c r="YJ94" s="232"/>
      <c r="YK94" s="232"/>
      <c r="YL94" s="232"/>
      <c r="YM94" s="232"/>
      <c r="YN94" s="232"/>
      <c r="YO94" s="232"/>
      <c r="YP94" s="232"/>
      <c r="YQ94" s="232"/>
      <c r="YR94" s="232"/>
      <c r="YS94" s="232"/>
      <c r="YT94" s="232"/>
      <c r="YU94" s="232"/>
      <c r="YV94" s="232"/>
      <c r="YW94" s="232"/>
      <c r="YX94" s="232"/>
      <c r="YY94" s="232"/>
      <c r="YZ94" s="232"/>
      <c r="ZA94" s="232"/>
      <c r="ZB94" s="232"/>
      <c r="ZC94" s="232"/>
      <c r="ZD94" s="232"/>
      <c r="ZE94" s="232"/>
      <c r="ZF94" s="232"/>
      <c r="ZG94" s="232"/>
      <c r="ZH94" s="232"/>
      <c r="ZI94" s="232"/>
      <c r="ZJ94" s="232"/>
      <c r="ZK94" s="232"/>
      <c r="ZL94" s="232"/>
      <c r="ZM94" s="232"/>
      <c r="ZN94" s="232"/>
      <c r="ZO94" s="232"/>
      <c r="ZP94" s="232"/>
      <c r="ZQ94" s="232"/>
      <c r="ZR94" s="232"/>
      <c r="ZS94" s="232"/>
      <c r="ZT94" s="232"/>
      <c r="ZU94" s="232"/>
      <c r="ZV94" s="232"/>
      <c r="ZW94" s="232"/>
      <c r="ZX94" s="232"/>
      <c r="ZY94" s="232"/>
      <c r="ZZ94" s="232"/>
      <c r="AAA94" s="232"/>
      <c r="AAB94" s="232"/>
      <c r="AAC94" s="232"/>
      <c r="AAD94" s="232"/>
      <c r="AAE94" s="232"/>
      <c r="AAF94" s="232"/>
      <c r="AAG94" s="232"/>
      <c r="AAH94" s="232"/>
      <c r="AAI94" s="232"/>
      <c r="AAJ94" s="232"/>
      <c r="AAK94" s="232"/>
      <c r="AAL94" s="232"/>
      <c r="AAM94" s="232"/>
      <c r="AAN94" s="232"/>
      <c r="AAO94" s="232"/>
      <c r="AAP94" s="232"/>
      <c r="AAQ94" s="232"/>
      <c r="AAR94" s="232"/>
      <c r="AAS94" s="232"/>
      <c r="AAT94" s="232"/>
      <c r="AAU94" s="232"/>
      <c r="AAV94" s="232"/>
      <c r="AAW94" s="232"/>
      <c r="AAX94" s="232"/>
      <c r="AAY94" s="232"/>
      <c r="AAZ94" s="232"/>
      <c r="ABA94" s="232"/>
      <c r="ABB94" s="232"/>
      <c r="ABC94" s="232"/>
      <c r="ABD94" s="232"/>
      <c r="ABE94" s="232"/>
      <c r="ABF94" s="232"/>
      <c r="ABG94" s="232"/>
      <c r="ABH94" s="232"/>
      <c r="ABI94" s="232"/>
      <c r="ABJ94" s="232"/>
      <c r="ABK94" s="232"/>
      <c r="ABL94" s="232"/>
      <c r="ABM94" s="232"/>
      <c r="ABN94" s="232"/>
      <c r="ABO94" s="232"/>
      <c r="ABP94" s="232"/>
      <c r="ABQ94" s="232"/>
      <c r="ABR94" s="232"/>
      <c r="ABS94" s="232"/>
      <c r="ABT94" s="232"/>
      <c r="ABU94" s="232"/>
      <c r="ABV94" s="232"/>
      <c r="ABW94" s="232"/>
      <c r="ABX94" s="232"/>
      <c r="ABY94" s="232"/>
      <c r="ABZ94" s="232"/>
      <c r="ACA94" s="232"/>
      <c r="ACB94" s="232"/>
      <c r="ACC94" s="232"/>
      <c r="ACD94" s="232"/>
      <c r="ACE94" s="232"/>
      <c r="ACF94" s="232"/>
      <c r="ACG94" s="232"/>
      <c r="ACH94" s="232"/>
      <c r="ACI94" s="232"/>
      <c r="ACJ94" s="232"/>
      <c r="ACK94" s="232"/>
      <c r="ACL94" s="232"/>
      <c r="ACM94" s="232"/>
      <c r="ACN94" s="232"/>
      <c r="ACO94" s="232"/>
      <c r="ACP94" s="232"/>
      <c r="ACQ94" s="232"/>
      <c r="ACR94" s="232"/>
      <c r="ACS94" s="232"/>
      <c r="ACT94" s="232"/>
      <c r="ACU94" s="232"/>
      <c r="ACV94" s="232"/>
      <c r="ACW94" s="232"/>
      <c r="ACX94" s="232"/>
      <c r="ACY94" s="232"/>
      <c r="ACZ94" s="232"/>
      <c r="ADA94" s="232"/>
      <c r="ADB94" s="232"/>
      <c r="ADC94" s="232"/>
      <c r="ADD94" s="232"/>
      <c r="ADE94" s="232"/>
      <c r="ADF94" s="232"/>
      <c r="ADG94" s="232"/>
      <c r="ADH94" s="232"/>
      <c r="ADI94" s="232"/>
      <c r="ADJ94" s="232"/>
      <c r="ADK94" s="232"/>
      <c r="ADL94" s="232"/>
      <c r="ADM94" s="232"/>
      <c r="ADN94" s="232"/>
      <c r="ADO94" s="232"/>
      <c r="ADP94" s="232"/>
      <c r="ADQ94" s="232"/>
      <c r="ADR94" s="232"/>
      <c r="ADS94" s="232"/>
      <c r="ADT94" s="232"/>
      <c r="ADU94" s="232"/>
      <c r="ADV94" s="232"/>
      <c r="ADW94" s="232"/>
      <c r="ADX94" s="232"/>
      <c r="ADY94" s="232"/>
      <c r="ADZ94" s="232"/>
      <c r="AEA94" s="232"/>
      <c r="AEB94" s="232"/>
      <c r="AEC94" s="232"/>
      <c r="AED94" s="232"/>
      <c r="AEE94" s="232"/>
      <c r="AEF94" s="232"/>
      <c r="AEG94" s="232"/>
      <c r="AEH94" s="232"/>
      <c r="AEI94" s="232"/>
      <c r="AEJ94" s="232"/>
      <c r="AEK94" s="232"/>
      <c r="AEL94" s="232"/>
      <c r="AEM94" s="232"/>
      <c r="AEN94" s="232"/>
      <c r="AEO94" s="232"/>
      <c r="AEP94" s="232"/>
      <c r="AEQ94" s="232"/>
      <c r="AER94" s="232"/>
      <c r="AES94" s="232"/>
      <c r="AET94" s="232"/>
      <c r="AEU94" s="232"/>
      <c r="AEV94" s="232"/>
      <c r="AEW94" s="232"/>
      <c r="AEX94" s="232"/>
      <c r="AEY94" s="232"/>
      <c r="AEZ94" s="232"/>
      <c r="AFA94" s="232"/>
      <c r="AFB94" s="232"/>
      <c r="AFC94" s="232"/>
      <c r="AFD94" s="232"/>
      <c r="AFE94" s="232"/>
      <c r="AFF94" s="232"/>
      <c r="AFG94" s="232"/>
      <c r="AFH94" s="232"/>
      <c r="AFI94" s="232"/>
      <c r="AFJ94" s="232"/>
      <c r="AFK94" s="232"/>
      <c r="AFL94" s="232"/>
      <c r="AFM94" s="232"/>
      <c r="AFN94" s="232"/>
      <c r="AFO94" s="232"/>
      <c r="AFP94" s="232"/>
      <c r="AFQ94" s="232"/>
      <c r="AFR94" s="232"/>
      <c r="AFS94" s="232"/>
      <c r="AFT94" s="232"/>
      <c r="AFU94" s="232"/>
      <c r="AFV94" s="232"/>
      <c r="AFW94" s="232"/>
      <c r="AFX94" s="232"/>
      <c r="AFY94" s="232"/>
      <c r="AFZ94" s="232"/>
      <c r="AGA94" s="232"/>
      <c r="AGB94" s="232"/>
      <c r="AGC94" s="232"/>
      <c r="AGD94" s="232"/>
      <c r="AGE94" s="232"/>
      <c r="AGF94" s="232"/>
      <c r="AGG94" s="232"/>
      <c r="AGH94" s="232"/>
      <c r="AGI94" s="232"/>
      <c r="AGJ94" s="232"/>
      <c r="AGK94" s="232"/>
      <c r="AGL94" s="232"/>
      <c r="AGM94" s="232"/>
      <c r="AGN94" s="232"/>
      <c r="AGO94" s="232"/>
      <c r="AGP94" s="232"/>
      <c r="AGQ94" s="232"/>
      <c r="AGR94" s="232"/>
      <c r="AGS94" s="232"/>
      <c r="AGT94" s="232"/>
      <c r="AGU94" s="232"/>
      <c r="AGV94" s="232"/>
      <c r="AGW94" s="232"/>
      <c r="AGX94" s="232"/>
      <c r="AGY94" s="232"/>
      <c r="AGZ94" s="232"/>
      <c r="AHA94" s="232"/>
      <c r="AHB94" s="232"/>
      <c r="AHC94" s="232"/>
      <c r="AHD94" s="232"/>
      <c r="AHE94" s="232"/>
      <c r="AHF94" s="232"/>
      <c r="AHG94" s="232"/>
      <c r="AHH94" s="232"/>
      <c r="AHI94" s="232"/>
      <c r="AHJ94" s="232"/>
      <c r="AHK94" s="232"/>
      <c r="AHL94" s="232"/>
      <c r="AHM94" s="232"/>
      <c r="AHN94" s="232"/>
      <c r="AHO94" s="232"/>
      <c r="AHP94" s="232"/>
      <c r="AHQ94" s="232"/>
      <c r="AHR94" s="232"/>
      <c r="AHS94" s="232"/>
      <c r="AHT94" s="232"/>
      <c r="AHU94" s="232"/>
      <c r="AHV94" s="232"/>
      <c r="AHW94" s="232"/>
      <c r="AHX94" s="232"/>
      <c r="AHY94" s="232"/>
      <c r="AHZ94" s="232"/>
      <c r="AIA94" s="232"/>
      <c r="AIB94" s="232"/>
      <c r="AIC94" s="232"/>
      <c r="AID94" s="232"/>
      <c r="AIE94" s="232"/>
      <c r="AIF94" s="232"/>
      <c r="AIG94" s="232"/>
      <c r="AIH94" s="232"/>
      <c r="AII94" s="232"/>
      <c r="AIJ94" s="232"/>
      <c r="AIK94" s="232"/>
      <c r="AIL94" s="232"/>
      <c r="AIM94" s="232"/>
      <c r="AIN94" s="232"/>
      <c r="AIO94" s="232"/>
      <c r="AIP94" s="232"/>
      <c r="AIQ94" s="232"/>
      <c r="AIR94" s="232"/>
      <c r="AIS94" s="232"/>
      <c r="AIT94" s="232"/>
      <c r="AIU94" s="232"/>
      <c r="AIV94" s="232"/>
      <c r="AIW94" s="232"/>
      <c r="AIX94" s="232"/>
      <c r="AIY94" s="232"/>
      <c r="AIZ94" s="232"/>
      <c r="AJA94" s="232"/>
      <c r="AJB94" s="232"/>
      <c r="AJC94" s="232"/>
      <c r="AJD94" s="232"/>
      <c r="AJE94" s="232"/>
      <c r="AJF94" s="232"/>
      <c r="AJG94" s="232"/>
      <c r="AJH94" s="232"/>
      <c r="AJI94" s="232"/>
      <c r="AJJ94" s="232"/>
      <c r="AJK94" s="232"/>
      <c r="AJL94" s="232"/>
      <c r="AJM94" s="232"/>
      <c r="AJN94" s="232"/>
      <c r="AJO94" s="232"/>
      <c r="AJP94" s="232"/>
      <c r="AJQ94" s="232"/>
      <c r="AJR94" s="232"/>
      <c r="AJS94" s="232"/>
      <c r="AJT94" s="232"/>
      <c r="AJU94" s="232"/>
      <c r="AJV94" s="232"/>
      <c r="AJW94" s="232"/>
      <c r="AJX94" s="232"/>
      <c r="AJY94" s="232"/>
      <c r="AJZ94" s="232"/>
      <c r="AKA94" s="232"/>
      <c r="AKB94" s="232"/>
      <c r="AKC94" s="232"/>
      <c r="AKD94" s="232"/>
      <c r="AKE94" s="232"/>
      <c r="AKF94" s="232"/>
      <c r="AKG94" s="232"/>
      <c r="AKH94" s="232"/>
      <c r="AKI94" s="232"/>
      <c r="AKJ94" s="232"/>
      <c r="AKK94" s="232"/>
      <c r="AKL94" s="232"/>
      <c r="AKM94" s="232"/>
      <c r="AKN94" s="232"/>
      <c r="AKO94" s="232"/>
      <c r="AKP94" s="232"/>
      <c r="AKQ94" s="232"/>
      <c r="AKR94" s="232"/>
      <c r="AKS94" s="232"/>
      <c r="AKT94" s="232"/>
      <c r="AKU94" s="232"/>
      <c r="AKV94" s="232"/>
      <c r="AKW94" s="232"/>
      <c r="AKX94" s="232"/>
      <c r="AKY94" s="232"/>
      <c r="AKZ94" s="232"/>
      <c r="ALA94" s="232"/>
      <c r="ALB94" s="232"/>
      <c r="ALC94" s="232"/>
      <c r="ALD94" s="232"/>
      <c r="ALE94" s="232"/>
      <c r="ALF94" s="232"/>
      <c r="ALG94" s="232"/>
      <c r="ALH94" s="232"/>
      <c r="ALI94" s="232"/>
      <c r="ALJ94" s="232"/>
      <c r="ALK94" s="232"/>
      <c r="ALL94" s="232"/>
      <c r="ALM94" s="232"/>
      <c r="ALN94" s="232"/>
      <c r="ALO94" s="232"/>
      <c r="ALP94" s="232"/>
      <c r="ALQ94" s="232"/>
      <c r="ALR94" s="232"/>
      <c r="ALS94" s="232"/>
      <c r="ALT94" s="232"/>
      <c r="ALU94" s="232"/>
      <c r="ALV94" s="232"/>
      <c r="ALW94" s="232"/>
      <c r="ALX94" s="232"/>
      <c r="ALY94" s="232"/>
      <c r="ALZ94" s="232"/>
      <c r="AMA94" s="232"/>
      <c r="AMB94" s="232"/>
      <c r="AMC94" s="232"/>
      <c r="AMD94" s="232"/>
      <c r="AME94" s="232"/>
      <c r="AMF94" s="232"/>
      <c r="AMG94" s="232"/>
      <c r="AMH94" s="232"/>
      <c r="AMI94" s="232"/>
      <c r="AMJ94" s="232"/>
      <c r="AMK94" s="232"/>
    </row>
    <row r="95" spans="1:1025" s="234" customFormat="1">
      <c r="A95" s="345" t="s">
        <v>100</v>
      </c>
      <c r="B95" s="347" t="s">
        <v>178</v>
      </c>
      <c r="C95" s="312" t="str">
        <f>C70</f>
        <v/>
      </c>
      <c r="D95" s="331" t="str">
        <f>IF(ISBLANK('[10]PRESUP LINEA IMPULSION'!D567),"",'[10]PRESUP LINEA IMPULSION'!D567)</f>
        <v/>
      </c>
      <c r="E95" s="310"/>
      <c r="F95" s="309" t="str">
        <f t="shared" si="3"/>
        <v/>
      </c>
      <c r="G95" s="288" t="str">
        <f>IF(ISBLANK('[10]PRESUP LINEA IMPULSION'!G567),"",'[10]PRESUP LINEA IMPULSION'!G567)</f>
        <v/>
      </c>
      <c r="H95" s="250"/>
      <c r="K95" s="233"/>
      <c r="L95" s="233"/>
      <c r="M95" s="233"/>
      <c r="N95" s="233"/>
      <c r="O95" s="233"/>
      <c r="P95" s="233"/>
      <c r="Q95" s="233"/>
      <c r="R95" s="233"/>
      <c r="S95" s="232"/>
      <c r="T95" s="232"/>
      <c r="U95" s="232"/>
      <c r="V95" s="232"/>
      <c r="W95" s="232"/>
      <c r="X95" s="232"/>
      <c r="Y95" s="232"/>
      <c r="Z95" s="232"/>
      <c r="AA95" s="232"/>
      <c r="AB95" s="232"/>
      <c r="AC95" s="232"/>
      <c r="AD95" s="232"/>
      <c r="AE95" s="232"/>
      <c r="AF95" s="232"/>
      <c r="AG95" s="232"/>
      <c r="AH95" s="232"/>
      <c r="AI95" s="232"/>
      <c r="AJ95" s="232"/>
      <c r="AK95" s="232"/>
      <c r="AL95" s="232"/>
      <c r="AM95" s="232"/>
      <c r="AN95" s="232"/>
      <c r="AO95" s="232"/>
      <c r="AP95" s="232"/>
      <c r="AQ95" s="232"/>
      <c r="AR95" s="232"/>
      <c r="AS95" s="232"/>
      <c r="AT95" s="232"/>
      <c r="AU95" s="232"/>
      <c r="AV95" s="232"/>
      <c r="AW95" s="232"/>
      <c r="AX95" s="232"/>
      <c r="AY95" s="232"/>
      <c r="AZ95" s="232"/>
      <c r="BA95" s="232"/>
      <c r="BB95" s="232"/>
      <c r="BC95" s="232"/>
      <c r="BD95" s="232"/>
      <c r="BE95" s="232"/>
      <c r="BF95" s="232"/>
      <c r="BG95" s="232"/>
      <c r="BH95" s="232"/>
      <c r="BI95" s="232"/>
      <c r="BJ95" s="232"/>
      <c r="BK95" s="232"/>
      <c r="BL95" s="232"/>
      <c r="BM95" s="232"/>
      <c r="BN95" s="232"/>
      <c r="BO95" s="232"/>
      <c r="BP95" s="232"/>
      <c r="BQ95" s="232"/>
      <c r="BR95" s="232"/>
      <c r="BS95" s="232"/>
      <c r="BT95" s="232"/>
      <c r="BU95" s="232"/>
      <c r="BV95" s="232"/>
      <c r="BW95" s="232"/>
      <c r="BX95" s="232"/>
      <c r="BY95" s="232"/>
      <c r="BZ95" s="232"/>
      <c r="CA95" s="232"/>
      <c r="CB95" s="232"/>
      <c r="CC95" s="232"/>
      <c r="CD95" s="232"/>
      <c r="CE95" s="232"/>
      <c r="CF95" s="232"/>
      <c r="CG95" s="232"/>
      <c r="CH95" s="232"/>
      <c r="CI95" s="232"/>
      <c r="CJ95" s="232"/>
      <c r="CK95" s="232"/>
      <c r="CL95" s="232"/>
      <c r="CM95" s="232"/>
      <c r="CN95" s="232"/>
      <c r="CO95" s="232"/>
      <c r="CP95" s="232"/>
      <c r="CQ95" s="232"/>
      <c r="CR95" s="232"/>
      <c r="CS95" s="232"/>
      <c r="CT95" s="232"/>
      <c r="CU95" s="232"/>
      <c r="CV95" s="232"/>
      <c r="CW95" s="232"/>
      <c r="CX95" s="232"/>
      <c r="CY95" s="232"/>
      <c r="CZ95" s="232"/>
      <c r="DA95" s="232"/>
      <c r="DB95" s="232"/>
      <c r="DC95" s="232"/>
      <c r="DD95" s="232"/>
      <c r="DE95" s="232"/>
      <c r="DF95" s="232"/>
      <c r="DG95" s="232"/>
      <c r="DH95" s="232"/>
      <c r="DI95" s="232"/>
      <c r="DJ95" s="232"/>
      <c r="DK95" s="232"/>
      <c r="DL95" s="232"/>
      <c r="DM95" s="232"/>
      <c r="DN95" s="232"/>
      <c r="DO95" s="232"/>
      <c r="DP95" s="232"/>
      <c r="DQ95" s="232"/>
      <c r="DR95" s="232"/>
      <c r="DS95" s="232"/>
      <c r="DT95" s="232"/>
      <c r="DU95" s="232"/>
      <c r="DV95" s="232"/>
      <c r="DW95" s="232"/>
      <c r="DX95" s="232"/>
      <c r="DY95" s="232"/>
      <c r="DZ95" s="232"/>
      <c r="EA95" s="232"/>
      <c r="EB95" s="232"/>
      <c r="EC95" s="232"/>
      <c r="ED95" s="232"/>
      <c r="EE95" s="232"/>
      <c r="EF95" s="232"/>
      <c r="EG95" s="232"/>
      <c r="EH95" s="232"/>
      <c r="EI95" s="232"/>
      <c r="EJ95" s="232"/>
      <c r="EK95" s="232"/>
      <c r="EL95" s="232"/>
      <c r="EM95" s="232"/>
      <c r="EN95" s="232"/>
      <c r="EO95" s="232"/>
      <c r="EP95" s="232"/>
      <c r="EQ95" s="232"/>
      <c r="ER95" s="232"/>
      <c r="ES95" s="232"/>
      <c r="ET95" s="232"/>
      <c r="EU95" s="232"/>
      <c r="EV95" s="232"/>
      <c r="EW95" s="232"/>
      <c r="EX95" s="232"/>
      <c r="EY95" s="232"/>
      <c r="EZ95" s="232"/>
      <c r="FA95" s="232"/>
      <c r="FB95" s="232"/>
      <c r="FC95" s="232"/>
      <c r="FD95" s="232"/>
      <c r="FE95" s="232"/>
      <c r="FF95" s="232"/>
      <c r="FG95" s="232"/>
      <c r="FH95" s="232"/>
      <c r="FI95" s="232"/>
      <c r="FJ95" s="232"/>
      <c r="FK95" s="232"/>
      <c r="FL95" s="232"/>
      <c r="FM95" s="232"/>
      <c r="FN95" s="232"/>
      <c r="FO95" s="232"/>
      <c r="FP95" s="232"/>
      <c r="FQ95" s="232"/>
      <c r="FR95" s="232"/>
      <c r="FS95" s="232"/>
      <c r="FT95" s="232"/>
      <c r="FU95" s="232"/>
      <c r="FV95" s="232"/>
      <c r="FW95" s="232"/>
      <c r="FX95" s="232"/>
      <c r="FY95" s="232"/>
      <c r="FZ95" s="232"/>
      <c r="GA95" s="232"/>
      <c r="GB95" s="232"/>
      <c r="GC95" s="232"/>
      <c r="GD95" s="232"/>
      <c r="GE95" s="232"/>
      <c r="GF95" s="232"/>
      <c r="GG95" s="232"/>
      <c r="GH95" s="232"/>
      <c r="GI95" s="232"/>
      <c r="GJ95" s="232"/>
      <c r="GK95" s="232"/>
      <c r="GL95" s="232"/>
      <c r="GM95" s="232"/>
      <c r="GN95" s="232"/>
      <c r="GO95" s="232"/>
      <c r="GP95" s="232"/>
      <c r="GQ95" s="232"/>
      <c r="GR95" s="232"/>
      <c r="GS95" s="232"/>
      <c r="GT95" s="232"/>
      <c r="GU95" s="232"/>
      <c r="GV95" s="232"/>
      <c r="GW95" s="232"/>
      <c r="GX95" s="232"/>
      <c r="GY95" s="232"/>
      <c r="GZ95" s="232"/>
      <c r="HA95" s="232"/>
      <c r="HB95" s="232"/>
      <c r="HC95" s="232"/>
      <c r="HD95" s="232"/>
      <c r="HE95" s="232"/>
      <c r="HF95" s="232"/>
      <c r="HG95" s="232"/>
      <c r="HH95" s="232"/>
      <c r="HI95" s="232"/>
      <c r="HJ95" s="232"/>
      <c r="HK95" s="232"/>
      <c r="HL95" s="232"/>
      <c r="HM95" s="232"/>
      <c r="HN95" s="232"/>
      <c r="HO95" s="232"/>
      <c r="HP95" s="232"/>
      <c r="HQ95" s="232"/>
      <c r="HR95" s="232"/>
      <c r="HS95" s="232"/>
      <c r="HT95" s="232"/>
      <c r="HU95" s="232"/>
      <c r="HV95" s="232"/>
      <c r="HW95" s="232"/>
      <c r="HX95" s="232"/>
      <c r="HY95" s="232"/>
      <c r="HZ95" s="232"/>
      <c r="IA95" s="232"/>
      <c r="IB95" s="232"/>
      <c r="IC95" s="232"/>
      <c r="ID95" s="232"/>
      <c r="IE95" s="232"/>
      <c r="IF95" s="232"/>
      <c r="IG95" s="232"/>
      <c r="IH95" s="232"/>
      <c r="II95" s="232"/>
      <c r="IJ95" s="232"/>
      <c r="IK95" s="232"/>
      <c r="IL95" s="232"/>
      <c r="IM95" s="232"/>
      <c r="IN95" s="232"/>
      <c r="IO95" s="232"/>
      <c r="IP95" s="232"/>
      <c r="IQ95" s="232"/>
      <c r="IR95" s="232"/>
      <c r="IS95" s="232"/>
      <c r="IT95" s="232"/>
      <c r="IU95" s="232"/>
      <c r="IV95" s="232"/>
      <c r="IW95" s="232"/>
      <c r="IX95" s="232"/>
      <c r="IY95" s="232"/>
      <c r="IZ95" s="232"/>
      <c r="JA95" s="232"/>
      <c r="JB95" s="232"/>
      <c r="JC95" s="232"/>
      <c r="JD95" s="232"/>
      <c r="JE95" s="232"/>
      <c r="JF95" s="232"/>
      <c r="JG95" s="232"/>
      <c r="JH95" s="232"/>
      <c r="JI95" s="232"/>
      <c r="JJ95" s="232"/>
      <c r="JK95" s="232"/>
      <c r="JL95" s="232"/>
      <c r="JM95" s="232"/>
      <c r="JN95" s="232"/>
      <c r="JO95" s="232"/>
      <c r="JP95" s="232"/>
      <c r="JQ95" s="232"/>
      <c r="JR95" s="232"/>
      <c r="JS95" s="232"/>
      <c r="JT95" s="232"/>
      <c r="JU95" s="232"/>
      <c r="JV95" s="232"/>
      <c r="JW95" s="232"/>
      <c r="JX95" s="232"/>
      <c r="JY95" s="232"/>
      <c r="JZ95" s="232"/>
      <c r="KA95" s="232"/>
      <c r="KB95" s="232"/>
      <c r="KC95" s="232"/>
      <c r="KD95" s="232"/>
      <c r="KE95" s="232"/>
      <c r="KF95" s="232"/>
      <c r="KG95" s="232"/>
      <c r="KH95" s="232"/>
      <c r="KI95" s="232"/>
      <c r="KJ95" s="232"/>
      <c r="KK95" s="232"/>
      <c r="KL95" s="232"/>
      <c r="KM95" s="232"/>
      <c r="KN95" s="232"/>
      <c r="KO95" s="232"/>
      <c r="KP95" s="232"/>
      <c r="KQ95" s="232"/>
      <c r="KR95" s="232"/>
      <c r="KS95" s="232"/>
      <c r="KT95" s="232"/>
      <c r="KU95" s="232"/>
      <c r="KV95" s="232"/>
      <c r="KW95" s="232"/>
      <c r="KX95" s="232"/>
      <c r="KY95" s="232"/>
      <c r="KZ95" s="232"/>
      <c r="LA95" s="232"/>
      <c r="LB95" s="232"/>
      <c r="LC95" s="232"/>
      <c r="LD95" s="232"/>
      <c r="LE95" s="232"/>
      <c r="LF95" s="232"/>
      <c r="LG95" s="232"/>
      <c r="LH95" s="232"/>
      <c r="LI95" s="232"/>
      <c r="LJ95" s="232"/>
      <c r="LK95" s="232"/>
      <c r="LL95" s="232"/>
      <c r="LM95" s="232"/>
      <c r="LN95" s="232"/>
      <c r="LO95" s="232"/>
      <c r="LP95" s="232"/>
      <c r="LQ95" s="232"/>
      <c r="LR95" s="232"/>
      <c r="LS95" s="232"/>
      <c r="LT95" s="232"/>
      <c r="LU95" s="232"/>
      <c r="LV95" s="232"/>
      <c r="LW95" s="232"/>
      <c r="LX95" s="232"/>
      <c r="LY95" s="232"/>
      <c r="LZ95" s="232"/>
      <c r="MA95" s="232"/>
      <c r="MB95" s="232"/>
      <c r="MC95" s="232"/>
      <c r="MD95" s="232"/>
      <c r="ME95" s="232"/>
      <c r="MF95" s="232"/>
      <c r="MG95" s="232"/>
      <c r="MH95" s="232"/>
      <c r="MI95" s="232"/>
      <c r="MJ95" s="232"/>
      <c r="MK95" s="232"/>
      <c r="ML95" s="232"/>
      <c r="MM95" s="232"/>
      <c r="MN95" s="232"/>
      <c r="MO95" s="232"/>
      <c r="MP95" s="232"/>
      <c r="MQ95" s="232"/>
      <c r="MR95" s="232"/>
      <c r="MS95" s="232"/>
      <c r="MT95" s="232"/>
      <c r="MU95" s="232"/>
      <c r="MV95" s="232"/>
      <c r="MW95" s="232"/>
      <c r="MX95" s="232"/>
      <c r="MY95" s="232"/>
      <c r="MZ95" s="232"/>
      <c r="NA95" s="232"/>
      <c r="NB95" s="232"/>
      <c r="NC95" s="232"/>
      <c r="ND95" s="232"/>
      <c r="NE95" s="232"/>
      <c r="NF95" s="232"/>
      <c r="NG95" s="232"/>
      <c r="NH95" s="232"/>
      <c r="NI95" s="232"/>
      <c r="NJ95" s="232"/>
      <c r="NK95" s="232"/>
      <c r="NL95" s="232"/>
      <c r="NM95" s="232"/>
      <c r="NN95" s="232"/>
      <c r="NO95" s="232"/>
      <c r="NP95" s="232"/>
      <c r="NQ95" s="232"/>
      <c r="NR95" s="232"/>
      <c r="NS95" s="232"/>
      <c r="NT95" s="232"/>
      <c r="NU95" s="232"/>
      <c r="NV95" s="232"/>
      <c r="NW95" s="232"/>
      <c r="NX95" s="232"/>
      <c r="NY95" s="232"/>
      <c r="NZ95" s="232"/>
      <c r="OA95" s="232"/>
      <c r="OB95" s="232"/>
      <c r="OC95" s="232"/>
      <c r="OD95" s="232"/>
      <c r="OE95" s="232"/>
      <c r="OF95" s="232"/>
      <c r="OG95" s="232"/>
      <c r="OH95" s="232"/>
      <c r="OI95" s="232"/>
      <c r="OJ95" s="232"/>
      <c r="OK95" s="232"/>
      <c r="OL95" s="232"/>
      <c r="OM95" s="232"/>
      <c r="ON95" s="232"/>
      <c r="OO95" s="232"/>
      <c r="OP95" s="232"/>
      <c r="OQ95" s="232"/>
      <c r="OR95" s="232"/>
      <c r="OS95" s="232"/>
      <c r="OT95" s="232"/>
      <c r="OU95" s="232"/>
      <c r="OV95" s="232"/>
      <c r="OW95" s="232"/>
      <c r="OX95" s="232"/>
      <c r="OY95" s="232"/>
      <c r="OZ95" s="232"/>
      <c r="PA95" s="232"/>
      <c r="PB95" s="232"/>
      <c r="PC95" s="232"/>
      <c r="PD95" s="232"/>
      <c r="PE95" s="232"/>
      <c r="PF95" s="232"/>
      <c r="PG95" s="232"/>
      <c r="PH95" s="232"/>
      <c r="PI95" s="232"/>
      <c r="PJ95" s="232"/>
      <c r="PK95" s="232"/>
      <c r="PL95" s="232"/>
      <c r="PM95" s="232"/>
      <c r="PN95" s="232"/>
      <c r="PO95" s="232"/>
      <c r="PP95" s="232"/>
      <c r="PQ95" s="232"/>
      <c r="PR95" s="232"/>
      <c r="PS95" s="232"/>
      <c r="PT95" s="232"/>
      <c r="PU95" s="232"/>
      <c r="PV95" s="232"/>
      <c r="PW95" s="232"/>
      <c r="PX95" s="232"/>
      <c r="PY95" s="232"/>
      <c r="PZ95" s="232"/>
      <c r="QA95" s="232"/>
      <c r="QB95" s="232"/>
      <c r="QC95" s="232"/>
      <c r="QD95" s="232"/>
      <c r="QE95" s="232"/>
      <c r="QF95" s="232"/>
      <c r="QG95" s="232"/>
      <c r="QH95" s="232"/>
      <c r="QI95" s="232"/>
      <c r="QJ95" s="232"/>
      <c r="QK95" s="232"/>
      <c r="QL95" s="232"/>
      <c r="QM95" s="232"/>
      <c r="QN95" s="232"/>
      <c r="QO95" s="232"/>
      <c r="QP95" s="232"/>
      <c r="QQ95" s="232"/>
      <c r="QR95" s="232"/>
      <c r="QS95" s="232"/>
      <c r="QT95" s="232"/>
      <c r="QU95" s="232"/>
      <c r="QV95" s="232"/>
      <c r="QW95" s="232"/>
      <c r="QX95" s="232"/>
      <c r="QY95" s="232"/>
      <c r="QZ95" s="232"/>
      <c r="RA95" s="232"/>
      <c r="RB95" s="232"/>
      <c r="RC95" s="232"/>
      <c r="RD95" s="232"/>
      <c r="RE95" s="232"/>
      <c r="RF95" s="232"/>
      <c r="RG95" s="232"/>
      <c r="RH95" s="232"/>
      <c r="RI95" s="232"/>
      <c r="RJ95" s="232"/>
      <c r="RK95" s="232"/>
      <c r="RL95" s="232"/>
      <c r="RM95" s="232"/>
      <c r="RN95" s="232"/>
      <c r="RO95" s="232"/>
      <c r="RP95" s="232"/>
      <c r="RQ95" s="232"/>
      <c r="RR95" s="232"/>
      <c r="RS95" s="232"/>
      <c r="RT95" s="232"/>
      <c r="RU95" s="232"/>
      <c r="RV95" s="232"/>
      <c r="RW95" s="232"/>
      <c r="RX95" s="232"/>
      <c r="RY95" s="232"/>
      <c r="RZ95" s="232"/>
      <c r="SA95" s="232"/>
      <c r="SB95" s="232"/>
      <c r="SC95" s="232"/>
      <c r="SD95" s="232"/>
      <c r="SE95" s="232"/>
      <c r="SF95" s="232"/>
      <c r="SG95" s="232"/>
      <c r="SH95" s="232"/>
      <c r="SI95" s="232"/>
      <c r="SJ95" s="232"/>
      <c r="SK95" s="232"/>
      <c r="SL95" s="232"/>
      <c r="SM95" s="232"/>
      <c r="SN95" s="232"/>
      <c r="SO95" s="232"/>
      <c r="SP95" s="232"/>
      <c r="SQ95" s="232"/>
      <c r="SR95" s="232"/>
      <c r="SS95" s="232"/>
      <c r="ST95" s="232"/>
      <c r="SU95" s="232"/>
      <c r="SV95" s="232"/>
      <c r="SW95" s="232"/>
      <c r="SX95" s="232"/>
      <c r="SY95" s="232"/>
      <c r="SZ95" s="232"/>
      <c r="TA95" s="232"/>
      <c r="TB95" s="232"/>
      <c r="TC95" s="232"/>
      <c r="TD95" s="232"/>
      <c r="TE95" s="232"/>
      <c r="TF95" s="232"/>
      <c r="TG95" s="232"/>
      <c r="TH95" s="232"/>
      <c r="TI95" s="232"/>
      <c r="TJ95" s="232"/>
      <c r="TK95" s="232"/>
      <c r="TL95" s="232"/>
      <c r="TM95" s="232"/>
      <c r="TN95" s="232"/>
      <c r="TO95" s="232"/>
      <c r="TP95" s="232"/>
      <c r="TQ95" s="232"/>
      <c r="TR95" s="232"/>
      <c r="TS95" s="232"/>
      <c r="TT95" s="232"/>
      <c r="TU95" s="232"/>
      <c r="TV95" s="232"/>
      <c r="TW95" s="232"/>
      <c r="TX95" s="232"/>
      <c r="TY95" s="232"/>
      <c r="TZ95" s="232"/>
      <c r="UA95" s="232"/>
      <c r="UB95" s="232"/>
      <c r="UC95" s="232"/>
      <c r="UD95" s="232"/>
      <c r="UE95" s="232"/>
      <c r="UF95" s="232"/>
      <c r="UG95" s="232"/>
      <c r="UH95" s="232"/>
      <c r="UI95" s="232"/>
      <c r="UJ95" s="232"/>
      <c r="UK95" s="232"/>
      <c r="UL95" s="232"/>
      <c r="UM95" s="232"/>
      <c r="UN95" s="232"/>
      <c r="UO95" s="232"/>
      <c r="UP95" s="232"/>
      <c r="UQ95" s="232"/>
      <c r="UR95" s="232"/>
      <c r="US95" s="232"/>
      <c r="UT95" s="232"/>
      <c r="UU95" s="232"/>
      <c r="UV95" s="232"/>
      <c r="UW95" s="232"/>
      <c r="UX95" s="232"/>
      <c r="UY95" s="232"/>
      <c r="UZ95" s="232"/>
      <c r="VA95" s="232"/>
      <c r="VB95" s="232"/>
      <c r="VC95" s="232"/>
      <c r="VD95" s="232"/>
      <c r="VE95" s="232"/>
      <c r="VF95" s="232"/>
      <c r="VG95" s="232"/>
      <c r="VH95" s="232"/>
      <c r="VI95" s="232"/>
      <c r="VJ95" s="232"/>
      <c r="VK95" s="232"/>
      <c r="VL95" s="232"/>
      <c r="VM95" s="232"/>
      <c r="VN95" s="232"/>
      <c r="VO95" s="232"/>
      <c r="VP95" s="232"/>
      <c r="VQ95" s="232"/>
      <c r="VR95" s="232"/>
      <c r="VS95" s="232"/>
      <c r="VT95" s="232"/>
      <c r="VU95" s="232"/>
      <c r="VV95" s="232"/>
      <c r="VW95" s="232"/>
      <c r="VX95" s="232"/>
      <c r="VY95" s="232"/>
      <c r="VZ95" s="232"/>
      <c r="WA95" s="232"/>
      <c r="WB95" s="232"/>
      <c r="WC95" s="232"/>
      <c r="WD95" s="232"/>
      <c r="WE95" s="232"/>
      <c r="WF95" s="232"/>
      <c r="WG95" s="232"/>
      <c r="WH95" s="232"/>
      <c r="WI95" s="232"/>
      <c r="WJ95" s="232"/>
      <c r="WK95" s="232"/>
      <c r="WL95" s="232"/>
      <c r="WM95" s="232"/>
      <c r="WN95" s="232"/>
      <c r="WO95" s="232"/>
      <c r="WP95" s="232"/>
      <c r="WQ95" s="232"/>
      <c r="WR95" s="232"/>
      <c r="WS95" s="232"/>
      <c r="WT95" s="232"/>
      <c r="WU95" s="232"/>
      <c r="WV95" s="232"/>
      <c r="WW95" s="232"/>
      <c r="WX95" s="232"/>
      <c r="WY95" s="232"/>
      <c r="WZ95" s="232"/>
      <c r="XA95" s="232"/>
      <c r="XB95" s="232"/>
      <c r="XC95" s="232"/>
      <c r="XD95" s="232"/>
      <c r="XE95" s="232"/>
      <c r="XF95" s="232"/>
      <c r="XG95" s="232"/>
      <c r="XH95" s="232"/>
      <c r="XI95" s="232"/>
      <c r="XJ95" s="232"/>
      <c r="XK95" s="232"/>
      <c r="XL95" s="232"/>
      <c r="XM95" s="232"/>
      <c r="XN95" s="232"/>
      <c r="XO95" s="232"/>
      <c r="XP95" s="232"/>
      <c r="XQ95" s="232"/>
      <c r="XR95" s="232"/>
      <c r="XS95" s="232"/>
      <c r="XT95" s="232"/>
      <c r="XU95" s="232"/>
      <c r="XV95" s="232"/>
      <c r="XW95" s="232"/>
      <c r="XX95" s="232"/>
      <c r="XY95" s="232"/>
      <c r="XZ95" s="232"/>
      <c r="YA95" s="232"/>
      <c r="YB95" s="232"/>
      <c r="YC95" s="232"/>
      <c r="YD95" s="232"/>
      <c r="YE95" s="232"/>
      <c r="YF95" s="232"/>
      <c r="YG95" s="232"/>
      <c r="YH95" s="232"/>
      <c r="YI95" s="232"/>
      <c r="YJ95" s="232"/>
      <c r="YK95" s="232"/>
      <c r="YL95" s="232"/>
      <c r="YM95" s="232"/>
      <c r="YN95" s="232"/>
      <c r="YO95" s="232"/>
      <c r="YP95" s="232"/>
      <c r="YQ95" s="232"/>
      <c r="YR95" s="232"/>
      <c r="YS95" s="232"/>
      <c r="YT95" s="232"/>
      <c r="YU95" s="232"/>
      <c r="YV95" s="232"/>
      <c r="YW95" s="232"/>
      <c r="YX95" s="232"/>
      <c r="YY95" s="232"/>
      <c r="YZ95" s="232"/>
      <c r="ZA95" s="232"/>
      <c r="ZB95" s="232"/>
      <c r="ZC95" s="232"/>
      <c r="ZD95" s="232"/>
      <c r="ZE95" s="232"/>
      <c r="ZF95" s="232"/>
      <c r="ZG95" s="232"/>
      <c r="ZH95" s="232"/>
      <c r="ZI95" s="232"/>
      <c r="ZJ95" s="232"/>
      <c r="ZK95" s="232"/>
      <c r="ZL95" s="232"/>
      <c r="ZM95" s="232"/>
      <c r="ZN95" s="232"/>
      <c r="ZO95" s="232"/>
      <c r="ZP95" s="232"/>
      <c r="ZQ95" s="232"/>
      <c r="ZR95" s="232"/>
      <c r="ZS95" s="232"/>
      <c r="ZT95" s="232"/>
      <c r="ZU95" s="232"/>
      <c r="ZV95" s="232"/>
      <c r="ZW95" s="232"/>
      <c r="ZX95" s="232"/>
      <c r="ZY95" s="232"/>
      <c r="ZZ95" s="232"/>
      <c r="AAA95" s="232"/>
      <c r="AAB95" s="232"/>
      <c r="AAC95" s="232"/>
      <c r="AAD95" s="232"/>
      <c r="AAE95" s="232"/>
      <c r="AAF95" s="232"/>
      <c r="AAG95" s="232"/>
      <c r="AAH95" s="232"/>
      <c r="AAI95" s="232"/>
      <c r="AAJ95" s="232"/>
      <c r="AAK95" s="232"/>
      <c r="AAL95" s="232"/>
      <c r="AAM95" s="232"/>
      <c r="AAN95" s="232"/>
      <c r="AAO95" s="232"/>
      <c r="AAP95" s="232"/>
      <c r="AAQ95" s="232"/>
      <c r="AAR95" s="232"/>
      <c r="AAS95" s="232"/>
      <c r="AAT95" s="232"/>
      <c r="AAU95" s="232"/>
      <c r="AAV95" s="232"/>
      <c r="AAW95" s="232"/>
      <c r="AAX95" s="232"/>
      <c r="AAY95" s="232"/>
      <c r="AAZ95" s="232"/>
      <c r="ABA95" s="232"/>
      <c r="ABB95" s="232"/>
      <c r="ABC95" s="232"/>
      <c r="ABD95" s="232"/>
      <c r="ABE95" s="232"/>
      <c r="ABF95" s="232"/>
      <c r="ABG95" s="232"/>
      <c r="ABH95" s="232"/>
      <c r="ABI95" s="232"/>
      <c r="ABJ95" s="232"/>
      <c r="ABK95" s="232"/>
      <c r="ABL95" s="232"/>
      <c r="ABM95" s="232"/>
      <c r="ABN95" s="232"/>
      <c r="ABO95" s="232"/>
      <c r="ABP95" s="232"/>
      <c r="ABQ95" s="232"/>
      <c r="ABR95" s="232"/>
      <c r="ABS95" s="232"/>
      <c r="ABT95" s="232"/>
      <c r="ABU95" s="232"/>
      <c r="ABV95" s="232"/>
      <c r="ABW95" s="232"/>
      <c r="ABX95" s="232"/>
      <c r="ABY95" s="232"/>
      <c r="ABZ95" s="232"/>
      <c r="ACA95" s="232"/>
      <c r="ACB95" s="232"/>
      <c r="ACC95" s="232"/>
      <c r="ACD95" s="232"/>
      <c r="ACE95" s="232"/>
      <c r="ACF95" s="232"/>
      <c r="ACG95" s="232"/>
      <c r="ACH95" s="232"/>
      <c r="ACI95" s="232"/>
      <c r="ACJ95" s="232"/>
      <c r="ACK95" s="232"/>
      <c r="ACL95" s="232"/>
      <c r="ACM95" s="232"/>
      <c r="ACN95" s="232"/>
      <c r="ACO95" s="232"/>
      <c r="ACP95" s="232"/>
      <c r="ACQ95" s="232"/>
      <c r="ACR95" s="232"/>
      <c r="ACS95" s="232"/>
      <c r="ACT95" s="232"/>
      <c r="ACU95" s="232"/>
      <c r="ACV95" s="232"/>
      <c r="ACW95" s="232"/>
      <c r="ACX95" s="232"/>
      <c r="ACY95" s="232"/>
      <c r="ACZ95" s="232"/>
      <c r="ADA95" s="232"/>
      <c r="ADB95" s="232"/>
      <c r="ADC95" s="232"/>
      <c r="ADD95" s="232"/>
      <c r="ADE95" s="232"/>
      <c r="ADF95" s="232"/>
      <c r="ADG95" s="232"/>
      <c r="ADH95" s="232"/>
      <c r="ADI95" s="232"/>
      <c r="ADJ95" s="232"/>
      <c r="ADK95" s="232"/>
      <c r="ADL95" s="232"/>
      <c r="ADM95" s="232"/>
      <c r="ADN95" s="232"/>
      <c r="ADO95" s="232"/>
      <c r="ADP95" s="232"/>
      <c r="ADQ95" s="232"/>
      <c r="ADR95" s="232"/>
      <c r="ADS95" s="232"/>
      <c r="ADT95" s="232"/>
      <c r="ADU95" s="232"/>
      <c r="ADV95" s="232"/>
      <c r="ADW95" s="232"/>
      <c r="ADX95" s="232"/>
      <c r="ADY95" s="232"/>
      <c r="ADZ95" s="232"/>
      <c r="AEA95" s="232"/>
      <c r="AEB95" s="232"/>
      <c r="AEC95" s="232"/>
      <c r="AED95" s="232"/>
      <c r="AEE95" s="232"/>
      <c r="AEF95" s="232"/>
      <c r="AEG95" s="232"/>
      <c r="AEH95" s="232"/>
      <c r="AEI95" s="232"/>
      <c r="AEJ95" s="232"/>
      <c r="AEK95" s="232"/>
      <c r="AEL95" s="232"/>
      <c r="AEM95" s="232"/>
      <c r="AEN95" s="232"/>
      <c r="AEO95" s="232"/>
      <c r="AEP95" s="232"/>
      <c r="AEQ95" s="232"/>
      <c r="AER95" s="232"/>
      <c r="AES95" s="232"/>
      <c r="AET95" s="232"/>
      <c r="AEU95" s="232"/>
      <c r="AEV95" s="232"/>
      <c r="AEW95" s="232"/>
      <c r="AEX95" s="232"/>
      <c r="AEY95" s="232"/>
      <c r="AEZ95" s="232"/>
      <c r="AFA95" s="232"/>
      <c r="AFB95" s="232"/>
      <c r="AFC95" s="232"/>
      <c r="AFD95" s="232"/>
      <c r="AFE95" s="232"/>
      <c r="AFF95" s="232"/>
      <c r="AFG95" s="232"/>
      <c r="AFH95" s="232"/>
      <c r="AFI95" s="232"/>
      <c r="AFJ95" s="232"/>
      <c r="AFK95" s="232"/>
      <c r="AFL95" s="232"/>
      <c r="AFM95" s="232"/>
      <c r="AFN95" s="232"/>
      <c r="AFO95" s="232"/>
      <c r="AFP95" s="232"/>
      <c r="AFQ95" s="232"/>
      <c r="AFR95" s="232"/>
      <c r="AFS95" s="232"/>
      <c r="AFT95" s="232"/>
      <c r="AFU95" s="232"/>
      <c r="AFV95" s="232"/>
      <c r="AFW95" s="232"/>
      <c r="AFX95" s="232"/>
      <c r="AFY95" s="232"/>
      <c r="AFZ95" s="232"/>
      <c r="AGA95" s="232"/>
      <c r="AGB95" s="232"/>
      <c r="AGC95" s="232"/>
      <c r="AGD95" s="232"/>
      <c r="AGE95" s="232"/>
      <c r="AGF95" s="232"/>
      <c r="AGG95" s="232"/>
      <c r="AGH95" s="232"/>
      <c r="AGI95" s="232"/>
      <c r="AGJ95" s="232"/>
      <c r="AGK95" s="232"/>
      <c r="AGL95" s="232"/>
      <c r="AGM95" s="232"/>
      <c r="AGN95" s="232"/>
      <c r="AGO95" s="232"/>
      <c r="AGP95" s="232"/>
      <c r="AGQ95" s="232"/>
      <c r="AGR95" s="232"/>
      <c r="AGS95" s="232"/>
      <c r="AGT95" s="232"/>
      <c r="AGU95" s="232"/>
      <c r="AGV95" s="232"/>
      <c r="AGW95" s="232"/>
      <c r="AGX95" s="232"/>
      <c r="AGY95" s="232"/>
      <c r="AGZ95" s="232"/>
      <c r="AHA95" s="232"/>
      <c r="AHB95" s="232"/>
      <c r="AHC95" s="232"/>
      <c r="AHD95" s="232"/>
      <c r="AHE95" s="232"/>
      <c r="AHF95" s="232"/>
      <c r="AHG95" s="232"/>
      <c r="AHH95" s="232"/>
      <c r="AHI95" s="232"/>
      <c r="AHJ95" s="232"/>
      <c r="AHK95" s="232"/>
      <c r="AHL95" s="232"/>
      <c r="AHM95" s="232"/>
      <c r="AHN95" s="232"/>
      <c r="AHO95" s="232"/>
      <c r="AHP95" s="232"/>
      <c r="AHQ95" s="232"/>
      <c r="AHR95" s="232"/>
      <c r="AHS95" s="232"/>
      <c r="AHT95" s="232"/>
      <c r="AHU95" s="232"/>
      <c r="AHV95" s="232"/>
      <c r="AHW95" s="232"/>
      <c r="AHX95" s="232"/>
      <c r="AHY95" s="232"/>
      <c r="AHZ95" s="232"/>
      <c r="AIA95" s="232"/>
      <c r="AIB95" s="232"/>
      <c r="AIC95" s="232"/>
      <c r="AID95" s="232"/>
      <c r="AIE95" s="232"/>
      <c r="AIF95" s="232"/>
      <c r="AIG95" s="232"/>
      <c r="AIH95" s="232"/>
      <c r="AII95" s="232"/>
      <c r="AIJ95" s="232"/>
      <c r="AIK95" s="232"/>
      <c r="AIL95" s="232"/>
      <c r="AIM95" s="232"/>
      <c r="AIN95" s="232"/>
      <c r="AIO95" s="232"/>
      <c r="AIP95" s="232"/>
      <c r="AIQ95" s="232"/>
      <c r="AIR95" s="232"/>
      <c r="AIS95" s="232"/>
      <c r="AIT95" s="232"/>
      <c r="AIU95" s="232"/>
      <c r="AIV95" s="232"/>
      <c r="AIW95" s="232"/>
      <c r="AIX95" s="232"/>
      <c r="AIY95" s="232"/>
      <c r="AIZ95" s="232"/>
      <c r="AJA95" s="232"/>
      <c r="AJB95" s="232"/>
      <c r="AJC95" s="232"/>
      <c r="AJD95" s="232"/>
      <c r="AJE95" s="232"/>
      <c r="AJF95" s="232"/>
      <c r="AJG95" s="232"/>
      <c r="AJH95" s="232"/>
      <c r="AJI95" s="232"/>
      <c r="AJJ95" s="232"/>
      <c r="AJK95" s="232"/>
      <c r="AJL95" s="232"/>
      <c r="AJM95" s="232"/>
      <c r="AJN95" s="232"/>
      <c r="AJO95" s="232"/>
      <c r="AJP95" s="232"/>
      <c r="AJQ95" s="232"/>
      <c r="AJR95" s="232"/>
      <c r="AJS95" s="232"/>
      <c r="AJT95" s="232"/>
      <c r="AJU95" s="232"/>
      <c r="AJV95" s="232"/>
      <c r="AJW95" s="232"/>
      <c r="AJX95" s="232"/>
      <c r="AJY95" s="232"/>
      <c r="AJZ95" s="232"/>
      <c r="AKA95" s="232"/>
      <c r="AKB95" s="232"/>
      <c r="AKC95" s="232"/>
      <c r="AKD95" s="232"/>
      <c r="AKE95" s="232"/>
      <c r="AKF95" s="232"/>
      <c r="AKG95" s="232"/>
      <c r="AKH95" s="232"/>
      <c r="AKI95" s="232"/>
      <c r="AKJ95" s="232"/>
      <c r="AKK95" s="232"/>
      <c r="AKL95" s="232"/>
      <c r="AKM95" s="232"/>
      <c r="AKN95" s="232"/>
      <c r="AKO95" s="232"/>
      <c r="AKP95" s="232"/>
      <c r="AKQ95" s="232"/>
      <c r="AKR95" s="232"/>
      <c r="AKS95" s="232"/>
      <c r="AKT95" s="232"/>
      <c r="AKU95" s="232"/>
      <c r="AKV95" s="232"/>
      <c r="AKW95" s="232"/>
      <c r="AKX95" s="232"/>
      <c r="AKY95" s="232"/>
      <c r="AKZ95" s="232"/>
      <c r="ALA95" s="232"/>
      <c r="ALB95" s="232"/>
      <c r="ALC95" s="232"/>
      <c r="ALD95" s="232"/>
      <c r="ALE95" s="232"/>
      <c r="ALF95" s="232"/>
      <c r="ALG95" s="232"/>
      <c r="ALH95" s="232"/>
      <c r="ALI95" s="232"/>
      <c r="ALJ95" s="232"/>
      <c r="ALK95" s="232"/>
      <c r="ALL95" s="232"/>
      <c r="ALM95" s="232"/>
      <c r="ALN95" s="232"/>
      <c r="ALO95" s="232"/>
      <c r="ALP95" s="232"/>
      <c r="ALQ95" s="232"/>
      <c r="ALR95" s="232"/>
      <c r="ALS95" s="232"/>
      <c r="ALT95" s="232"/>
      <c r="ALU95" s="232"/>
      <c r="ALV95" s="232"/>
      <c r="ALW95" s="232"/>
      <c r="ALX95" s="232"/>
      <c r="ALY95" s="232"/>
      <c r="ALZ95" s="232"/>
      <c r="AMA95" s="232"/>
      <c r="AMB95" s="232"/>
      <c r="AMC95" s="232"/>
      <c r="AMD95" s="232"/>
      <c r="AME95" s="232"/>
      <c r="AMF95" s="232"/>
      <c r="AMG95" s="232"/>
      <c r="AMH95" s="232"/>
      <c r="AMI95" s="232"/>
      <c r="AMJ95" s="232"/>
      <c r="AMK95" s="232"/>
    </row>
    <row r="96" spans="1:1025" s="234" customFormat="1">
      <c r="A96" s="344" t="s">
        <v>98</v>
      </c>
      <c r="B96" s="322" t="s">
        <v>177</v>
      </c>
      <c r="C96" s="342">
        <f>C71</f>
        <v>2</v>
      </c>
      <c r="D96" s="331" t="str">
        <f>IF(ISBLANK('[10]PRESUP LINEA IMPULSION'!D578),"",'[10]PRESUP LINEA IMPULSION'!D578)</f>
        <v>UD</v>
      </c>
      <c r="E96" s="310"/>
      <c r="F96" s="309">
        <f t="shared" si="3"/>
        <v>0</v>
      </c>
      <c r="G96" s="288" t="str">
        <f>IF(ISBLANK('[10]PRESUP LINEA IMPULSION'!G578),"",'[10]PRESUP LINEA IMPULSION'!G578)</f>
        <v/>
      </c>
      <c r="H96" s="250"/>
      <c r="K96" s="233"/>
      <c r="L96" s="233"/>
      <c r="M96" s="233"/>
      <c r="N96" s="233"/>
      <c r="O96" s="233"/>
      <c r="P96" s="233"/>
      <c r="Q96" s="233"/>
      <c r="R96" s="233"/>
      <c r="S96" s="232"/>
      <c r="T96" s="232"/>
      <c r="U96" s="232"/>
      <c r="V96" s="232"/>
      <c r="W96" s="232"/>
      <c r="X96" s="232"/>
      <c r="Y96" s="232"/>
      <c r="Z96" s="232"/>
      <c r="AA96" s="232"/>
      <c r="AB96" s="232"/>
      <c r="AC96" s="232"/>
      <c r="AD96" s="232"/>
      <c r="AE96" s="232"/>
      <c r="AF96" s="232"/>
      <c r="AG96" s="232"/>
      <c r="AH96" s="232"/>
      <c r="AI96" s="232"/>
      <c r="AJ96" s="232"/>
      <c r="AK96" s="232"/>
      <c r="AL96" s="232"/>
      <c r="AM96" s="232"/>
      <c r="AN96" s="232"/>
      <c r="AO96" s="232"/>
      <c r="AP96" s="232"/>
      <c r="AQ96" s="232"/>
      <c r="AR96" s="232"/>
      <c r="AS96" s="232"/>
      <c r="AT96" s="232"/>
      <c r="AU96" s="232"/>
      <c r="AV96" s="232"/>
      <c r="AW96" s="232"/>
      <c r="AX96" s="232"/>
      <c r="AY96" s="232"/>
      <c r="AZ96" s="232"/>
      <c r="BA96" s="232"/>
      <c r="BB96" s="232"/>
      <c r="BC96" s="232"/>
      <c r="BD96" s="232"/>
      <c r="BE96" s="232"/>
      <c r="BF96" s="232"/>
      <c r="BG96" s="232"/>
      <c r="BH96" s="232"/>
      <c r="BI96" s="232"/>
      <c r="BJ96" s="232"/>
      <c r="BK96" s="232"/>
      <c r="BL96" s="232"/>
      <c r="BM96" s="232"/>
      <c r="BN96" s="232"/>
      <c r="BO96" s="232"/>
      <c r="BP96" s="232"/>
      <c r="BQ96" s="232"/>
      <c r="BR96" s="232"/>
      <c r="BS96" s="232"/>
      <c r="BT96" s="232"/>
      <c r="BU96" s="232"/>
      <c r="BV96" s="232"/>
      <c r="BW96" s="232"/>
      <c r="BX96" s="232"/>
      <c r="BY96" s="232"/>
      <c r="BZ96" s="232"/>
      <c r="CA96" s="232"/>
      <c r="CB96" s="232"/>
      <c r="CC96" s="232"/>
      <c r="CD96" s="232"/>
      <c r="CE96" s="232"/>
      <c r="CF96" s="232"/>
      <c r="CG96" s="232"/>
      <c r="CH96" s="232"/>
      <c r="CI96" s="232"/>
      <c r="CJ96" s="232"/>
      <c r="CK96" s="232"/>
      <c r="CL96" s="232"/>
      <c r="CM96" s="232"/>
      <c r="CN96" s="232"/>
      <c r="CO96" s="232"/>
      <c r="CP96" s="232"/>
      <c r="CQ96" s="232"/>
      <c r="CR96" s="232"/>
      <c r="CS96" s="232"/>
      <c r="CT96" s="232"/>
      <c r="CU96" s="232"/>
      <c r="CV96" s="232"/>
      <c r="CW96" s="232"/>
      <c r="CX96" s="232"/>
      <c r="CY96" s="232"/>
      <c r="CZ96" s="232"/>
      <c r="DA96" s="232"/>
      <c r="DB96" s="232"/>
      <c r="DC96" s="232"/>
      <c r="DD96" s="232"/>
      <c r="DE96" s="232"/>
      <c r="DF96" s="232"/>
      <c r="DG96" s="232"/>
      <c r="DH96" s="232"/>
      <c r="DI96" s="232"/>
      <c r="DJ96" s="232"/>
      <c r="DK96" s="232"/>
      <c r="DL96" s="232"/>
      <c r="DM96" s="232"/>
      <c r="DN96" s="232"/>
      <c r="DO96" s="232"/>
      <c r="DP96" s="232"/>
      <c r="DQ96" s="232"/>
      <c r="DR96" s="232"/>
      <c r="DS96" s="232"/>
      <c r="DT96" s="232"/>
      <c r="DU96" s="232"/>
      <c r="DV96" s="232"/>
      <c r="DW96" s="232"/>
      <c r="DX96" s="232"/>
      <c r="DY96" s="232"/>
      <c r="DZ96" s="232"/>
      <c r="EA96" s="232"/>
      <c r="EB96" s="232"/>
      <c r="EC96" s="232"/>
      <c r="ED96" s="232"/>
      <c r="EE96" s="232"/>
      <c r="EF96" s="232"/>
      <c r="EG96" s="232"/>
      <c r="EH96" s="232"/>
      <c r="EI96" s="232"/>
      <c r="EJ96" s="232"/>
      <c r="EK96" s="232"/>
      <c r="EL96" s="232"/>
      <c r="EM96" s="232"/>
      <c r="EN96" s="232"/>
      <c r="EO96" s="232"/>
      <c r="EP96" s="232"/>
      <c r="EQ96" s="232"/>
      <c r="ER96" s="232"/>
      <c r="ES96" s="232"/>
      <c r="ET96" s="232"/>
      <c r="EU96" s="232"/>
      <c r="EV96" s="232"/>
      <c r="EW96" s="232"/>
      <c r="EX96" s="232"/>
      <c r="EY96" s="232"/>
      <c r="EZ96" s="232"/>
      <c r="FA96" s="232"/>
      <c r="FB96" s="232"/>
      <c r="FC96" s="232"/>
      <c r="FD96" s="232"/>
      <c r="FE96" s="232"/>
      <c r="FF96" s="232"/>
      <c r="FG96" s="232"/>
      <c r="FH96" s="232"/>
      <c r="FI96" s="232"/>
      <c r="FJ96" s="232"/>
      <c r="FK96" s="232"/>
      <c r="FL96" s="232"/>
      <c r="FM96" s="232"/>
      <c r="FN96" s="232"/>
      <c r="FO96" s="232"/>
      <c r="FP96" s="232"/>
      <c r="FQ96" s="232"/>
      <c r="FR96" s="232"/>
      <c r="FS96" s="232"/>
      <c r="FT96" s="232"/>
      <c r="FU96" s="232"/>
      <c r="FV96" s="232"/>
      <c r="FW96" s="232"/>
      <c r="FX96" s="232"/>
      <c r="FY96" s="232"/>
      <c r="FZ96" s="232"/>
      <c r="GA96" s="232"/>
      <c r="GB96" s="232"/>
      <c r="GC96" s="232"/>
      <c r="GD96" s="232"/>
      <c r="GE96" s="232"/>
      <c r="GF96" s="232"/>
      <c r="GG96" s="232"/>
      <c r="GH96" s="232"/>
      <c r="GI96" s="232"/>
      <c r="GJ96" s="232"/>
      <c r="GK96" s="232"/>
      <c r="GL96" s="232"/>
      <c r="GM96" s="232"/>
      <c r="GN96" s="232"/>
      <c r="GO96" s="232"/>
      <c r="GP96" s="232"/>
      <c r="GQ96" s="232"/>
      <c r="GR96" s="232"/>
      <c r="GS96" s="232"/>
      <c r="GT96" s="232"/>
      <c r="GU96" s="232"/>
      <c r="GV96" s="232"/>
      <c r="GW96" s="232"/>
      <c r="GX96" s="232"/>
      <c r="GY96" s="232"/>
      <c r="GZ96" s="232"/>
      <c r="HA96" s="232"/>
      <c r="HB96" s="232"/>
      <c r="HC96" s="232"/>
      <c r="HD96" s="232"/>
      <c r="HE96" s="232"/>
      <c r="HF96" s="232"/>
      <c r="HG96" s="232"/>
      <c r="HH96" s="232"/>
      <c r="HI96" s="232"/>
      <c r="HJ96" s="232"/>
      <c r="HK96" s="232"/>
      <c r="HL96" s="232"/>
      <c r="HM96" s="232"/>
      <c r="HN96" s="232"/>
      <c r="HO96" s="232"/>
      <c r="HP96" s="232"/>
      <c r="HQ96" s="232"/>
      <c r="HR96" s="232"/>
      <c r="HS96" s="232"/>
      <c r="HT96" s="232"/>
      <c r="HU96" s="232"/>
      <c r="HV96" s="232"/>
      <c r="HW96" s="232"/>
      <c r="HX96" s="232"/>
      <c r="HY96" s="232"/>
      <c r="HZ96" s="232"/>
      <c r="IA96" s="232"/>
      <c r="IB96" s="232"/>
      <c r="IC96" s="232"/>
      <c r="ID96" s="232"/>
      <c r="IE96" s="232"/>
      <c r="IF96" s="232"/>
      <c r="IG96" s="232"/>
      <c r="IH96" s="232"/>
      <c r="II96" s="232"/>
      <c r="IJ96" s="232"/>
      <c r="IK96" s="232"/>
      <c r="IL96" s="232"/>
      <c r="IM96" s="232"/>
      <c r="IN96" s="232"/>
      <c r="IO96" s="232"/>
      <c r="IP96" s="232"/>
      <c r="IQ96" s="232"/>
      <c r="IR96" s="232"/>
      <c r="IS96" s="232"/>
      <c r="IT96" s="232"/>
      <c r="IU96" s="232"/>
      <c r="IV96" s="232"/>
      <c r="IW96" s="232"/>
      <c r="IX96" s="232"/>
      <c r="IY96" s="232"/>
      <c r="IZ96" s="232"/>
      <c r="JA96" s="232"/>
      <c r="JB96" s="232"/>
      <c r="JC96" s="232"/>
      <c r="JD96" s="232"/>
      <c r="JE96" s="232"/>
      <c r="JF96" s="232"/>
      <c r="JG96" s="232"/>
      <c r="JH96" s="232"/>
      <c r="JI96" s="232"/>
      <c r="JJ96" s="232"/>
      <c r="JK96" s="232"/>
      <c r="JL96" s="232"/>
      <c r="JM96" s="232"/>
      <c r="JN96" s="232"/>
      <c r="JO96" s="232"/>
      <c r="JP96" s="232"/>
      <c r="JQ96" s="232"/>
      <c r="JR96" s="232"/>
      <c r="JS96" s="232"/>
      <c r="JT96" s="232"/>
      <c r="JU96" s="232"/>
      <c r="JV96" s="232"/>
      <c r="JW96" s="232"/>
      <c r="JX96" s="232"/>
      <c r="JY96" s="232"/>
      <c r="JZ96" s="232"/>
      <c r="KA96" s="232"/>
      <c r="KB96" s="232"/>
      <c r="KC96" s="232"/>
      <c r="KD96" s="232"/>
      <c r="KE96" s="232"/>
      <c r="KF96" s="232"/>
      <c r="KG96" s="232"/>
      <c r="KH96" s="232"/>
      <c r="KI96" s="232"/>
      <c r="KJ96" s="232"/>
      <c r="KK96" s="232"/>
      <c r="KL96" s="232"/>
      <c r="KM96" s="232"/>
      <c r="KN96" s="232"/>
      <c r="KO96" s="232"/>
      <c r="KP96" s="232"/>
      <c r="KQ96" s="232"/>
      <c r="KR96" s="232"/>
      <c r="KS96" s="232"/>
      <c r="KT96" s="232"/>
      <c r="KU96" s="232"/>
      <c r="KV96" s="232"/>
      <c r="KW96" s="232"/>
      <c r="KX96" s="232"/>
      <c r="KY96" s="232"/>
      <c r="KZ96" s="232"/>
      <c r="LA96" s="232"/>
      <c r="LB96" s="232"/>
      <c r="LC96" s="232"/>
      <c r="LD96" s="232"/>
      <c r="LE96" s="232"/>
      <c r="LF96" s="232"/>
      <c r="LG96" s="232"/>
      <c r="LH96" s="232"/>
      <c r="LI96" s="232"/>
      <c r="LJ96" s="232"/>
      <c r="LK96" s="232"/>
      <c r="LL96" s="232"/>
      <c r="LM96" s="232"/>
      <c r="LN96" s="232"/>
      <c r="LO96" s="232"/>
      <c r="LP96" s="232"/>
      <c r="LQ96" s="232"/>
      <c r="LR96" s="232"/>
      <c r="LS96" s="232"/>
      <c r="LT96" s="232"/>
      <c r="LU96" s="232"/>
      <c r="LV96" s="232"/>
      <c r="LW96" s="232"/>
      <c r="LX96" s="232"/>
      <c r="LY96" s="232"/>
      <c r="LZ96" s="232"/>
      <c r="MA96" s="232"/>
      <c r="MB96" s="232"/>
      <c r="MC96" s="232"/>
      <c r="MD96" s="232"/>
      <c r="ME96" s="232"/>
      <c r="MF96" s="232"/>
      <c r="MG96" s="232"/>
      <c r="MH96" s="232"/>
      <c r="MI96" s="232"/>
      <c r="MJ96" s="232"/>
      <c r="MK96" s="232"/>
      <c r="ML96" s="232"/>
      <c r="MM96" s="232"/>
      <c r="MN96" s="232"/>
      <c r="MO96" s="232"/>
      <c r="MP96" s="232"/>
      <c r="MQ96" s="232"/>
      <c r="MR96" s="232"/>
      <c r="MS96" s="232"/>
      <c r="MT96" s="232"/>
      <c r="MU96" s="232"/>
      <c r="MV96" s="232"/>
      <c r="MW96" s="232"/>
      <c r="MX96" s="232"/>
      <c r="MY96" s="232"/>
      <c r="MZ96" s="232"/>
      <c r="NA96" s="232"/>
      <c r="NB96" s="232"/>
      <c r="NC96" s="232"/>
      <c r="ND96" s="232"/>
      <c r="NE96" s="232"/>
      <c r="NF96" s="232"/>
      <c r="NG96" s="232"/>
      <c r="NH96" s="232"/>
      <c r="NI96" s="232"/>
      <c r="NJ96" s="232"/>
      <c r="NK96" s="232"/>
      <c r="NL96" s="232"/>
      <c r="NM96" s="232"/>
      <c r="NN96" s="232"/>
      <c r="NO96" s="232"/>
      <c r="NP96" s="232"/>
      <c r="NQ96" s="232"/>
      <c r="NR96" s="232"/>
      <c r="NS96" s="232"/>
      <c r="NT96" s="232"/>
      <c r="NU96" s="232"/>
      <c r="NV96" s="232"/>
      <c r="NW96" s="232"/>
      <c r="NX96" s="232"/>
      <c r="NY96" s="232"/>
      <c r="NZ96" s="232"/>
      <c r="OA96" s="232"/>
      <c r="OB96" s="232"/>
      <c r="OC96" s="232"/>
      <c r="OD96" s="232"/>
      <c r="OE96" s="232"/>
      <c r="OF96" s="232"/>
      <c r="OG96" s="232"/>
      <c r="OH96" s="232"/>
      <c r="OI96" s="232"/>
      <c r="OJ96" s="232"/>
      <c r="OK96" s="232"/>
      <c r="OL96" s="232"/>
      <c r="OM96" s="232"/>
      <c r="ON96" s="232"/>
      <c r="OO96" s="232"/>
      <c r="OP96" s="232"/>
      <c r="OQ96" s="232"/>
      <c r="OR96" s="232"/>
      <c r="OS96" s="232"/>
      <c r="OT96" s="232"/>
      <c r="OU96" s="232"/>
      <c r="OV96" s="232"/>
      <c r="OW96" s="232"/>
      <c r="OX96" s="232"/>
      <c r="OY96" s="232"/>
      <c r="OZ96" s="232"/>
      <c r="PA96" s="232"/>
      <c r="PB96" s="232"/>
      <c r="PC96" s="232"/>
      <c r="PD96" s="232"/>
      <c r="PE96" s="232"/>
      <c r="PF96" s="232"/>
      <c r="PG96" s="232"/>
      <c r="PH96" s="232"/>
      <c r="PI96" s="232"/>
      <c r="PJ96" s="232"/>
      <c r="PK96" s="232"/>
      <c r="PL96" s="232"/>
      <c r="PM96" s="232"/>
      <c r="PN96" s="232"/>
      <c r="PO96" s="232"/>
      <c r="PP96" s="232"/>
      <c r="PQ96" s="232"/>
      <c r="PR96" s="232"/>
      <c r="PS96" s="232"/>
      <c r="PT96" s="232"/>
      <c r="PU96" s="232"/>
      <c r="PV96" s="232"/>
      <c r="PW96" s="232"/>
      <c r="PX96" s="232"/>
      <c r="PY96" s="232"/>
      <c r="PZ96" s="232"/>
      <c r="QA96" s="232"/>
      <c r="QB96" s="232"/>
      <c r="QC96" s="232"/>
      <c r="QD96" s="232"/>
      <c r="QE96" s="232"/>
      <c r="QF96" s="232"/>
      <c r="QG96" s="232"/>
      <c r="QH96" s="232"/>
      <c r="QI96" s="232"/>
      <c r="QJ96" s="232"/>
      <c r="QK96" s="232"/>
      <c r="QL96" s="232"/>
      <c r="QM96" s="232"/>
      <c r="QN96" s="232"/>
      <c r="QO96" s="232"/>
      <c r="QP96" s="232"/>
      <c r="QQ96" s="232"/>
      <c r="QR96" s="232"/>
      <c r="QS96" s="232"/>
      <c r="QT96" s="232"/>
      <c r="QU96" s="232"/>
      <c r="QV96" s="232"/>
      <c r="QW96" s="232"/>
      <c r="QX96" s="232"/>
      <c r="QY96" s="232"/>
      <c r="QZ96" s="232"/>
      <c r="RA96" s="232"/>
      <c r="RB96" s="232"/>
      <c r="RC96" s="232"/>
      <c r="RD96" s="232"/>
      <c r="RE96" s="232"/>
      <c r="RF96" s="232"/>
      <c r="RG96" s="232"/>
      <c r="RH96" s="232"/>
      <c r="RI96" s="232"/>
      <c r="RJ96" s="232"/>
      <c r="RK96" s="232"/>
      <c r="RL96" s="232"/>
      <c r="RM96" s="232"/>
      <c r="RN96" s="232"/>
      <c r="RO96" s="232"/>
      <c r="RP96" s="232"/>
      <c r="RQ96" s="232"/>
      <c r="RR96" s="232"/>
      <c r="RS96" s="232"/>
      <c r="RT96" s="232"/>
      <c r="RU96" s="232"/>
      <c r="RV96" s="232"/>
      <c r="RW96" s="232"/>
      <c r="RX96" s="232"/>
      <c r="RY96" s="232"/>
      <c r="RZ96" s="232"/>
      <c r="SA96" s="232"/>
      <c r="SB96" s="232"/>
      <c r="SC96" s="232"/>
      <c r="SD96" s="232"/>
      <c r="SE96" s="232"/>
      <c r="SF96" s="232"/>
      <c r="SG96" s="232"/>
      <c r="SH96" s="232"/>
      <c r="SI96" s="232"/>
      <c r="SJ96" s="232"/>
      <c r="SK96" s="232"/>
      <c r="SL96" s="232"/>
      <c r="SM96" s="232"/>
      <c r="SN96" s="232"/>
      <c r="SO96" s="232"/>
      <c r="SP96" s="232"/>
      <c r="SQ96" s="232"/>
      <c r="SR96" s="232"/>
      <c r="SS96" s="232"/>
      <c r="ST96" s="232"/>
      <c r="SU96" s="232"/>
      <c r="SV96" s="232"/>
      <c r="SW96" s="232"/>
      <c r="SX96" s="232"/>
      <c r="SY96" s="232"/>
      <c r="SZ96" s="232"/>
      <c r="TA96" s="232"/>
      <c r="TB96" s="232"/>
      <c r="TC96" s="232"/>
      <c r="TD96" s="232"/>
      <c r="TE96" s="232"/>
      <c r="TF96" s="232"/>
      <c r="TG96" s="232"/>
      <c r="TH96" s="232"/>
      <c r="TI96" s="232"/>
      <c r="TJ96" s="232"/>
      <c r="TK96" s="232"/>
      <c r="TL96" s="232"/>
      <c r="TM96" s="232"/>
      <c r="TN96" s="232"/>
      <c r="TO96" s="232"/>
      <c r="TP96" s="232"/>
      <c r="TQ96" s="232"/>
      <c r="TR96" s="232"/>
      <c r="TS96" s="232"/>
      <c r="TT96" s="232"/>
      <c r="TU96" s="232"/>
      <c r="TV96" s="232"/>
      <c r="TW96" s="232"/>
      <c r="TX96" s="232"/>
      <c r="TY96" s="232"/>
      <c r="TZ96" s="232"/>
      <c r="UA96" s="232"/>
      <c r="UB96" s="232"/>
      <c r="UC96" s="232"/>
      <c r="UD96" s="232"/>
      <c r="UE96" s="232"/>
      <c r="UF96" s="232"/>
      <c r="UG96" s="232"/>
      <c r="UH96" s="232"/>
      <c r="UI96" s="232"/>
      <c r="UJ96" s="232"/>
      <c r="UK96" s="232"/>
      <c r="UL96" s="232"/>
      <c r="UM96" s="232"/>
      <c r="UN96" s="232"/>
      <c r="UO96" s="232"/>
      <c r="UP96" s="232"/>
      <c r="UQ96" s="232"/>
      <c r="UR96" s="232"/>
      <c r="US96" s="232"/>
      <c r="UT96" s="232"/>
      <c r="UU96" s="232"/>
      <c r="UV96" s="232"/>
      <c r="UW96" s="232"/>
      <c r="UX96" s="232"/>
      <c r="UY96" s="232"/>
      <c r="UZ96" s="232"/>
      <c r="VA96" s="232"/>
      <c r="VB96" s="232"/>
      <c r="VC96" s="232"/>
      <c r="VD96" s="232"/>
      <c r="VE96" s="232"/>
      <c r="VF96" s="232"/>
      <c r="VG96" s="232"/>
      <c r="VH96" s="232"/>
      <c r="VI96" s="232"/>
      <c r="VJ96" s="232"/>
      <c r="VK96" s="232"/>
      <c r="VL96" s="232"/>
      <c r="VM96" s="232"/>
      <c r="VN96" s="232"/>
      <c r="VO96" s="232"/>
      <c r="VP96" s="232"/>
      <c r="VQ96" s="232"/>
      <c r="VR96" s="232"/>
      <c r="VS96" s="232"/>
      <c r="VT96" s="232"/>
      <c r="VU96" s="232"/>
      <c r="VV96" s="232"/>
      <c r="VW96" s="232"/>
      <c r="VX96" s="232"/>
      <c r="VY96" s="232"/>
      <c r="VZ96" s="232"/>
      <c r="WA96" s="232"/>
      <c r="WB96" s="232"/>
      <c r="WC96" s="232"/>
      <c r="WD96" s="232"/>
      <c r="WE96" s="232"/>
      <c r="WF96" s="232"/>
      <c r="WG96" s="232"/>
      <c r="WH96" s="232"/>
      <c r="WI96" s="232"/>
      <c r="WJ96" s="232"/>
      <c r="WK96" s="232"/>
      <c r="WL96" s="232"/>
      <c r="WM96" s="232"/>
      <c r="WN96" s="232"/>
      <c r="WO96" s="232"/>
      <c r="WP96" s="232"/>
      <c r="WQ96" s="232"/>
      <c r="WR96" s="232"/>
      <c r="WS96" s="232"/>
      <c r="WT96" s="232"/>
      <c r="WU96" s="232"/>
      <c r="WV96" s="232"/>
      <c r="WW96" s="232"/>
      <c r="WX96" s="232"/>
      <c r="WY96" s="232"/>
      <c r="WZ96" s="232"/>
      <c r="XA96" s="232"/>
      <c r="XB96" s="232"/>
      <c r="XC96" s="232"/>
      <c r="XD96" s="232"/>
      <c r="XE96" s="232"/>
      <c r="XF96" s="232"/>
      <c r="XG96" s="232"/>
      <c r="XH96" s="232"/>
      <c r="XI96" s="232"/>
      <c r="XJ96" s="232"/>
      <c r="XK96" s="232"/>
      <c r="XL96" s="232"/>
      <c r="XM96" s="232"/>
      <c r="XN96" s="232"/>
      <c r="XO96" s="232"/>
      <c r="XP96" s="232"/>
      <c r="XQ96" s="232"/>
      <c r="XR96" s="232"/>
      <c r="XS96" s="232"/>
      <c r="XT96" s="232"/>
      <c r="XU96" s="232"/>
      <c r="XV96" s="232"/>
      <c r="XW96" s="232"/>
      <c r="XX96" s="232"/>
      <c r="XY96" s="232"/>
      <c r="XZ96" s="232"/>
      <c r="YA96" s="232"/>
      <c r="YB96" s="232"/>
      <c r="YC96" s="232"/>
      <c r="YD96" s="232"/>
      <c r="YE96" s="232"/>
      <c r="YF96" s="232"/>
      <c r="YG96" s="232"/>
      <c r="YH96" s="232"/>
      <c r="YI96" s="232"/>
      <c r="YJ96" s="232"/>
      <c r="YK96" s="232"/>
      <c r="YL96" s="232"/>
      <c r="YM96" s="232"/>
      <c r="YN96" s="232"/>
      <c r="YO96" s="232"/>
      <c r="YP96" s="232"/>
      <c r="YQ96" s="232"/>
      <c r="YR96" s="232"/>
      <c r="YS96" s="232"/>
      <c r="YT96" s="232"/>
      <c r="YU96" s="232"/>
      <c r="YV96" s="232"/>
      <c r="YW96" s="232"/>
      <c r="YX96" s="232"/>
      <c r="YY96" s="232"/>
      <c r="YZ96" s="232"/>
      <c r="ZA96" s="232"/>
      <c r="ZB96" s="232"/>
      <c r="ZC96" s="232"/>
      <c r="ZD96" s="232"/>
      <c r="ZE96" s="232"/>
      <c r="ZF96" s="232"/>
      <c r="ZG96" s="232"/>
      <c r="ZH96" s="232"/>
      <c r="ZI96" s="232"/>
      <c r="ZJ96" s="232"/>
      <c r="ZK96" s="232"/>
      <c r="ZL96" s="232"/>
      <c r="ZM96" s="232"/>
      <c r="ZN96" s="232"/>
      <c r="ZO96" s="232"/>
      <c r="ZP96" s="232"/>
      <c r="ZQ96" s="232"/>
      <c r="ZR96" s="232"/>
      <c r="ZS96" s="232"/>
      <c r="ZT96" s="232"/>
      <c r="ZU96" s="232"/>
      <c r="ZV96" s="232"/>
      <c r="ZW96" s="232"/>
      <c r="ZX96" s="232"/>
      <c r="ZY96" s="232"/>
      <c r="ZZ96" s="232"/>
      <c r="AAA96" s="232"/>
      <c r="AAB96" s="232"/>
      <c r="AAC96" s="232"/>
      <c r="AAD96" s="232"/>
      <c r="AAE96" s="232"/>
      <c r="AAF96" s="232"/>
      <c r="AAG96" s="232"/>
      <c r="AAH96" s="232"/>
      <c r="AAI96" s="232"/>
      <c r="AAJ96" s="232"/>
      <c r="AAK96" s="232"/>
      <c r="AAL96" s="232"/>
      <c r="AAM96" s="232"/>
      <c r="AAN96" s="232"/>
      <c r="AAO96" s="232"/>
      <c r="AAP96" s="232"/>
      <c r="AAQ96" s="232"/>
      <c r="AAR96" s="232"/>
      <c r="AAS96" s="232"/>
      <c r="AAT96" s="232"/>
      <c r="AAU96" s="232"/>
      <c r="AAV96" s="232"/>
      <c r="AAW96" s="232"/>
      <c r="AAX96" s="232"/>
      <c r="AAY96" s="232"/>
      <c r="AAZ96" s="232"/>
      <c r="ABA96" s="232"/>
      <c r="ABB96" s="232"/>
      <c r="ABC96" s="232"/>
      <c r="ABD96" s="232"/>
      <c r="ABE96" s="232"/>
      <c r="ABF96" s="232"/>
      <c r="ABG96" s="232"/>
      <c r="ABH96" s="232"/>
      <c r="ABI96" s="232"/>
      <c r="ABJ96" s="232"/>
      <c r="ABK96" s="232"/>
      <c r="ABL96" s="232"/>
      <c r="ABM96" s="232"/>
      <c r="ABN96" s="232"/>
      <c r="ABO96" s="232"/>
      <c r="ABP96" s="232"/>
      <c r="ABQ96" s="232"/>
      <c r="ABR96" s="232"/>
      <c r="ABS96" s="232"/>
      <c r="ABT96" s="232"/>
      <c r="ABU96" s="232"/>
      <c r="ABV96" s="232"/>
      <c r="ABW96" s="232"/>
      <c r="ABX96" s="232"/>
      <c r="ABY96" s="232"/>
      <c r="ABZ96" s="232"/>
      <c r="ACA96" s="232"/>
      <c r="ACB96" s="232"/>
      <c r="ACC96" s="232"/>
      <c r="ACD96" s="232"/>
      <c r="ACE96" s="232"/>
      <c r="ACF96" s="232"/>
      <c r="ACG96" s="232"/>
      <c r="ACH96" s="232"/>
      <c r="ACI96" s="232"/>
      <c r="ACJ96" s="232"/>
      <c r="ACK96" s="232"/>
      <c r="ACL96" s="232"/>
      <c r="ACM96" s="232"/>
      <c r="ACN96" s="232"/>
      <c r="ACO96" s="232"/>
      <c r="ACP96" s="232"/>
      <c r="ACQ96" s="232"/>
      <c r="ACR96" s="232"/>
      <c r="ACS96" s="232"/>
      <c r="ACT96" s="232"/>
      <c r="ACU96" s="232"/>
      <c r="ACV96" s="232"/>
      <c r="ACW96" s="232"/>
      <c r="ACX96" s="232"/>
      <c r="ACY96" s="232"/>
      <c r="ACZ96" s="232"/>
      <c r="ADA96" s="232"/>
      <c r="ADB96" s="232"/>
      <c r="ADC96" s="232"/>
      <c r="ADD96" s="232"/>
      <c r="ADE96" s="232"/>
      <c r="ADF96" s="232"/>
      <c r="ADG96" s="232"/>
      <c r="ADH96" s="232"/>
      <c r="ADI96" s="232"/>
      <c r="ADJ96" s="232"/>
      <c r="ADK96" s="232"/>
      <c r="ADL96" s="232"/>
      <c r="ADM96" s="232"/>
      <c r="ADN96" s="232"/>
      <c r="ADO96" s="232"/>
      <c r="ADP96" s="232"/>
      <c r="ADQ96" s="232"/>
      <c r="ADR96" s="232"/>
      <c r="ADS96" s="232"/>
      <c r="ADT96" s="232"/>
      <c r="ADU96" s="232"/>
      <c r="ADV96" s="232"/>
      <c r="ADW96" s="232"/>
      <c r="ADX96" s="232"/>
      <c r="ADY96" s="232"/>
      <c r="ADZ96" s="232"/>
      <c r="AEA96" s="232"/>
      <c r="AEB96" s="232"/>
      <c r="AEC96" s="232"/>
      <c r="AED96" s="232"/>
      <c r="AEE96" s="232"/>
      <c r="AEF96" s="232"/>
      <c r="AEG96" s="232"/>
      <c r="AEH96" s="232"/>
      <c r="AEI96" s="232"/>
      <c r="AEJ96" s="232"/>
      <c r="AEK96" s="232"/>
      <c r="AEL96" s="232"/>
      <c r="AEM96" s="232"/>
      <c r="AEN96" s="232"/>
      <c r="AEO96" s="232"/>
      <c r="AEP96" s="232"/>
      <c r="AEQ96" s="232"/>
      <c r="AER96" s="232"/>
      <c r="AES96" s="232"/>
      <c r="AET96" s="232"/>
      <c r="AEU96" s="232"/>
      <c r="AEV96" s="232"/>
      <c r="AEW96" s="232"/>
      <c r="AEX96" s="232"/>
      <c r="AEY96" s="232"/>
      <c r="AEZ96" s="232"/>
      <c r="AFA96" s="232"/>
      <c r="AFB96" s="232"/>
      <c r="AFC96" s="232"/>
      <c r="AFD96" s="232"/>
      <c r="AFE96" s="232"/>
      <c r="AFF96" s="232"/>
      <c r="AFG96" s="232"/>
      <c r="AFH96" s="232"/>
      <c r="AFI96" s="232"/>
      <c r="AFJ96" s="232"/>
      <c r="AFK96" s="232"/>
      <c r="AFL96" s="232"/>
      <c r="AFM96" s="232"/>
      <c r="AFN96" s="232"/>
      <c r="AFO96" s="232"/>
      <c r="AFP96" s="232"/>
      <c r="AFQ96" s="232"/>
      <c r="AFR96" s="232"/>
      <c r="AFS96" s="232"/>
      <c r="AFT96" s="232"/>
      <c r="AFU96" s="232"/>
      <c r="AFV96" s="232"/>
      <c r="AFW96" s="232"/>
      <c r="AFX96" s="232"/>
      <c r="AFY96" s="232"/>
      <c r="AFZ96" s="232"/>
      <c r="AGA96" s="232"/>
      <c r="AGB96" s="232"/>
      <c r="AGC96" s="232"/>
      <c r="AGD96" s="232"/>
      <c r="AGE96" s="232"/>
      <c r="AGF96" s="232"/>
      <c r="AGG96" s="232"/>
      <c r="AGH96" s="232"/>
      <c r="AGI96" s="232"/>
      <c r="AGJ96" s="232"/>
      <c r="AGK96" s="232"/>
      <c r="AGL96" s="232"/>
      <c r="AGM96" s="232"/>
      <c r="AGN96" s="232"/>
      <c r="AGO96" s="232"/>
      <c r="AGP96" s="232"/>
      <c r="AGQ96" s="232"/>
      <c r="AGR96" s="232"/>
      <c r="AGS96" s="232"/>
      <c r="AGT96" s="232"/>
      <c r="AGU96" s="232"/>
      <c r="AGV96" s="232"/>
      <c r="AGW96" s="232"/>
      <c r="AGX96" s="232"/>
      <c r="AGY96" s="232"/>
      <c r="AGZ96" s="232"/>
      <c r="AHA96" s="232"/>
      <c r="AHB96" s="232"/>
      <c r="AHC96" s="232"/>
      <c r="AHD96" s="232"/>
      <c r="AHE96" s="232"/>
      <c r="AHF96" s="232"/>
      <c r="AHG96" s="232"/>
      <c r="AHH96" s="232"/>
      <c r="AHI96" s="232"/>
      <c r="AHJ96" s="232"/>
      <c r="AHK96" s="232"/>
      <c r="AHL96" s="232"/>
      <c r="AHM96" s="232"/>
      <c r="AHN96" s="232"/>
      <c r="AHO96" s="232"/>
      <c r="AHP96" s="232"/>
      <c r="AHQ96" s="232"/>
      <c r="AHR96" s="232"/>
      <c r="AHS96" s="232"/>
      <c r="AHT96" s="232"/>
      <c r="AHU96" s="232"/>
      <c r="AHV96" s="232"/>
      <c r="AHW96" s="232"/>
      <c r="AHX96" s="232"/>
      <c r="AHY96" s="232"/>
      <c r="AHZ96" s="232"/>
      <c r="AIA96" s="232"/>
      <c r="AIB96" s="232"/>
      <c r="AIC96" s="232"/>
      <c r="AID96" s="232"/>
      <c r="AIE96" s="232"/>
      <c r="AIF96" s="232"/>
      <c r="AIG96" s="232"/>
      <c r="AIH96" s="232"/>
      <c r="AII96" s="232"/>
      <c r="AIJ96" s="232"/>
      <c r="AIK96" s="232"/>
      <c r="AIL96" s="232"/>
      <c r="AIM96" s="232"/>
      <c r="AIN96" s="232"/>
      <c r="AIO96" s="232"/>
      <c r="AIP96" s="232"/>
      <c r="AIQ96" s="232"/>
      <c r="AIR96" s="232"/>
      <c r="AIS96" s="232"/>
      <c r="AIT96" s="232"/>
      <c r="AIU96" s="232"/>
      <c r="AIV96" s="232"/>
      <c r="AIW96" s="232"/>
      <c r="AIX96" s="232"/>
      <c r="AIY96" s="232"/>
      <c r="AIZ96" s="232"/>
      <c r="AJA96" s="232"/>
      <c r="AJB96" s="232"/>
      <c r="AJC96" s="232"/>
      <c r="AJD96" s="232"/>
      <c r="AJE96" s="232"/>
      <c r="AJF96" s="232"/>
      <c r="AJG96" s="232"/>
      <c r="AJH96" s="232"/>
      <c r="AJI96" s="232"/>
      <c r="AJJ96" s="232"/>
      <c r="AJK96" s="232"/>
      <c r="AJL96" s="232"/>
      <c r="AJM96" s="232"/>
      <c r="AJN96" s="232"/>
      <c r="AJO96" s="232"/>
      <c r="AJP96" s="232"/>
      <c r="AJQ96" s="232"/>
      <c r="AJR96" s="232"/>
      <c r="AJS96" s="232"/>
      <c r="AJT96" s="232"/>
      <c r="AJU96" s="232"/>
      <c r="AJV96" s="232"/>
      <c r="AJW96" s="232"/>
      <c r="AJX96" s="232"/>
      <c r="AJY96" s="232"/>
      <c r="AJZ96" s="232"/>
      <c r="AKA96" s="232"/>
      <c r="AKB96" s="232"/>
      <c r="AKC96" s="232"/>
      <c r="AKD96" s="232"/>
      <c r="AKE96" s="232"/>
      <c r="AKF96" s="232"/>
      <c r="AKG96" s="232"/>
      <c r="AKH96" s="232"/>
      <c r="AKI96" s="232"/>
      <c r="AKJ96" s="232"/>
      <c r="AKK96" s="232"/>
      <c r="AKL96" s="232"/>
      <c r="AKM96" s="232"/>
      <c r="AKN96" s="232"/>
      <c r="AKO96" s="232"/>
      <c r="AKP96" s="232"/>
      <c r="AKQ96" s="232"/>
      <c r="AKR96" s="232"/>
      <c r="AKS96" s="232"/>
      <c r="AKT96" s="232"/>
      <c r="AKU96" s="232"/>
      <c r="AKV96" s="232"/>
      <c r="AKW96" s="232"/>
      <c r="AKX96" s="232"/>
      <c r="AKY96" s="232"/>
      <c r="AKZ96" s="232"/>
      <c r="ALA96" s="232"/>
      <c r="ALB96" s="232"/>
      <c r="ALC96" s="232"/>
      <c r="ALD96" s="232"/>
      <c r="ALE96" s="232"/>
      <c r="ALF96" s="232"/>
      <c r="ALG96" s="232"/>
      <c r="ALH96" s="232"/>
      <c r="ALI96" s="232"/>
      <c r="ALJ96" s="232"/>
      <c r="ALK96" s="232"/>
      <c r="ALL96" s="232"/>
      <c r="ALM96" s="232"/>
      <c r="ALN96" s="232"/>
      <c r="ALO96" s="232"/>
      <c r="ALP96" s="232"/>
      <c r="ALQ96" s="232"/>
      <c r="ALR96" s="232"/>
      <c r="ALS96" s="232"/>
      <c r="ALT96" s="232"/>
      <c r="ALU96" s="232"/>
      <c r="ALV96" s="232"/>
      <c r="ALW96" s="232"/>
      <c r="ALX96" s="232"/>
      <c r="ALY96" s="232"/>
      <c r="ALZ96" s="232"/>
      <c r="AMA96" s="232"/>
      <c r="AMB96" s="232"/>
      <c r="AMC96" s="232"/>
      <c r="AMD96" s="232"/>
      <c r="AME96" s="232"/>
      <c r="AMF96" s="232"/>
      <c r="AMG96" s="232"/>
      <c r="AMH96" s="232"/>
      <c r="AMI96" s="232"/>
      <c r="AMJ96" s="232"/>
      <c r="AMK96" s="232"/>
    </row>
    <row r="97" spans="1:1025" s="234" customFormat="1">
      <c r="A97" s="344" t="s">
        <v>96</v>
      </c>
      <c r="B97" s="322" t="s">
        <v>176</v>
      </c>
      <c r="C97" s="342">
        <f>C72</f>
        <v>1</v>
      </c>
      <c r="D97" s="331" t="str">
        <f>IF(ISBLANK('[10]PRESUP LINEA IMPULSION'!D580),"",'[10]PRESUP LINEA IMPULSION'!D580)</f>
        <v>UD</v>
      </c>
      <c r="E97" s="310"/>
      <c r="F97" s="309">
        <f t="shared" si="3"/>
        <v>0</v>
      </c>
      <c r="G97" s="288" t="str">
        <f>IF(ISBLANK('[10]PRESUP LINEA IMPULSION'!G580),"",'[10]PRESUP LINEA IMPULSION'!G580)</f>
        <v/>
      </c>
      <c r="H97" s="250"/>
      <c r="K97" s="233"/>
      <c r="L97" s="233"/>
      <c r="M97" s="233"/>
      <c r="N97" s="233"/>
      <c r="O97" s="233"/>
      <c r="P97" s="233"/>
      <c r="Q97" s="233"/>
      <c r="R97" s="233"/>
      <c r="S97" s="232"/>
      <c r="T97" s="232"/>
      <c r="U97" s="232"/>
      <c r="V97" s="232"/>
      <c r="W97" s="232"/>
      <c r="X97" s="232"/>
      <c r="Y97" s="232"/>
      <c r="Z97" s="232"/>
      <c r="AA97" s="232"/>
      <c r="AB97" s="232"/>
      <c r="AC97" s="232"/>
      <c r="AD97" s="232"/>
      <c r="AE97" s="232"/>
      <c r="AF97" s="232"/>
      <c r="AG97" s="232"/>
      <c r="AH97" s="232"/>
      <c r="AI97" s="232"/>
      <c r="AJ97" s="232"/>
      <c r="AK97" s="232"/>
      <c r="AL97" s="232"/>
      <c r="AM97" s="232"/>
      <c r="AN97" s="232"/>
      <c r="AO97" s="232"/>
      <c r="AP97" s="232"/>
      <c r="AQ97" s="232"/>
      <c r="AR97" s="232"/>
      <c r="AS97" s="232"/>
      <c r="AT97" s="232"/>
      <c r="AU97" s="232"/>
      <c r="AV97" s="232"/>
      <c r="AW97" s="232"/>
      <c r="AX97" s="232"/>
      <c r="AY97" s="232"/>
      <c r="AZ97" s="232"/>
      <c r="BA97" s="232"/>
      <c r="BB97" s="232"/>
      <c r="BC97" s="232"/>
      <c r="BD97" s="232"/>
      <c r="BE97" s="232"/>
      <c r="BF97" s="232"/>
      <c r="BG97" s="232"/>
      <c r="BH97" s="232"/>
      <c r="BI97" s="232"/>
      <c r="BJ97" s="232"/>
      <c r="BK97" s="232"/>
      <c r="BL97" s="232"/>
      <c r="BM97" s="232"/>
      <c r="BN97" s="232"/>
      <c r="BO97" s="232"/>
      <c r="BP97" s="232"/>
      <c r="BQ97" s="232"/>
      <c r="BR97" s="232"/>
      <c r="BS97" s="232"/>
      <c r="BT97" s="232"/>
      <c r="BU97" s="232"/>
      <c r="BV97" s="232"/>
      <c r="BW97" s="232"/>
      <c r="BX97" s="232"/>
      <c r="BY97" s="232"/>
      <c r="BZ97" s="232"/>
      <c r="CA97" s="232"/>
      <c r="CB97" s="232"/>
      <c r="CC97" s="232"/>
      <c r="CD97" s="232"/>
      <c r="CE97" s="232"/>
      <c r="CF97" s="232"/>
      <c r="CG97" s="232"/>
      <c r="CH97" s="232"/>
      <c r="CI97" s="232"/>
      <c r="CJ97" s="232"/>
      <c r="CK97" s="232"/>
      <c r="CL97" s="232"/>
      <c r="CM97" s="232"/>
      <c r="CN97" s="232"/>
      <c r="CO97" s="232"/>
      <c r="CP97" s="232"/>
      <c r="CQ97" s="232"/>
      <c r="CR97" s="232"/>
      <c r="CS97" s="232"/>
      <c r="CT97" s="232"/>
      <c r="CU97" s="232"/>
      <c r="CV97" s="232"/>
      <c r="CW97" s="232"/>
      <c r="CX97" s="232"/>
      <c r="CY97" s="232"/>
      <c r="CZ97" s="232"/>
      <c r="DA97" s="232"/>
      <c r="DB97" s="232"/>
      <c r="DC97" s="232"/>
      <c r="DD97" s="232"/>
      <c r="DE97" s="232"/>
      <c r="DF97" s="232"/>
      <c r="DG97" s="232"/>
      <c r="DH97" s="232"/>
      <c r="DI97" s="232"/>
      <c r="DJ97" s="232"/>
      <c r="DK97" s="232"/>
      <c r="DL97" s="232"/>
      <c r="DM97" s="232"/>
      <c r="DN97" s="232"/>
      <c r="DO97" s="232"/>
      <c r="DP97" s="232"/>
      <c r="DQ97" s="232"/>
      <c r="DR97" s="232"/>
      <c r="DS97" s="232"/>
      <c r="DT97" s="232"/>
      <c r="DU97" s="232"/>
      <c r="DV97" s="232"/>
      <c r="DW97" s="232"/>
      <c r="DX97" s="232"/>
      <c r="DY97" s="232"/>
      <c r="DZ97" s="232"/>
      <c r="EA97" s="232"/>
      <c r="EB97" s="232"/>
      <c r="EC97" s="232"/>
      <c r="ED97" s="232"/>
      <c r="EE97" s="232"/>
      <c r="EF97" s="232"/>
      <c r="EG97" s="232"/>
      <c r="EH97" s="232"/>
      <c r="EI97" s="232"/>
      <c r="EJ97" s="232"/>
      <c r="EK97" s="232"/>
      <c r="EL97" s="232"/>
      <c r="EM97" s="232"/>
      <c r="EN97" s="232"/>
      <c r="EO97" s="232"/>
      <c r="EP97" s="232"/>
      <c r="EQ97" s="232"/>
      <c r="ER97" s="232"/>
      <c r="ES97" s="232"/>
      <c r="ET97" s="232"/>
      <c r="EU97" s="232"/>
      <c r="EV97" s="232"/>
      <c r="EW97" s="232"/>
      <c r="EX97" s="232"/>
      <c r="EY97" s="232"/>
      <c r="EZ97" s="232"/>
      <c r="FA97" s="232"/>
      <c r="FB97" s="232"/>
      <c r="FC97" s="232"/>
      <c r="FD97" s="232"/>
      <c r="FE97" s="232"/>
      <c r="FF97" s="232"/>
      <c r="FG97" s="232"/>
      <c r="FH97" s="232"/>
      <c r="FI97" s="232"/>
      <c r="FJ97" s="232"/>
      <c r="FK97" s="232"/>
      <c r="FL97" s="232"/>
      <c r="FM97" s="232"/>
      <c r="FN97" s="232"/>
      <c r="FO97" s="232"/>
      <c r="FP97" s="232"/>
      <c r="FQ97" s="232"/>
      <c r="FR97" s="232"/>
      <c r="FS97" s="232"/>
      <c r="FT97" s="232"/>
      <c r="FU97" s="232"/>
      <c r="FV97" s="232"/>
      <c r="FW97" s="232"/>
      <c r="FX97" s="232"/>
      <c r="FY97" s="232"/>
      <c r="FZ97" s="232"/>
      <c r="GA97" s="232"/>
      <c r="GB97" s="232"/>
      <c r="GC97" s="232"/>
      <c r="GD97" s="232"/>
      <c r="GE97" s="232"/>
      <c r="GF97" s="232"/>
      <c r="GG97" s="232"/>
      <c r="GH97" s="232"/>
      <c r="GI97" s="232"/>
      <c r="GJ97" s="232"/>
      <c r="GK97" s="232"/>
      <c r="GL97" s="232"/>
      <c r="GM97" s="232"/>
      <c r="GN97" s="232"/>
      <c r="GO97" s="232"/>
      <c r="GP97" s="232"/>
      <c r="GQ97" s="232"/>
      <c r="GR97" s="232"/>
      <c r="GS97" s="232"/>
      <c r="GT97" s="232"/>
      <c r="GU97" s="232"/>
      <c r="GV97" s="232"/>
      <c r="GW97" s="232"/>
      <c r="GX97" s="232"/>
      <c r="GY97" s="232"/>
      <c r="GZ97" s="232"/>
      <c r="HA97" s="232"/>
      <c r="HB97" s="232"/>
      <c r="HC97" s="232"/>
      <c r="HD97" s="232"/>
      <c r="HE97" s="232"/>
      <c r="HF97" s="232"/>
      <c r="HG97" s="232"/>
      <c r="HH97" s="232"/>
      <c r="HI97" s="232"/>
      <c r="HJ97" s="232"/>
      <c r="HK97" s="232"/>
      <c r="HL97" s="232"/>
      <c r="HM97" s="232"/>
      <c r="HN97" s="232"/>
      <c r="HO97" s="232"/>
      <c r="HP97" s="232"/>
      <c r="HQ97" s="232"/>
      <c r="HR97" s="232"/>
      <c r="HS97" s="232"/>
      <c r="HT97" s="232"/>
      <c r="HU97" s="232"/>
      <c r="HV97" s="232"/>
      <c r="HW97" s="232"/>
      <c r="HX97" s="232"/>
      <c r="HY97" s="232"/>
      <c r="HZ97" s="232"/>
      <c r="IA97" s="232"/>
      <c r="IB97" s="232"/>
      <c r="IC97" s="232"/>
      <c r="ID97" s="232"/>
      <c r="IE97" s="232"/>
      <c r="IF97" s="232"/>
      <c r="IG97" s="232"/>
      <c r="IH97" s="232"/>
      <c r="II97" s="232"/>
      <c r="IJ97" s="232"/>
      <c r="IK97" s="232"/>
      <c r="IL97" s="232"/>
      <c r="IM97" s="232"/>
      <c r="IN97" s="232"/>
      <c r="IO97" s="232"/>
      <c r="IP97" s="232"/>
      <c r="IQ97" s="232"/>
      <c r="IR97" s="232"/>
      <c r="IS97" s="232"/>
      <c r="IT97" s="232"/>
      <c r="IU97" s="232"/>
      <c r="IV97" s="232"/>
      <c r="IW97" s="232"/>
      <c r="IX97" s="232"/>
      <c r="IY97" s="232"/>
      <c r="IZ97" s="232"/>
      <c r="JA97" s="232"/>
      <c r="JB97" s="232"/>
      <c r="JC97" s="232"/>
      <c r="JD97" s="232"/>
      <c r="JE97" s="232"/>
      <c r="JF97" s="232"/>
      <c r="JG97" s="232"/>
      <c r="JH97" s="232"/>
      <c r="JI97" s="232"/>
      <c r="JJ97" s="232"/>
      <c r="JK97" s="232"/>
      <c r="JL97" s="232"/>
      <c r="JM97" s="232"/>
      <c r="JN97" s="232"/>
      <c r="JO97" s="232"/>
      <c r="JP97" s="232"/>
      <c r="JQ97" s="232"/>
      <c r="JR97" s="232"/>
      <c r="JS97" s="232"/>
      <c r="JT97" s="232"/>
      <c r="JU97" s="232"/>
      <c r="JV97" s="232"/>
      <c r="JW97" s="232"/>
      <c r="JX97" s="232"/>
      <c r="JY97" s="232"/>
      <c r="JZ97" s="232"/>
      <c r="KA97" s="232"/>
      <c r="KB97" s="232"/>
      <c r="KC97" s="232"/>
      <c r="KD97" s="232"/>
      <c r="KE97" s="232"/>
      <c r="KF97" s="232"/>
      <c r="KG97" s="232"/>
      <c r="KH97" s="232"/>
      <c r="KI97" s="232"/>
      <c r="KJ97" s="232"/>
      <c r="KK97" s="232"/>
      <c r="KL97" s="232"/>
      <c r="KM97" s="232"/>
      <c r="KN97" s="232"/>
      <c r="KO97" s="232"/>
      <c r="KP97" s="232"/>
      <c r="KQ97" s="232"/>
      <c r="KR97" s="232"/>
      <c r="KS97" s="232"/>
      <c r="KT97" s="232"/>
      <c r="KU97" s="232"/>
      <c r="KV97" s="232"/>
      <c r="KW97" s="232"/>
      <c r="KX97" s="232"/>
      <c r="KY97" s="232"/>
      <c r="KZ97" s="232"/>
      <c r="LA97" s="232"/>
      <c r="LB97" s="232"/>
      <c r="LC97" s="232"/>
      <c r="LD97" s="232"/>
      <c r="LE97" s="232"/>
      <c r="LF97" s="232"/>
      <c r="LG97" s="232"/>
      <c r="LH97" s="232"/>
      <c r="LI97" s="232"/>
      <c r="LJ97" s="232"/>
      <c r="LK97" s="232"/>
      <c r="LL97" s="232"/>
      <c r="LM97" s="232"/>
      <c r="LN97" s="232"/>
      <c r="LO97" s="232"/>
      <c r="LP97" s="232"/>
      <c r="LQ97" s="232"/>
      <c r="LR97" s="232"/>
      <c r="LS97" s="232"/>
      <c r="LT97" s="232"/>
      <c r="LU97" s="232"/>
      <c r="LV97" s="232"/>
      <c r="LW97" s="232"/>
      <c r="LX97" s="232"/>
      <c r="LY97" s="232"/>
      <c r="LZ97" s="232"/>
      <c r="MA97" s="232"/>
      <c r="MB97" s="232"/>
      <c r="MC97" s="232"/>
      <c r="MD97" s="232"/>
      <c r="ME97" s="232"/>
      <c r="MF97" s="232"/>
      <c r="MG97" s="232"/>
      <c r="MH97" s="232"/>
      <c r="MI97" s="232"/>
      <c r="MJ97" s="232"/>
      <c r="MK97" s="232"/>
      <c r="ML97" s="232"/>
      <c r="MM97" s="232"/>
      <c r="MN97" s="232"/>
      <c r="MO97" s="232"/>
      <c r="MP97" s="232"/>
      <c r="MQ97" s="232"/>
      <c r="MR97" s="232"/>
      <c r="MS97" s="232"/>
      <c r="MT97" s="232"/>
      <c r="MU97" s="232"/>
      <c r="MV97" s="232"/>
      <c r="MW97" s="232"/>
      <c r="MX97" s="232"/>
      <c r="MY97" s="232"/>
      <c r="MZ97" s="232"/>
      <c r="NA97" s="232"/>
      <c r="NB97" s="232"/>
      <c r="NC97" s="232"/>
      <c r="ND97" s="232"/>
      <c r="NE97" s="232"/>
      <c r="NF97" s="232"/>
      <c r="NG97" s="232"/>
      <c r="NH97" s="232"/>
      <c r="NI97" s="232"/>
      <c r="NJ97" s="232"/>
      <c r="NK97" s="232"/>
      <c r="NL97" s="232"/>
      <c r="NM97" s="232"/>
      <c r="NN97" s="232"/>
      <c r="NO97" s="232"/>
      <c r="NP97" s="232"/>
      <c r="NQ97" s="232"/>
      <c r="NR97" s="232"/>
      <c r="NS97" s="232"/>
      <c r="NT97" s="232"/>
      <c r="NU97" s="232"/>
      <c r="NV97" s="232"/>
      <c r="NW97" s="232"/>
      <c r="NX97" s="232"/>
      <c r="NY97" s="232"/>
      <c r="NZ97" s="232"/>
      <c r="OA97" s="232"/>
      <c r="OB97" s="232"/>
      <c r="OC97" s="232"/>
      <c r="OD97" s="232"/>
      <c r="OE97" s="232"/>
      <c r="OF97" s="232"/>
      <c r="OG97" s="232"/>
      <c r="OH97" s="232"/>
      <c r="OI97" s="232"/>
      <c r="OJ97" s="232"/>
      <c r="OK97" s="232"/>
      <c r="OL97" s="232"/>
      <c r="OM97" s="232"/>
      <c r="ON97" s="232"/>
      <c r="OO97" s="232"/>
      <c r="OP97" s="232"/>
      <c r="OQ97" s="232"/>
      <c r="OR97" s="232"/>
      <c r="OS97" s="232"/>
      <c r="OT97" s="232"/>
      <c r="OU97" s="232"/>
      <c r="OV97" s="232"/>
      <c r="OW97" s="232"/>
      <c r="OX97" s="232"/>
      <c r="OY97" s="232"/>
      <c r="OZ97" s="232"/>
      <c r="PA97" s="232"/>
      <c r="PB97" s="232"/>
      <c r="PC97" s="232"/>
      <c r="PD97" s="232"/>
      <c r="PE97" s="232"/>
      <c r="PF97" s="232"/>
      <c r="PG97" s="232"/>
      <c r="PH97" s="232"/>
      <c r="PI97" s="232"/>
      <c r="PJ97" s="232"/>
      <c r="PK97" s="232"/>
      <c r="PL97" s="232"/>
      <c r="PM97" s="232"/>
      <c r="PN97" s="232"/>
      <c r="PO97" s="232"/>
      <c r="PP97" s="232"/>
      <c r="PQ97" s="232"/>
      <c r="PR97" s="232"/>
      <c r="PS97" s="232"/>
      <c r="PT97" s="232"/>
      <c r="PU97" s="232"/>
      <c r="PV97" s="232"/>
      <c r="PW97" s="232"/>
      <c r="PX97" s="232"/>
      <c r="PY97" s="232"/>
      <c r="PZ97" s="232"/>
      <c r="QA97" s="232"/>
      <c r="QB97" s="232"/>
      <c r="QC97" s="232"/>
      <c r="QD97" s="232"/>
      <c r="QE97" s="232"/>
      <c r="QF97" s="232"/>
      <c r="QG97" s="232"/>
      <c r="QH97" s="232"/>
      <c r="QI97" s="232"/>
      <c r="QJ97" s="232"/>
      <c r="QK97" s="232"/>
      <c r="QL97" s="232"/>
      <c r="QM97" s="232"/>
      <c r="QN97" s="232"/>
      <c r="QO97" s="232"/>
      <c r="QP97" s="232"/>
      <c r="QQ97" s="232"/>
      <c r="QR97" s="232"/>
      <c r="QS97" s="232"/>
      <c r="QT97" s="232"/>
      <c r="QU97" s="232"/>
      <c r="QV97" s="232"/>
      <c r="QW97" s="232"/>
      <c r="QX97" s="232"/>
      <c r="QY97" s="232"/>
      <c r="QZ97" s="232"/>
      <c r="RA97" s="232"/>
      <c r="RB97" s="232"/>
      <c r="RC97" s="232"/>
      <c r="RD97" s="232"/>
      <c r="RE97" s="232"/>
      <c r="RF97" s="232"/>
      <c r="RG97" s="232"/>
      <c r="RH97" s="232"/>
      <c r="RI97" s="232"/>
      <c r="RJ97" s="232"/>
      <c r="RK97" s="232"/>
      <c r="RL97" s="232"/>
      <c r="RM97" s="232"/>
      <c r="RN97" s="232"/>
      <c r="RO97" s="232"/>
      <c r="RP97" s="232"/>
      <c r="RQ97" s="232"/>
      <c r="RR97" s="232"/>
      <c r="RS97" s="232"/>
      <c r="RT97" s="232"/>
      <c r="RU97" s="232"/>
      <c r="RV97" s="232"/>
      <c r="RW97" s="232"/>
      <c r="RX97" s="232"/>
      <c r="RY97" s="232"/>
      <c r="RZ97" s="232"/>
      <c r="SA97" s="232"/>
      <c r="SB97" s="232"/>
      <c r="SC97" s="232"/>
      <c r="SD97" s="232"/>
      <c r="SE97" s="232"/>
      <c r="SF97" s="232"/>
      <c r="SG97" s="232"/>
      <c r="SH97" s="232"/>
      <c r="SI97" s="232"/>
      <c r="SJ97" s="232"/>
      <c r="SK97" s="232"/>
      <c r="SL97" s="232"/>
      <c r="SM97" s="232"/>
      <c r="SN97" s="232"/>
      <c r="SO97" s="232"/>
      <c r="SP97" s="232"/>
      <c r="SQ97" s="232"/>
      <c r="SR97" s="232"/>
      <c r="SS97" s="232"/>
      <c r="ST97" s="232"/>
      <c r="SU97" s="232"/>
      <c r="SV97" s="232"/>
      <c r="SW97" s="232"/>
      <c r="SX97" s="232"/>
      <c r="SY97" s="232"/>
      <c r="SZ97" s="232"/>
      <c r="TA97" s="232"/>
      <c r="TB97" s="232"/>
      <c r="TC97" s="232"/>
      <c r="TD97" s="232"/>
      <c r="TE97" s="232"/>
      <c r="TF97" s="232"/>
      <c r="TG97" s="232"/>
      <c r="TH97" s="232"/>
      <c r="TI97" s="232"/>
      <c r="TJ97" s="232"/>
      <c r="TK97" s="232"/>
      <c r="TL97" s="232"/>
      <c r="TM97" s="232"/>
      <c r="TN97" s="232"/>
      <c r="TO97" s="232"/>
      <c r="TP97" s="232"/>
      <c r="TQ97" s="232"/>
      <c r="TR97" s="232"/>
      <c r="TS97" s="232"/>
      <c r="TT97" s="232"/>
      <c r="TU97" s="232"/>
      <c r="TV97" s="232"/>
      <c r="TW97" s="232"/>
      <c r="TX97" s="232"/>
      <c r="TY97" s="232"/>
      <c r="TZ97" s="232"/>
      <c r="UA97" s="232"/>
      <c r="UB97" s="232"/>
      <c r="UC97" s="232"/>
      <c r="UD97" s="232"/>
      <c r="UE97" s="232"/>
      <c r="UF97" s="232"/>
      <c r="UG97" s="232"/>
      <c r="UH97" s="232"/>
      <c r="UI97" s="232"/>
      <c r="UJ97" s="232"/>
      <c r="UK97" s="232"/>
      <c r="UL97" s="232"/>
      <c r="UM97" s="232"/>
      <c r="UN97" s="232"/>
      <c r="UO97" s="232"/>
      <c r="UP97" s="232"/>
      <c r="UQ97" s="232"/>
      <c r="UR97" s="232"/>
      <c r="US97" s="232"/>
      <c r="UT97" s="232"/>
      <c r="UU97" s="232"/>
      <c r="UV97" s="232"/>
      <c r="UW97" s="232"/>
      <c r="UX97" s="232"/>
      <c r="UY97" s="232"/>
      <c r="UZ97" s="232"/>
      <c r="VA97" s="232"/>
      <c r="VB97" s="232"/>
      <c r="VC97" s="232"/>
      <c r="VD97" s="232"/>
      <c r="VE97" s="232"/>
      <c r="VF97" s="232"/>
      <c r="VG97" s="232"/>
      <c r="VH97" s="232"/>
      <c r="VI97" s="232"/>
      <c r="VJ97" s="232"/>
      <c r="VK97" s="232"/>
      <c r="VL97" s="232"/>
      <c r="VM97" s="232"/>
      <c r="VN97" s="232"/>
      <c r="VO97" s="232"/>
      <c r="VP97" s="232"/>
      <c r="VQ97" s="232"/>
      <c r="VR97" s="232"/>
      <c r="VS97" s="232"/>
      <c r="VT97" s="232"/>
      <c r="VU97" s="232"/>
      <c r="VV97" s="232"/>
      <c r="VW97" s="232"/>
      <c r="VX97" s="232"/>
      <c r="VY97" s="232"/>
      <c r="VZ97" s="232"/>
      <c r="WA97" s="232"/>
      <c r="WB97" s="232"/>
      <c r="WC97" s="232"/>
      <c r="WD97" s="232"/>
      <c r="WE97" s="232"/>
      <c r="WF97" s="232"/>
      <c r="WG97" s="232"/>
      <c r="WH97" s="232"/>
      <c r="WI97" s="232"/>
      <c r="WJ97" s="232"/>
      <c r="WK97" s="232"/>
      <c r="WL97" s="232"/>
      <c r="WM97" s="232"/>
      <c r="WN97" s="232"/>
      <c r="WO97" s="232"/>
      <c r="WP97" s="232"/>
      <c r="WQ97" s="232"/>
      <c r="WR97" s="232"/>
      <c r="WS97" s="232"/>
      <c r="WT97" s="232"/>
      <c r="WU97" s="232"/>
      <c r="WV97" s="232"/>
      <c r="WW97" s="232"/>
      <c r="WX97" s="232"/>
      <c r="WY97" s="232"/>
      <c r="WZ97" s="232"/>
      <c r="XA97" s="232"/>
      <c r="XB97" s="232"/>
      <c r="XC97" s="232"/>
      <c r="XD97" s="232"/>
      <c r="XE97" s="232"/>
      <c r="XF97" s="232"/>
      <c r="XG97" s="232"/>
      <c r="XH97" s="232"/>
      <c r="XI97" s="232"/>
      <c r="XJ97" s="232"/>
      <c r="XK97" s="232"/>
      <c r="XL97" s="232"/>
      <c r="XM97" s="232"/>
      <c r="XN97" s="232"/>
      <c r="XO97" s="232"/>
      <c r="XP97" s="232"/>
      <c r="XQ97" s="232"/>
      <c r="XR97" s="232"/>
      <c r="XS97" s="232"/>
      <c r="XT97" s="232"/>
      <c r="XU97" s="232"/>
      <c r="XV97" s="232"/>
      <c r="XW97" s="232"/>
      <c r="XX97" s="232"/>
      <c r="XY97" s="232"/>
      <c r="XZ97" s="232"/>
      <c r="YA97" s="232"/>
      <c r="YB97" s="232"/>
      <c r="YC97" s="232"/>
      <c r="YD97" s="232"/>
      <c r="YE97" s="232"/>
      <c r="YF97" s="232"/>
      <c r="YG97" s="232"/>
      <c r="YH97" s="232"/>
      <c r="YI97" s="232"/>
      <c r="YJ97" s="232"/>
      <c r="YK97" s="232"/>
      <c r="YL97" s="232"/>
      <c r="YM97" s="232"/>
      <c r="YN97" s="232"/>
      <c r="YO97" s="232"/>
      <c r="YP97" s="232"/>
      <c r="YQ97" s="232"/>
      <c r="YR97" s="232"/>
      <c r="YS97" s="232"/>
      <c r="YT97" s="232"/>
      <c r="YU97" s="232"/>
      <c r="YV97" s="232"/>
      <c r="YW97" s="232"/>
      <c r="YX97" s="232"/>
      <c r="YY97" s="232"/>
      <c r="YZ97" s="232"/>
      <c r="ZA97" s="232"/>
      <c r="ZB97" s="232"/>
      <c r="ZC97" s="232"/>
      <c r="ZD97" s="232"/>
      <c r="ZE97" s="232"/>
      <c r="ZF97" s="232"/>
      <c r="ZG97" s="232"/>
      <c r="ZH97" s="232"/>
      <c r="ZI97" s="232"/>
      <c r="ZJ97" s="232"/>
      <c r="ZK97" s="232"/>
      <c r="ZL97" s="232"/>
      <c r="ZM97" s="232"/>
      <c r="ZN97" s="232"/>
      <c r="ZO97" s="232"/>
      <c r="ZP97" s="232"/>
      <c r="ZQ97" s="232"/>
      <c r="ZR97" s="232"/>
      <c r="ZS97" s="232"/>
      <c r="ZT97" s="232"/>
      <c r="ZU97" s="232"/>
      <c r="ZV97" s="232"/>
      <c r="ZW97" s="232"/>
      <c r="ZX97" s="232"/>
      <c r="ZY97" s="232"/>
      <c r="ZZ97" s="232"/>
      <c r="AAA97" s="232"/>
      <c r="AAB97" s="232"/>
      <c r="AAC97" s="232"/>
      <c r="AAD97" s="232"/>
      <c r="AAE97" s="232"/>
      <c r="AAF97" s="232"/>
      <c r="AAG97" s="232"/>
      <c r="AAH97" s="232"/>
      <c r="AAI97" s="232"/>
      <c r="AAJ97" s="232"/>
      <c r="AAK97" s="232"/>
      <c r="AAL97" s="232"/>
      <c r="AAM97" s="232"/>
      <c r="AAN97" s="232"/>
      <c r="AAO97" s="232"/>
      <c r="AAP97" s="232"/>
      <c r="AAQ97" s="232"/>
      <c r="AAR97" s="232"/>
      <c r="AAS97" s="232"/>
      <c r="AAT97" s="232"/>
      <c r="AAU97" s="232"/>
      <c r="AAV97" s="232"/>
      <c r="AAW97" s="232"/>
      <c r="AAX97" s="232"/>
      <c r="AAY97" s="232"/>
      <c r="AAZ97" s="232"/>
      <c r="ABA97" s="232"/>
      <c r="ABB97" s="232"/>
      <c r="ABC97" s="232"/>
      <c r="ABD97" s="232"/>
      <c r="ABE97" s="232"/>
      <c r="ABF97" s="232"/>
      <c r="ABG97" s="232"/>
      <c r="ABH97" s="232"/>
      <c r="ABI97" s="232"/>
      <c r="ABJ97" s="232"/>
      <c r="ABK97" s="232"/>
      <c r="ABL97" s="232"/>
      <c r="ABM97" s="232"/>
      <c r="ABN97" s="232"/>
      <c r="ABO97" s="232"/>
      <c r="ABP97" s="232"/>
      <c r="ABQ97" s="232"/>
      <c r="ABR97" s="232"/>
      <c r="ABS97" s="232"/>
      <c r="ABT97" s="232"/>
      <c r="ABU97" s="232"/>
      <c r="ABV97" s="232"/>
      <c r="ABW97" s="232"/>
      <c r="ABX97" s="232"/>
      <c r="ABY97" s="232"/>
      <c r="ABZ97" s="232"/>
      <c r="ACA97" s="232"/>
      <c r="ACB97" s="232"/>
      <c r="ACC97" s="232"/>
      <c r="ACD97" s="232"/>
      <c r="ACE97" s="232"/>
      <c r="ACF97" s="232"/>
      <c r="ACG97" s="232"/>
      <c r="ACH97" s="232"/>
      <c r="ACI97" s="232"/>
      <c r="ACJ97" s="232"/>
      <c r="ACK97" s="232"/>
      <c r="ACL97" s="232"/>
      <c r="ACM97" s="232"/>
      <c r="ACN97" s="232"/>
      <c r="ACO97" s="232"/>
      <c r="ACP97" s="232"/>
      <c r="ACQ97" s="232"/>
      <c r="ACR97" s="232"/>
      <c r="ACS97" s="232"/>
      <c r="ACT97" s="232"/>
      <c r="ACU97" s="232"/>
      <c r="ACV97" s="232"/>
      <c r="ACW97" s="232"/>
      <c r="ACX97" s="232"/>
      <c r="ACY97" s="232"/>
      <c r="ACZ97" s="232"/>
      <c r="ADA97" s="232"/>
      <c r="ADB97" s="232"/>
      <c r="ADC97" s="232"/>
      <c r="ADD97" s="232"/>
      <c r="ADE97" s="232"/>
      <c r="ADF97" s="232"/>
      <c r="ADG97" s="232"/>
      <c r="ADH97" s="232"/>
      <c r="ADI97" s="232"/>
      <c r="ADJ97" s="232"/>
      <c r="ADK97" s="232"/>
      <c r="ADL97" s="232"/>
      <c r="ADM97" s="232"/>
      <c r="ADN97" s="232"/>
      <c r="ADO97" s="232"/>
      <c r="ADP97" s="232"/>
      <c r="ADQ97" s="232"/>
      <c r="ADR97" s="232"/>
      <c r="ADS97" s="232"/>
      <c r="ADT97" s="232"/>
      <c r="ADU97" s="232"/>
      <c r="ADV97" s="232"/>
      <c r="ADW97" s="232"/>
      <c r="ADX97" s="232"/>
      <c r="ADY97" s="232"/>
      <c r="ADZ97" s="232"/>
      <c r="AEA97" s="232"/>
      <c r="AEB97" s="232"/>
      <c r="AEC97" s="232"/>
      <c r="AED97" s="232"/>
      <c r="AEE97" s="232"/>
      <c r="AEF97" s="232"/>
      <c r="AEG97" s="232"/>
      <c r="AEH97" s="232"/>
      <c r="AEI97" s="232"/>
      <c r="AEJ97" s="232"/>
      <c r="AEK97" s="232"/>
      <c r="AEL97" s="232"/>
      <c r="AEM97" s="232"/>
      <c r="AEN97" s="232"/>
      <c r="AEO97" s="232"/>
      <c r="AEP97" s="232"/>
      <c r="AEQ97" s="232"/>
      <c r="AER97" s="232"/>
      <c r="AES97" s="232"/>
      <c r="AET97" s="232"/>
      <c r="AEU97" s="232"/>
      <c r="AEV97" s="232"/>
      <c r="AEW97" s="232"/>
      <c r="AEX97" s="232"/>
      <c r="AEY97" s="232"/>
      <c r="AEZ97" s="232"/>
      <c r="AFA97" s="232"/>
      <c r="AFB97" s="232"/>
      <c r="AFC97" s="232"/>
      <c r="AFD97" s="232"/>
      <c r="AFE97" s="232"/>
      <c r="AFF97" s="232"/>
      <c r="AFG97" s="232"/>
      <c r="AFH97" s="232"/>
      <c r="AFI97" s="232"/>
      <c r="AFJ97" s="232"/>
      <c r="AFK97" s="232"/>
      <c r="AFL97" s="232"/>
      <c r="AFM97" s="232"/>
      <c r="AFN97" s="232"/>
      <c r="AFO97" s="232"/>
      <c r="AFP97" s="232"/>
      <c r="AFQ97" s="232"/>
      <c r="AFR97" s="232"/>
      <c r="AFS97" s="232"/>
      <c r="AFT97" s="232"/>
      <c r="AFU97" s="232"/>
      <c r="AFV97" s="232"/>
      <c r="AFW97" s="232"/>
      <c r="AFX97" s="232"/>
      <c r="AFY97" s="232"/>
      <c r="AFZ97" s="232"/>
      <c r="AGA97" s="232"/>
      <c r="AGB97" s="232"/>
      <c r="AGC97" s="232"/>
      <c r="AGD97" s="232"/>
      <c r="AGE97" s="232"/>
      <c r="AGF97" s="232"/>
      <c r="AGG97" s="232"/>
      <c r="AGH97" s="232"/>
      <c r="AGI97" s="232"/>
      <c r="AGJ97" s="232"/>
      <c r="AGK97" s="232"/>
      <c r="AGL97" s="232"/>
      <c r="AGM97" s="232"/>
      <c r="AGN97" s="232"/>
      <c r="AGO97" s="232"/>
      <c r="AGP97" s="232"/>
      <c r="AGQ97" s="232"/>
      <c r="AGR97" s="232"/>
      <c r="AGS97" s="232"/>
      <c r="AGT97" s="232"/>
      <c r="AGU97" s="232"/>
      <c r="AGV97" s="232"/>
      <c r="AGW97" s="232"/>
      <c r="AGX97" s="232"/>
      <c r="AGY97" s="232"/>
      <c r="AGZ97" s="232"/>
      <c r="AHA97" s="232"/>
      <c r="AHB97" s="232"/>
      <c r="AHC97" s="232"/>
      <c r="AHD97" s="232"/>
      <c r="AHE97" s="232"/>
      <c r="AHF97" s="232"/>
      <c r="AHG97" s="232"/>
      <c r="AHH97" s="232"/>
      <c r="AHI97" s="232"/>
      <c r="AHJ97" s="232"/>
      <c r="AHK97" s="232"/>
      <c r="AHL97" s="232"/>
      <c r="AHM97" s="232"/>
      <c r="AHN97" s="232"/>
      <c r="AHO97" s="232"/>
      <c r="AHP97" s="232"/>
      <c r="AHQ97" s="232"/>
      <c r="AHR97" s="232"/>
      <c r="AHS97" s="232"/>
      <c r="AHT97" s="232"/>
      <c r="AHU97" s="232"/>
      <c r="AHV97" s="232"/>
      <c r="AHW97" s="232"/>
      <c r="AHX97" s="232"/>
      <c r="AHY97" s="232"/>
      <c r="AHZ97" s="232"/>
      <c r="AIA97" s="232"/>
      <c r="AIB97" s="232"/>
      <c r="AIC97" s="232"/>
      <c r="AID97" s="232"/>
      <c r="AIE97" s="232"/>
      <c r="AIF97" s="232"/>
      <c r="AIG97" s="232"/>
      <c r="AIH97" s="232"/>
      <c r="AII97" s="232"/>
      <c r="AIJ97" s="232"/>
      <c r="AIK97" s="232"/>
      <c r="AIL97" s="232"/>
      <c r="AIM97" s="232"/>
      <c r="AIN97" s="232"/>
      <c r="AIO97" s="232"/>
      <c r="AIP97" s="232"/>
      <c r="AIQ97" s="232"/>
      <c r="AIR97" s="232"/>
      <c r="AIS97" s="232"/>
      <c r="AIT97" s="232"/>
      <c r="AIU97" s="232"/>
      <c r="AIV97" s="232"/>
      <c r="AIW97" s="232"/>
      <c r="AIX97" s="232"/>
      <c r="AIY97" s="232"/>
      <c r="AIZ97" s="232"/>
      <c r="AJA97" s="232"/>
      <c r="AJB97" s="232"/>
      <c r="AJC97" s="232"/>
      <c r="AJD97" s="232"/>
      <c r="AJE97" s="232"/>
      <c r="AJF97" s="232"/>
      <c r="AJG97" s="232"/>
      <c r="AJH97" s="232"/>
      <c r="AJI97" s="232"/>
      <c r="AJJ97" s="232"/>
      <c r="AJK97" s="232"/>
      <c r="AJL97" s="232"/>
      <c r="AJM97" s="232"/>
      <c r="AJN97" s="232"/>
      <c r="AJO97" s="232"/>
      <c r="AJP97" s="232"/>
      <c r="AJQ97" s="232"/>
      <c r="AJR97" s="232"/>
      <c r="AJS97" s="232"/>
      <c r="AJT97" s="232"/>
      <c r="AJU97" s="232"/>
      <c r="AJV97" s="232"/>
      <c r="AJW97" s="232"/>
      <c r="AJX97" s="232"/>
      <c r="AJY97" s="232"/>
      <c r="AJZ97" s="232"/>
      <c r="AKA97" s="232"/>
      <c r="AKB97" s="232"/>
      <c r="AKC97" s="232"/>
      <c r="AKD97" s="232"/>
      <c r="AKE97" s="232"/>
      <c r="AKF97" s="232"/>
      <c r="AKG97" s="232"/>
      <c r="AKH97" s="232"/>
      <c r="AKI97" s="232"/>
      <c r="AKJ97" s="232"/>
      <c r="AKK97" s="232"/>
      <c r="AKL97" s="232"/>
      <c r="AKM97" s="232"/>
      <c r="AKN97" s="232"/>
      <c r="AKO97" s="232"/>
      <c r="AKP97" s="232"/>
      <c r="AKQ97" s="232"/>
      <c r="AKR97" s="232"/>
      <c r="AKS97" s="232"/>
      <c r="AKT97" s="232"/>
      <c r="AKU97" s="232"/>
      <c r="AKV97" s="232"/>
      <c r="AKW97" s="232"/>
      <c r="AKX97" s="232"/>
      <c r="AKY97" s="232"/>
      <c r="AKZ97" s="232"/>
      <c r="ALA97" s="232"/>
      <c r="ALB97" s="232"/>
      <c r="ALC97" s="232"/>
      <c r="ALD97" s="232"/>
      <c r="ALE97" s="232"/>
      <c r="ALF97" s="232"/>
      <c r="ALG97" s="232"/>
      <c r="ALH97" s="232"/>
      <c r="ALI97" s="232"/>
      <c r="ALJ97" s="232"/>
      <c r="ALK97" s="232"/>
      <c r="ALL97" s="232"/>
      <c r="ALM97" s="232"/>
      <c r="ALN97" s="232"/>
      <c r="ALO97" s="232"/>
      <c r="ALP97" s="232"/>
      <c r="ALQ97" s="232"/>
      <c r="ALR97" s="232"/>
      <c r="ALS97" s="232"/>
      <c r="ALT97" s="232"/>
      <c r="ALU97" s="232"/>
      <c r="ALV97" s="232"/>
      <c r="ALW97" s="232"/>
      <c r="ALX97" s="232"/>
      <c r="ALY97" s="232"/>
      <c r="ALZ97" s="232"/>
      <c r="AMA97" s="232"/>
      <c r="AMB97" s="232"/>
      <c r="AMC97" s="232"/>
      <c r="AMD97" s="232"/>
      <c r="AME97" s="232"/>
      <c r="AMF97" s="232"/>
      <c r="AMG97" s="232"/>
      <c r="AMH97" s="232"/>
      <c r="AMI97" s="232"/>
      <c r="AMJ97" s="232"/>
      <c r="AMK97" s="232"/>
    </row>
    <row r="98" spans="1:1025" s="234" customFormat="1">
      <c r="A98" s="346" t="s">
        <v>175</v>
      </c>
      <c r="B98" s="332" t="s">
        <v>174</v>
      </c>
      <c r="C98" s="342">
        <f>C74</f>
        <v>1</v>
      </c>
      <c r="D98" s="331" t="str">
        <f>IF(ISBLANK('[10]PRESUP LINEA IMPULSION'!D592),"",'[10]PRESUP LINEA IMPULSION'!D592)</f>
        <v>UD</v>
      </c>
      <c r="E98" s="310"/>
      <c r="F98" s="309">
        <f t="shared" si="3"/>
        <v>0</v>
      </c>
      <c r="G98" s="288" t="str">
        <f>IF(ISBLANK('[10]PRESUP LINEA IMPULSION'!G592),"",'[10]PRESUP LINEA IMPULSION'!G592)</f>
        <v/>
      </c>
      <c r="H98" s="250"/>
      <c r="K98" s="233"/>
      <c r="L98" s="233"/>
      <c r="M98" s="233"/>
      <c r="N98" s="233"/>
      <c r="O98" s="233"/>
      <c r="P98" s="233"/>
      <c r="Q98" s="233"/>
      <c r="R98" s="233"/>
      <c r="S98" s="232"/>
      <c r="T98" s="232"/>
      <c r="U98" s="232"/>
      <c r="V98" s="232"/>
      <c r="W98" s="232"/>
      <c r="X98" s="232"/>
      <c r="Y98" s="232"/>
      <c r="Z98" s="232"/>
      <c r="AA98" s="232"/>
      <c r="AB98" s="232"/>
      <c r="AC98" s="232"/>
      <c r="AD98" s="232"/>
      <c r="AE98" s="232"/>
      <c r="AF98" s="232"/>
      <c r="AG98" s="232"/>
      <c r="AH98" s="232"/>
      <c r="AI98" s="232"/>
      <c r="AJ98" s="232"/>
      <c r="AK98" s="232"/>
      <c r="AL98" s="232"/>
      <c r="AM98" s="232"/>
      <c r="AN98" s="232"/>
      <c r="AO98" s="232"/>
      <c r="AP98" s="232"/>
      <c r="AQ98" s="232"/>
      <c r="AR98" s="232"/>
      <c r="AS98" s="232"/>
      <c r="AT98" s="232"/>
      <c r="AU98" s="232"/>
      <c r="AV98" s="232"/>
      <c r="AW98" s="232"/>
      <c r="AX98" s="232"/>
      <c r="AY98" s="232"/>
      <c r="AZ98" s="232"/>
      <c r="BA98" s="232"/>
      <c r="BB98" s="232"/>
      <c r="BC98" s="232"/>
      <c r="BD98" s="232"/>
      <c r="BE98" s="232"/>
      <c r="BF98" s="232"/>
      <c r="BG98" s="232"/>
      <c r="BH98" s="232"/>
      <c r="BI98" s="232"/>
      <c r="BJ98" s="232"/>
      <c r="BK98" s="232"/>
      <c r="BL98" s="232"/>
      <c r="BM98" s="232"/>
      <c r="BN98" s="232"/>
      <c r="BO98" s="232"/>
      <c r="BP98" s="232"/>
      <c r="BQ98" s="232"/>
      <c r="BR98" s="232"/>
      <c r="BS98" s="232"/>
      <c r="BT98" s="232"/>
      <c r="BU98" s="232"/>
      <c r="BV98" s="232"/>
      <c r="BW98" s="232"/>
      <c r="BX98" s="232"/>
      <c r="BY98" s="232"/>
      <c r="BZ98" s="232"/>
      <c r="CA98" s="232"/>
      <c r="CB98" s="232"/>
      <c r="CC98" s="232"/>
      <c r="CD98" s="232"/>
      <c r="CE98" s="232"/>
      <c r="CF98" s="232"/>
      <c r="CG98" s="232"/>
      <c r="CH98" s="232"/>
      <c r="CI98" s="232"/>
      <c r="CJ98" s="232"/>
      <c r="CK98" s="232"/>
      <c r="CL98" s="232"/>
      <c r="CM98" s="232"/>
      <c r="CN98" s="232"/>
      <c r="CO98" s="232"/>
      <c r="CP98" s="232"/>
      <c r="CQ98" s="232"/>
      <c r="CR98" s="232"/>
      <c r="CS98" s="232"/>
      <c r="CT98" s="232"/>
      <c r="CU98" s="232"/>
      <c r="CV98" s="232"/>
      <c r="CW98" s="232"/>
      <c r="CX98" s="232"/>
      <c r="CY98" s="232"/>
      <c r="CZ98" s="232"/>
      <c r="DA98" s="232"/>
      <c r="DB98" s="232"/>
      <c r="DC98" s="232"/>
      <c r="DD98" s="232"/>
      <c r="DE98" s="232"/>
      <c r="DF98" s="232"/>
      <c r="DG98" s="232"/>
      <c r="DH98" s="232"/>
      <c r="DI98" s="232"/>
      <c r="DJ98" s="232"/>
      <c r="DK98" s="232"/>
      <c r="DL98" s="232"/>
      <c r="DM98" s="232"/>
      <c r="DN98" s="232"/>
      <c r="DO98" s="232"/>
      <c r="DP98" s="232"/>
      <c r="DQ98" s="232"/>
      <c r="DR98" s="232"/>
      <c r="DS98" s="232"/>
      <c r="DT98" s="232"/>
      <c r="DU98" s="232"/>
      <c r="DV98" s="232"/>
      <c r="DW98" s="232"/>
      <c r="DX98" s="232"/>
      <c r="DY98" s="232"/>
      <c r="DZ98" s="232"/>
      <c r="EA98" s="232"/>
      <c r="EB98" s="232"/>
      <c r="EC98" s="232"/>
      <c r="ED98" s="232"/>
      <c r="EE98" s="232"/>
      <c r="EF98" s="232"/>
      <c r="EG98" s="232"/>
      <c r="EH98" s="232"/>
      <c r="EI98" s="232"/>
      <c r="EJ98" s="232"/>
      <c r="EK98" s="232"/>
      <c r="EL98" s="232"/>
      <c r="EM98" s="232"/>
      <c r="EN98" s="232"/>
      <c r="EO98" s="232"/>
      <c r="EP98" s="232"/>
      <c r="EQ98" s="232"/>
      <c r="ER98" s="232"/>
      <c r="ES98" s="232"/>
      <c r="ET98" s="232"/>
      <c r="EU98" s="232"/>
      <c r="EV98" s="232"/>
      <c r="EW98" s="232"/>
      <c r="EX98" s="232"/>
      <c r="EY98" s="232"/>
      <c r="EZ98" s="232"/>
      <c r="FA98" s="232"/>
      <c r="FB98" s="232"/>
      <c r="FC98" s="232"/>
      <c r="FD98" s="232"/>
      <c r="FE98" s="232"/>
      <c r="FF98" s="232"/>
      <c r="FG98" s="232"/>
      <c r="FH98" s="232"/>
      <c r="FI98" s="232"/>
      <c r="FJ98" s="232"/>
      <c r="FK98" s="232"/>
      <c r="FL98" s="232"/>
      <c r="FM98" s="232"/>
      <c r="FN98" s="232"/>
      <c r="FO98" s="232"/>
      <c r="FP98" s="232"/>
      <c r="FQ98" s="232"/>
      <c r="FR98" s="232"/>
      <c r="FS98" s="232"/>
      <c r="FT98" s="232"/>
      <c r="FU98" s="232"/>
      <c r="FV98" s="232"/>
      <c r="FW98" s="232"/>
      <c r="FX98" s="232"/>
      <c r="FY98" s="232"/>
      <c r="FZ98" s="232"/>
      <c r="GA98" s="232"/>
      <c r="GB98" s="232"/>
      <c r="GC98" s="232"/>
      <c r="GD98" s="232"/>
      <c r="GE98" s="232"/>
      <c r="GF98" s="232"/>
      <c r="GG98" s="232"/>
      <c r="GH98" s="232"/>
      <c r="GI98" s="232"/>
      <c r="GJ98" s="232"/>
      <c r="GK98" s="232"/>
      <c r="GL98" s="232"/>
      <c r="GM98" s="232"/>
      <c r="GN98" s="232"/>
      <c r="GO98" s="232"/>
      <c r="GP98" s="232"/>
      <c r="GQ98" s="232"/>
      <c r="GR98" s="232"/>
      <c r="GS98" s="232"/>
      <c r="GT98" s="232"/>
      <c r="GU98" s="232"/>
      <c r="GV98" s="232"/>
      <c r="GW98" s="232"/>
      <c r="GX98" s="232"/>
      <c r="GY98" s="232"/>
      <c r="GZ98" s="232"/>
      <c r="HA98" s="232"/>
      <c r="HB98" s="232"/>
      <c r="HC98" s="232"/>
      <c r="HD98" s="232"/>
      <c r="HE98" s="232"/>
      <c r="HF98" s="232"/>
      <c r="HG98" s="232"/>
      <c r="HH98" s="232"/>
      <c r="HI98" s="232"/>
      <c r="HJ98" s="232"/>
      <c r="HK98" s="232"/>
      <c r="HL98" s="232"/>
      <c r="HM98" s="232"/>
      <c r="HN98" s="232"/>
      <c r="HO98" s="232"/>
      <c r="HP98" s="232"/>
      <c r="HQ98" s="232"/>
      <c r="HR98" s="232"/>
      <c r="HS98" s="232"/>
      <c r="HT98" s="232"/>
      <c r="HU98" s="232"/>
      <c r="HV98" s="232"/>
      <c r="HW98" s="232"/>
      <c r="HX98" s="232"/>
      <c r="HY98" s="232"/>
      <c r="HZ98" s="232"/>
      <c r="IA98" s="232"/>
      <c r="IB98" s="232"/>
      <c r="IC98" s="232"/>
      <c r="ID98" s="232"/>
      <c r="IE98" s="232"/>
      <c r="IF98" s="232"/>
      <c r="IG98" s="232"/>
      <c r="IH98" s="232"/>
      <c r="II98" s="232"/>
      <c r="IJ98" s="232"/>
      <c r="IK98" s="232"/>
      <c r="IL98" s="232"/>
      <c r="IM98" s="232"/>
      <c r="IN98" s="232"/>
      <c r="IO98" s="232"/>
      <c r="IP98" s="232"/>
      <c r="IQ98" s="232"/>
      <c r="IR98" s="232"/>
      <c r="IS98" s="232"/>
      <c r="IT98" s="232"/>
      <c r="IU98" s="232"/>
      <c r="IV98" s="232"/>
      <c r="IW98" s="232"/>
      <c r="IX98" s="232"/>
      <c r="IY98" s="232"/>
      <c r="IZ98" s="232"/>
      <c r="JA98" s="232"/>
      <c r="JB98" s="232"/>
      <c r="JC98" s="232"/>
      <c r="JD98" s="232"/>
      <c r="JE98" s="232"/>
      <c r="JF98" s="232"/>
      <c r="JG98" s="232"/>
      <c r="JH98" s="232"/>
      <c r="JI98" s="232"/>
      <c r="JJ98" s="232"/>
      <c r="JK98" s="232"/>
      <c r="JL98" s="232"/>
      <c r="JM98" s="232"/>
      <c r="JN98" s="232"/>
      <c r="JO98" s="232"/>
      <c r="JP98" s="232"/>
      <c r="JQ98" s="232"/>
      <c r="JR98" s="232"/>
      <c r="JS98" s="232"/>
      <c r="JT98" s="232"/>
      <c r="JU98" s="232"/>
      <c r="JV98" s="232"/>
      <c r="JW98" s="232"/>
      <c r="JX98" s="232"/>
      <c r="JY98" s="232"/>
      <c r="JZ98" s="232"/>
      <c r="KA98" s="232"/>
      <c r="KB98" s="232"/>
      <c r="KC98" s="232"/>
      <c r="KD98" s="232"/>
      <c r="KE98" s="232"/>
      <c r="KF98" s="232"/>
      <c r="KG98" s="232"/>
      <c r="KH98" s="232"/>
      <c r="KI98" s="232"/>
      <c r="KJ98" s="232"/>
      <c r="KK98" s="232"/>
      <c r="KL98" s="232"/>
      <c r="KM98" s="232"/>
      <c r="KN98" s="232"/>
      <c r="KO98" s="232"/>
      <c r="KP98" s="232"/>
      <c r="KQ98" s="232"/>
      <c r="KR98" s="232"/>
      <c r="KS98" s="232"/>
      <c r="KT98" s="232"/>
      <c r="KU98" s="232"/>
      <c r="KV98" s="232"/>
      <c r="KW98" s="232"/>
      <c r="KX98" s="232"/>
      <c r="KY98" s="232"/>
      <c r="KZ98" s="232"/>
      <c r="LA98" s="232"/>
      <c r="LB98" s="232"/>
      <c r="LC98" s="232"/>
      <c r="LD98" s="232"/>
      <c r="LE98" s="232"/>
      <c r="LF98" s="232"/>
      <c r="LG98" s="232"/>
      <c r="LH98" s="232"/>
      <c r="LI98" s="232"/>
      <c r="LJ98" s="232"/>
      <c r="LK98" s="232"/>
      <c r="LL98" s="232"/>
      <c r="LM98" s="232"/>
      <c r="LN98" s="232"/>
      <c r="LO98" s="232"/>
      <c r="LP98" s="232"/>
      <c r="LQ98" s="232"/>
      <c r="LR98" s="232"/>
      <c r="LS98" s="232"/>
      <c r="LT98" s="232"/>
      <c r="LU98" s="232"/>
      <c r="LV98" s="232"/>
      <c r="LW98" s="232"/>
      <c r="LX98" s="232"/>
      <c r="LY98" s="232"/>
      <c r="LZ98" s="232"/>
      <c r="MA98" s="232"/>
      <c r="MB98" s="232"/>
      <c r="MC98" s="232"/>
      <c r="MD98" s="232"/>
      <c r="ME98" s="232"/>
      <c r="MF98" s="232"/>
      <c r="MG98" s="232"/>
      <c r="MH98" s="232"/>
      <c r="MI98" s="232"/>
      <c r="MJ98" s="232"/>
      <c r="MK98" s="232"/>
      <c r="ML98" s="232"/>
      <c r="MM98" s="232"/>
      <c r="MN98" s="232"/>
      <c r="MO98" s="232"/>
      <c r="MP98" s="232"/>
      <c r="MQ98" s="232"/>
      <c r="MR98" s="232"/>
      <c r="MS98" s="232"/>
      <c r="MT98" s="232"/>
      <c r="MU98" s="232"/>
      <c r="MV98" s="232"/>
      <c r="MW98" s="232"/>
      <c r="MX98" s="232"/>
      <c r="MY98" s="232"/>
      <c r="MZ98" s="232"/>
      <c r="NA98" s="232"/>
      <c r="NB98" s="232"/>
      <c r="NC98" s="232"/>
      <c r="ND98" s="232"/>
      <c r="NE98" s="232"/>
      <c r="NF98" s="232"/>
      <c r="NG98" s="232"/>
      <c r="NH98" s="232"/>
      <c r="NI98" s="232"/>
      <c r="NJ98" s="232"/>
      <c r="NK98" s="232"/>
      <c r="NL98" s="232"/>
      <c r="NM98" s="232"/>
      <c r="NN98" s="232"/>
      <c r="NO98" s="232"/>
      <c r="NP98" s="232"/>
      <c r="NQ98" s="232"/>
      <c r="NR98" s="232"/>
      <c r="NS98" s="232"/>
      <c r="NT98" s="232"/>
      <c r="NU98" s="232"/>
      <c r="NV98" s="232"/>
      <c r="NW98" s="232"/>
      <c r="NX98" s="232"/>
      <c r="NY98" s="232"/>
      <c r="NZ98" s="232"/>
      <c r="OA98" s="232"/>
      <c r="OB98" s="232"/>
      <c r="OC98" s="232"/>
      <c r="OD98" s="232"/>
      <c r="OE98" s="232"/>
      <c r="OF98" s="232"/>
      <c r="OG98" s="232"/>
      <c r="OH98" s="232"/>
      <c r="OI98" s="232"/>
      <c r="OJ98" s="232"/>
      <c r="OK98" s="232"/>
      <c r="OL98" s="232"/>
      <c r="OM98" s="232"/>
      <c r="ON98" s="232"/>
      <c r="OO98" s="232"/>
      <c r="OP98" s="232"/>
      <c r="OQ98" s="232"/>
      <c r="OR98" s="232"/>
      <c r="OS98" s="232"/>
      <c r="OT98" s="232"/>
      <c r="OU98" s="232"/>
      <c r="OV98" s="232"/>
      <c r="OW98" s="232"/>
      <c r="OX98" s="232"/>
      <c r="OY98" s="232"/>
      <c r="OZ98" s="232"/>
      <c r="PA98" s="232"/>
      <c r="PB98" s="232"/>
      <c r="PC98" s="232"/>
      <c r="PD98" s="232"/>
      <c r="PE98" s="232"/>
      <c r="PF98" s="232"/>
      <c r="PG98" s="232"/>
      <c r="PH98" s="232"/>
      <c r="PI98" s="232"/>
      <c r="PJ98" s="232"/>
      <c r="PK98" s="232"/>
      <c r="PL98" s="232"/>
      <c r="PM98" s="232"/>
      <c r="PN98" s="232"/>
      <c r="PO98" s="232"/>
      <c r="PP98" s="232"/>
      <c r="PQ98" s="232"/>
      <c r="PR98" s="232"/>
      <c r="PS98" s="232"/>
      <c r="PT98" s="232"/>
      <c r="PU98" s="232"/>
      <c r="PV98" s="232"/>
      <c r="PW98" s="232"/>
      <c r="PX98" s="232"/>
      <c r="PY98" s="232"/>
      <c r="PZ98" s="232"/>
      <c r="QA98" s="232"/>
      <c r="QB98" s="232"/>
      <c r="QC98" s="232"/>
      <c r="QD98" s="232"/>
      <c r="QE98" s="232"/>
      <c r="QF98" s="232"/>
      <c r="QG98" s="232"/>
      <c r="QH98" s="232"/>
      <c r="QI98" s="232"/>
      <c r="QJ98" s="232"/>
      <c r="QK98" s="232"/>
      <c r="QL98" s="232"/>
      <c r="QM98" s="232"/>
      <c r="QN98" s="232"/>
      <c r="QO98" s="232"/>
      <c r="QP98" s="232"/>
      <c r="QQ98" s="232"/>
      <c r="QR98" s="232"/>
      <c r="QS98" s="232"/>
      <c r="QT98" s="232"/>
      <c r="QU98" s="232"/>
      <c r="QV98" s="232"/>
      <c r="QW98" s="232"/>
      <c r="QX98" s="232"/>
      <c r="QY98" s="232"/>
      <c r="QZ98" s="232"/>
      <c r="RA98" s="232"/>
      <c r="RB98" s="232"/>
      <c r="RC98" s="232"/>
      <c r="RD98" s="232"/>
      <c r="RE98" s="232"/>
      <c r="RF98" s="232"/>
      <c r="RG98" s="232"/>
      <c r="RH98" s="232"/>
      <c r="RI98" s="232"/>
      <c r="RJ98" s="232"/>
      <c r="RK98" s="232"/>
      <c r="RL98" s="232"/>
      <c r="RM98" s="232"/>
      <c r="RN98" s="232"/>
      <c r="RO98" s="232"/>
      <c r="RP98" s="232"/>
      <c r="RQ98" s="232"/>
      <c r="RR98" s="232"/>
      <c r="RS98" s="232"/>
      <c r="RT98" s="232"/>
      <c r="RU98" s="232"/>
      <c r="RV98" s="232"/>
      <c r="RW98" s="232"/>
      <c r="RX98" s="232"/>
      <c r="RY98" s="232"/>
      <c r="RZ98" s="232"/>
      <c r="SA98" s="232"/>
      <c r="SB98" s="232"/>
      <c r="SC98" s="232"/>
      <c r="SD98" s="232"/>
      <c r="SE98" s="232"/>
      <c r="SF98" s="232"/>
      <c r="SG98" s="232"/>
      <c r="SH98" s="232"/>
      <c r="SI98" s="232"/>
      <c r="SJ98" s="232"/>
      <c r="SK98" s="232"/>
      <c r="SL98" s="232"/>
      <c r="SM98" s="232"/>
      <c r="SN98" s="232"/>
      <c r="SO98" s="232"/>
      <c r="SP98" s="232"/>
      <c r="SQ98" s="232"/>
      <c r="SR98" s="232"/>
      <c r="SS98" s="232"/>
      <c r="ST98" s="232"/>
      <c r="SU98" s="232"/>
      <c r="SV98" s="232"/>
      <c r="SW98" s="232"/>
      <c r="SX98" s="232"/>
      <c r="SY98" s="232"/>
      <c r="SZ98" s="232"/>
      <c r="TA98" s="232"/>
      <c r="TB98" s="232"/>
      <c r="TC98" s="232"/>
      <c r="TD98" s="232"/>
      <c r="TE98" s="232"/>
      <c r="TF98" s="232"/>
      <c r="TG98" s="232"/>
      <c r="TH98" s="232"/>
      <c r="TI98" s="232"/>
      <c r="TJ98" s="232"/>
      <c r="TK98" s="232"/>
      <c r="TL98" s="232"/>
      <c r="TM98" s="232"/>
      <c r="TN98" s="232"/>
      <c r="TO98" s="232"/>
      <c r="TP98" s="232"/>
      <c r="TQ98" s="232"/>
      <c r="TR98" s="232"/>
      <c r="TS98" s="232"/>
      <c r="TT98" s="232"/>
      <c r="TU98" s="232"/>
      <c r="TV98" s="232"/>
      <c r="TW98" s="232"/>
      <c r="TX98" s="232"/>
      <c r="TY98" s="232"/>
      <c r="TZ98" s="232"/>
      <c r="UA98" s="232"/>
      <c r="UB98" s="232"/>
      <c r="UC98" s="232"/>
      <c r="UD98" s="232"/>
      <c r="UE98" s="232"/>
      <c r="UF98" s="232"/>
      <c r="UG98" s="232"/>
      <c r="UH98" s="232"/>
      <c r="UI98" s="232"/>
      <c r="UJ98" s="232"/>
      <c r="UK98" s="232"/>
      <c r="UL98" s="232"/>
      <c r="UM98" s="232"/>
      <c r="UN98" s="232"/>
      <c r="UO98" s="232"/>
      <c r="UP98" s="232"/>
      <c r="UQ98" s="232"/>
      <c r="UR98" s="232"/>
      <c r="US98" s="232"/>
      <c r="UT98" s="232"/>
      <c r="UU98" s="232"/>
      <c r="UV98" s="232"/>
      <c r="UW98" s="232"/>
      <c r="UX98" s="232"/>
      <c r="UY98" s="232"/>
      <c r="UZ98" s="232"/>
      <c r="VA98" s="232"/>
      <c r="VB98" s="232"/>
      <c r="VC98" s="232"/>
      <c r="VD98" s="232"/>
      <c r="VE98" s="232"/>
      <c r="VF98" s="232"/>
      <c r="VG98" s="232"/>
      <c r="VH98" s="232"/>
      <c r="VI98" s="232"/>
      <c r="VJ98" s="232"/>
      <c r="VK98" s="232"/>
      <c r="VL98" s="232"/>
      <c r="VM98" s="232"/>
      <c r="VN98" s="232"/>
      <c r="VO98" s="232"/>
      <c r="VP98" s="232"/>
      <c r="VQ98" s="232"/>
      <c r="VR98" s="232"/>
      <c r="VS98" s="232"/>
      <c r="VT98" s="232"/>
      <c r="VU98" s="232"/>
      <c r="VV98" s="232"/>
      <c r="VW98" s="232"/>
      <c r="VX98" s="232"/>
      <c r="VY98" s="232"/>
      <c r="VZ98" s="232"/>
      <c r="WA98" s="232"/>
      <c r="WB98" s="232"/>
      <c r="WC98" s="232"/>
      <c r="WD98" s="232"/>
      <c r="WE98" s="232"/>
      <c r="WF98" s="232"/>
      <c r="WG98" s="232"/>
      <c r="WH98" s="232"/>
      <c r="WI98" s="232"/>
      <c r="WJ98" s="232"/>
      <c r="WK98" s="232"/>
      <c r="WL98" s="232"/>
      <c r="WM98" s="232"/>
      <c r="WN98" s="232"/>
      <c r="WO98" s="232"/>
      <c r="WP98" s="232"/>
      <c r="WQ98" s="232"/>
      <c r="WR98" s="232"/>
      <c r="WS98" s="232"/>
      <c r="WT98" s="232"/>
      <c r="WU98" s="232"/>
      <c r="WV98" s="232"/>
      <c r="WW98" s="232"/>
      <c r="WX98" s="232"/>
      <c r="WY98" s="232"/>
      <c r="WZ98" s="232"/>
      <c r="XA98" s="232"/>
      <c r="XB98" s="232"/>
      <c r="XC98" s="232"/>
      <c r="XD98" s="232"/>
      <c r="XE98" s="232"/>
      <c r="XF98" s="232"/>
      <c r="XG98" s="232"/>
      <c r="XH98" s="232"/>
      <c r="XI98" s="232"/>
      <c r="XJ98" s="232"/>
      <c r="XK98" s="232"/>
      <c r="XL98" s="232"/>
      <c r="XM98" s="232"/>
      <c r="XN98" s="232"/>
      <c r="XO98" s="232"/>
      <c r="XP98" s="232"/>
      <c r="XQ98" s="232"/>
      <c r="XR98" s="232"/>
      <c r="XS98" s="232"/>
      <c r="XT98" s="232"/>
      <c r="XU98" s="232"/>
      <c r="XV98" s="232"/>
      <c r="XW98" s="232"/>
      <c r="XX98" s="232"/>
      <c r="XY98" s="232"/>
      <c r="XZ98" s="232"/>
      <c r="YA98" s="232"/>
      <c r="YB98" s="232"/>
      <c r="YC98" s="232"/>
      <c r="YD98" s="232"/>
      <c r="YE98" s="232"/>
      <c r="YF98" s="232"/>
      <c r="YG98" s="232"/>
      <c r="YH98" s="232"/>
      <c r="YI98" s="232"/>
      <c r="YJ98" s="232"/>
      <c r="YK98" s="232"/>
      <c r="YL98" s="232"/>
      <c r="YM98" s="232"/>
      <c r="YN98" s="232"/>
      <c r="YO98" s="232"/>
      <c r="YP98" s="232"/>
      <c r="YQ98" s="232"/>
      <c r="YR98" s="232"/>
      <c r="YS98" s="232"/>
      <c r="YT98" s="232"/>
      <c r="YU98" s="232"/>
      <c r="YV98" s="232"/>
      <c r="YW98" s="232"/>
      <c r="YX98" s="232"/>
      <c r="YY98" s="232"/>
      <c r="YZ98" s="232"/>
      <c r="ZA98" s="232"/>
      <c r="ZB98" s="232"/>
      <c r="ZC98" s="232"/>
      <c r="ZD98" s="232"/>
      <c r="ZE98" s="232"/>
      <c r="ZF98" s="232"/>
      <c r="ZG98" s="232"/>
      <c r="ZH98" s="232"/>
      <c r="ZI98" s="232"/>
      <c r="ZJ98" s="232"/>
      <c r="ZK98" s="232"/>
      <c r="ZL98" s="232"/>
      <c r="ZM98" s="232"/>
      <c r="ZN98" s="232"/>
      <c r="ZO98" s="232"/>
      <c r="ZP98" s="232"/>
      <c r="ZQ98" s="232"/>
      <c r="ZR98" s="232"/>
      <c r="ZS98" s="232"/>
      <c r="ZT98" s="232"/>
      <c r="ZU98" s="232"/>
      <c r="ZV98" s="232"/>
      <c r="ZW98" s="232"/>
      <c r="ZX98" s="232"/>
      <c r="ZY98" s="232"/>
      <c r="ZZ98" s="232"/>
      <c r="AAA98" s="232"/>
      <c r="AAB98" s="232"/>
      <c r="AAC98" s="232"/>
      <c r="AAD98" s="232"/>
      <c r="AAE98" s="232"/>
      <c r="AAF98" s="232"/>
      <c r="AAG98" s="232"/>
      <c r="AAH98" s="232"/>
      <c r="AAI98" s="232"/>
      <c r="AAJ98" s="232"/>
      <c r="AAK98" s="232"/>
      <c r="AAL98" s="232"/>
      <c r="AAM98" s="232"/>
      <c r="AAN98" s="232"/>
      <c r="AAO98" s="232"/>
      <c r="AAP98" s="232"/>
      <c r="AAQ98" s="232"/>
      <c r="AAR98" s="232"/>
      <c r="AAS98" s="232"/>
      <c r="AAT98" s="232"/>
      <c r="AAU98" s="232"/>
      <c r="AAV98" s="232"/>
      <c r="AAW98" s="232"/>
      <c r="AAX98" s="232"/>
      <c r="AAY98" s="232"/>
      <c r="AAZ98" s="232"/>
      <c r="ABA98" s="232"/>
      <c r="ABB98" s="232"/>
      <c r="ABC98" s="232"/>
      <c r="ABD98" s="232"/>
      <c r="ABE98" s="232"/>
      <c r="ABF98" s="232"/>
      <c r="ABG98" s="232"/>
      <c r="ABH98" s="232"/>
      <c r="ABI98" s="232"/>
      <c r="ABJ98" s="232"/>
      <c r="ABK98" s="232"/>
      <c r="ABL98" s="232"/>
      <c r="ABM98" s="232"/>
      <c r="ABN98" s="232"/>
      <c r="ABO98" s="232"/>
      <c r="ABP98" s="232"/>
      <c r="ABQ98" s="232"/>
      <c r="ABR98" s="232"/>
      <c r="ABS98" s="232"/>
      <c r="ABT98" s="232"/>
      <c r="ABU98" s="232"/>
      <c r="ABV98" s="232"/>
      <c r="ABW98" s="232"/>
      <c r="ABX98" s="232"/>
      <c r="ABY98" s="232"/>
      <c r="ABZ98" s="232"/>
      <c r="ACA98" s="232"/>
      <c r="ACB98" s="232"/>
      <c r="ACC98" s="232"/>
      <c r="ACD98" s="232"/>
      <c r="ACE98" s="232"/>
      <c r="ACF98" s="232"/>
      <c r="ACG98" s="232"/>
      <c r="ACH98" s="232"/>
      <c r="ACI98" s="232"/>
      <c r="ACJ98" s="232"/>
      <c r="ACK98" s="232"/>
      <c r="ACL98" s="232"/>
      <c r="ACM98" s="232"/>
      <c r="ACN98" s="232"/>
      <c r="ACO98" s="232"/>
      <c r="ACP98" s="232"/>
      <c r="ACQ98" s="232"/>
      <c r="ACR98" s="232"/>
      <c r="ACS98" s="232"/>
      <c r="ACT98" s="232"/>
      <c r="ACU98" s="232"/>
      <c r="ACV98" s="232"/>
      <c r="ACW98" s="232"/>
      <c r="ACX98" s="232"/>
      <c r="ACY98" s="232"/>
      <c r="ACZ98" s="232"/>
      <c r="ADA98" s="232"/>
      <c r="ADB98" s="232"/>
      <c r="ADC98" s="232"/>
      <c r="ADD98" s="232"/>
      <c r="ADE98" s="232"/>
      <c r="ADF98" s="232"/>
      <c r="ADG98" s="232"/>
      <c r="ADH98" s="232"/>
      <c r="ADI98" s="232"/>
      <c r="ADJ98" s="232"/>
      <c r="ADK98" s="232"/>
      <c r="ADL98" s="232"/>
      <c r="ADM98" s="232"/>
      <c r="ADN98" s="232"/>
      <c r="ADO98" s="232"/>
      <c r="ADP98" s="232"/>
      <c r="ADQ98" s="232"/>
      <c r="ADR98" s="232"/>
      <c r="ADS98" s="232"/>
      <c r="ADT98" s="232"/>
      <c r="ADU98" s="232"/>
      <c r="ADV98" s="232"/>
      <c r="ADW98" s="232"/>
      <c r="ADX98" s="232"/>
      <c r="ADY98" s="232"/>
      <c r="ADZ98" s="232"/>
      <c r="AEA98" s="232"/>
      <c r="AEB98" s="232"/>
      <c r="AEC98" s="232"/>
      <c r="AED98" s="232"/>
      <c r="AEE98" s="232"/>
      <c r="AEF98" s="232"/>
      <c r="AEG98" s="232"/>
      <c r="AEH98" s="232"/>
      <c r="AEI98" s="232"/>
      <c r="AEJ98" s="232"/>
      <c r="AEK98" s="232"/>
      <c r="AEL98" s="232"/>
      <c r="AEM98" s="232"/>
      <c r="AEN98" s="232"/>
      <c r="AEO98" s="232"/>
      <c r="AEP98" s="232"/>
      <c r="AEQ98" s="232"/>
      <c r="AER98" s="232"/>
      <c r="AES98" s="232"/>
      <c r="AET98" s="232"/>
      <c r="AEU98" s="232"/>
      <c r="AEV98" s="232"/>
      <c r="AEW98" s="232"/>
      <c r="AEX98" s="232"/>
      <c r="AEY98" s="232"/>
      <c r="AEZ98" s="232"/>
      <c r="AFA98" s="232"/>
      <c r="AFB98" s="232"/>
      <c r="AFC98" s="232"/>
      <c r="AFD98" s="232"/>
      <c r="AFE98" s="232"/>
      <c r="AFF98" s="232"/>
      <c r="AFG98" s="232"/>
      <c r="AFH98" s="232"/>
      <c r="AFI98" s="232"/>
      <c r="AFJ98" s="232"/>
      <c r="AFK98" s="232"/>
      <c r="AFL98" s="232"/>
      <c r="AFM98" s="232"/>
      <c r="AFN98" s="232"/>
      <c r="AFO98" s="232"/>
      <c r="AFP98" s="232"/>
      <c r="AFQ98" s="232"/>
      <c r="AFR98" s="232"/>
      <c r="AFS98" s="232"/>
      <c r="AFT98" s="232"/>
      <c r="AFU98" s="232"/>
      <c r="AFV98" s="232"/>
      <c r="AFW98" s="232"/>
      <c r="AFX98" s="232"/>
      <c r="AFY98" s="232"/>
      <c r="AFZ98" s="232"/>
      <c r="AGA98" s="232"/>
      <c r="AGB98" s="232"/>
      <c r="AGC98" s="232"/>
      <c r="AGD98" s="232"/>
      <c r="AGE98" s="232"/>
      <c r="AGF98" s="232"/>
      <c r="AGG98" s="232"/>
      <c r="AGH98" s="232"/>
      <c r="AGI98" s="232"/>
      <c r="AGJ98" s="232"/>
      <c r="AGK98" s="232"/>
      <c r="AGL98" s="232"/>
      <c r="AGM98" s="232"/>
      <c r="AGN98" s="232"/>
      <c r="AGO98" s="232"/>
      <c r="AGP98" s="232"/>
      <c r="AGQ98" s="232"/>
      <c r="AGR98" s="232"/>
      <c r="AGS98" s="232"/>
      <c r="AGT98" s="232"/>
      <c r="AGU98" s="232"/>
      <c r="AGV98" s="232"/>
      <c r="AGW98" s="232"/>
      <c r="AGX98" s="232"/>
      <c r="AGY98" s="232"/>
      <c r="AGZ98" s="232"/>
      <c r="AHA98" s="232"/>
      <c r="AHB98" s="232"/>
      <c r="AHC98" s="232"/>
      <c r="AHD98" s="232"/>
      <c r="AHE98" s="232"/>
      <c r="AHF98" s="232"/>
      <c r="AHG98" s="232"/>
      <c r="AHH98" s="232"/>
      <c r="AHI98" s="232"/>
      <c r="AHJ98" s="232"/>
      <c r="AHK98" s="232"/>
      <c r="AHL98" s="232"/>
      <c r="AHM98" s="232"/>
      <c r="AHN98" s="232"/>
      <c r="AHO98" s="232"/>
      <c r="AHP98" s="232"/>
      <c r="AHQ98" s="232"/>
      <c r="AHR98" s="232"/>
      <c r="AHS98" s="232"/>
      <c r="AHT98" s="232"/>
      <c r="AHU98" s="232"/>
      <c r="AHV98" s="232"/>
      <c r="AHW98" s="232"/>
      <c r="AHX98" s="232"/>
      <c r="AHY98" s="232"/>
      <c r="AHZ98" s="232"/>
      <c r="AIA98" s="232"/>
      <c r="AIB98" s="232"/>
      <c r="AIC98" s="232"/>
      <c r="AID98" s="232"/>
      <c r="AIE98" s="232"/>
      <c r="AIF98" s="232"/>
      <c r="AIG98" s="232"/>
      <c r="AIH98" s="232"/>
      <c r="AII98" s="232"/>
      <c r="AIJ98" s="232"/>
      <c r="AIK98" s="232"/>
      <c r="AIL98" s="232"/>
      <c r="AIM98" s="232"/>
      <c r="AIN98" s="232"/>
      <c r="AIO98" s="232"/>
      <c r="AIP98" s="232"/>
      <c r="AIQ98" s="232"/>
      <c r="AIR98" s="232"/>
      <c r="AIS98" s="232"/>
      <c r="AIT98" s="232"/>
      <c r="AIU98" s="232"/>
      <c r="AIV98" s="232"/>
      <c r="AIW98" s="232"/>
      <c r="AIX98" s="232"/>
      <c r="AIY98" s="232"/>
      <c r="AIZ98" s="232"/>
      <c r="AJA98" s="232"/>
      <c r="AJB98" s="232"/>
      <c r="AJC98" s="232"/>
      <c r="AJD98" s="232"/>
      <c r="AJE98" s="232"/>
      <c r="AJF98" s="232"/>
      <c r="AJG98" s="232"/>
      <c r="AJH98" s="232"/>
      <c r="AJI98" s="232"/>
      <c r="AJJ98" s="232"/>
      <c r="AJK98" s="232"/>
      <c r="AJL98" s="232"/>
      <c r="AJM98" s="232"/>
      <c r="AJN98" s="232"/>
      <c r="AJO98" s="232"/>
      <c r="AJP98" s="232"/>
      <c r="AJQ98" s="232"/>
      <c r="AJR98" s="232"/>
      <c r="AJS98" s="232"/>
      <c r="AJT98" s="232"/>
      <c r="AJU98" s="232"/>
      <c r="AJV98" s="232"/>
      <c r="AJW98" s="232"/>
      <c r="AJX98" s="232"/>
      <c r="AJY98" s="232"/>
      <c r="AJZ98" s="232"/>
      <c r="AKA98" s="232"/>
      <c r="AKB98" s="232"/>
      <c r="AKC98" s="232"/>
      <c r="AKD98" s="232"/>
      <c r="AKE98" s="232"/>
      <c r="AKF98" s="232"/>
      <c r="AKG98" s="232"/>
      <c r="AKH98" s="232"/>
      <c r="AKI98" s="232"/>
      <c r="AKJ98" s="232"/>
      <c r="AKK98" s="232"/>
      <c r="AKL98" s="232"/>
      <c r="AKM98" s="232"/>
      <c r="AKN98" s="232"/>
      <c r="AKO98" s="232"/>
      <c r="AKP98" s="232"/>
      <c r="AKQ98" s="232"/>
      <c r="AKR98" s="232"/>
      <c r="AKS98" s="232"/>
      <c r="AKT98" s="232"/>
      <c r="AKU98" s="232"/>
      <c r="AKV98" s="232"/>
      <c r="AKW98" s="232"/>
      <c r="AKX98" s="232"/>
      <c r="AKY98" s="232"/>
      <c r="AKZ98" s="232"/>
      <c r="ALA98" s="232"/>
      <c r="ALB98" s="232"/>
      <c r="ALC98" s="232"/>
      <c r="ALD98" s="232"/>
      <c r="ALE98" s="232"/>
      <c r="ALF98" s="232"/>
      <c r="ALG98" s="232"/>
      <c r="ALH98" s="232"/>
      <c r="ALI98" s="232"/>
      <c r="ALJ98" s="232"/>
      <c r="ALK98" s="232"/>
      <c r="ALL98" s="232"/>
      <c r="ALM98" s="232"/>
      <c r="ALN98" s="232"/>
      <c r="ALO98" s="232"/>
      <c r="ALP98" s="232"/>
      <c r="ALQ98" s="232"/>
      <c r="ALR98" s="232"/>
      <c r="ALS98" s="232"/>
      <c r="ALT98" s="232"/>
      <c r="ALU98" s="232"/>
      <c r="ALV98" s="232"/>
      <c r="ALW98" s="232"/>
      <c r="ALX98" s="232"/>
      <c r="ALY98" s="232"/>
      <c r="ALZ98" s="232"/>
      <c r="AMA98" s="232"/>
      <c r="AMB98" s="232"/>
      <c r="AMC98" s="232"/>
      <c r="AMD98" s="232"/>
      <c r="AME98" s="232"/>
      <c r="AMF98" s="232"/>
      <c r="AMG98" s="232"/>
      <c r="AMH98" s="232"/>
      <c r="AMI98" s="232"/>
      <c r="AMJ98" s="232"/>
      <c r="AMK98" s="232"/>
    </row>
    <row r="99" spans="1:1025" s="234" customFormat="1">
      <c r="A99" s="345" t="s">
        <v>173</v>
      </c>
      <c r="B99" s="313" t="s">
        <v>172</v>
      </c>
      <c r="C99" s="342" t="str">
        <f>IF(ISBLANK('[10]PRESUP LINEA IMPULSION'!C647),"",'[10]PRESUP LINEA IMPULSION'!C647)</f>
        <v/>
      </c>
      <c r="D99" s="331" t="str">
        <f>IF(ISBLANK('[10]PRESUP LINEA IMPULSION'!D647),"",'[10]PRESUP LINEA IMPULSION'!D647)</f>
        <v/>
      </c>
      <c r="E99" s="310"/>
      <c r="F99" s="309" t="str">
        <f t="shared" si="3"/>
        <v/>
      </c>
      <c r="G99" s="288" t="str">
        <f>IF(ISBLANK('[10]PRESUP LINEA IMPULSION'!G647),"",'[10]PRESUP LINEA IMPULSION'!G647)</f>
        <v/>
      </c>
      <c r="H99" s="250"/>
      <c r="K99" s="233"/>
      <c r="L99" s="233"/>
      <c r="M99" s="233"/>
      <c r="N99" s="233"/>
      <c r="O99" s="233"/>
      <c r="P99" s="233"/>
      <c r="Q99" s="233"/>
      <c r="R99" s="233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  <c r="BK99" s="232"/>
      <c r="BL99" s="232"/>
      <c r="BM99" s="232"/>
      <c r="BN99" s="232"/>
      <c r="BO99" s="232"/>
      <c r="BP99" s="232"/>
      <c r="BQ99" s="232"/>
      <c r="BR99" s="232"/>
      <c r="BS99" s="232"/>
      <c r="BT99" s="232"/>
      <c r="BU99" s="232"/>
      <c r="BV99" s="232"/>
      <c r="BW99" s="232"/>
      <c r="BX99" s="232"/>
      <c r="BY99" s="232"/>
      <c r="BZ99" s="232"/>
      <c r="CA99" s="232"/>
      <c r="CB99" s="232"/>
      <c r="CC99" s="232"/>
      <c r="CD99" s="232"/>
      <c r="CE99" s="232"/>
      <c r="CF99" s="232"/>
      <c r="CG99" s="232"/>
      <c r="CH99" s="232"/>
      <c r="CI99" s="232"/>
      <c r="CJ99" s="232"/>
      <c r="CK99" s="232"/>
      <c r="CL99" s="232"/>
      <c r="CM99" s="232"/>
      <c r="CN99" s="232"/>
      <c r="CO99" s="232"/>
      <c r="CP99" s="232"/>
      <c r="CQ99" s="232"/>
      <c r="CR99" s="232"/>
      <c r="CS99" s="232"/>
      <c r="CT99" s="232"/>
      <c r="CU99" s="232"/>
      <c r="CV99" s="232"/>
      <c r="CW99" s="232"/>
      <c r="CX99" s="232"/>
      <c r="CY99" s="232"/>
      <c r="CZ99" s="232"/>
      <c r="DA99" s="232"/>
      <c r="DB99" s="232"/>
      <c r="DC99" s="232"/>
      <c r="DD99" s="232"/>
      <c r="DE99" s="232"/>
      <c r="DF99" s="232"/>
      <c r="DG99" s="232"/>
      <c r="DH99" s="232"/>
      <c r="DI99" s="232"/>
      <c r="DJ99" s="232"/>
      <c r="DK99" s="232"/>
      <c r="DL99" s="232"/>
      <c r="DM99" s="232"/>
      <c r="DN99" s="232"/>
      <c r="DO99" s="232"/>
      <c r="DP99" s="232"/>
      <c r="DQ99" s="232"/>
      <c r="DR99" s="232"/>
      <c r="DS99" s="232"/>
      <c r="DT99" s="232"/>
      <c r="DU99" s="232"/>
      <c r="DV99" s="232"/>
      <c r="DW99" s="232"/>
      <c r="DX99" s="232"/>
      <c r="DY99" s="232"/>
      <c r="DZ99" s="232"/>
      <c r="EA99" s="232"/>
      <c r="EB99" s="232"/>
      <c r="EC99" s="232"/>
      <c r="ED99" s="232"/>
      <c r="EE99" s="232"/>
      <c r="EF99" s="232"/>
      <c r="EG99" s="232"/>
      <c r="EH99" s="232"/>
      <c r="EI99" s="232"/>
      <c r="EJ99" s="232"/>
      <c r="EK99" s="232"/>
      <c r="EL99" s="232"/>
      <c r="EM99" s="232"/>
      <c r="EN99" s="232"/>
      <c r="EO99" s="232"/>
      <c r="EP99" s="232"/>
      <c r="EQ99" s="232"/>
      <c r="ER99" s="232"/>
      <c r="ES99" s="232"/>
      <c r="ET99" s="232"/>
      <c r="EU99" s="232"/>
      <c r="EV99" s="232"/>
      <c r="EW99" s="232"/>
      <c r="EX99" s="232"/>
      <c r="EY99" s="232"/>
      <c r="EZ99" s="232"/>
      <c r="FA99" s="232"/>
      <c r="FB99" s="232"/>
      <c r="FC99" s="232"/>
      <c r="FD99" s="232"/>
      <c r="FE99" s="232"/>
      <c r="FF99" s="232"/>
      <c r="FG99" s="232"/>
      <c r="FH99" s="232"/>
      <c r="FI99" s="232"/>
      <c r="FJ99" s="232"/>
      <c r="FK99" s="232"/>
      <c r="FL99" s="232"/>
      <c r="FM99" s="232"/>
      <c r="FN99" s="232"/>
      <c r="FO99" s="232"/>
      <c r="FP99" s="232"/>
      <c r="FQ99" s="232"/>
      <c r="FR99" s="232"/>
      <c r="FS99" s="232"/>
      <c r="FT99" s="232"/>
      <c r="FU99" s="232"/>
      <c r="FV99" s="232"/>
      <c r="FW99" s="232"/>
      <c r="FX99" s="232"/>
      <c r="FY99" s="232"/>
      <c r="FZ99" s="232"/>
      <c r="GA99" s="232"/>
      <c r="GB99" s="232"/>
      <c r="GC99" s="232"/>
      <c r="GD99" s="232"/>
      <c r="GE99" s="232"/>
      <c r="GF99" s="232"/>
      <c r="GG99" s="232"/>
      <c r="GH99" s="232"/>
      <c r="GI99" s="232"/>
      <c r="GJ99" s="232"/>
      <c r="GK99" s="232"/>
      <c r="GL99" s="232"/>
      <c r="GM99" s="232"/>
      <c r="GN99" s="232"/>
      <c r="GO99" s="232"/>
      <c r="GP99" s="232"/>
      <c r="GQ99" s="232"/>
      <c r="GR99" s="232"/>
      <c r="GS99" s="232"/>
      <c r="GT99" s="232"/>
      <c r="GU99" s="232"/>
      <c r="GV99" s="232"/>
      <c r="GW99" s="232"/>
      <c r="GX99" s="232"/>
      <c r="GY99" s="232"/>
      <c r="GZ99" s="232"/>
      <c r="HA99" s="232"/>
      <c r="HB99" s="232"/>
      <c r="HC99" s="232"/>
      <c r="HD99" s="232"/>
      <c r="HE99" s="232"/>
      <c r="HF99" s="232"/>
      <c r="HG99" s="232"/>
      <c r="HH99" s="232"/>
      <c r="HI99" s="232"/>
      <c r="HJ99" s="232"/>
      <c r="HK99" s="232"/>
      <c r="HL99" s="232"/>
      <c r="HM99" s="232"/>
      <c r="HN99" s="232"/>
      <c r="HO99" s="232"/>
      <c r="HP99" s="232"/>
      <c r="HQ99" s="232"/>
      <c r="HR99" s="232"/>
      <c r="HS99" s="232"/>
      <c r="HT99" s="232"/>
      <c r="HU99" s="232"/>
      <c r="HV99" s="232"/>
      <c r="HW99" s="232"/>
      <c r="HX99" s="232"/>
      <c r="HY99" s="232"/>
      <c r="HZ99" s="232"/>
      <c r="IA99" s="232"/>
      <c r="IB99" s="232"/>
      <c r="IC99" s="232"/>
      <c r="ID99" s="232"/>
      <c r="IE99" s="232"/>
      <c r="IF99" s="232"/>
      <c r="IG99" s="232"/>
      <c r="IH99" s="232"/>
      <c r="II99" s="232"/>
      <c r="IJ99" s="232"/>
      <c r="IK99" s="232"/>
      <c r="IL99" s="232"/>
      <c r="IM99" s="232"/>
      <c r="IN99" s="232"/>
      <c r="IO99" s="232"/>
      <c r="IP99" s="232"/>
      <c r="IQ99" s="232"/>
      <c r="IR99" s="232"/>
      <c r="IS99" s="232"/>
      <c r="IT99" s="232"/>
      <c r="IU99" s="232"/>
      <c r="IV99" s="232"/>
      <c r="IW99" s="232"/>
      <c r="IX99" s="232"/>
      <c r="IY99" s="232"/>
      <c r="IZ99" s="232"/>
      <c r="JA99" s="232"/>
      <c r="JB99" s="232"/>
      <c r="JC99" s="232"/>
      <c r="JD99" s="232"/>
      <c r="JE99" s="232"/>
      <c r="JF99" s="232"/>
      <c r="JG99" s="232"/>
      <c r="JH99" s="232"/>
      <c r="JI99" s="232"/>
      <c r="JJ99" s="232"/>
      <c r="JK99" s="232"/>
      <c r="JL99" s="232"/>
      <c r="JM99" s="232"/>
      <c r="JN99" s="232"/>
      <c r="JO99" s="232"/>
      <c r="JP99" s="232"/>
      <c r="JQ99" s="232"/>
      <c r="JR99" s="232"/>
      <c r="JS99" s="232"/>
      <c r="JT99" s="232"/>
      <c r="JU99" s="232"/>
      <c r="JV99" s="232"/>
      <c r="JW99" s="232"/>
      <c r="JX99" s="232"/>
      <c r="JY99" s="232"/>
      <c r="JZ99" s="232"/>
      <c r="KA99" s="232"/>
      <c r="KB99" s="232"/>
      <c r="KC99" s="232"/>
      <c r="KD99" s="232"/>
      <c r="KE99" s="232"/>
      <c r="KF99" s="232"/>
      <c r="KG99" s="232"/>
      <c r="KH99" s="232"/>
      <c r="KI99" s="232"/>
      <c r="KJ99" s="232"/>
      <c r="KK99" s="232"/>
      <c r="KL99" s="232"/>
      <c r="KM99" s="232"/>
      <c r="KN99" s="232"/>
      <c r="KO99" s="232"/>
      <c r="KP99" s="232"/>
      <c r="KQ99" s="232"/>
      <c r="KR99" s="232"/>
      <c r="KS99" s="232"/>
      <c r="KT99" s="232"/>
      <c r="KU99" s="232"/>
      <c r="KV99" s="232"/>
      <c r="KW99" s="232"/>
      <c r="KX99" s="232"/>
      <c r="KY99" s="232"/>
      <c r="KZ99" s="232"/>
      <c r="LA99" s="232"/>
      <c r="LB99" s="232"/>
      <c r="LC99" s="232"/>
      <c r="LD99" s="232"/>
      <c r="LE99" s="232"/>
      <c r="LF99" s="232"/>
      <c r="LG99" s="232"/>
      <c r="LH99" s="232"/>
      <c r="LI99" s="232"/>
      <c r="LJ99" s="232"/>
      <c r="LK99" s="232"/>
      <c r="LL99" s="232"/>
      <c r="LM99" s="232"/>
      <c r="LN99" s="232"/>
      <c r="LO99" s="232"/>
      <c r="LP99" s="232"/>
      <c r="LQ99" s="232"/>
      <c r="LR99" s="232"/>
      <c r="LS99" s="232"/>
      <c r="LT99" s="232"/>
      <c r="LU99" s="232"/>
      <c r="LV99" s="232"/>
      <c r="LW99" s="232"/>
      <c r="LX99" s="232"/>
      <c r="LY99" s="232"/>
      <c r="LZ99" s="232"/>
      <c r="MA99" s="232"/>
      <c r="MB99" s="232"/>
      <c r="MC99" s="232"/>
      <c r="MD99" s="232"/>
      <c r="ME99" s="232"/>
      <c r="MF99" s="232"/>
      <c r="MG99" s="232"/>
      <c r="MH99" s="232"/>
      <c r="MI99" s="232"/>
      <c r="MJ99" s="232"/>
      <c r="MK99" s="232"/>
      <c r="ML99" s="232"/>
      <c r="MM99" s="232"/>
      <c r="MN99" s="232"/>
      <c r="MO99" s="232"/>
      <c r="MP99" s="232"/>
      <c r="MQ99" s="232"/>
      <c r="MR99" s="232"/>
      <c r="MS99" s="232"/>
      <c r="MT99" s="232"/>
      <c r="MU99" s="232"/>
      <c r="MV99" s="232"/>
      <c r="MW99" s="232"/>
      <c r="MX99" s="232"/>
      <c r="MY99" s="232"/>
      <c r="MZ99" s="232"/>
      <c r="NA99" s="232"/>
      <c r="NB99" s="232"/>
      <c r="NC99" s="232"/>
      <c r="ND99" s="232"/>
      <c r="NE99" s="232"/>
      <c r="NF99" s="232"/>
      <c r="NG99" s="232"/>
      <c r="NH99" s="232"/>
      <c r="NI99" s="232"/>
      <c r="NJ99" s="232"/>
      <c r="NK99" s="232"/>
      <c r="NL99" s="232"/>
      <c r="NM99" s="232"/>
      <c r="NN99" s="232"/>
      <c r="NO99" s="232"/>
      <c r="NP99" s="232"/>
      <c r="NQ99" s="232"/>
      <c r="NR99" s="232"/>
      <c r="NS99" s="232"/>
      <c r="NT99" s="232"/>
      <c r="NU99" s="232"/>
      <c r="NV99" s="232"/>
      <c r="NW99" s="232"/>
      <c r="NX99" s="232"/>
      <c r="NY99" s="232"/>
      <c r="NZ99" s="232"/>
      <c r="OA99" s="232"/>
      <c r="OB99" s="232"/>
      <c r="OC99" s="232"/>
      <c r="OD99" s="232"/>
      <c r="OE99" s="232"/>
      <c r="OF99" s="232"/>
      <c r="OG99" s="232"/>
      <c r="OH99" s="232"/>
      <c r="OI99" s="232"/>
      <c r="OJ99" s="232"/>
      <c r="OK99" s="232"/>
      <c r="OL99" s="232"/>
      <c r="OM99" s="232"/>
      <c r="ON99" s="232"/>
      <c r="OO99" s="232"/>
      <c r="OP99" s="232"/>
      <c r="OQ99" s="232"/>
      <c r="OR99" s="232"/>
      <c r="OS99" s="232"/>
      <c r="OT99" s="232"/>
      <c r="OU99" s="232"/>
      <c r="OV99" s="232"/>
      <c r="OW99" s="232"/>
      <c r="OX99" s="232"/>
      <c r="OY99" s="232"/>
      <c r="OZ99" s="232"/>
      <c r="PA99" s="232"/>
      <c r="PB99" s="232"/>
      <c r="PC99" s="232"/>
      <c r="PD99" s="232"/>
      <c r="PE99" s="232"/>
      <c r="PF99" s="232"/>
      <c r="PG99" s="232"/>
      <c r="PH99" s="232"/>
      <c r="PI99" s="232"/>
      <c r="PJ99" s="232"/>
      <c r="PK99" s="232"/>
      <c r="PL99" s="232"/>
      <c r="PM99" s="232"/>
      <c r="PN99" s="232"/>
      <c r="PO99" s="232"/>
      <c r="PP99" s="232"/>
      <c r="PQ99" s="232"/>
      <c r="PR99" s="232"/>
      <c r="PS99" s="232"/>
      <c r="PT99" s="232"/>
      <c r="PU99" s="232"/>
      <c r="PV99" s="232"/>
      <c r="PW99" s="232"/>
      <c r="PX99" s="232"/>
      <c r="PY99" s="232"/>
      <c r="PZ99" s="232"/>
      <c r="QA99" s="232"/>
      <c r="QB99" s="232"/>
      <c r="QC99" s="232"/>
      <c r="QD99" s="232"/>
      <c r="QE99" s="232"/>
      <c r="QF99" s="232"/>
      <c r="QG99" s="232"/>
      <c r="QH99" s="232"/>
      <c r="QI99" s="232"/>
      <c r="QJ99" s="232"/>
      <c r="QK99" s="232"/>
      <c r="QL99" s="232"/>
      <c r="QM99" s="232"/>
      <c r="QN99" s="232"/>
      <c r="QO99" s="232"/>
      <c r="QP99" s="232"/>
      <c r="QQ99" s="232"/>
      <c r="QR99" s="232"/>
      <c r="QS99" s="232"/>
      <c r="QT99" s="232"/>
      <c r="QU99" s="232"/>
      <c r="QV99" s="232"/>
      <c r="QW99" s="232"/>
      <c r="QX99" s="232"/>
      <c r="QY99" s="232"/>
      <c r="QZ99" s="232"/>
      <c r="RA99" s="232"/>
      <c r="RB99" s="232"/>
      <c r="RC99" s="232"/>
      <c r="RD99" s="232"/>
      <c r="RE99" s="232"/>
      <c r="RF99" s="232"/>
      <c r="RG99" s="232"/>
      <c r="RH99" s="232"/>
      <c r="RI99" s="232"/>
      <c r="RJ99" s="232"/>
      <c r="RK99" s="232"/>
      <c r="RL99" s="232"/>
      <c r="RM99" s="232"/>
      <c r="RN99" s="232"/>
      <c r="RO99" s="232"/>
      <c r="RP99" s="232"/>
      <c r="RQ99" s="232"/>
      <c r="RR99" s="232"/>
      <c r="RS99" s="232"/>
      <c r="RT99" s="232"/>
      <c r="RU99" s="232"/>
      <c r="RV99" s="232"/>
      <c r="RW99" s="232"/>
      <c r="RX99" s="232"/>
      <c r="RY99" s="232"/>
      <c r="RZ99" s="232"/>
      <c r="SA99" s="232"/>
      <c r="SB99" s="232"/>
      <c r="SC99" s="232"/>
      <c r="SD99" s="232"/>
      <c r="SE99" s="232"/>
      <c r="SF99" s="232"/>
      <c r="SG99" s="232"/>
      <c r="SH99" s="232"/>
      <c r="SI99" s="232"/>
      <c r="SJ99" s="232"/>
      <c r="SK99" s="232"/>
      <c r="SL99" s="232"/>
      <c r="SM99" s="232"/>
      <c r="SN99" s="232"/>
      <c r="SO99" s="232"/>
      <c r="SP99" s="232"/>
      <c r="SQ99" s="232"/>
      <c r="SR99" s="232"/>
      <c r="SS99" s="232"/>
      <c r="ST99" s="232"/>
      <c r="SU99" s="232"/>
      <c r="SV99" s="232"/>
      <c r="SW99" s="232"/>
      <c r="SX99" s="232"/>
      <c r="SY99" s="232"/>
      <c r="SZ99" s="232"/>
      <c r="TA99" s="232"/>
      <c r="TB99" s="232"/>
      <c r="TC99" s="232"/>
      <c r="TD99" s="232"/>
      <c r="TE99" s="232"/>
      <c r="TF99" s="232"/>
      <c r="TG99" s="232"/>
      <c r="TH99" s="232"/>
      <c r="TI99" s="232"/>
      <c r="TJ99" s="232"/>
      <c r="TK99" s="232"/>
      <c r="TL99" s="232"/>
      <c r="TM99" s="232"/>
      <c r="TN99" s="232"/>
      <c r="TO99" s="232"/>
      <c r="TP99" s="232"/>
      <c r="TQ99" s="232"/>
      <c r="TR99" s="232"/>
      <c r="TS99" s="232"/>
      <c r="TT99" s="232"/>
      <c r="TU99" s="232"/>
      <c r="TV99" s="232"/>
      <c r="TW99" s="232"/>
      <c r="TX99" s="232"/>
      <c r="TY99" s="232"/>
      <c r="TZ99" s="232"/>
      <c r="UA99" s="232"/>
      <c r="UB99" s="232"/>
      <c r="UC99" s="232"/>
      <c r="UD99" s="232"/>
      <c r="UE99" s="232"/>
      <c r="UF99" s="232"/>
      <c r="UG99" s="232"/>
      <c r="UH99" s="232"/>
      <c r="UI99" s="232"/>
      <c r="UJ99" s="232"/>
      <c r="UK99" s="232"/>
      <c r="UL99" s="232"/>
      <c r="UM99" s="232"/>
      <c r="UN99" s="232"/>
      <c r="UO99" s="232"/>
      <c r="UP99" s="232"/>
      <c r="UQ99" s="232"/>
      <c r="UR99" s="232"/>
      <c r="US99" s="232"/>
      <c r="UT99" s="232"/>
      <c r="UU99" s="232"/>
      <c r="UV99" s="232"/>
      <c r="UW99" s="232"/>
      <c r="UX99" s="232"/>
      <c r="UY99" s="232"/>
      <c r="UZ99" s="232"/>
      <c r="VA99" s="232"/>
      <c r="VB99" s="232"/>
      <c r="VC99" s="232"/>
      <c r="VD99" s="232"/>
      <c r="VE99" s="232"/>
      <c r="VF99" s="232"/>
      <c r="VG99" s="232"/>
      <c r="VH99" s="232"/>
      <c r="VI99" s="232"/>
      <c r="VJ99" s="232"/>
      <c r="VK99" s="232"/>
      <c r="VL99" s="232"/>
      <c r="VM99" s="232"/>
      <c r="VN99" s="232"/>
      <c r="VO99" s="232"/>
      <c r="VP99" s="232"/>
      <c r="VQ99" s="232"/>
      <c r="VR99" s="232"/>
      <c r="VS99" s="232"/>
      <c r="VT99" s="232"/>
      <c r="VU99" s="232"/>
      <c r="VV99" s="232"/>
      <c r="VW99" s="232"/>
      <c r="VX99" s="232"/>
      <c r="VY99" s="232"/>
      <c r="VZ99" s="232"/>
      <c r="WA99" s="232"/>
      <c r="WB99" s="232"/>
      <c r="WC99" s="232"/>
      <c r="WD99" s="232"/>
      <c r="WE99" s="232"/>
      <c r="WF99" s="232"/>
      <c r="WG99" s="232"/>
      <c r="WH99" s="232"/>
      <c r="WI99" s="232"/>
      <c r="WJ99" s="232"/>
      <c r="WK99" s="232"/>
      <c r="WL99" s="232"/>
      <c r="WM99" s="232"/>
      <c r="WN99" s="232"/>
      <c r="WO99" s="232"/>
      <c r="WP99" s="232"/>
      <c r="WQ99" s="232"/>
      <c r="WR99" s="232"/>
      <c r="WS99" s="232"/>
      <c r="WT99" s="232"/>
      <c r="WU99" s="232"/>
      <c r="WV99" s="232"/>
      <c r="WW99" s="232"/>
      <c r="WX99" s="232"/>
      <c r="WY99" s="232"/>
      <c r="WZ99" s="232"/>
      <c r="XA99" s="232"/>
      <c r="XB99" s="232"/>
      <c r="XC99" s="232"/>
      <c r="XD99" s="232"/>
      <c r="XE99" s="232"/>
      <c r="XF99" s="232"/>
      <c r="XG99" s="232"/>
      <c r="XH99" s="232"/>
      <c r="XI99" s="232"/>
      <c r="XJ99" s="232"/>
      <c r="XK99" s="232"/>
      <c r="XL99" s="232"/>
      <c r="XM99" s="232"/>
      <c r="XN99" s="232"/>
      <c r="XO99" s="232"/>
      <c r="XP99" s="232"/>
      <c r="XQ99" s="232"/>
      <c r="XR99" s="232"/>
      <c r="XS99" s="232"/>
      <c r="XT99" s="232"/>
      <c r="XU99" s="232"/>
      <c r="XV99" s="232"/>
      <c r="XW99" s="232"/>
      <c r="XX99" s="232"/>
      <c r="XY99" s="232"/>
      <c r="XZ99" s="232"/>
      <c r="YA99" s="232"/>
      <c r="YB99" s="232"/>
      <c r="YC99" s="232"/>
      <c r="YD99" s="232"/>
      <c r="YE99" s="232"/>
      <c r="YF99" s="232"/>
      <c r="YG99" s="232"/>
      <c r="YH99" s="232"/>
      <c r="YI99" s="232"/>
      <c r="YJ99" s="232"/>
      <c r="YK99" s="232"/>
      <c r="YL99" s="232"/>
      <c r="YM99" s="232"/>
      <c r="YN99" s="232"/>
      <c r="YO99" s="232"/>
      <c r="YP99" s="232"/>
      <c r="YQ99" s="232"/>
      <c r="YR99" s="232"/>
      <c r="YS99" s="232"/>
      <c r="YT99" s="232"/>
      <c r="YU99" s="232"/>
      <c r="YV99" s="232"/>
      <c r="YW99" s="232"/>
      <c r="YX99" s="232"/>
      <c r="YY99" s="232"/>
      <c r="YZ99" s="232"/>
      <c r="ZA99" s="232"/>
      <c r="ZB99" s="232"/>
      <c r="ZC99" s="232"/>
      <c r="ZD99" s="232"/>
      <c r="ZE99" s="232"/>
      <c r="ZF99" s="232"/>
      <c r="ZG99" s="232"/>
      <c r="ZH99" s="232"/>
      <c r="ZI99" s="232"/>
      <c r="ZJ99" s="232"/>
      <c r="ZK99" s="232"/>
      <c r="ZL99" s="232"/>
      <c r="ZM99" s="232"/>
      <c r="ZN99" s="232"/>
      <c r="ZO99" s="232"/>
      <c r="ZP99" s="232"/>
      <c r="ZQ99" s="232"/>
      <c r="ZR99" s="232"/>
      <c r="ZS99" s="232"/>
      <c r="ZT99" s="232"/>
      <c r="ZU99" s="232"/>
      <c r="ZV99" s="232"/>
      <c r="ZW99" s="232"/>
      <c r="ZX99" s="232"/>
      <c r="ZY99" s="232"/>
      <c r="ZZ99" s="232"/>
      <c r="AAA99" s="232"/>
      <c r="AAB99" s="232"/>
      <c r="AAC99" s="232"/>
      <c r="AAD99" s="232"/>
      <c r="AAE99" s="232"/>
      <c r="AAF99" s="232"/>
      <c r="AAG99" s="232"/>
      <c r="AAH99" s="232"/>
      <c r="AAI99" s="232"/>
      <c r="AAJ99" s="232"/>
      <c r="AAK99" s="232"/>
      <c r="AAL99" s="232"/>
      <c r="AAM99" s="232"/>
      <c r="AAN99" s="232"/>
      <c r="AAO99" s="232"/>
      <c r="AAP99" s="232"/>
      <c r="AAQ99" s="232"/>
      <c r="AAR99" s="232"/>
      <c r="AAS99" s="232"/>
      <c r="AAT99" s="232"/>
      <c r="AAU99" s="232"/>
      <c r="AAV99" s="232"/>
      <c r="AAW99" s="232"/>
      <c r="AAX99" s="232"/>
      <c r="AAY99" s="232"/>
      <c r="AAZ99" s="232"/>
      <c r="ABA99" s="232"/>
      <c r="ABB99" s="232"/>
      <c r="ABC99" s="232"/>
      <c r="ABD99" s="232"/>
      <c r="ABE99" s="232"/>
      <c r="ABF99" s="232"/>
      <c r="ABG99" s="232"/>
      <c r="ABH99" s="232"/>
      <c r="ABI99" s="232"/>
      <c r="ABJ99" s="232"/>
      <c r="ABK99" s="232"/>
      <c r="ABL99" s="232"/>
      <c r="ABM99" s="232"/>
      <c r="ABN99" s="232"/>
      <c r="ABO99" s="232"/>
      <c r="ABP99" s="232"/>
      <c r="ABQ99" s="232"/>
      <c r="ABR99" s="232"/>
      <c r="ABS99" s="232"/>
      <c r="ABT99" s="232"/>
      <c r="ABU99" s="232"/>
      <c r="ABV99" s="232"/>
      <c r="ABW99" s="232"/>
      <c r="ABX99" s="232"/>
      <c r="ABY99" s="232"/>
      <c r="ABZ99" s="232"/>
      <c r="ACA99" s="232"/>
      <c r="ACB99" s="232"/>
      <c r="ACC99" s="232"/>
      <c r="ACD99" s="232"/>
      <c r="ACE99" s="232"/>
      <c r="ACF99" s="232"/>
      <c r="ACG99" s="232"/>
      <c r="ACH99" s="232"/>
      <c r="ACI99" s="232"/>
      <c r="ACJ99" s="232"/>
      <c r="ACK99" s="232"/>
      <c r="ACL99" s="232"/>
      <c r="ACM99" s="232"/>
      <c r="ACN99" s="232"/>
      <c r="ACO99" s="232"/>
      <c r="ACP99" s="232"/>
      <c r="ACQ99" s="232"/>
      <c r="ACR99" s="232"/>
      <c r="ACS99" s="232"/>
      <c r="ACT99" s="232"/>
      <c r="ACU99" s="232"/>
      <c r="ACV99" s="232"/>
      <c r="ACW99" s="232"/>
      <c r="ACX99" s="232"/>
      <c r="ACY99" s="232"/>
      <c r="ACZ99" s="232"/>
      <c r="ADA99" s="232"/>
      <c r="ADB99" s="232"/>
      <c r="ADC99" s="232"/>
      <c r="ADD99" s="232"/>
      <c r="ADE99" s="232"/>
      <c r="ADF99" s="232"/>
      <c r="ADG99" s="232"/>
      <c r="ADH99" s="232"/>
      <c r="ADI99" s="232"/>
      <c r="ADJ99" s="232"/>
      <c r="ADK99" s="232"/>
      <c r="ADL99" s="232"/>
      <c r="ADM99" s="232"/>
      <c r="ADN99" s="232"/>
      <c r="ADO99" s="232"/>
      <c r="ADP99" s="232"/>
      <c r="ADQ99" s="232"/>
      <c r="ADR99" s="232"/>
      <c r="ADS99" s="232"/>
      <c r="ADT99" s="232"/>
      <c r="ADU99" s="232"/>
      <c r="ADV99" s="232"/>
      <c r="ADW99" s="232"/>
      <c r="ADX99" s="232"/>
      <c r="ADY99" s="232"/>
      <c r="ADZ99" s="232"/>
      <c r="AEA99" s="232"/>
      <c r="AEB99" s="232"/>
      <c r="AEC99" s="232"/>
      <c r="AED99" s="232"/>
      <c r="AEE99" s="232"/>
      <c r="AEF99" s="232"/>
      <c r="AEG99" s="232"/>
      <c r="AEH99" s="232"/>
      <c r="AEI99" s="232"/>
      <c r="AEJ99" s="232"/>
      <c r="AEK99" s="232"/>
      <c r="AEL99" s="232"/>
      <c r="AEM99" s="232"/>
      <c r="AEN99" s="232"/>
      <c r="AEO99" s="232"/>
      <c r="AEP99" s="232"/>
      <c r="AEQ99" s="232"/>
      <c r="AER99" s="232"/>
      <c r="AES99" s="232"/>
      <c r="AET99" s="232"/>
      <c r="AEU99" s="232"/>
      <c r="AEV99" s="232"/>
      <c r="AEW99" s="232"/>
      <c r="AEX99" s="232"/>
      <c r="AEY99" s="232"/>
      <c r="AEZ99" s="232"/>
      <c r="AFA99" s="232"/>
      <c r="AFB99" s="232"/>
      <c r="AFC99" s="232"/>
      <c r="AFD99" s="232"/>
      <c r="AFE99" s="232"/>
      <c r="AFF99" s="232"/>
      <c r="AFG99" s="232"/>
      <c r="AFH99" s="232"/>
      <c r="AFI99" s="232"/>
      <c r="AFJ99" s="232"/>
      <c r="AFK99" s="232"/>
      <c r="AFL99" s="232"/>
      <c r="AFM99" s="232"/>
      <c r="AFN99" s="232"/>
      <c r="AFO99" s="232"/>
      <c r="AFP99" s="232"/>
      <c r="AFQ99" s="232"/>
      <c r="AFR99" s="232"/>
      <c r="AFS99" s="232"/>
      <c r="AFT99" s="232"/>
      <c r="AFU99" s="232"/>
      <c r="AFV99" s="232"/>
      <c r="AFW99" s="232"/>
      <c r="AFX99" s="232"/>
      <c r="AFY99" s="232"/>
      <c r="AFZ99" s="232"/>
      <c r="AGA99" s="232"/>
      <c r="AGB99" s="232"/>
      <c r="AGC99" s="232"/>
      <c r="AGD99" s="232"/>
      <c r="AGE99" s="232"/>
      <c r="AGF99" s="232"/>
      <c r="AGG99" s="232"/>
      <c r="AGH99" s="232"/>
      <c r="AGI99" s="232"/>
      <c r="AGJ99" s="232"/>
      <c r="AGK99" s="232"/>
      <c r="AGL99" s="232"/>
      <c r="AGM99" s="232"/>
      <c r="AGN99" s="232"/>
      <c r="AGO99" s="232"/>
      <c r="AGP99" s="232"/>
      <c r="AGQ99" s="232"/>
      <c r="AGR99" s="232"/>
      <c r="AGS99" s="232"/>
      <c r="AGT99" s="232"/>
      <c r="AGU99" s="232"/>
      <c r="AGV99" s="232"/>
      <c r="AGW99" s="232"/>
      <c r="AGX99" s="232"/>
      <c r="AGY99" s="232"/>
      <c r="AGZ99" s="232"/>
      <c r="AHA99" s="232"/>
      <c r="AHB99" s="232"/>
      <c r="AHC99" s="232"/>
      <c r="AHD99" s="232"/>
      <c r="AHE99" s="232"/>
      <c r="AHF99" s="232"/>
      <c r="AHG99" s="232"/>
      <c r="AHH99" s="232"/>
      <c r="AHI99" s="232"/>
      <c r="AHJ99" s="232"/>
      <c r="AHK99" s="232"/>
      <c r="AHL99" s="232"/>
      <c r="AHM99" s="232"/>
      <c r="AHN99" s="232"/>
      <c r="AHO99" s="232"/>
      <c r="AHP99" s="232"/>
      <c r="AHQ99" s="232"/>
      <c r="AHR99" s="232"/>
      <c r="AHS99" s="232"/>
      <c r="AHT99" s="232"/>
      <c r="AHU99" s="232"/>
      <c r="AHV99" s="232"/>
      <c r="AHW99" s="232"/>
      <c r="AHX99" s="232"/>
      <c r="AHY99" s="232"/>
      <c r="AHZ99" s="232"/>
      <c r="AIA99" s="232"/>
      <c r="AIB99" s="232"/>
      <c r="AIC99" s="232"/>
      <c r="AID99" s="232"/>
      <c r="AIE99" s="232"/>
      <c r="AIF99" s="232"/>
      <c r="AIG99" s="232"/>
      <c r="AIH99" s="232"/>
      <c r="AII99" s="232"/>
      <c r="AIJ99" s="232"/>
      <c r="AIK99" s="232"/>
      <c r="AIL99" s="232"/>
      <c r="AIM99" s="232"/>
      <c r="AIN99" s="232"/>
      <c r="AIO99" s="232"/>
      <c r="AIP99" s="232"/>
      <c r="AIQ99" s="232"/>
      <c r="AIR99" s="232"/>
      <c r="AIS99" s="232"/>
      <c r="AIT99" s="232"/>
      <c r="AIU99" s="232"/>
      <c r="AIV99" s="232"/>
      <c r="AIW99" s="232"/>
      <c r="AIX99" s="232"/>
      <c r="AIY99" s="232"/>
      <c r="AIZ99" s="232"/>
      <c r="AJA99" s="232"/>
      <c r="AJB99" s="232"/>
      <c r="AJC99" s="232"/>
      <c r="AJD99" s="232"/>
      <c r="AJE99" s="232"/>
      <c r="AJF99" s="232"/>
      <c r="AJG99" s="232"/>
      <c r="AJH99" s="232"/>
      <c r="AJI99" s="232"/>
      <c r="AJJ99" s="232"/>
      <c r="AJK99" s="232"/>
      <c r="AJL99" s="232"/>
      <c r="AJM99" s="232"/>
      <c r="AJN99" s="232"/>
      <c r="AJO99" s="232"/>
      <c r="AJP99" s="232"/>
      <c r="AJQ99" s="232"/>
      <c r="AJR99" s="232"/>
      <c r="AJS99" s="232"/>
      <c r="AJT99" s="232"/>
      <c r="AJU99" s="232"/>
      <c r="AJV99" s="232"/>
      <c r="AJW99" s="232"/>
      <c r="AJX99" s="232"/>
      <c r="AJY99" s="232"/>
      <c r="AJZ99" s="232"/>
      <c r="AKA99" s="232"/>
      <c r="AKB99" s="232"/>
      <c r="AKC99" s="232"/>
      <c r="AKD99" s="232"/>
      <c r="AKE99" s="232"/>
      <c r="AKF99" s="232"/>
      <c r="AKG99" s="232"/>
      <c r="AKH99" s="232"/>
      <c r="AKI99" s="232"/>
      <c r="AKJ99" s="232"/>
      <c r="AKK99" s="232"/>
      <c r="AKL99" s="232"/>
      <c r="AKM99" s="232"/>
      <c r="AKN99" s="232"/>
      <c r="AKO99" s="232"/>
      <c r="AKP99" s="232"/>
      <c r="AKQ99" s="232"/>
      <c r="AKR99" s="232"/>
      <c r="AKS99" s="232"/>
      <c r="AKT99" s="232"/>
      <c r="AKU99" s="232"/>
      <c r="AKV99" s="232"/>
      <c r="AKW99" s="232"/>
      <c r="AKX99" s="232"/>
      <c r="AKY99" s="232"/>
      <c r="AKZ99" s="232"/>
      <c r="ALA99" s="232"/>
      <c r="ALB99" s="232"/>
      <c r="ALC99" s="232"/>
      <c r="ALD99" s="232"/>
      <c r="ALE99" s="232"/>
      <c r="ALF99" s="232"/>
      <c r="ALG99" s="232"/>
      <c r="ALH99" s="232"/>
      <c r="ALI99" s="232"/>
      <c r="ALJ99" s="232"/>
      <c r="ALK99" s="232"/>
      <c r="ALL99" s="232"/>
      <c r="ALM99" s="232"/>
      <c r="ALN99" s="232"/>
      <c r="ALO99" s="232"/>
      <c r="ALP99" s="232"/>
      <c r="ALQ99" s="232"/>
      <c r="ALR99" s="232"/>
      <c r="ALS99" s="232"/>
      <c r="ALT99" s="232"/>
      <c r="ALU99" s="232"/>
      <c r="ALV99" s="232"/>
      <c r="ALW99" s="232"/>
      <c r="ALX99" s="232"/>
      <c r="ALY99" s="232"/>
      <c r="ALZ99" s="232"/>
      <c r="AMA99" s="232"/>
      <c r="AMB99" s="232"/>
      <c r="AMC99" s="232"/>
      <c r="AMD99" s="232"/>
      <c r="AME99" s="232"/>
      <c r="AMF99" s="232"/>
      <c r="AMG99" s="232"/>
      <c r="AMH99" s="232"/>
      <c r="AMI99" s="232"/>
      <c r="AMJ99" s="232"/>
      <c r="AMK99" s="232"/>
    </row>
    <row r="100" spans="1:1025" s="234" customFormat="1" ht="42" customHeight="1">
      <c r="A100" s="344" t="s">
        <v>171</v>
      </c>
      <c r="B100" s="322" t="s">
        <v>170</v>
      </c>
      <c r="C100" s="342">
        <f>IF(ISBLANK('[10]PRESUP LINEA IMPULSION'!C656),"",'[10]PRESUP LINEA IMPULSION'!C656)</f>
        <v>1</v>
      </c>
      <c r="D100" s="331" t="str">
        <f>IF(ISBLANK('[10]PRESUP LINEA IMPULSION'!D656),"",'[10]PRESUP LINEA IMPULSION'!D656)</f>
        <v>UD</v>
      </c>
      <c r="E100" s="310"/>
      <c r="F100" s="309">
        <f t="shared" si="3"/>
        <v>0</v>
      </c>
      <c r="G100" s="288" t="str">
        <f>IF(ISBLANK('[10]PRESUP LINEA IMPULSION'!G656),"",'[10]PRESUP LINEA IMPULSION'!G656)</f>
        <v/>
      </c>
      <c r="H100" s="250"/>
      <c r="K100" s="233"/>
      <c r="L100" s="233"/>
      <c r="M100" s="233"/>
      <c r="N100" s="233"/>
      <c r="O100" s="233"/>
      <c r="P100" s="233"/>
      <c r="Q100" s="233"/>
      <c r="R100" s="233"/>
      <c r="S100" s="232"/>
      <c r="T100" s="232"/>
      <c r="U100" s="232"/>
      <c r="V100" s="232"/>
      <c r="W100" s="232"/>
      <c r="X100" s="232"/>
      <c r="Y100" s="232"/>
      <c r="Z100" s="232"/>
      <c r="AA100" s="232"/>
      <c r="AB100" s="232"/>
      <c r="AC100" s="232"/>
      <c r="AD100" s="232"/>
      <c r="AE100" s="232"/>
      <c r="AF100" s="232"/>
      <c r="AG100" s="232"/>
      <c r="AH100" s="232"/>
      <c r="AI100" s="232"/>
      <c r="AJ100" s="232"/>
      <c r="AK100" s="232"/>
      <c r="AL100" s="232"/>
      <c r="AM100" s="232"/>
      <c r="AN100" s="232"/>
      <c r="AO100" s="232"/>
      <c r="AP100" s="232"/>
      <c r="AQ100" s="232"/>
      <c r="AR100" s="232"/>
      <c r="AS100" s="232"/>
      <c r="AT100" s="232"/>
      <c r="AU100" s="232"/>
      <c r="AV100" s="232"/>
      <c r="AW100" s="232"/>
      <c r="AX100" s="232"/>
      <c r="AY100" s="232"/>
      <c r="AZ100" s="232"/>
      <c r="BA100" s="232"/>
      <c r="BB100" s="232"/>
      <c r="BC100" s="232"/>
      <c r="BD100" s="232"/>
      <c r="BE100" s="232"/>
      <c r="BF100" s="232"/>
      <c r="BG100" s="232"/>
      <c r="BH100" s="232"/>
      <c r="BI100" s="232"/>
      <c r="BJ100" s="232"/>
      <c r="BK100" s="232"/>
      <c r="BL100" s="232"/>
      <c r="BM100" s="232"/>
      <c r="BN100" s="232"/>
      <c r="BO100" s="232"/>
      <c r="BP100" s="232"/>
      <c r="BQ100" s="232"/>
      <c r="BR100" s="232"/>
      <c r="BS100" s="232"/>
      <c r="BT100" s="232"/>
      <c r="BU100" s="232"/>
      <c r="BV100" s="232"/>
      <c r="BW100" s="232"/>
      <c r="BX100" s="232"/>
      <c r="BY100" s="232"/>
      <c r="BZ100" s="232"/>
      <c r="CA100" s="232"/>
      <c r="CB100" s="232"/>
      <c r="CC100" s="232"/>
      <c r="CD100" s="232"/>
      <c r="CE100" s="232"/>
      <c r="CF100" s="232"/>
      <c r="CG100" s="232"/>
      <c r="CH100" s="232"/>
      <c r="CI100" s="232"/>
      <c r="CJ100" s="232"/>
      <c r="CK100" s="232"/>
      <c r="CL100" s="232"/>
      <c r="CM100" s="232"/>
      <c r="CN100" s="232"/>
      <c r="CO100" s="232"/>
      <c r="CP100" s="232"/>
      <c r="CQ100" s="232"/>
      <c r="CR100" s="232"/>
      <c r="CS100" s="232"/>
      <c r="CT100" s="232"/>
      <c r="CU100" s="232"/>
      <c r="CV100" s="232"/>
      <c r="CW100" s="232"/>
      <c r="CX100" s="232"/>
      <c r="CY100" s="232"/>
      <c r="CZ100" s="232"/>
      <c r="DA100" s="232"/>
      <c r="DB100" s="232"/>
      <c r="DC100" s="232"/>
      <c r="DD100" s="232"/>
      <c r="DE100" s="232"/>
      <c r="DF100" s="232"/>
      <c r="DG100" s="232"/>
      <c r="DH100" s="232"/>
      <c r="DI100" s="232"/>
      <c r="DJ100" s="232"/>
      <c r="DK100" s="232"/>
      <c r="DL100" s="232"/>
      <c r="DM100" s="232"/>
      <c r="DN100" s="232"/>
      <c r="DO100" s="232"/>
      <c r="DP100" s="232"/>
      <c r="DQ100" s="232"/>
      <c r="DR100" s="232"/>
      <c r="DS100" s="232"/>
      <c r="DT100" s="232"/>
      <c r="DU100" s="232"/>
      <c r="DV100" s="232"/>
      <c r="DW100" s="232"/>
      <c r="DX100" s="232"/>
      <c r="DY100" s="232"/>
      <c r="DZ100" s="232"/>
      <c r="EA100" s="232"/>
      <c r="EB100" s="232"/>
      <c r="EC100" s="232"/>
      <c r="ED100" s="232"/>
      <c r="EE100" s="232"/>
      <c r="EF100" s="232"/>
      <c r="EG100" s="232"/>
      <c r="EH100" s="232"/>
      <c r="EI100" s="232"/>
      <c r="EJ100" s="232"/>
      <c r="EK100" s="232"/>
      <c r="EL100" s="232"/>
      <c r="EM100" s="232"/>
      <c r="EN100" s="232"/>
      <c r="EO100" s="232"/>
      <c r="EP100" s="232"/>
      <c r="EQ100" s="232"/>
      <c r="ER100" s="232"/>
      <c r="ES100" s="232"/>
      <c r="ET100" s="232"/>
      <c r="EU100" s="232"/>
      <c r="EV100" s="232"/>
      <c r="EW100" s="232"/>
      <c r="EX100" s="232"/>
      <c r="EY100" s="232"/>
      <c r="EZ100" s="232"/>
      <c r="FA100" s="232"/>
      <c r="FB100" s="232"/>
      <c r="FC100" s="232"/>
      <c r="FD100" s="232"/>
      <c r="FE100" s="232"/>
      <c r="FF100" s="232"/>
      <c r="FG100" s="232"/>
      <c r="FH100" s="232"/>
      <c r="FI100" s="232"/>
      <c r="FJ100" s="232"/>
      <c r="FK100" s="232"/>
      <c r="FL100" s="232"/>
      <c r="FM100" s="232"/>
      <c r="FN100" s="232"/>
      <c r="FO100" s="232"/>
      <c r="FP100" s="232"/>
      <c r="FQ100" s="232"/>
      <c r="FR100" s="232"/>
      <c r="FS100" s="232"/>
      <c r="FT100" s="232"/>
      <c r="FU100" s="232"/>
      <c r="FV100" s="232"/>
      <c r="FW100" s="232"/>
      <c r="FX100" s="232"/>
      <c r="FY100" s="232"/>
      <c r="FZ100" s="232"/>
      <c r="GA100" s="232"/>
      <c r="GB100" s="232"/>
      <c r="GC100" s="232"/>
      <c r="GD100" s="232"/>
      <c r="GE100" s="232"/>
      <c r="GF100" s="232"/>
      <c r="GG100" s="232"/>
      <c r="GH100" s="232"/>
      <c r="GI100" s="232"/>
      <c r="GJ100" s="232"/>
      <c r="GK100" s="232"/>
      <c r="GL100" s="232"/>
      <c r="GM100" s="232"/>
      <c r="GN100" s="232"/>
      <c r="GO100" s="232"/>
      <c r="GP100" s="232"/>
      <c r="GQ100" s="232"/>
      <c r="GR100" s="232"/>
      <c r="GS100" s="232"/>
      <c r="GT100" s="232"/>
      <c r="GU100" s="232"/>
      <c r="GV100" s="232"/>
      <c r="GW100" s="232"/>
      <c r="GX100" s="232"/>
      <c r="GY100" s="232"/>
      <c r="GZ100" s="232"/>
      <c r="HA100" s="232"/>
      <c r="HB100" s="232"/>
      <c r="HC100" s="232"/>
      <c r="HD100" s="232"/>
      <c r="HE100" s="232"/>
      <c r="HF100" s="232"/>
      <c r="HG100" s="232"/>
      <c r="HH100" s="232"/>
      <c r="HI100" s="232"/>
      <c r="HJ100" s="232"/>
      <c r="HK100" s="232"/>
      <c r="HL100" s="232"/>
      <c r="HM100" s="232"/>
      <c r="HN100" s="232"/>
      <c r="HO100" s="232"/>
      <c r="HP100" s="232"/>
      <c r="HQ100" s="232"/>
      <c r="HR100" s="232"/>
      <c r="HS100" s="232"/>
      <c r="HT100" s="232"/>
      <c r="HU100" s="232"/>
      <c r="HV100" s="232"/>
      <c r="HW100" s="232"/>
      <c r="HX100" s="232"/>
      <c r="HY100" s="232"/>
      <c r="HZ100" s="232"/>
      <c r="IA100" s="232"/>
      <c r="IB100" s="232"/>
      <c r="IC100" s="232"/>
      <c r="ID100" s="232"/>
      <c r="IE100" s="232"/>
      <c r="IF100" s="232"/>
      <c r="IG100" s="232"/>
      <c r="IH100" s="232"/>
      <c r="II100" s="232"/>
      <c r="IJ100" s="232"/>
      <c r="IK100" s="232"/>
      <c r="IL100" s="232"/>
      <c r="IM100" s="232"/>
      <c r="IN100" s="232"/>
      <c r="IO100" s="232"/>
      <c r="IP100" s="232"/>
      <c r="IQ100" s="232"/>
      <c r="IR100" s="232"/>
      <c r="IS100" s="232"/>
      <c r="IT100" s="232"/>
      <c r="IU100" s="232"/>
      <c r="IV100" s="232"/>
      <c r="IW100" s="232"/>
      <c r="IX100" s="232"/>
      <c r="IY100" s="232"/>
      <c r="IZ100" s="232"/>
      <c r="JA100" s="232"/>
      <c r="JB100" s="232"/>
      <c r="JC100" s="232"/>
      <c r="JD100" s="232"/>
      <c r="JE100" s="232"/>
      <c r="JF100" s="232"/>
      <c r="JG100" s="232"/>
      <c r="JH100" s="232"/>
      <c r="JI100" s="232"/>
      <c r="JJ100" s="232"/>
      <c r="JK100" s="232"/>
      <c r="JL100" s="232"/>
      <c r="JM100" s="232"/>
      <c r="JN100" s="232"/>
      <c r="JO100" s="232"/>
      <c r="JP100" s="232"/>
      <c r="JQ100" s="232"/>
      <c r="JR100" s="232"/>
      <c r="JS100" s="232"/>
      <c r="JT100" s="232"/>
      <c r="JU100" s="232"/>
      <c r="JV100" s="232"/>
      <c r="JW100" s="232"/>
      <c r="JX100" s="232"/>
      <c r="JY100" s="232"/>
      <c r="JZ100" s="232"/>
      <c r="KA100" s="232"/>
      <c r="KB100" s="232"/>
      <c r="KC100" s="232"/>
      <c r="KD100" s="232"/>
      <c r="KE100" s="232"/>
      <c r="KF100" s="232"/>
      <c r="KG100" s="232"/>
      <c r="KH100" s="232"/>
      <c r="KI100" s="232"/>
      <c r="KJ100" s="232"/>
      <c r="KK100" s="232"/>
      <c r="KL100" s="232"/>
      <c r="KM100" s="232"/>
      <c r="KN100" s="232"/>
      <c r="KO100" s="232"/>
      <c r="KP100" s="232"/>
      <c r="KQ100" s="232"/>
      <c r="KR100" s="232"/>
      <c r="KS100" s="232"/>
      <c r="KT100" s="232"/>
      <c r="KU100" s="232"/>
      <c r="KV100" s="232"/>
      <c r="KW100" s="232"/>
      <c r="KX100" s="232"/>
      <c r="KY100" s="232"/>
      <c r="KZ100" s="232"/>
      <c r="LA100" s="232"/>
      <c r="LB100" s="232"/>
      <c r="LC100" s="232"/>
      <c r="LD100" s="232"/>
      <c r="LE100" s="232"/>
      <c r="LF100" s="232"/>
      <c r="LG100" s="232"/>
      <c r="LH100" s="232"/>
      <c r="LI100" s="232"/>
      <c r="LJ100" s="232"/>
      <c r="LK100" s="232"/>
      <c r="LL100" s="232"/>
      <c r="LM100" s="232"/>
      <c r="LN100" s="232"/>
      <c r="LO100" s="232"/>
      <c r="LP100" s="232"/>
      <c r="LQ100" s="232"/>
      <c r="LR100" s="232"/>
      <c r="LS100" s="232"/>
      <c r="LT100" s="232"/>
      <c r="LU100" s="232"/>
      <c r="LV100" s="232"/>
      <c r="LW100" s="232"/>
      <c r="LX100" s="232"/>
      <c r="LY100" s="232"/>
      <c r="LZ100" s="232"/>
      <c r="MA100" s="232"/>
      <c r="MB100" s="232"/>
      <c r="MC100" s="232"/>
      <c r="MD100" s="232"/>
      <c r="ME100" s="232"/>
      <c r="MF100" s="232"/>
      <c r="MG100" s="232"/>
      <c r="MH100" s="232"/>
      <c r="MI100" s="232"/>
      <c r="MJ100" s="232"/>
      <c r="MK100" s="232"/>
      <c r="ML100" s="232"/>
      <c r="MM100" s="232"/>
      <c r="MN100" s="232"/>
      <c r="MO100" s="232"/>
      <c r="MP100" s="232"/>
      <c r="MQ100" s="232"/>
      <c r="MR100" s="232"/>
      <c r="MS100" s="232"/>
      <c r="MT100" s="232"/>
      <c r="MU100" s="232"/>
      <c r="MV100" s="232"/>
      <c r="MW100" s="232"/>
      <c r="MX100" s="232"/>
      <c r="MY100" s="232"/>
      <c r="MZ100" s="232"/>
      <c r="NA100" s="232"/>
      <c r="NB100" s="232"/>
      <c r="NC100" s="232"/>
      <c r="ND100" s="232"/>
      <c r="NE100" s="232"/>
      <c r="NF100" s="232"/>
      <c r="NG100" s="232"/>
      <c r="NH100" s="232"/>
      <c r="NI100" s="232"/>
      <c r="NJ100" s="232"/>
      <c r="NK100" s="232"/>
      <c r="NL100" s="232"/>
      <c r="NM100" s="232"/>
      <c r="NN100" s="232"/>
      <c r="NO100" s="232"/>
      <c r="NP100" s="232"/>
      <c r="NQ100" s="232"/>
      <c r="NR100" s="232"/>
      <c r="NS100" s="232"/>
      <c r="NT100" s="232"/>
      <c r="NU100" s="232"/>
      <c r="NV100" s="232"/>
      <c r="NW100" s="232"/>
      <c r="NX100" s="232"/>
      <c r="NY100" s="232"/>
      <c r="NZ100" s="232"/>
      <c r="OA100" s="232"/>
      <c r="OB100" s="232"/>
      <c r="OC100" s="232"/>
      <c r="OD100" s="232"/>
      <c r="OE100" s="232"/>
      <c r="OF100" s="232"/>
      <c r="OG100" s="232"/>
      <c r="OH100" s="232"/>
      <c r="OI100" s="232"/>
      <c r="OJ100" s="232"/>
      <c r="OK100" s="232"/>
      <c r="OL100" s="232"/>
      <c r="OM100" s="232"/>
      <c r="ON100" s="232"/>
      <c r="OO100" s="232"/>
      <c r="OP100" s="232"/>
      <c r="OQ100" s="232"/>
      <c r="OR100" s="232"/>
      <c r="OS100" s="232"/>
      <c r="OT100" s="232"/>
      <c r="OU100" s="232"/>
      <c r="OV100" s="232"/>
      <c r="OW100" s="232"/>
      <c r="OX100" s="232"/>
      <c r="OY100" s="232"/>
      <c r="OZ100" s="232"/>
      <c r="PA100" s="232"/>
      <c r="PB100" s="232"/>
      <c r="PC100" s="232"/>
      <c r="PD100" s="232"/>
      <c r="PE100" s="232"/>
      <c r="PF100" s="232"/>
      <c r="PG100" s="232"/>
      <c r="PH100" s="232"/>
      <c r="PI100" s="232"/>
      <c r="PJ100" s="232"/>
      <c r="PK100" s="232"/>
      <c r="PL100" s="232"/>
      <c r="PM100" s="232"/>
      <c r="PN100" s="232"/>
      <c r="PO100" s="232"/>
      <c r="PP100" s="232"/>
      <c r="PQ100" s="232"/>
      <c r="PR100" s="232"/>
      <c r="PS100" s="232"/>
      <c r="PT100" s="232"/>
      <c r="PU100" s="232"/>
      <c r="PV100" s="232"/>
      <c r="PW100" s="232"/>
      <c r="PX100" s="232"/>
      <c r="PY100" s="232"/>
      <c r="PZ100" s="232"/>
      <c r="QA100" s="232"/>
      <c r="QB100" s="232"/>
      <c r="QC100" s="232"/>
      <c r="QD100" s="232"/>
      <c r="QE100" s="232"/>
      <c r="QF100" s="232"/>
      <c r="QG100" s="232"/>
      <c r="QH100" s="232"/>
      <c r="QI100" s="232"/>
      <c r="QJ100" s="232"/>
      <c r="QK100" s="232"/>
      <c r="QL100" s="232"/>
      <c r="QM100" s="232"/>
      <c r="QN100" s="232"/>
      <c r="QO100" s="232"/>
      <c r="QP100" s="232"/>
      <c r="QQ100" s="232"/>
      <c r="QR100" s="232"/>
      <c r="QS100" s="232"/>
      <c r="QT100" s="232"/>
      <c r="QU100" s="232"/>
      <c r="QV100" s="232"/>
      <c r="QW100" s="232"/>
      <c r="QX100" s="232"/>
      <c r="QY100" s="232"/>
      <c r="QZ100" s="232"/>
      <c r="RA100" s="232"/>
      <c r="RB100" s="232"/>
      <c r="RC100" s="232"/>
      <c r="RD100" s="232"/>
      <c r="RE100" s="232"/>
      <c r="RF100" s="232"/>
      <c r="RG100" s="232"/>
      <c r="RH100" s="232"/>
      <c r="RI100" s="232"/>
      <c r="RJ100" s="232"/>
      <c r="RK100" s="232"/>
      <c r="RL100" s="232"/>
      <c r="RM100" s="232"/>
      <c r="RN100" s="232"/>
      <c r="RO100" s="232"/>
      <c r="RP100" s="232"/>
      <c r="RQ100" s="232"/>
      <c r="RR100" s="232"/>
      <c r="RS100" s="232"/>
      <c r="RT100" s="232"/>
      <c r="RU100" s="232"/>
      <c r="RV100" s="232"/>
      <c r="RW100" s="232"/>
      <c r="RX100" s="232"/>
      <c r="RY100" s="232"/>
      <c r="RZ100" s="232"/>
      <c r="SA100" s="232"/>
      <c r="SB100" s="232"/>
      <c r="SC100" s="232"/>
      <c r="SD100" s="232"/>
      <c r="SE100" s="232"/>
      <c r="SF100" s="232"/>
      <c r="SG100" s="232"/>
      <c r="SH100" s="232"/>
      <c r="SI100" s="232"/>
      <c r="SJ100" s="232"/>
      <c r="SK100" s="232"/>
      <c r="SL100" s="232"/>
      <c r="SM100" s="232"/>
      <c r="SN100" s="232"/>
      <c r="SO100" s="232"/>
      <c r="SP100" s="232"/>
      <c r="SQ100" s="232"/>
      <c r="SR100" s="232"/>
      <c r="SS100" s="232"/>
      <c r="ST100" s="232"/>
      <c r="SU100" s="232"/>
      <c r="SV100" s="232"/>
      <c r="SW100" s="232"/>
      <c r="SX100" s="232"/>
      <c r="SY100" s="232"/>
      <c r="SZ100" s="232"/>
      <c r="TA100" s="232"/>
      <c r="TB100" s="232"/>
      <c r="TC100" s="232"/>
      <c r="TD100" s="232"/>
      <c r="TE100" s="232"/>
      <c r="TF100" s="232"/>
      <c r="TG100" s="232"/>
      <c r="TH100" s="232"/>
      <c r="TI100" s="232"/>
      <c r="TJ100" s="232"/>
      <c r="TK100" s="232"/>
      <c r="TL100" s="232"/>
      <c r="TM100" s="232"/>
      <c r="TN100" s="232"/>
      <c r="TO100" s="232"/>
      <c r="TP100" s="232"/>
      <c r="TQ100" s="232"/>
      <c r="TR100" s="232"/>
      <c r="TS100" s="232"/>
      <c r="TT100" s="232"/>
      <c r="TU100" s="232"/>
      <c r="TV100" s="232"/>
      <c r="TW100" s="232"/>
      <c r="TX100" s="232"/>
      <c r="TY100" s="232"/>
      <c r="TZ100" s="232"/>
      <c r="UA100" s="232"/>
      <c r="UB100" s="232"/>
      <c r="UC100" s="232"/>
      <c r="UD100" s="232"/>
      <c r="UE100" s="232"/>
      <c r="UF100" s="232"/>
      <c r="UG100" s="232"/>
      <c r="UH100" s="232"/>
      <c r="UI100" s="232"/>
      <c r="UJ100" s="232"/>
      <c r="UK100" s="232"/>
      <c r="UL100" s="232"/>
      <c r="UM100" s="232"/>
      <c r="UN100" s="232"/>
      <c r="UO100" s="232"/>
      <c r="UP100" s="232"/>
      <c r="UQ100" s="232"/>
      <c r="UR100" s="232"/>
      <c r="US100" s="232"/>
      <c r="UT100" s="232"/>
      <c r="UU100" s="232"/>
      <c r="UV100" s="232"/>
      <c r="UW100" s="232"/>
      <c r="UX100" s="232"/>
      <c r="UY100" s="232"/>
      <c r="UZ100" s="232"/>
      <c r="VA100" s="232"/>
      <c r="VB100" s="232"/>
      <c r="VC100" s="232"/>
      <c r="VD100" s="232"/>
      <c r="VE100" s="232"/>
      <c r="VF100" s="232"/>
      <c r="VG100" s="232"/>
      <c r="VH100" s="232"/>
      <c r="VI100" s="232"/>
      <c r="VJ100" s="232"/>
      <c r="VK100" s="232"/>
      <c r="VL100" s="232"/>
      <c r="VM100" s="232"/>
      <c r="VN100" s="232"/>
      <c r="VO100" s="232"/>
      <c r="VP100" s="232"/>
      <c r="VQ100" s="232"/>
      <c r="VR100" s="232"/>
      <c r="VS100" s="232"/>
      <c r="VT100" s="232"/>
      <c r="VU100" s="232"/>
      <c r="VV100" s="232"/>
      <c r="VW100" s="232"/>
      <c r="VX100" s="232"/>
      <c r="VY100" s="232"/>
      <c r="VZ100" s="232"/>
      <c r="WA100" s="232"/>
      <c r="WB100" s="232"/>
      <c r="WC100" s="232"/>
      <c r="WD100" s="232"/>
      <c r="WE100" s="232"/>
      <c r="WF100" s="232"/>
      <c r="WG100" s="232"/>
      <c r="WH100" s="232"/>
      <c r="WI100" s="232"/>
      <c r="WJ100" s="232"/>
      <c r="WK100" s="232"/>
      <c r="WL100" s="232"/>
      <c r="WM100" s="232"/>
      <c r="WN100" s="232"/>
      <c r="WO100" s="232"/>
      <c r="WP100" s="232"/>
      <c r="WQ100" s="232"/>
      <c r="WR100" s="232"/>
      <c r="WS100" s="232"/>
      <c r="WT100" s="232"/>
      <c r="WU100" s="232"/>
      <c r="WV100" s="232"/>
      <c r="WW100" s="232"/>
      <c r="WX100" s="232"/>
      <c r="WY100" s="232"/>
      <c r="WZ100" s="232"/>
      <c r="XA100" s="232"/>
      <c r="XB100" s="232"/>
      <c r="XC100" s="232"/>
      <c r="XD100" s="232"/>
      <c r="XE100" s="232"/>
      <c r="XF100" s="232"/>
      <c r="XG100" s="232"/>
      <c r="XH100" s="232"/>
      <c r="XI100" s="232"/>
      <c r="XJ100" s="232"/>
      <c r="XK100" s="232"/>
      <c r="XL100" s="232"/>
      <c r="XM100" s="232"/>
      <c r="XN100" s="232"/>
      <c r="XO100" s="232"/>
      <c r="XP100" s="232"/>
      <c r="XQ100" s="232"/>
      <c r="XR100" s="232"/>
      <c r="XS100" s="232"/>
      <c r="XT100" s="232"/>
      <c r="XU100" s="232"/>
      <c r="XV100" s="232"/>
      <c r="XW100" s="232"/>
      <c r="XX100" s="232"/>
      <c r="XY100" s="232"/>
      <c r="XZ100" s="232"/>
      <c r="YA100" s="232"/>
      <c r="YB100" s="232"/>
      <c r="YC100" s="232"/>
      <c r="YD100" s="232"/>
      <c r="YE100" s="232"/>
      <c r="YF100" s="232"/>
      <c r="YG100" s="232"/>
      <c r="YH100" s="232"/>
      <c r="YI100" s="232"/>
      <c r="YJ100" s="232"/>
      <c r="YK100" s="232"/>
      <c r="YL100" s="232"/>
      <c r="YM100" s="232"/>
      <c r="YN100" s="232"/>
      <c r="YO100" s="232"/>
      <c r="YP100" s="232"/>
      <c r="YQ100" s="232"/>
      <c r="YR100" s="232"/>
      <c r="YS100" s="232"/>
      <c r="YT100" s="232"/>
      <c r="YU100" s="232"/>
      <c r="YV100" s="232"/>
      <c r="YW100" s="232"/>
      <c r="YX100" s="232"/>
      <c r="YY100" s="232"/>
      <c r="YZ100" s="232"/>
      <c r="ZA100" s="232"/>
      <c r="ZB100" s="232"/>
      <c r="ZC100" s="232"/>
      <c r="ZD100" s="232"/>
      <c r="ZE100" s="232"/>
      <c r="ZF100" s="232"/>
      <c r="ZG100" s="232"/>
      <c r="ZH100" s="232"/>
      <c r="ZI100" s="232"/>
      <c r="ZJ100" s="232"/>
      <c r="ZK100" s="232"/>
      <c r="ZL100" s="232"/>
      <c r="ZM100" s="232"/>
      <c r="ZN100" s="232"/>
      <c r="ZO100" s="232"/>
      <c r="ZP100" s="232"/>
      <c r="ZQ100" s="232"/>
      <c r="ZR100" s="232"/>
      <c r="ZS100" s="232"/>
      <c r="ZT100" s="232"/>
      <c r="ZU100" s="232"/>
      <c r="ZV100" s="232"/>
      <c r="ZW100" s="232"/>
      <c r="ZX100" s="232"/>
      <c r="ZY100" s="232"/>
      <c r="ZZ100" s="232"/>
      <c r="AAA100" s="232"/>
      <c r="AAB100" s="232"/>
      <c r="AAC100" s="232"/>
      <c r="AAD100" s="232"/>
      <c r="AAE100" s="232"/>
      <c r="AAF100" s="232"/>
      <c r="AAG100" s="232"/>
      <c r="AAH100" s="232"/>
      <c r="AAI100" s="232"/>
      <c r="AAJ100" s="232"/>
      <c r="AAK100" s="232"/>
      <c r="AAL100" s="232"/>
      <c r="AAM100" s="232"/>
      <c r="AAN100" s="232"/>
      <c r="AAO100" s="232"/>
      <c r="AAP100" s="232"/>
      <c r="AAQ100" s="232"/>
      <c r="AAR100" s="232"/>
      <c r="AAS100" s="232"/>
      <c r="AAT100" s="232"/>
      <c r="AAU100" s="232"/>
      <c r="AAV100" s="232"/>
      <c r="AAW100" s="232"/>
      <c r="AAX100" s="232"/>
      <c r="AAY100" s="232"/>
      <c r="AAZ100" s="232"/>
      <c r="ABA100" s="232"/>
      <c r="ABB100" s="232"/>
      <c r="ABC100" s="232"/>
      <c r="ABD100" s="232"/>
      <c r="ABE100" s="232"/>
      <c r="ABF100" s="232"/>
      <c r="ABG100" s="232"/>
      <c r="ABH100" s="232"/>
      <c r="ABI100" s="232"/>
      <c r="ABJ100" s="232"/>
      <c r="ABK100" s="232"/>
      <c r="ABL100" s="232"/>
      <c r="ABM100" s="232"/>
      <c r="ABN100" s="232"/>
      <c r="ABO100" s="232"/>
      <c r="ABP100" s="232"/>
      <c r="ABQ100" s="232"/>
      <c r="ABR100" s="232"/>
      <c r="ABS100" s="232"/>
      <c r="ABT100" s="232"/>
      <c r="ABU100" s="232"/>
      <c r="ABV100" s="232"/>
      <c r="ABW100" s="232"/>
      <c r="ABX100" s="232"/>
      <c r="ABY100" s="232"/>
      <c r="ABZ100" s="232"/>
      <c r="ACA100" s="232"/>
      <c r="ACB100" s="232"/>
      <c r="ACC100" s="232"/>
      <c r="ACD100" s="232"/>
      <c r="ACE100" s="232"/>
      <c r="ACF100" s="232"/>
      <c r="ACG100" s="232"/>
      <c r="ACH100" s="232"/>
      <c r="ACI100" s="232"/>
      <c r="ACJ100" s="232"/>
      <c r="ACK100" s="232"/>
      <c r="ACL100" s="232"/>
      <c r="ACM100" s="232"/>
      <c r="ACN100" s="232"/>
      <c r="ACO100" s="232"/>
      <c r="ACP100" s="232"/>
      <c r="ACQ100" s="232"/>
      <c r="ACR100" s="232"/>
      <c r="ACS100" s="232"/>
      <c r="ACT100" s="232"/>
      <c r="ACU100" s="232"/>
      <c r="ACV100" s="232"/>
      <c r="ACW100" s="232"/>
      <c r="ACX100" s="232"/>
      <c r="ACY100" s="232"/>
      <c r="ACZ100" s="232"/>
      <c r="ADA100" s="232"/>
      <c r="ADB100" s="232"/>
      <c r="ADC100" s="232"/>
      <c r="ADD100" s="232"/>
      <c r="ADE100" s="232"/>
      <c r="ADF100" s="232"/>
      <c r="ADG100" s="232"/>
      <c r="ADH100" s="232"/>
      <c r="ADI100" s="232"/>
      <c r="ADJ100" s="232"/>
      <c r="ADK100" s="232"/>
      <c r="ADL100" s="232"/>
      <c r="ADM100" s="232"/>
      <c r="ADN100" s="232"/>
      <c r="ADO100" s="232"/>
      <c r="ADP100" s="232"/>
      <c r="ADQ100" s="232"/>
      <c r="ADR100" s="232"/>
      <c r="ADS100" s="232"/>
      <c r="ADT100" s="232"/>
      <c r="ADU100" s="232"/>
      <c r="ADV100" s="232"/>
      <c r="ADW100" s="232"/>
      <c r="ADX100" s="232"/>
      <c r="ADY100" s="232"/>
      <c r="ADZ100" s="232"/>
      <c r="AEA100" s="232"/>
      <c r="AEB100" s="232"/>
      <c r="AEC100" s="232"/>
      <c r="AED100" s="232"/>
      <c r="AEE100" s="232"/>
      <c r="AEF100" s="232"/>
      <c r="AEG100" s="232"/>
      <c r="AEH100" s="232"/>
      <c r="AEI100" s="232"/>
      <c r="AEJ100" s="232"/>
      <c r="AEK100" s="232"/>
      <c r="AEL100" s="232"/>
      <c r="AEM100" s="232"/>
      <c r="AEN100" s="232"/>
      <c r="AEO100" s="232"/>
      <c r="AEP100" s="232"/>
      <c r="AEQ100" s="232"/>
      <c r="AER100" s="232"/>
      <c r="AES100" s="232"/>
      <c r="AET100" s="232"/>
      <c r="AEU100" s="232"/>
      <c r="AEV100" s="232"/>
      <c r="AEW100" s="232"/>
      <c r="AEX100" s="232"/>
      <c r="AEY100" s="232"/>
      <c r="AEZ100" s="232"/>
      <c r="AFA100" s="232"/>
      <c r="AFB100" s="232"/>
      <c r="AFC100" s="232"/>
      <c r="AFD100" s="232"/>
      <c r="AFE100" s="232"/>
      <c r="AFF100" s="232"/>
      <c r="AFG100" s="232"/>
      <c r="AFH100" s="232"/>
      <c r="AFI100" s="232"/>
      <c r="AFJ100" s="232"/>
      <c r="AFK100" s="232"/>
      <c r="AFL100" s="232"/>
      <c r="AFM100" s="232"/>
      <c r="AFN100" s="232"/>
      <c r="AFO100" s="232"/>
      <c r="AFP100" s="232"/>
      <c r="AFQ100" s="232"/>
      <c r="AFR100" s="232"/>
      <c r="AFS100" s="232"/>
      <c r="AFT100" s="232"/>
      <c r="AFU100" s="232"/>
      <c r="AFV100" s="232"/>
      <c r="AFW100" s="232"/>
      <c r="AFX100" s="232"/>
      <c r="AFY100" s="232"/>
      <c r="AFZ100" s="232"/>
      <c r="AGA100" s="232"/>
      <c r="AGB100" s="232"/>
      <c r="AGC100" s="232"/>
      <c r="AGD100" s="232"/>
      <c r="AGE100" s="232"/>
      <c r="AGF100" s="232"/>
      <c r="AGG100" s="232"/>
      <c r="AGH100" s="232"/>
      <c r="AGI100" s="232"/>
      <c r="AGJ100" s="232"/>
      <c r="AGK100" s="232"/>
      <c r="AGL100" s="232"/>
      <c r="AGM100" s="232"/>
      <c r="AGN100" s="232"/>
      <c r="AGO100" s="232"/>
      <c r="AGP100" s="232"/>
      <c r="AGQ100" s="232"/>
      <c r="AGR100" s="232"/>
      <c r="AGS100" s="232"/>
      <c r="AGT100" s="232"/>
      <c r="AGU100" s="232"/>
      <c r="AGV100" s="232"/>
      <c r="AGW100" s="232"/>
      <c r="AGX100" s="232"/>
      <c r="AGY100" s="232"/>
      <c r="AGZ100" s="232"/>
      <c r="AHA100" s="232"/>
      <c r="AHB100" s="232"/>
      <c r="AHC100" s="232"/>
      <c r="AHD100" s="232"/>
      <c r="AHE100" s="232"/>
      <c r="AHF100" s="232"/>
      <c r="AHG100" s="232"/>
      <c r="AHH100" s="232"/>
      <c r="AHI100" s="232"/>
      <c r="AHJ100" s="232"/>
      <c r="AHK100" s="232"/>
      <c r="AHL100" s="232"/>
      <c r="AHM100" s="232"/>
      <c r="AHN100" s="232"/>
      <c r="AHO100" s="232"/>
      <c r="AHP100" s="232"/>
      <c r="AHQ100" s="232"/>
      <c r="AHR100" s="232"/>
      <c r="AHS100" s="232"/>
      <c r="AHT100" s="232"/>
      <c r="AHU100" s="232"/>
      <c r="AHV100" s="232"/>
      <c r="AHW100" s="232"/>
      <c r="AHX100" s="232"/>
      <c r="AHY100" s="232"/>
      <c r="AHZ100" s="232"/>
      <c r="AIA100" s="232"/>
      <c r="AIB100" s="232"/>
      <c r="AIC100" s="232"/>
      <c r="AID100" s="232"/>
      <c r="AIE100" s="232"/>
      <c r="AIF100" s="232"/>
      <c r="AIG100" s="232"/>
      <c r="AIH100" s="232"/>
      <c r="AII100" s="232"/>
      <c r="AIJ100" s="232"/>
      <c r="AIK100" s="232"/>
      <c r="AIL100" s="232"/>
      <c r="AIM100" s="232"/>
      <c r="AIN100" s="232"/>
      <c r="AIO100" s="232"/>
      <c r="AIP100" s="232"/>
      <c r="AIQ100" s="232"/>
      <c r="AIR100" s="232"/>
      <c r="AIS100" s="232"/>
      <c r="AIT100" s="232"/>
      <c r="AIU100" s="232"/>
      <c r="AIV100" s="232"/>
      <c r="AIW100" s="232"/>
      <c r="AIX100" s="232"/>
      <c r="AIY100" s="232"/>
      <c r="AIZ100" s="232"/>
      <c r="AJA100" s="232"/>
      <c r="AJB100" s="232"/>
      <c r="AJC100" s="232"/>
      <c r="AJD100" s="232"/>
      <c r="AJE100" s="232"/>
      <c r="AJF100" s="232"/>
      <c r="AJG100" s="232"/>
      <c r="AJH100" s="232"/>
      <c r="AJI100" s="232"/>
      <c r="AJJ100" s="232"/>
      <c r="AJK100" s="232"/>
      <c r="AJL100" s="232"/>
      <c r="AJM100" s="232"/>
      <c r="AJN100" s="232"/>
      <c r="AJO100" s="232"/>
      <c r="AJP100" s="232"/>
      <c r="AJQ100" s="232"/>
      <c r="AJR100" s="232"/>
      <c r="AJS100" s="232"/>
      <c r="AJT100" s="232"/>
      <c r="AJU100" s="232"/>
      <c r="AJV100" s="232"/>
      <c r="AJW100" s="232"/>
      <c r="AJX100" s="232"/>
      <c r="AJY100" s="232"/>
      <c r="AJZ100" s="232"/>
      <c r="AKA100" s="232"/>
      <c r="AKB100" s="232"/>
      <c r="AKC100" s="232"/>
      <c r="AKD100" s="232"/>
      <c r="AKE100" s="232"/>
      <c r="AKF100" s="232"/>
      <c r="AKG100" s="232"/>
      <c r="AKH100" s="232"/>
      <c r="AKI100" s="232"/>
      <c r="AKJ100" s="232"/>
      <c r="AKK100" s="232"/>
      <c r="AKL100" s="232"/>
      <c r="AKM100" s="232"/>
      <c r="AKN100" s="232"/>
      <c r="AKO100" s="232"/>
      <c r="AKP100" s="232"/>
      <c r="AKQ100" s="232"/>
      <c r="AKR100" s="232"/>
      <c r="AKS100" s="232"/>
      <c r="AKT100" s="232"/>
      <c r="AKU100" s="232"/>
      <c r="AKV100" s="232"/>
      <c r="AKW100" s="232"/>
      <c r="AKX100" s="232"/>
      <c r="AKY100" s="232"/>
      <c r="AKZ100" s="232"/>
      <c r="ALA100" s="232"/>
      <c r="ALB100" s="232"/>
      <c r="ALC100" s="232"/>
      <c r="ALD100" s="232"/>
      <c r="ALE100" s="232"/>
      <c r="ALF100" s="232"/>
      <c r="ALG100" s="232"/>
      <c r="ALH100" s="232"/>
      <c r="ALI100" s="232"/>
      <c r="ALJ100" s="232"/>
      <c r="ALK100" s="232"/>
      <c r="ALL100" s="232"/>
      <c r="ALM100" s="232"/>
      <c r="ALN100" s="232"/>
      <c r="ALO100" s="232"/>
      <c r="ALP100" s="232"/>
      <c r="ALQ100" s="232"/>
      <c r="ALR100" s="232"/>
      <c r="ALS100" s="232"/>
      <c r="ALT100" s="232"/>
      <c r="ALU100" s="232"/>
      <c r="ALV100" s="232"/>
      <c r="ALW100" s="232"/>
      <c r="ALX100" s="232"/>
      <c r="ALY100" s="232"/>
      <c r="ALZ100" s="232"/>
      <c r="AMA100" s="232"/>
      <c r="AMB100" s="232"/>
      <c r="AMC100" s="232"/>
      <c r="AMD100" s="232"/>
      <c r="AME100" s="232"/>
      <c r="AMF100" s="232"/>
      <c r="AMG100" s="232"/>
      <c r="AMH100" s="232"/>
      <c r="AMI100" s="232"/>
      <c r="AMJ100" s="232"/>
      <c r="AMK100" s="232"/>
    </row>
    <row r="101" spans="1:1025" s="234" customFormat="1">
      <c r="A101" s="344" t="s">
        <v>169</v>
      </c>
      <c r="B101" s="322" t="str">
        <f>IF(ISBLANK('[10]PRESUP LINEA IMPULSION'!B662),"",'[10]PRESUP LINEA IMPULSION'!B662)</f>
        <v>Caja Telescópica</v>
      </c>
      <c r="C101" s="342">
        <f>IF(ISBLANK('[10]PRESUP LINEA IMPULSION'!C662),"",'[10]PRESUP LINEA IMPULSION'!C662)</f>
        <v>1</v>
      </c>
      <c r="D101" s="331" t="str">
        <f>IF(ISBLANK('[10]PRESUP LINEA IMPULSION'!D662),"",'[10]PRESUP LINEA IMPULSION'!D662)</f>
        <v>UD</v>
      </c>
      <c r="E101" s="310"/>
      <c r="F101" s="309">
        <f t="shared" si="3"/>
        <v>0</v>
      </c>
      <c r="G101" s="288">
        <f>SUM(F83:F101)</f>
        <v>0</v>
      </c>
      <c r="H101" s="250"/>
      <c r="K101" s="233"/>
      <c r="L101" s="233"/>
      <c r="M101" s="233"/>
      <c r="N101" s="233"/>
      <c r="O101" s="233"/>
      <c r="P101" s="233"/>
      <c r="Q101" s="233"/>
      <c r="R101" s="233"/>
      <c r="S101" s="232"/>
      <c r="T101" s="232"/>
      <c r="U101" s="232"/>
      <c r="V101" s="232"/>
      <c r="W101" s="232"/>
      <c r="X101" s="232"/>
      <c r="Y101" s="232"/>
      <c r="Z101" s="232"/>
      <c r="AA101" s="232"/>
      <c r="AB101" s="232"/>
      <c r="AC101" s="232"/>
      <c r="AD101" s="232"/>
      <c r="AE101" s="232"/>
      <c r="AF101" s="232"/>
      <c r="AG101" s="232"/>
      <c r="AH101" s="232"/>
      <c r="AI101" s="232"/>
      <c r="AJ101" s="232"/>
      <c r="AK101" s="232"/>
      <c r="AL101" s="232"/>
      <c r="AM101" s="232"/>
      <c r="AN101" s="232"/>
      <c r="AO101" s="232"/>
      <c r="AP101" s="232"/>
      <c r="AQ101" s="232"/>
      <c r="AR101" s="232"/>
      <c r="AS101" s="232"/>
      <c r="AT101" s="232"/>
      <c r="AU101" s="232"/>
      <c r="AV101" s="232"/>
      <c r="AW101" s="232"/>
      <c r="AX101" s="232"/>
      <c r="AY101" s="232"/>
      <c r="AZ101" s="232"/>
      <c r="BA101" s="232"/>
      <c r="BB101" s="232"/>
      <c r="BC101" s="232"/>
      <c r="BD101" s="232"/>
      <c r="BE101" s="232"/>
      <c r="BF101" s="232"/>
      <c r="BG101" s="232"/>
      <c r="BH101" s="232"/>
      <c r="BI101" s="232"/>
      <c r="BJ101" s="232"/>
      <c r="BK101" s="232"/>
      <c r="BL101" s="232"/>
      <c r="BM101" s="232"/>
      <c r="BN101" s="232"/>
      <c r="BO101" s="232"/>
      <c r="BP101" s="232"/>
      <c r="BQ101" s="232"/>
      <c r="BR101" s="232"/>
      <c r="BS101" s="232"/>
      <c r="BT101" s="232"/>
      <c r="BU101" s="232"/>
      <c r="BV101" s="232"/>
      <c r="BW101" s="232"/>
      <c r="BX101" s="232"/>
      <c r="BY101" s="232"/>
      <c r="BZ101" s="232"/>
      <c r="CA101" s="232"/>
      <c r="CB101" s="232"/>
      <c r="CC101" s="232"/>
      <c r="CD101" s="232"/>
      <c r="CE101" s="232"/>
      <c r="CF101" s="232"/>
      <c r="CG101" s="232"/>
      <c r="CH101" s="232"/>
      <c r="CI101" s="232"/>
      <c r="CJ101" s="232"/>
      <c r="CK101" s="232"/>
      <c r="CL101" s="232"/>
      <c r="CM101" s="232"/>
      <c r="CN101" s="232"/>
      <c r="CO101" s="232"/>
      <c r="CP101" s="232"/>
      <c r="CQ101" s="232"/>
      <c r="CR101" s="232"/>
      <c r="CS101" s="232"/>
      <c r="CT101" s="232"/>
      <c r="CU101" s="232"/>
      <c r="CV101" s="232"/>
      <c r="CW101" s="232"/>
      <c r="CX101" s="232"/>
      <c r="CY101" s="232"/>
      <c r="CZ101" s="232"/>
      <c r="DA101" s="232"/>
      <c r="DB101" s="232"/>
      <c r="DC101" s="232"/>
      <c r="DD101" s="232"/>
      <c r="DE101" s="232"/>
      <c r="DF101" s="232"/>
      <c r="DG101" s="232"/>
      <c r="DH101" s="232"/>
      <c r="DI101" s="232"/>
      <c r="DJ101" s="232"/>
      <c r="DK101" s="232"/>
      <c r="DL101" s="232"/>
      <c r="DM101" s="232"/>
      <c r="DN101" s="232"/>
      <c r="DO101" s="232"/>
      <c r="DP101" s="232"/>
      <c r="DQ101" s="232"/>
      <c r="DR101" s="232"/>
      <c r="DS101" s="232"/>
      <c r="DT101" s="232"/>
      <c r="DU101" s="232"/>
      <c r="DV101" s="232"/>
      <c r="DW101" s="232"/>
      <c r="DX101" s="232"/>
      <c r="DY101" s="232"/>
      <c r="DZ101" s="232"/>
      <c r="EA101" s="232"/>
      <c r="EB101" s="232"/>
      <c r="EC101" s="232"/>
      <c r="ED101" s="232"/>
      <c r="EE101" s="232"/>
      <c r="EF101" s="232"/>
      <c r="EG101" s="232"/>
      <c r="EH101" s="232"/>
      <c r="EI101" s="232"/>
      <c r="EJ101" s="232"/>
      <c r="EK101" s="232"/>
      <c r="EL101" s="232"/>
      <c r="EM101" s="232"/>
      <c r="EN101" s="232"/>
      <c r="EO101" s="232"/>
      <c r="EP101" s="232"/>
      <c r="EQ101" s="232"/>
      <c r="ER101" s="232"/>
      <c r="ES101" s="232"/>
      <c r="ET101" s="232"/>
      <c r="EU101" s="232"/>
      <c r="EV101" s="232"/>
      <c r="EW101" s="232"/>
      <c r="EX101" s="232"/>
      <c r="EY101" s="232"/>
      <c r="EZ101" s="232"/>
      <c r="FA101" s="232"/>
      <c r="FB101" s="232"/>
      <c r="FC101" s="232"/>
      <c r="FD101" s="232"/>
      <c r="FE101" s="232"/>
      <c r="FF101" s="232"/>
      <c r="FG101" s="232"/>
      <c r="FH101" s="232"/>
      <c r="FI101" s="232"/>
      <c r="FJ101" s="232"/>
      <c r="FK101" s="232"/>
      <c r="FL101" s="232"/>
      <c r="FM101" s="232"/>
      <c r="FN101" s="232"/>
      <c r="FO101" s="232"/>
      <c r="FP101" s="232"/>
      <c r="FQ101" s="232"/>
      <c r="FR101" s="232"/>
      <c r="FS101" s="232"/>
      <c r="FT101" s="232"/>
      <c r="FU101" s="232"/>
      <c r="FV101" s="232"/>
      <c r="FW101" s="232"/>
      <c r="FX101" s="232"/>
      <c r="FY101" s="232"/>
      <c r="FZ101" s="232"/>
      <c r="GA101" s="232"/>
      <c r="GB101" s="232"/>
      <c r="GC101" s="232"/>
      <c r="GD101" s="232"/>
      <c r="GE101" s="232"/>
      <c r="GF101" s="232"/>
      <c r="GG101" s="232"/>
      <c r="GH101" s="232"/>
      <c r="GI101" s="232"/>
      <c r="GJ101" s="232"/>
      <c r="GK101" s="232"/>
      <c r="GL101" s="232"/>
      <c r="GM101" s="232"/>
      <c r="GN101" s="232"/>
      <c r="GO101" s="232"/>
      <c r="GP101" s="232"/>
      <c r="GQ101" s="232"/>
      <c r="GR101" s="232"/>
      <c r="GS101" s="232"/>
      <c r="GT101" s="232"/>
      <c r="GU101" s="232"/>
      <c r="GV101" s="232"/>
      <c r="GW101" s="232"/>
      <c r="GX101" s="232"/>
      <c r="GY101" s="232"/>
      <c r="GZ101" s="232"/>
      <c r="HA101" s="232"/>
      <c r="HB101" s="232"/>
      <c r="HC101" s="232"/>
      <c r="HD101" s="232"/>
      <c r="HE101" s="232"/>
      <c r="HF101" s="232"/>
      <c r="HG101" s="232"/>
      <c r="HH101" s="232"/>
      <c r="HI101" s="232"/>
      <c r="HJ101" s="232"/>
      <c r="HK101" s="232"/>
      <c r="HL101" s="232"/>
      <c r="HM101" s="232"/>
      <c r="HN101" s="232"/>
      <c r="HO101" s="232"/>
      <c r="HP101" s="232"/>
      <c r="HQ101" s="232"/>
      <c r="HR101" s="232"/>
      <c r="HS101" s="232"/>
      <c r="HT101" s="232"/>
      <c r="HU101" s="232"/>
      <c r="HV101" s="232"/>
      <c r="HW101" s="232"/>
      <c r="HX101" s="232"/>
      <c r="HY101" s="232"/>
      <c r="HZ101" s="232"/>
      <c r="IA101" s="232"/>
      <c r="IB101" s="232"/>
      <c r="IC101" s="232"/>
      <c r="ID101" s="232"/>
      <c r="IE101" s="232"/>
      <c r="IF101" s="232"/>
      <c r="IG101" s="232"/>
      <c r="IH101" s="232"/>
      <c r="II101" s="232"/>
      <c r="IJ101" s="232"/>
      <c r="IK101" s="232"/>
      <c r="IL101" s="232"/>
      <c r="IM101" s="232"/>
      <c r="IN101" s="232"/>
      <c r="IO101" s="232"/>
      <c r="IP101" s="232"/>
      <c r="IQ101" s="232"/>
      <c r="IR101" s="232"/>
      <c r="IS101" s="232"/>
      <c r="IT101" s="232"/>
      <c r="IU101" s="232"/>
      <c r="IV101" s="232"/>
      <c r="IW101" s="232"/>
      <c r="IX101" s="232"/>
      <c r="IY101" s="232"/>
      <c r="IZ101" s="232"/>
      <c r="JA101" s="232"/>
      <c r="JB101" s="232"/>
      <c r="JC101" s="232"/>
      <c r="JD101" s="232"/>
      <c r="JE101" s="232"/>
      <c r="JF101" s="232"/>
      <c r="JG101" s="232"/>
      <c r="JH101" s="232"/>
      <c r="JI101" s="232"/>
      <c r="JJ101" s="232"/>
      <c r="JK101" s="232"/>
      <c r="JL101" s="232"/>
      <c r="JM101" s="232"/>
      <c r="JN101" s="232"/>
      <c r="JO101" s="232"/>
      <c r="JP101" s="232"/>
      <c r="JQ101" s="232"/>
      <c r="JR101" s="232"/>
      <c r="JS101" s="232"/>
      <c r="JT101" s="232"/>
      <c r="JU101" s="232"/>
      <c r="JV101" s="232"/>
      <c r="JW101" s="232"/>
      <c r="JX101" s="232"/>
      <c r="JY101" s="232"/>
      <c r="JZ101" s="232"/>
      <c r="KA101" s="232"/>
      <c r="KB101" s="232"/>
      <c r="KC101" s="232"/>
      <c r="KD101" s="232"/>
      <c r="KE101" s="232"/>
      <c r="KF101" s="232"/>
      <c r="KG101" s="232"/>
      <c r="KH101" s="232"/>
      <c r="KI101" s="232"/>
      <c r="KJ101" s="232"/>
      <c r="KK101" s="232"/>
      <c r="KL101" s="232"/>
      <c r="KM101" s="232"/>
      <c r="KN101" s="232"/>
      <c r="KO101" s="232"/>
      <c r="KP101" s="232"/>
      <c r="KQ101" s="232"/>
      <c r="KR101" s="232"/>
      <c r="KS101" s="232"/>
      <c r="KT101" s="232"/>
      <c r="KU101" s="232"/>
      <c r="KV101" s="232"/>
      <c r="KW101" s="232"/>
      <c r="KX101" s="232"/>
      <c r="KY101" s="232"/>
      <c r="KZ101" s="232"/>
      <c r="LA101" s="232"/>
      <c r="LB101" s="232"/>
      <c r="LC101" s="232"/>
      <c r="LD101" s="232"/>
      <c r="LE101" s="232"/>
      <c r="LF101" s="232"/>
      <c r="LG101" s="232"/>
      <c r="LH101" s="232"/>
      <c r="LI101" s="232"/>
      <c r="LJ101" s="232"/>
      <c r="LK101" s="232"/>
      <c r="LL101" s="232"/>
      <c r="LM101" s="232"/>
      <c r="LN101" s="232"/>
      <c r="LO101" s="232"/>
      <c r="LP101" s="232"/>
      <c r="LQ101" s="232"/>
      <c r="LR101" s="232"/>
      <c r="LS101" s="232"/>
      <c r="LT101" s="232"/>
      <c r="LU101" s="232"/>
      <c r="LV101" s="232"/>
      <c r="LW101" s="232"/>
      <c r="LX101" s="232"/>
      <c r="LY101" s="232"/>
      <c r="LZ101" s="232"/>
      <c r="MA101" s="232"/>
      <c r="MB101" s="232"/>
      <c r="MC101" s="232"/>
      <c r="MD101" s="232"/>
      <c r="ME101" s="232"/>
      <c r="MF101" s="232"/>
      <c r="MG101" s="232"/>
      <c r="MH101" s="232"/>
      <c r="MI101" s="232"/>
      <c r="MJ101" s="232"/>
      <c r="MK101" s="232"/>
      <c r="ML101" s="232"/>
      <c r="MM101" s="232"/>
      <c r="MN101" s="232"/>
      <c r="MO101" s="232"/>
      <c r="MP101" s="232"/>
      <c r="MQ101" s="232"/>
      <c r="MR101" s="232"/>
      <c r="MS101" s="232"/>
      <c r="MT101" s="232"/>
      <c r="MU101" s="232"/>
      <c r="MV101" s="232"/>
      <c r="MW101" s="232"/>
      <c r="MX101" s="232"/>
      <c r="MY101" s="232"/>
      <c r="MZ101" s="232"/>
      <c r="NA101" s="232"/>
      <c r="NB101" s="232"/>
      <c r="NC101" s="232"/>
      <c r="ND101" s="232"/>
      <c r="NE101" s="232"/>
      <c r="NF101" s="232"/>
      <c r="NG101" s="232"/>
      <c r="NH101" s="232"/>
      <c r="NI101" s="232"/>
      <c r="NJ101" s="232"/>
      <c r="NK101" s="232"/>
      <c r="NL101" s="232"/>
      <c r="NM101" s="232"/>
      <c r="NN101" s="232"/>
      <c r="NO101" s="232"/>
      <c r="NP101" s="232"/>
      <c r="NQ101" s="232"/>
      <c r="NR101" s="232"/>
      <c r="NS101" s="232"/>
      <c r="NT101" s="232"/>
      <c r="NU101" s="232"/>
      <c r="NV101" s="232"/>
      <c r="NW101" s="232"/>
      <c r="NX101" s="232"/>
      <c r="NY101" s="232"/>
      <c r="NZ101" s="232"/>
      <c r="OA101" s="232"/>
      <c r="OB101" s="232"/>
      <c r="OC101" s="232"/>
      <c r="OD101" s="232"/>
      <c r="OE101" s="232"/>
      <c r="OF101" s="232"/>
      <c r="OG101" s="232"/>
      <c r="OH101" s="232"/>
      <c r="OI101" s="232"/>
      <c r="OJ101" s="232"/>
      <c r="OK101" s="232"/>
      <c r="OL101" s="232"/>
      <c r="OM101" s="232"/>
      <c r="ON101" s="232"/>
      <c r="OO101" s="232"/>
      <c r="OP101" s="232"/>
      <c r="OQ101" s="232"/>
      <c r="OR101" s="232"/>
      <c r="OS101" s="232"/>
      <c r="OT101" s="232"/>
      <c r="OU101" s="232"/>
      <c r="OV101" s="232"/>
      <c r="OW101" s="232"/>
      <c r="OX101" s="232"/>
      <c r="OY101" s="232"/>
      <c r="OZ101" s="232"/>
      <c r="PA101" s="232"/>
      <c r="PB101" s="232"/>
      <c r="PC101" s="232"/>
      <c r="PD101" s="232"/>
      <c r="PE101" s="232"/>
      <c r="PF101" s="232"/>
      <c r="PG101" s="232"/>
      <c r="PH101" s="232"/>
      <c r="PI101" s="232"/>
      <c r="PJ101" s="232"/>
      <c r="PK101" s="232"/>
      <c r="PL101" s="232"/>
      <c r="PM101" s="232"/>
      <c r="PN101" s="232"/>
      <c r="PO101" s="232"/>
      <c r="PP101" s="232"/>
      <c r="PQ101" s="232"/>
      <c r="PR101" s="232"/>
      <c r="PS101" s="232"/>
      <c r="PT101" s="232"/>
      <c r="PU101" s="232"/>
      <c r="PV101" s="232"/>
      <c r="PW101" s="232"/>
      <c r="PX101" s="232"/>
      <c r="PY101" s="232"/>
      <c r="PZ101" s="232"/>
      <c r="QA101" s="232"/>
      <c r="QB101" s="232"/>
      <c r="QC101" s="232"/>
      <c r="QD101" s="232"/>
      <c r="QE101" s="232"/>
      <c r="QF101" s="232"/>
      <c r="QG101" s="232"/>
      <c r="QH101" s="232"/>
      <c r="QI101" s="232"/>
      <c r="QJ101" s="232"/>
      <c r="QK101" s="232"/>
      <c r="QL101" s="232"/>
      <c r="QM101" s="232"/>
      <c r="QN101" s="232"/>
      <c r="QO101" s="232"/>
      <c r="QP101" s="232"/>
      <c r="QQ101" s="232"/>
      <c r="QR101" s="232"/>
      <c r="QS101" s="232"/>
      <c r="QT101" s="232"/>
      <c r="QU101" s="232"/>
      <c r="QV101" s="232"/>
      <c r="QW101" s="232"/>
      <c r="QX101" s="232"/>
      <c r="QY101" s="232"/>
      <c r="QZ101" s="232"/>
      <c r="RA101" s="232"/>
      <c r="RB101" s="232"/>
      <c r="RC101" s="232"/>
      <c r="RD101" s="232"/>
      <c r="RE101" s="232"/>
      <c r="RF101" s="232"/>
      <c r="RG101" s="232"/>
      <c r="RH101" s="232"/>
      <c r="RI101" s="232"/>
      <c r="RJ101" s="232"/>
      <c r="RK101" s="232"/>
      <c r="RL101" s="232"/>
      <c r="RM101" s="232"/>
      <c r="RN101" s="232"/>
      <c r="RO101" s="232"/>
      <c r="RP101" s="232"/>
      <c r="RQ101" s="232"/>
      <c r="RR101" s="232"/>
      <c r="RS101" s="232"/>
      <c r="RT101" s="232"/>
      <c r="RU101" s="232"/>
      <c r="RV101" s="232"/>
      <c r="RW101" s="232"/>
      <c r="RX101" s="232"/>
      <c r="RY101" s="232"/>
      <c r="RZ101" s="232"/>
      <c r="SA101" s="232"/>
      <c r="SB101" s="232"/>
      <c r="SC101" s="232"/>
      <c r="SD101" s="232"/>
      <c r="SE101" s="232"/>
      <c r="SF101" s="232"/>
      <c r="SG101" s="232"/>
      <c r="SH101" s="232"/>
      <c r="SI101" s="232"/>
      <c r="SJ101" s="232"/>
      <c r="SK101" s="232"/>
      <c r="SL101" s="232"/>
      <c r="SM101" s="232"/>
      <c r="SN101" s="232"/>
      <c r="SO101" s="232"/>
      <c r="SP101" s="232"/>
      <c r="SQ101" s="232"/>
      <c r="SR101" s="232"/>
      <c r="SS101" s="232"/>
      <c r="ST101" s="232"/>
      <c r="SU101" s="232"/>
      <c r="SV101" s="232"/>
      <c r="SW101" s="232"/>
      <c r="SX101" s="232"/>
      <c r="SY101" s="232"/>
      <c r="SZ101" s="232"/>
      <c r="TA101" s="232"/>
      <c r="TB101" s="232"/>
      <c r="TC101" s="232"/>
      <c r="TD101" s="232"/>
      <c r="TE101" s="232"/>
      <c r="TF101" s="232"/>
      <c r="TG101" s="232"/>
      <c r="TH101" s="232"/>
      <c r="TI101" s="232"/>
      <c r="TJ101" s="232"/>
      <c r="TK101" s="232"/>
      <c r="TL101" s="232"/>
      <c r="TM101" s="232"/>
      <c r="TN101" s="232"/>
      <c r="TO101" s="232"/>
      <c r="TP101" s="232"/>
      <c r="TQ101" s="232"/>
      <c r="TR101" s="232"/>
      <c r="TS101" s="232"/>
      <c r="TT101" s="232"/>
      <c r="TU101" s="232"/>
      <c r="TV101" s="232"/>
      <c r="TW101" s="232"/>
      <c r="TX101" s="232"/>
      <c r="TY101" s="232"/>
      <c r="TZ101" s="232"/>
      <c r="UA101" s="232"/>
      <c r="UB101" s="232"/>
      <c r="UC101" s="232"/>
      <c r="UD101" s="232"/>
      <c r="UE101" s="232"/>
      <c r="UF101" s="232"/>
      <c r="UG101" s="232"/>
      <c r="UH101" s="232"/>
      <c r="UI101" s="232"/>
      <c r="UJ101" s="232"/>
      <c r="UK101" s="232"/>
      <c r="UL101" s="232"/>
      <c r="UM101" s="232"/>
      <c r="UN101" s="232"/>
      <c r="UO101" s="232"/>
      <c r="UP101" s="232"/>
      <c r="UQ101" s="232"/>
      <c r="UR101" s="232"/>
      <c r="US101" s="232"/>
      <c r="UT101" s="232"/>
      <c r="UU101" s="232"/>
      <c r="UV101" s="232"/>
      <c r="UW101" s="232"/>
      <c r="UX101" s="232"/>
      <c r="UY101" s="232"/>
      <c r="UZ101" s="232"/>
      <c r="VA101" s="232"/>
      <c r="VB101" s="232"/>
      <c r="VC101" s="232"/>
      <c r="VD101" s="232"/>
      <c r="VE101" s="232"/>
      <c r="VF101" s="232"/>
      <c r="VG101" s="232"/>
      <c r="VH101" s="232"/>
      <c r="VI101" s="232"/>
      <c r="VJ101" s="232"/>
      <c r="VK101" s="232"/>
      <c r="VL101" s="232"/>
      <c r="VM101" s="232"/>
      <c r="VN101" s="232"/>
      <c r="VO101" s="232"/>
      <c r="VP101" s="232"/>
      <c r="VQ101" s="232"/>
      <c r="VR101" s="232"/>
      <c r="VS101" s="232"/>
      <c r="VT101" s="232"/>
      <c r="VU101" s="232"/>
      <c r="VV101" s="232"/>
      <c r="VW101" s="232"/>
      <c r="VX101" s="232"/>
      <c r="VY101" s="232"/>
      <c r="VZ101" s="232"/>
      <c r="WA101" s="232"/>
      <c r="WB101" s="232"/>
      <c r="WC101" s="232"/>
      <c r="WD101" s="232"/>
      <c r="WE101" s="232"/>
      <c r="WF101" s="232"/>
      <c r="WG101" s="232"/>
      <c r="WH101" s="232"/>
      <c r="WI101" s="232"/>
      <c r="WJ101" s="232"/>
      <c r="WK101" s="232"/>
      <c r="WL101" s="232"/>
      <c r="WM101" s="232"/>
      <c r="WN101" s="232"/>
      <c r="WO101" s="232"/>
      <c r="WP101" s="232"/>
      <c r="WQ101" s="232"/>
      <c r="WR101" s="232"/>
      <c r="WS101" s="232"/>
      <c r="WT101" s="232"/>
      <c r="WU101" s="232"/>
      <c r="WV101" s="232"/>
      <c r="WW101" s="232"/>
      <c r="WX101" s="232"/>
      <c r="WY101" s="232"/>
      <c r="WZ101" s="232"/>
      <c r="XA101" s="232"/>
      <c r="XB101" s="232"/>
      <c r="XC101" s="232"/>
      <c r="XD101" s="232"/>
      <c r="XE101" s="232"/>
      <c r="XF101" s="232"/>
      <c r="XG101" s="232"/>
      <c r="XH101" s="232"/>
      <c r="XI101" s="232"/>
      <c r="XJ101" s="232"/>
      <c r="XK101" s="232"/>
      <c r="XL101" s="232"/>
      <c r="XM101" s="232"/>
      <c r="XN101" s="232"/>
      <c r="XO101" s="232"/>
      <c r="XP101" s="232"/>
      <c r="XQ101" s="232"/>
      <c r="XR101" s="232"/>
      <c r="XS101" s="232"/>
      <c r="XT101" s="232"/>
      <c r="XU101" s="232"/>
      <c r="XV101" s="232"/>
      <c r="XW101" s="232"/>
      <c r="XX101" s="232"/>
      <c r="XY101" s="232"/>
      <c r="XZ101" s="232"/>
      <c r="YA101" s="232"/>
      <c r="YB101" s="232"/>
      <c r="YC101" s="232"/>
      <c r="YD101" s="232"/>
      <c r="YE101" s="232"/>
      <c r="YF101" s="232"/>
      <c r="YG101" s="232"/>
      <c r="YH101" s="232"/>
      <c r="YI101" s="232"/>
      <c r="YJ101" s="232"/>
      <c r="YK101" s="232"/>
      <c r="YL101" s="232"/>
      <c r="YM101" s="232"/>
      <c r="YN101" s="232"/>
      <c r="YO101" s="232"/>
      <c r="YP101" s="232"/>
      <c r="YQ101" s="232"/>
      <c r="YR101" s="232"/>
      <c r="YS101" s="232"/>
      <c r="YT101" s="232"/>
      <c r="YU101" s="232"/>
      <c r="YV101" s="232"/>
      <c r="YW101" s="232"/>
      <c r="YX101" s="232"/>
      <c r="YY101" s="232"/>
      <c r="YZ101" s="232"/>
      <c r="ZA101" s="232"/>
      <c r="ZB101" s="232"/>
      <c r="ZC101" s="232"/>
      <c r="ZD101" s="232"/>
      <c r="ZE101" s="232"/>
      <c r="ZF101" s="232"/>
      <c r="ZG101" s="232"/>
      <c r="ZH101" s="232"/>
      <c r="ZI101" s="232"/>
      <c r="ZJ101" s="232"/>
      <c r="ZK101" s="232"/>
      <c r="ZL101" s="232"/>
      <c r="ZM101" s="232"/>
      <c r="ZN101" s="232"/>
      <c r="ZO101" s="232"/>
      <c r="ZP101" s="232"/>
      <c r="ZQ101" s="232"/>
      <c r="ZR101" s="232"/>
      <c r="ZS101" s="232"/>
      <c r="ZT101" s="232"/>
      <c r="ZU101" s="232"/>
      <c r="ZV101" s="232"/>
      <c r="ZW101" s="232"/>
      <c r="ZX101" s="232"/>
      <c r="ZY101" s="232"/>
      <c r="ZZ101" s="232"/>
      <c r="AAA101" s="232"/>
      <c r="AAB101" s="232"/>
      <c r="AAC101" s="232"/>
      <c r="AAD101" s="232"/>
      <c r="AAE101" s="232"/>
      <c r="AAF101" s="232"/>
      <c r="AAG101" s="232"/>
      <c r="AAH101" s="232"/>
      <c r="AAI101" s="232"/>
      <c r="AAJ101" s="232"/>
      <c r="AAK101" s="232"/>
      <c r="AAL101" s="232"/>
      <c r="AAM101" s="232"/>
      <c r="AAN101" s="232"/>
      <c r="AAO101" s="232"/>
      <c r="AAP101" s="232"/>
      <c r="AAQ101" s="232"/>
      <c r="AAR101" s="232"/>
      <c r="AAS101" s="232"/>
      <c r="AAT101" s="232"/>
      <c r="AAU101" s="232"/>
      <c r="AAV101" s="232"/>
      <c r="AAW101" s="232"/>
      <c r="AAX101" s="232"/>
      <c r="AAY101" s="232"/>
      <c r="AAZ101" s="232"/>
      <c r="ABA101" s="232"/>
      <c r="ABB101" s="232"/>
      <c r="ABC101" s="232"/>
      <c r="ABD101" s="232"/>
      <c r="ABE101" s="232"/>
      <c r="ABF101" s="232"/>
      <c r="ABG101" s="232"/>
      <c r="ABH101" s="232"/>
      <c r="ABI101" s="232"/>
      <c r="ABJ101" s="232"/>
      <c r="ABK101" s="232"/>
      <c r="ABL101" s="232"/>
      <c r="ABM101" s="232"/>
      <c r="ABN101" s="232"/>
      <c r="ABO101" s="232"/>
      <c r="ABP101" s="232"/>
      <c r="ABQ101" s="232"/>
      <c r="ABR101" s="232"/>
      <c r="ABS101" s="232"/>
      <c r="ABT101" s="232"/>
      <c r="ABU101" s="232"/>
      <c r="ABV101" s="232"/>
      <c r="ABW101" s="232"/>
      <c r="ABX101" s="232"/>
      <c r="ABY101" s="232"/>
      <c r="ABZ101" s="232"/>
      <c r="ACA101" s="232"/>
      <c r="ACB101" s="232"/>
      <c r="ACC101" s="232"/>
      <c r="ACD101" s="232"/>
      <c r="ACE101" s="232"/>
      <c r="ACF101" s="232"/>
      <c r="ACG101" s="232"/>
      <c r="ACH101" s="232"/>
      <c r="ACI101" s="232"/>
      <c r="ACJ101" s="232"/>
      <c r="ACK101" s="232"/>
      <c r="ACL101" s="232"/>
      <c r="ACM101" s="232"/>
      <c r="ACN101" s="232"/>
      <c r="ACO101" s="232"/>
      <c r="ACP101" s="232"/>
      <c r="ACQ101" s="232"/>
      <c r="ACR101" s="232"/>
      <c r="ACS101" s="232"/>
      <c r="ACT101" s="232"/>
      <c r="ACU101" s="232"/>
      <c r="ACV101" s="232"/>
      <c r="ACW101" s="232"/>
      <c r="ACX101" s="232"/>
      <c r="ACY101" s="232"/>
      <c r="ACZ101" s="232"/>
      <c r="ADA101" s="232"/>
      <c r="ADB101" s="232"/>
      <c r="ADC101" s="232"/>
      <c r="ADD101" s="232"/>
      <c r="ADE101" s="232"/>
      <c r="ADF101" s="232"/>
      <c r="ADG101" s="232"/>
      <c r="ADH101" s="232"/>
      <c r="ADI101" s="232"/>
      <c r="ADJ101" s="232"/>
      <c r="ADK101" s="232"/>
      <c r="ADL101" s="232"/>
      <c r="ADM101" s="232"/>
      <c r="ADN101" s="232"/>
      <c r="ADO101" s="232"/>
      <c r="ADP101" s="232"/>
      <c r="ADQ101" s="232"/>
      <c r="ADR101" s="232"/>
      <c r="ADS101" s="232"/>
      <c r="ADT101" s="232"/>
      <c r="ADU101" s="232"/>
      <c r="ADV101" s="232"/>
      <c r="ADW101" s="232"/>
      <c r="ADX101" s="232"/>
      <c r="ADY101" s="232"/>
      <c r="ADZ101" s="232"/>
      <c r="AEA101" s="232"/>
      <c r="AEB101" s="232"/>
      <c r="AEC101" s="232"/>
      <c r="AED101" s="232"/>
      <c r="AEE101" s="232"/>
      <c r="AEF101" s="232"/>
      <c r="AEG101" s="232"/>
      <c r="AEH101" s="232"/>
      <c r="AEI101" s="232"/>
      <c r="AEJ101" s="232"/>
      <c r="AEK101" s="232"/>
      <c r="AEL101" s="232"/>
      <c r="AEM101" s="232"/>
      <c r="AEN101" s="232"/>
      <c r="AEO101" s="232"/>
      <c r="AEP101" s="232"/>
      <c r="AEQ101" s="232"/>
      <c r="AER101" s="232"/>
      <c r="AES101" s="232"/>
      <c r="AET101" s="232"/>
      <c r="AEU101" s="232"/>
      <c r="AEV101" s="232"/>
      <c r="AEW101" s="232"/>
      <c r="AEX101" s="232"/>
      <c r="AEY101" s="232"/>
      <c r="AEZ101" s="232"/>
      <c r="AFA101" s="232"/>
      <c r="AFB101" s="232"/>
      <c r="AFC101" s="232"/>
      <c r="AFD101" s="232"/>
      <c r="AFE101" s="232"/>
      <c r="AFF101" s="232"/>
      <c r="AFG101" s="232"/>
      <c r="AFH101" s="232"/>
      <c r="AFI101" s="232"/>
      <c r="AFJ101" s="232"/>
      <c r="AFK101" s="232"/>
      <c r="AFL101" s="232"/>
      <c r="AFM101" s="232"/>
      <c r="AFN101" s="232"/>
      <c r="AFO101" s="232"/>
      <c r="AFP101" s="232"/>
      <c r="AFQ101" s="232"/>
      <c r="AFR101" s="232"/>
      <c r="AFS101" s="232"/>
      <c r="AFT101" s="232"/>
      <c r="AFU101" s="232"/>
      <c r="AFV101" s="232"/>
      <c r="AFW101" s="232"/>
      <c r="AFX101" s="232"/>
      <c r="AFY101" s="232"/>
      <c r="AFZ101" s="232"/>
      <c r="AGA101" s="232"/>
      <c r="AGB101" s="232"/>
      <c r="AGC101" s="232"/>
      <c r="AGD101" s="232"/>
      <c r="AGE101" s="232"/>
      <c r="AGF101" s="232"/>
      <c r="AGG101" s="232"/>
      <c r="AGH101" s="232"/>
      <c r="AGI101" s="232"/>
      <c r="AGJ101" s="232"/>
      <c r="AGK101" s="232"/>
      <c r="AGL101" s="232"/>
      <c r="AGM101" s="232"/>
      <c r="AGN101" s="232"/>
      <c r="AGO101" s="232"/>
      <c r="AGP101" s="232"/>
      <c r="AGQ101" s="232"/>
      <c r="AGR101" s="232"/>
      <c r="AGS101" s="232"/>
      <c r="AGT101" s="232"/>
      <c r="AGU101" s="232"/>
      <c r="AGV101" s="232"/>
      <c r="AGW101" s="232"/>
      <c r="AGX101" s="232"/>
      <c r="AGY101" s="232"/>
      <c r="AGZ101" s="232"/>
      <c r="AHA101" s="232"/>
      <c r="AHB101" s="232"/>
      <c r="AHC101" s="232"/>
      <c r="AHD101" s="232"/>
      <c r="AHE101" s="232"/>
      <c r="AHF101" s="232"/>
      <c r="AHG101" s="232"/>
      <c r="AHH101" s="232"/>
      <c r="AHI101" s="232"/>
      <c r="AHJ101" s="232"/>
      <c r="AHK101" s="232"/>
      <c r="AHL101" s="232"/>
      <c r="AHM101" s="232"/>
      <c r="AHN101" s="232"/>
      <c r="AHO101" s="232"/>
      <c r="AHP101" s="232"/>
      <c r="AHQ101" s="232"/>
      <c r="AHR101" s="232"/>
      <c r="AHS101" s="232"/>
      <c r="AHT101" s="232"/>
      <c r="AHU101" s="232"/>
      <c r="AHV101" s="232"/>
      <c r="AHW101" s="232"/>
      <c r="AHX101" s="232"/>
      <c r="AHY101" s="232"/>
      <c r="AHZ101" s="232"/>
      <c r="AIA101" s="232"/>
      <c r="AIB101" s="232"/>
      <c r="AIC101" s="232"/>
      <c r="AID101" s="232"/>
      <c r="AIE101" s="232"/>
      <c r="AIF101" s="232"/>
      <c r="AIG101" s="232"/>
      <c r="AIH101" s="232"/>
      <c r="AII101" s="232"/>
      <c r="AIJ101" s="232"/>
      <c r="AIK101" s="232"/>
      <c r="AIL101" s="232"/>
      <c r="AIM101" s="232"/>
      <c r="AIN101" s="232"/>
      <c r="AIO101" s="232"/>
      <c r="AIP101" s="232"/>
      <c r="AIQ101" s="232"/>
      <c r="AIR101" s="232"/>
      <c r="AIS101" s="232"/>
      <c r="AIT101" s="232"/>
      <c r="AIU101" s="232"/>
      <c r="AIV101" s="232"/>
      <c r="AIW101" s="232"/>
      <c r="AIX101" s="232"/>
      <c r="AIY101" s="232"/>
      <c r="AIZ101" s="232"/>
      <c r="AJA101" s="232"/>
      <c r="AJB101" s="232"/>
      <c r="AJC101" s="232"/>
      <c r="AJD101" s="232"/>
      <c r="AJE101" s="232"/>
      <c r="AJF101" s="232"/>
      <c r="AJG101" s="232"/>
      <c r="AJH101" s="232"/>
      <c r="AJI101" s="232"/>
      <c r="AJJ101" s="232"/>
      <c r="AJK101" s="232"/>
      <c r="AJL101" s="232"/>
      <c r="AJM101" s="232"/>
      <c r="AJN101" s="232"/>
      <c r="AJO101" s="232"/>
      <c r="AJP101" s="232"/>
      <c r="AJQ101" s="232"/>
      <c r="AJR101" s="232"/>
      <c r="AJS101" s="232"/>
      <c r="AJT101" s="232"/>
      <c r="AJU101" s="232"/>
      <c r="AJV101" s="232"/>
      <c r="AJW101" s="232"/>
      <c r="AJX101" s="232"/>
      <c r="AJY101" s="232"/>
      <c r="AJZ101" s="232"/>
      <c r="AKA101" s="232"/>
      <c r="AKB101" s="232"/>
      <c r="AKC101" s="232"/>
      <c r="AKD101" s="232"/>
      <c r="AKE101" s="232"/>
      <c r="AKF101" s="232"/>
      <c r="AKG101" s="232"/>
      <c r="AKH101" s="232"/>
      <c r="AKI101" s="232"/>
      <c r="AKJ101" s="232"/>
      <c r="AKK101" s="232"/>
      <c r="AKL101" s="232"/>
      <c r="AKM101" s="232"/>
      <c r="AKN101" s="232"/>
      <c r="AKO101" s="232"/>
      <c r="AKP101" s="232"/>
      <c r="AKQ101" s="232"/>
      <c r="AKR101" s="232"/>
      <c r="AKS101" s="232"/>
      <c r="AKT101" s="232"/>
      <c r="AKU101" s="232"/>
      <c r="AKV101" s="232"/>
      <c r="AKW101" s="232"/>
      <c r="AKX101" s="232"/>
      <c r="AKY101" s="232"/>
      <c r="AKZ101" s="232"/>
      <c r="ALA101" s="232"/>
      <c r="ALB101" s="232"/>
      <c r="ALC101" s="232"/>
      <c r="ALD101" s="232"/>
      <c r="ALE101" s="232"/>
      <c r="ALF101" s="232"/>
      <c r="ALG101" s="232"/>
      <c r="ALH101" s="232"/>
      <c r="ALI101" s="232"/>
      <c r="ALJ101" s="232"/>
      <c r="ALK101" s="232"/>
      <c r="ALL101" s="232"/>
      <c r="ALM101" s="232"/>
      <c r="ALN101" s="232"/>
      <c r="ALO101" s="232"/>
      <c r="ALP101" s="232"/>
      <c r="ALQ101" s="232"/>
      <c r="ALR101" s="232"/>
      <c r="ALS101" s="232"/>
      <c r="ALT101" s="232"/>
      <c r="ALU101" s="232"/>
      <c r="ALV101" s="232"/>
      <c r="ALW101" s="232"/>
      <c r="ALX101" s="232"/>
      <c r="ALY101" s="232"/>
      <c r="ALZ101" s="232"/>
      <c r="AMA101" s="232"/>
      <c r="AMB101" s="232"/>
      <c r="AMC101" s="232"/>
      <c r="AMD101" s="232"/>
      <c r="AME101" s="232"/>
      <c r="AMF101" s="232"/>
      <c r="AMG101" s="232"/>
      <c r="AMH101" s="232"/>
      <c r="AMI101" s="232"/>
      <c r="AMJ101" s="232"/>
      <c r="AMK101" s="232"/>
    </row>
    <row r="102" spans="1:1025" s="234" customFormat="1">
      <c r="A102" s="323" t="str">
        <f>IF(ISBLANK('[10]PRESUP LINEA IMPULSION'!A663),"",'[10]PRESUP LINEA IMPULSION'!A663)</f>
        <v/>
      </c>
      <c r="B102" s="343" t="str">
        <f>IF(ISBLANK('[10]PRESUP LINEA IMPULSION'!B663),"",'[10]PRESUP LINEA IMPULSION'!B663)</f>
        <v/>
      </c>
      <c r="C102" s="342" t="str">
        <f>IF(ISBLANK('[10]PRESUP LINEA IMPULSION'!C663),"",'[10]PRESUP LINEA IMPULSION'!C663)</f>
        <v/>
      </c>
      <c r="D102" s="331" t="str">
        <f>IF(ISBLANK('[10]PRESUP LINEA IMPULSION'!D663),"",'[10]PRESUP LINEA IMPULSION'!D663)</f>
        <v/>
      </c>
      <c r="E102" s="310"/>
      <c r="F102" s="309" t="str">
        <f t="shared" si="3"/>
        <v/>
      </c>
      <c r="G102" s="288" t="str">
        <f>IF(ISBLANK('[10]PRESUP LINEA IMPULSION'!G663),"",'[10]PRESUP LINEA IMPULSION'!G663)</f>
        <v/>
      </c>
      <c r="H102" s="250"/>
      <c r="K102" s="233"/>
      <c r="L102" s="233"/>
      <c r="M102" s="233"/>
      <c r="N102" s="233"/>
      <c r="O102" s="233"/>
      <c r="P102" s="233"/>
      <c r="Q102" s="233"/>
      <c r="R102" s="233"/>
      <c r="S102" s="232"/>
      <c r="T102" s="232"/>
      <c r="U102" s="232"/>
      <c r="V102" s="232"/>
      <c r="W102" s="232"/>
      <c r="X102" s="232"/>
      <c r="Y102" s="232"/>
      <c r="Z102" s="232"/>
      <c r="AA102" s="232"/>
      <c r="AB102" s="232"/>
      <c r="AC102" s="232"/>
      <c r="AD102" s="232"/>
      <c r="AE102" s="232"/>
      <c r="AF102" s="232"/>
      <c r="AG102" s="232"/>
      <c r="AH102" s="232"/>
      <c r="AI102" s="232"/>
      <c r="AJ102" s="232"/>
      <c r="AK102" s="232"/>
      <c r="AL102" s="232"/>
      <c r="AM102" s="232"/>
      <c r="AN102" s="232"/>
      <c r="AO102" s="232"/>
      <c r="AP102" s="232"/>
      <c r="AQ102" s="232"/>
      <c r="AR102" s="232"/>
      <c r="AS102" s="232"/>
      <c r="AT102" s="232"/>
      <c r="AU102" s="232"/>
      <c r="AV102" s="232"/>
      <c r="AW102" s="232"/>
      <c r="AX102" s="232"/>
      <c r="AY102" s="232"/>
      <c r="AZ102" s="232"/>
      <c r="BA102" s="232"/>
      <c r="BB102" s="232"/>
      <c r="BC102" s="232"/>
      <c r="BD102" s="232"/>
      <c r="BE102" s="232"/>
      <c r="BF102" s="232"/>
      <c r="BG102" s="232"/>
      <c r="BH102" s="232"/>
      <c r="BI102" s="232"/>
      <c r="BJ102" s="232"/>
      <c r="BK102" s="232"/>
      <c r="BL102" s="232"/>
      <c r="BM102" s="232"/>
      <c r="BN102" s="232"/>
      <c r="BO102" s="232"/>
      <c r="BP102" s="232"/>
      <c r="BQ102" s="232"/>
      <c r="BR102" s="232"/>
      <c r="BS102" s="232"/>
      <c r="BT102" s="232"/>
      <c r="BU102" s="232"/>
      <c r="BV102" s="232"/>
      <c r="BW102" s="232"/>
      <c r="BX102" s="232"/>
      <c r="BY102" s="232"/>
      <c r="BZ102" s="232"/>
      <c r="CA102" s="232"/>
      <c r="CB102" s="232"/>
      <c r="CC102" s="232"/>
      <c r="CD102" s="232"/>
      <c r="CE102" s="232"/>
      <c r="CF102" s="232"/>
      <c r="CG102" s="232"/>
      <c r="CH102" s="232"/>
      <c r="CI102" s="232"/>
      <c r="CJ102" s="232"/>
      <c r="CK102" s="232"/>
      <c r="CL102" s="232"/>
      <c r="CM102" s="232"/>
      <c r="CN102" s="232"/>
      <c r="CO102" s="232"/>
      <c r="CP102" s="232"/>
      <c r="CQ102" s="232"/>
      <c r="CR102" s="232"/>
      <c r="CS102" s="232"/>
      <c r="CT102" s="232"/>
      <c r="CU102" s="232"/>
      <c r="CV102" s="232"/>
      <c r="CW102" s="232"/>
      <c r="CX102" s="232"/>
      <c r="CY102" s="232"/>
      <c r="CZ102" s="232"/>
      <c r="DA102" s="232"/>
      <c r="DB102" s="232"/>
      <c r="DC102" s="232"/>
      <c r="DD102" s="232"/>
      <c r="DE102" s="232"/>
      <c r="DF102" s="232"/>
      <c r="DG102" s="232"/>
      <c r="DH102" s="232"/>
      <c r="DI102" s="232"/>
      <c r="DJ102" s="232"/>
      <c r="DK102" s="232"/>
      <c r="DL102" s="232"/>
      <c r="DM102" s="232"/>
      <c r="DN102" s="232"/>
      <c r="DO102" s="232"/>
      <c r="DP102" s="232"/>
      <c r="DQ102" s="232"/>
      <c r="DR102" s="232"/>
      <c r="DS102" s="232"/>
      <c r="DT102" s="232"/>
      <c r="DU102" s="232"/>
      <c r="DV102" s="232"/>
      <c r="DW102" s="232"/>
      <c r="DX102" s="232"/>
      <c r="DY102" s="232"/>
      <c r="DZ102" s="232"/>
      <c r="EA102" s="232"/>
      <c r="EB102" s="232"/>
      <c r="EC102" s="232"/>
      <c r="ED102" s="232"/>
      <c r="EE102" s="232"/>
      <c r="EF102" s="232"/>
      <c r="EG102" s="232"/>
      <c r="EH102" s="232"/>
      <c r="EI102" s="232"/>
      <c r="EJ102" s="232"/>
      <c r="EK102" s="232"/>
      <c r="EL102" s="232"/>
      <c r="EM102" s="232"/>
      <c r="EN102" s="232"/>
      <c r="EO102" s="232"/>
      <c r="EP102" s="232"/>
      <c r="EQ102" s="232"/>
      <c r="ER102" s="232"/>
      <c r="ES102" s="232"/>
      <c r="ET102" s="232"/>
      <c r="EU102" s="232"/>
      <c r="EV102" s="232"/>
      <c r="EW102" s="232"/>
      <c r="EX102" s="232"/>
      <c r="EY102" s="232"/>
      <c r="EZ102" s="232"/>
      <c r="FA102" s="232"/>
      <c r="FB102" s="232"/>
      <c r="FC102" s="232"/>
      <c r="FD102" s="232"/>
      <c r="FE102" s="232"/>
      <c r="FF102" s="232"/>
      <c r="FG102" s="232"/>
      <c r="FH102" s="232"/>
      <c r="FI102" s="232"/>
      <c r="FJ102" s="232"/>
      <c r="FK102" s="232"/>
      <c r="FL102" s="232"/>
      <c r="FM102" s="232"/>
      <c r="FN102" s="232"/>
      <c r="FO102" s="232"/>
      <c r="FP102" s="232"/>
      <c r="FQ102" s="232"/>
      <c r="FR102" s="232"/>
      <c r="FS102" s="232"/>
      <c r="FT102" s="232"/>
      <c r="FU102" s="232"/>
      <c r="FV102" s="232"/>
      <c r="FW102" s="232"/>
      <c r="FX102" s="232"/>
      <c r="FY102" s="232"/>
      <c r="FZ102" s="232"/>
      <c r="GA102" s="232"/>
      <c r="GB102" s="232"/>
      <c r="GC102" s="232"/>
      <c r="GD102" s="232"/>
      <c r="GE102" s="232"/>
      <c r="GF102" s="232"/>
      <c r="GG102" s="232"/>
      <c r="GH102" s="232"/>
      <c r="GI102" s="232"/>
      <c r="GJ102" s="232"/>
      <c r="GK102" s="232"/>
      <c r="GL102" s="232"/>
      <c r="GM102" s="232"/>
      <c r="GN102" s="232"/>
      <c r="GO102" s="232"/>
      <c r="GP102" s="232"/>
      <c r="GQ102" s="232"/>
      <c r="GR102" s="232"/>
      <c r="GS102" s="232"/>
      <c r="GT102" s="232"/>
      <c r="GU102" s="232"/>
      <c r="GV102" s="232"/>
      <c r="GW102" s="232"/>
      <c r="GX102" s="232"/>
      <c r="GY102" s="232"/>
      <c r="GZ102" s="232"/>
      <c r="HA102" s="232"/>
      <c r="HB102" s="232"/>
      <c r="HC102" s="232"/>
      <c r="HD102" s="232"/>
      <c r="HE102" s="232"/>
      <c r="HF102" s="232"/>
      <c r="HG102" s="232"/>
      <c r="HH102" s="232"/>
      <c r="HI102" s="232"/>
      <c r="HJ102" s="232"/>
      <c r="HK102" s="232"/>
      <c r="HL102" s="232"/>
      <c r="HM102" s="232"/>
      <c r="HN102" s="232"/>
      <c r="HO102" s="232"/>
      <c r="HP102" s="232"/>
      <c r="HQ102" s="232"/>
      <c r="HR102" s="232"/>
      <c r="HS102" s="232"/>
      <c r="HT102" s="232"/>
      <c r="HU102" s="232"/>
      <c r="HV102" s="232"/>
      <c r="HW102" s="232"/>
      <c r="HX102" s="232"/>
      <c r="HY102" s="232"/>
      <c r="HZ102" s="232"/>
      <c r="IA102" s="232"/>
      <c r="IB102" s="232"/>
      <c r="IC102" s="232"/>
      <c r="ID102" s="232"/>
      <c r="IE102" s="232"/>
      <c r="IF102" s="232"/>
      <c r="IG102" s="232"/>
      <c r="IH102" s="232"/>
      <c r="II102" s="232"/>
      <c r="IJ102" s="232"/>
      <c r="IK102" s="232"/>
      <c r="IL102" s="232"/>
      <c r="IM102" s="232"/>
      <c r="IN102" s="232"/>
      <c r="IO102" s="232"/>
      <c r="IP102" s="232"/>
      <c r="IQ102" s="232"/>
      <c r="IR102" s="232"/>
      <c r="IS102" s="232"/>
      <c r="IT102" s="232"/>
      <c r="IU102" s="232"/>
      <c r="IV102" s="232"/>
      <c r="IW102" s="232"/>
      <c r="IX102" s="232"/>
      <c r="IY102" s="232"/>
      <c r="IZ102" s="232"/>
      <c r="JA102" s="232"/>
      <c r="JB102" s="232"/>
      <c r="JC102" s="232"/>
      <c r="JD102" s="232"/>
      <c r="JE102" s="232"/>
      <c r="JF102" s="232"/>
      <c r="JG102" s="232"/>
      <c r="JH102" s="232"/>
      <c r="JI102" s="232"/>
      <c r="JJ102" s="232"/>
      <c r="JK102" s="232"/>
      <c r="JL102" s="232"/>
      <c r="JM102" s="232"/>
      <c r="JN102" s="232"/>
      <c r="JO102" s="232"/>
      <c r="JP102" s="232"/>
      <c r="JQ102" s="232"/>
      <c r="JR102" s="232"/>
      <c r="JS102" s="232"/>
      <c r="JT102" s="232"/>
      <c r="JU102" s="232"/>
      <c r="JV102" s="232"/>
      <c r="JW102" s="232"/>
      <c r="JX102" s="232"/>
      <c r="JY102" s="232"/>
      <c r="JZ102" s="232"/>
      <c r="KA102" s="232"/>
      <c r="KB102" s="232"/>
      <c r="KC102" s="232"/>
      <c r="KD102" s="232"/>
      <c r="KE102" s="232"/>
      <c r="KF102" s="232"/>
      <c r="KG102" s="232"/>
      <c r="KH102" s="232"/>
      <c r="KI102" s="232"/>
      <c r="KJ102" s="232"/>
      <c r="KK102" s="232"/>
      <c r="KL102" s="232"/>
      <c r="KM102" s="232"/>
      <c r="KN102" s="232"/>
      <c r="KO102" s="232"/>
      <c r="KP102" s="232"/>
      <c r="KQ102" s="232"/>
      <c r="KR102" s="232"/>
      <c r="KS102" s="232"/>
      <c r="KT102" s="232"/>
      <c r="KU102" s="232"/>
      <c r="KV102" s="232"/>
      <c r="KW102" s="232"/>
      <c r="KX102" s="232"/>
      <c r="KY102" s="232"/>
      <c r="KZ102" s="232"/>
      <c r="LA102" s="232"/>
      <c r="LB102" s="232"/>
      <c r="LC102" s="232"/>
      <c r="LD102" s="232"/>
      <c r="LE102" s="232"/>
      <c r="LF102" s="232"/>
      <c r="LG102" s="232"/>
      <c r="LH102" s="232"/>
      <c r="LI102" s="232"/>
      <c r="LJ102" s="232"/>
      <c r="LK102" s="232"/>
      <c r="LL102" s="232"/>
      <c r="LM102" s="232"/>
      <c r="LN102" s="232"/>
      <c r="LO102" s="232"/>
      <c r="LP102" s="232"/>
      <c r="LQ102" s="232"/>
      <c r="LR102" s="232"/>
      <c r="LS102" s="232"/>
      <c r="LT102" s="232"/>
      <c r="LU102" s="232"/>
      <c r="LV102" s="232"/>
      <c r="LW102" s="232"/>
      <c r="LX102" s="232"/>
      <c r="LY102" s="232"/>
      <c r="LZ102" s="232"/>
      <c r="MA102" s="232"/>
      <c r="MB102" s="232"/>
      <c r="MC102" s="232"/>
      <c r="MD102" s="232"/>
      <c r="ME102" s="232"/>
      <c r="MF102" s="232"/>
      <c r="MG102" s="232"/>
      <c r="MH102" s="232"/>
      <c r="MI102" s="232"/>
      <c r="MJ102" s="232"/>
      <c r="MK102" s="232"/>
      <c r="ML102" s="232"/>
      <c r="MM102" s="232"/>
      <c r="MN102" s="232"/>
      <c r="MO102" s="232"/>
      <c r="MP102" s="232"/>
      <c r="MQ102" s="232"/>
      <c r="MR102" s="232"/>
      <c r="MS102" s="232"/>
      <c r="MT102" s="232"/>
      <c r="MU102" s="232"/>
      <c r="MV102" s="232"/>
      <c r="MW102" s="232"/>
      <c r="MX102" s="232"/>
      <c r="MY102" s="232"/>
      <c r="MZ102" s="232"/>
      <c r="NA102" s="232"/>
      <c r="NB102" s="232"/>
      <c r="NC102" s="232"/>
      <c r="ND102" s="232"/>
      <c r="NE102" s="232"/>
      <c r="NF102" s="232"/>
      <c r="NG102" s="232"/>
      <c r="NH102" s="232"/>
      <c r="NI102" s="232"/>
      <c r="NJ102" s="232"/>
      <c r="NK102" s="232"/>
      <c r="NL102" s="232"/>
      <c r="NM102" s="232"/>
      <c r="NN102" s="232"/>
      <c r="NO102" s="232"/>
      <c r="NP102" s="232"/>
      <c r="NQ102" s="232"/>
      <c r="NR102" s="232"/>
      <c r="NS102" s="232"/>
      <c r="NT102" s="232"/>
      <c r="NU102" s="232"/>
      <c r="NV102" s="232"/>
      <c r="NW102" s="232"/>
      <c r="NX102" s="232"/>
      <c r="NY102" s="232"/>
      <c r="NZ102" s="232"/>
      <c r="OA102" s="232"/>
      <c r="OB102" s="232"/>
      <c r="OC102" s="232"/>
      <c r="OD102" s="232"/>
      <c r="OE102" s="232"/>
      <c r="OF102" s="232"/>
      <c r="OG102" s="232"/>
      <c r="OH102" s="232"/>
      <c r="OI102" s="232"/>
      <c r="OJ102" s="232"/>
      <c r="OK102" s="232"/>
      <c r="OL102" s="232"/>
      <c r="OM102" s="232"/>
      <c r="ON102" s="232"/>
      <c r="OO102" s="232"/>
      <c r="OP102" s="232"/>
      <c r="OQ102" s="232"/>
      <c r="OR102" s="232"/>
      <c r="OS102" s="232"/>
      <c r="OT102" s="232"/>
      <c r="OU102" s="232"/>
      <c r="OV102" s="232"/>
      <c r="OW102" s="232"/>
      <c r="OX102" s="232"/>
      <c r="OY102" s="232"/>
      <c r="OZ102" s="232"/>
      <c r="PA102" s="232"/>
      <c r="PB102" s="232"/>
      <c r="PC102" s="232"/>
      <c r="PD102" s="232"/>
      <c r="PE102" s="232"/>
      <c r="PF102" s="232"/>
      <c r="PG102" s="232"/>
      <c r="PH102" s="232"/>
      <c r="PI102" s="232"/>
      <c r="PJ102" s="232"/>
      <c r="PK102" s="232"/>
      <c r="PL102" s="232"/>
      <c r="PM102" s="232"/>
      <c r="PN102" s="232"/>
      <c r="PO102" s="232"/>
      <c r="PP102" s="232"/>
      <c r="PQ102" s="232"/>
      <c r="PR102" s="232"/>
      <c r="PS102" s="232"/>
      <c r="PT102" s="232"/>
      <c r="PU102" s="232"/>
      <c r="PV102" s="232"/>
      <c r="PW102" s="232"/>
      <c r="PX102" s="232"/>
      <c r="PY102" s="232"/>
      <c r="PZ102" s="232"/>
      <c r="QA102" s="232"/>
      <c r="QB102" s="232"/>
      <c r="QC102" s="232"/>
      <c r="QD102" s="232"/>
      <c r="QE102" s="232"/>
      <c r="QF102" s="232"/>
      <c r="QG102" s="232"/>
      <c r="QH102" s="232"/>
      <c r="QI102" s="232"/>
      <c r="QJ102" s="232"/>
      <c r="QK102" s="232"/>
      <c r="QL102" s="232"/>
      <c r="QM102" s="232"/>
      <c r="QN102" s="232"/>
      <c r="QO102" s="232"/>
      <c r="QP102" s="232"/>
      <c r="QQ102" s="232"/>
      <c r="QR102" s="232"/>
      <c r="QS102" s="232"/>
      <c r="QT102" s="232"/>
      <c r="QU102" s="232"/>
      <c r="QV102" s="232"/>
      <c r="QW102" s="232"/>
      <c r="QX102" s="232"/>
      <c r="QY102" s="232"/>
      <c r="QZ102" s="232"/>
      <c r="RA102" s="232"/>
      <c r="RB102" s="232"/>
      <c r="RC102" s="232"/>
      <c r="RD102" s="232"/>
      <c r="RE102" s="232"/>
      <c r="RF102" s="232"/>
      <c r="RG102" s="232"/>
      <c r="RH102" s="232"/>
      <c r="RI102" s="232"/>
      <c r="RJ102" s="232"/>
      <c r="RK102" s="232"/>
      <c r="RL102" s="232"/>
      <c r="RM102" s="232"/>
      <c r="RN102" s="232"/>
      <c r="RO102" s="232"/>
      <c r="RP102" s="232"/>
      <c r="RQ102" s="232"/>
      <c r="RR102" s="232"/>
      <c r="RS102" s="232"/>
      <c r="RT102" s="232"/>
      <c r="RU102" s="232"/>
      <c r="RV102" s="232"/>
      <c r="RW102" s="232"/>
      <c r="RX102" s="232"/>
      <c r="RY102" s="232"/>
      <c r="RZ102" s="232"/>
      <c r="SA102" s="232"/>
      <c r="SB102" s="232"/>
      <c r="SC102" s="232"/>
      <c r="SD102" s="232"/>
      <c r="SE102" s="232"/>
      <c r="SF102" s="232"/>
      <c r="SG102" s="232"/>
      <c r="SH102" s="232"/>
      <c r="SI102" s="232"/>
      <c r="SJ102" s="232"/>
      <c r="SK102" s="232"/>
      <c r="SL102" s="232"/>
      <c r="SM102" s="232"/>
      <c r="SN102" s="232"/>
      <c r="SO102" s="232"/>
      <c r="SP102" s="232"/>
      <c r="SQ102" s="232"/>
      <c r="SR102" s="232"/>
      <c r="SS102" s="232"/>
      <c r="ST102" s="232"/>
      <c r="SU102" s="232"/>
      <c r="SV102" s="232"/>
      <c r="SW102" s="232"/>
      <c r="SX102" s="232"/>
      <c r="SY102" s="232"/>
      <c r="SZ102" s="232"/>
      <c r="TA102" s="232"/>
      <c r="TB102" s="232"/>
      <c r="TC102" s="232"/>
      <c r="TD102" s="232"/>
      <c r="TE102" s="232"/>
      <c r="TF102" s="232"/>
      <c r="TG102" s="232"/>
      <c r="TH102" s="232"/>
      <c r="TI102" s="232"/>
      <c r="TJ102" s="232"/>
      <c r="TK102" s="232"/>
      <c r="TL102" s="232"/>
      <c r="TM102" s="232"/>
      <c r="TN102" s="232"/>
      <c r="TO102" s="232"/>
      <c r="TP102" s="232"/>
      <c r="TQ102" s="232"/>
      <c r="TR102" s="232"/>
      <c r="TS102" s="232"/>
      <c r="TT102" s="232"/>
      <c r="TU102" s="232"/>
      <c r="TV102" s="232"/>
      <c r="TW102" s="232"/>
      <c r="TX102" s="232"/>
      <c r="TY102" s="232"/>
      <c r="TZ102" s="232"/>
      <c r="UA102" s="232"/>
      <c r="UB102" s="232"/>
      <c r="UC102" s="232"/>
      <c r="UD102" s="232"/>
      <c r="UE102" s="232"/>
      <c r="UF102" s="232"/>
      <c r="UG102" s="232"/>
      <c r="UH102" s="232"/>
      <c r="UI102" s="232"/>
      <c r="UJ102" s="232"/>
      <c r="UK102" s="232"/>
      <c r="UL102" s="232"/>
      <c r="UM102" s="232"/>
      <c r="UN102" s="232"/>
      <c r="UO102" s="232"/>
      <c r="UP102" s="232"/>
      <c r="UQ102" s="232"/>
      <c r="UR102" s="232"/>
      <c r="US102" s="232"/>
      <c r="UT102" s="232"/>
      <c r="UU102" s="232"/>
      <c r="UV102" s="232"/>
      <c r="UW102" s="232"/>
      <c r="UX102" s="232"/>
      <c r="UY102" s="232"/>
      <c r="UZ102" s="232"/>
      <c r="VA102" s="232"/>
      <c r="VB102" s="232"/>
      <c r="VC102" s="232"/>
      <c r="VD102" s="232"/>
      <c r="VE102" s="232"/>
      <c r="VF102" s="232"/>
      <c r="VG102" s="232"/>
      <c r="VH102" s="232"/>
      <c r="VI102" s="232"/>
      <c r="VJ102" s="232"/>
      <c r="VK102" s="232"/>
      <c r="VL102" s="232"/>
      <c r="VM102" s="232"/>
      <c r="VN102" s="232"/>
      <c r="VO102" s="232"/>
      <c r="VP102" s="232"/>
      <c r="VQ102" s="232"/>
      <c r="VR102" s="232"/>
      <c r="VS102" s="232"/>
      <c r="VT102" s="232"/>
      <c r="VU102" s="232"/>
      <c r="VV102" s="232"/>
      <c r="VW102" s="232"/>
      <c r="VX102" s="232"/>
      <c r="VY102" s="232"/>
      <c r="VZ102" s="232"/>
      <c r="WA102" s="232"/>
      <c r="WB102" s="232"/>
      <c r="WC102" s="232"/>
      <c r="WD102" s="232"/>
      <c r="WE102" s="232"/>
      <c r="WF102" s="232"/>
      <c r="WG102" s="232"/>
      <c r="WH102" s="232"/>
      <c r="WI102" s="232"/>
      <c r="WJ102" s="232"/>
      <c r="WK102" s="232"/>
      <c r="WL102" s="232"/>
      <c r="WM102" s="232"/>
      <c r="WN102" s="232"/>
      <c r="WO102" s="232"/>
      <c r="WP102" s="232"/>
      <c r="WQ102" s="232"/>
      <c r="WR102" s="232"/>
      <c r="WS102" s="232"/>
      <c r="WT102" s="232"/>
      <c r="WU102" s="232"/>
      <c r="WV102" s="232"/>
      <c r="WW102" s="232"/>
      <c r="WX102" s="232"/>
      <c r="WY102" s="232"/>
      <c r="WZ102" s="232"/>
      <c r="XA102" s="232"/>
      <c r="XB102" s="232"/>
      <c r="XC102" s="232"/>
      <c r="XD102" s="232"/>
      <c r="XE102" s="232"/>
      <c r="XF102" s="232"/>
      <c r="XG102" s="232"/>
      <c r="XH102" s="232"/>
      <c r="XI102" s="232"/>
      <c r="XJ102" s="232"/>
      <c r="XK102" s="232"/>
      <c r="XL102" s="232"/>
      <c r="XM102" s="232"/>
      <c r="XN102" s="232"/>
      <c r="XO102" s="232"/>
      <c r="XP102" s="232"/>
      <c r="XQ102" s="232"/>
      <c r="XR102" s="232"/>
      <c r="XS102" s="232"/>
      <c r="XT102" s="232"/>
      <c r="XU102" s="232"/>
      <c r="XV102" s="232"/>
      <c r="XW102" s="232"/>
      <c r="XX102" s="232"/>
      <c r="XY102" s="232"/>
      <c r="XZ102" s="232"/>
      <c r="YA102" s="232"/>
      <c r="YB102" s="232"/>
      <c r="YC102" s="232"/>
      <c r="YD102" s="232"/>
      <c r="YE102" s="232"/>
      <c r="YF102" s="232"/>
      <c r="YG102" s="232"/>
      <c r="YH102" s="232"/>
      <c r="YI102" s="232"/>
      <c r="YJ102" s="232"/>
      <c r="YK102" s="232"/>
      <c r="YL102" s="232"/>
      <c r="YM102" s="232"/>
      <c r="YN102" s="232"/>
      <c r="YO102" s="232"/>
      <c r="YP102" s="232"/>
      <c r="YQ102" s="232"/>
      <c r="YR102" s="232"/>
      <c r="YS102" s="232"/>
      <c r="YT102" s="232"/>
      <c r="YU102" s="232"/>
      <c r="YV102" s="232"/>
      <c r="YW102" s="232"/>
      <c r="YX102" s="232"/>
      <c r="YY102" s="232"/>
      <c r="YZ102" s="232"/>
      <c r="ZA102" s="232"/>
      <c r="ZB102" s="232"/>
      <c r="ZC102" s="232"/>
      <c r="ZD102" s="232"/>
      <c r="ZE102" s="232"/>
      <c r="ZF102" s="232"/>
      <c r="ZG102" s="232"/>
      <c r="ZH102" s="232"/>
      <c r="ZI102" s="232"/>
      <c r="ZJ102" s="232"/>
      <c r="ZK102" s="232"/>
      <c r="ZL102" s="232"/>
      <c r="ZM102" s="232"/>
      <c r="ZN102" s="232"/>
      <c r="ZO102" s="232"/>
      <c r="ZP102" s="232"/>
      <c r="ZQ102" s="232"/>
      <c r="ZR102" s="232"/>
      <c r="ZS102" s="232"/>
      <c r="ZT102" s="232"/>
      <c r="ZU102" s="232"/>
      <c r="ZV102" s="232"/>
      <c r="ZW102" s="232"/>
      <c r="ZX102" s="232"/>
      <c r="ZY102" s="232"/>
      <c r="ZZ102" s="232"/>
      <c r="AAA102" s="232"/>
      <c r="AAB102" s="232"/>
      <c r="AAC102" s="232"/>
      <c r="AAD102" s="232"/>
      <c r="AAE102" s="232"/>
      <c r="AAF102" s="232"/>
      <c r="AAG102" s="232"/>
      <c r="AAH102" s="232"/>
      <c r="AAI102" s="232"/>
      <c r="AAJ102" s="232"/>
      <c r="AAK102" s="232"/>
      <c r="AAL102" s="232"/>
      <c r="AAM102" s="232"/>
      <c r="AAN102" s="232"/>
      <c r="AAO102" s="232"/>
      <c r="AAP102" s="232"/>
      <c r="AAQ102" s="232"/>
      <c r="AAR102" s="232"/>
      <c r="AAS102" s="232"/>
      <c r="AAT102" s="232"/>
      <c r="AAU102" s="232"/>
      <c r="AAV102" s="232"/>
      <c r="AAW102" s="232"/>
      <c r="AAX102" s="232"/>
      <c r="AAY102" s="232"/>
      <c r="AAZ102" s="232"/>
      <c r="ABA102" s="232"/>
      <c r="ABB102" s="232"/>
      <c r="ABC102" s="232"/>
      <c r="ABD102" s="232"/>
      <c r="ABE102" s="232"/>
      <c r="ABF102" s="232"/>
      <c r="ABG102" s="232"/>
      <c r="ABH102" s="232"/>
      <c r="ABI102" s="232"/>
      <c r="ABJ102" s="232"/>
      <c r="ABK102" s="232"/>
      <c r="ABL102" s="232"/>
      <c r="ABM102" s="232"/>
      <c r="ABN102" s="232"/>
      <c r="ABO102" s="232"/>
      <c r="ABP102" s="232"/>
      <c r="ABQ102" s="232"/>
      <c r="ABR102" s="232"/>
      <c r="ABS102" s="232"/>
      <c r="ABT102" s="232"/>
      <c r="ABU102" s="232"/>
      <c r="ABV102" s="232"/>
      <c r="ABW102" s="232"/>
      <c r="ABX102" s="232"/>
      <c r="ABY102" s="232"/>
      <c r="ABZ102" s="232"/>
      <c r="ACA102" s="232"/>
      <c r="ACB102" s="232"/>
      <c r="ACC102" s="232"/>
      <c r="ACD102" s="232"/>
      <c r="ACE102" s="232"/>
      <c r="ACF102" s="232"/>
      <c r="ACG102" s="232"/>
      <c r="ACH102" s="232"/>
      <c r="ACI102" s="232"/>
      <c r="ACJ102" s="232"/>
      <c r="ACK102" s="232"/>
      <c r="ACL102" s="232"/>
      <c r="ACM102" s="232"/>
      <c r="ACN102" s="232"/>
      <c r="ACO102" s="232"/>
      <c r="ACP102" s="232"/>
      <c r="ACQ102" s="232"/>
      <c r="ACR102" s="232"/>
      <c r="ACS102" s="232"/>
      <c r="ACT102" s="232"/>
      <c r="ACU102" s="232"/>
      <c r="ACV102" s="232"/>
      <c r="ACW102" s="232"/>
      <c r="ACX102" s="232"/>
      <c r="ACY102" s="232"/>
      <c r="ACZ102" s="232"/>
      <c r="ADA102" s="232"/>
      <c r="ADB102" s="232"/>
      <c r="ADC102" s="232"/>
      <c r="ADD102" s="232"/>
      <c r="ADE102" s="232"/>
      <c r="ADF102" s="232"/>
      <c r="ADG102" s="232"/>
      <c r="ADH102" s="232"/>
      <c r="ADI102" s="232"/>
      <c r="ADJ102" s="232"/>
      <c r="ADK102" s="232"/>
      <c r="ADL102" s="232"/>
      <c r="ADM102" s="232"/>
      <c r="ADN102" s="232"/>
      <c r="ADO102" s="232"/>
      <c r="ADP102" s="232"/>
      <c r="ADQ102" s="232"/>
      <c r="ADR102" s="232"/>
      <c r="ADS102" s="232"/>
      <c r="ADT102" s="232"/>
      <c r="ADU102" s="232"/>
      <c r="ADV102" s="232"/>
      <c r="ADW102" s="232"/>
      <c r="ADX102" s="232"/>
      <c r="ADY102" s="232"/>
      <c r="ADZ102" s="232"/>
      <c r="AEA102" s="232"/>
      <c r="AEB102" s="232"/>
      <c r="AEC102" s="232"/>
      <c r="AED102" s="232"/>
      <c r="AEE102" s="232"/>
      <c r="AEF102" s="232"/>
      <c r="AEG102" s="232"/>
      <c r="AEH102" s="232"/>
      <c r="AEI102" s="232"/>
      <c r="AEJ102" s="232"/>
      <c r="AEK102" s="232"/>
      <c r="AEL102" s="232"/>
      <c r="AEM102" s="232"/>
      <c r="AEN102" s="232"/>
      <c r="AEO102" s="232"/>
      <c r="AEP102" s="232"/>
      <c r="AEQ102" s="232"/>
      <c r="AER102" s="232"/>
      <c r="AES102" s="232"/>
      <c r="AET102" s="232"/>
      <c r="AEU102" s="232"/>
      <c r="AEV102" s="232"/>
      <c r="AEW102" s="232"/>
      <c r="AEX102" s="232"/>
      <c r="AEY102" s="232"/>
      <c r="AEZ102" s="232"/>
      <c r="AFA102" s="232"/>
      <c r="AFB102" s="232"/>
      <c r="AFC102" s="232"/>
      <c r="AFD102" s="232"/>
      <c r="AFE102" s="232"/>
      <c r="AFF102" s="232"/>
      <c r="AFG102" s="232"/>
      <c r="AFH102" s="232"/>
      <c r="AFI102" s="232"/>
      <c r="AFJ102" s="232"/>
      <c r="AFK102" s="232"/>
      <c r="AFL102" s="232"/>
      <c r="AFM102" s="232"/>
      <c r="AFN102" s="232"/>
      <c r="AFO102" s="232"/>
      <c r="AFP102" s="232"/>
      <c r="AFQ102" s="232"/>
      <c r="AFR102" s="232"/>
      <c r="AFS102" s="232"/>
      <c r="AFT102" s="232"/>
      <c r="AFU102" s="232"/>
      <c r="AFV102" s="232"/>
      <c r="AFW102" s="232"/>
      <c r="AFX102" s="232"/>
      <c r="AFY102" s="232"/>
      <c r="AFZ102" s="232"/>
      <c r="AGA102" s="232"/>
      <c r="AGB102" s="232"/>
      <c r="AGC102" s="232"/>
      <c r="AGD102" s="232"/>
      <c r="AGE102" s="232"/>
      <c r="AGF102" s="232"/>
      <c r="AGG102" s="232"/>
      <c r="AGH102" s="232"/>
      <c r="AGI102" s="232"/>
      <c r="AGJ102" s="232"/>
      <c r="AGK102" s="232"/>
      <c r="AGL102" s="232"/>
      <c r="AGM102" s="232"/>
      <c r="AGN102" s="232"/>
      <c r="AGO102" s="232"/>
      <c r="AGP102" s="232"/>
      <c r="AGQ102" s="232"/>
      <c r="AGR102" s="232"/>
      <c r="AGS102" s="232"/>
      <c r="AGT102" s="232"/>
      <c r="AGU102" s="232"/>
      <c r="AGV102" s="232"/>
      <c r="AGW102" s="232"/>
      <c r="AGX102" s="232"/>
      <c r="AGY102" s="232"/>
      <c r="AGZ102" s="232"/>
      <c r="AHA102" s="232"/>
      <c r="AHB102" s="232"/>
      <c r="AHC102" s="232"/>
      <c r="AHD102" s="232"/>
      <c r="AHE102" s="232"/>
      <c r="AHF102" s="232"/>
      <c r="AHG102" s="232"/>
      <c r="AHH102" s="232"/>
      <c r="AHI102" s="232"/>
      <c r="AHJ102" s="232"/>
      <c r="AHK102" s="232"/>
      <c r="AHL102" s="232"/>
      <c r="AHM102" s="232"/>
      <c r="AHN102" s="232"/>
      <c r="AHO102" s="232"/>
      <c r="AHP102" s="232"/>
      <c r="AHQ102" s="232"/>
      <c r="AHR102" s="232"/>
      <c r="AHS102" s="232"/>
      <c r="AHT102" s="232"/>
      <c r="AHU102" s="232"/>
      <c r="AHV102" s="232"/>
      <c r="AHW102" s="232"/>
      <c r="AHX102" s="232"/>
      <c r="AHY102" s="232"/>
      <c r="AHZ102" s="232"/>
      <c r="AIA102" s="232"/>
      <c r="AIB102" s="232"/>
      <c r="AIC102" s="232"/>
      <c r="AID102" s="232"/>
      <c r="AIE102" s="232"/>
      <c r="AIF102" s="232"/>
      <c r="AIG102" s="232"/>
      <c r="AIH102" s="232"/>
      <c r="AII102" s="232"/>
      <c r="AIJ102" s="232"/>
      <c r="AIK102" s="232"/>
      <c r="AIL102" s="232"/>
      <c r="AIM102" s="232"/>
      <c r="AIN102" s="232"/>
      <c r="AIO102" s="232"/>
      <c r="AIP102" s="232"/>
      <c r="AIQ102" s="232"/>
      <c r="AIR102" s="232"/>
      <c r="AIS102" s="232"/>
      <c r="AIT102" s="232"/>
      <c r="AIU102" s="232"/>
      <c r="AIV102" s="232"/>
      <c r="AIW102" s="232"/>
      <c r="AIX102" s="232"/>
      <c r="AIY102" s="232"/>
      <c r="AIZ102" s="232"/>
      <c r="AJA102" s="232"/>
      <c r="AJB102" s="232"/>
      <c r="AJC102" s="232"/>
      <c r="AJD102" s="232"/>
      <c r="AJE102" s="232"/>
      <c r="AJF102" s="232"/>
      <c r="AJG102" s="232"/>
      <c r="AJH102" s="232"/>
      <c r="AJI102" s="232"/>
      <c r="AJJ102" s="232"/>
      <c r="AJK102" s="232"/>
      <c r="AJL102" s="232"/>
      <c r="AJM102" s="232"/>
      <c r="AJN102" s="232"/>
      <c r="AJO102" s="232"/>
      <c r="AJP102" s="232"/>
      <c r="AJQ102" s="232"/>
      <c r="AJR102" s="232"/>
      <c r="AJS102" s="232"/>
      <c r="AJT102" s="232"/>
      <c r="AJU102" s="232"/>
      <c r="AJV102" s="232"/>
      <c r="AJW102" s="232"/>
      <c r="AJX102" s="232"/>
      <c r="AJY102" s="232"/>
      <c r="AJZ102" s="232"/>
      <c r="AKA102" s="232"/>
      <c r="AKB102" s="232"/>
      <c r="AKC102" s="232"/>
      <c r="AKD102" s="232"/>
      <c r="AKE102" s="232"/>
      <c r="AKF102" s="232"/>
      <c r="AKG102" s="232"/>
      <c r="AKH102" s="232"/>
      <c r="AKI102" s="232"/>
      <c r="AKJ102" s="232"/>
      <c r="AKK102" s="232"/>
      <c r="AKL102" s="232"/>
      <c r="AKM102" s="232"/>
      <c r="AKN102" s="232"/>
      <c r="AKO102" s="232"/>
      <c r="AKP102" s="232"/>
      <c r="AKQ102" s="232"/>
      <c r="AKR102" s="232"/>
      <c r="AKS102" s="232"/>
      <c r="AKT102" s="232"/>
      <c r="AKU102" s="232"/>
      <c r="AKV102" s="232"/>
      <c r="AKW102" s="232"/>
      <c r="AKX102" s="232"/>
      <c r="AKY102" s="232"/>
      <c r="AKZ102" s="232"/>
      <c r="ALA102" s="232"/>
      <c r="ALB102" s="232"/>
      <c r="ALC102" s="232"/>
      <c r="ALD102" s="232"/>
      <c r="ALE102" s="232"/>
      <c r="ALF102" s="232"/>
      <c r="ALG102" s="232"/>
      <c r="ALH102" s="232"/>
      <c r="ALI102" s="232"/>
      <c r="ALJ102" s="232"/>
      <c r="ALK102" s="232"/>
      <c r="ALL102" s="232"/>
      <c r="ALM102" s="232"/>
      <c r="ALN102" s="232"/>
      <c r="ALO102" s="232"/>
      <c r="ALP102" s="232"/>
      <c r="ALQ102" s="232"/>
      <c r="ALR102" s="232"/>
      <c r="ALS102" s="232"/>
      <c r="ALT102" s="232"/>
      <c r="ALU102" s="232"/>
      <c r="ALV102" s="232"/>
      <c r="ALW102" s="232"/>
      <c r="ALX102" s="232"/>
      <c r="ALY102" s="232"/>
      <c r="ALZ102" s="232"/>
      <c r="AMA102" s="232"/>
      <c r="AMB102" s="232"/>
      <c r="AMC102" s="232"/>
      <c r="AMD102" s="232"/>
      <c r="AME102" s="232"/>
      <c r="AMF102" s="232"/>
      <c r="AMG102" s="232"/>
      <c r="AMH102" s="232"/>
      <c r="AMI102" s="232"/>
      <c r="AMJ102" s="232"/>
      <c r="AMK102" s="232"/>
    </row>
    <row r="103" spans="1:1025" s="234" customFormat="1" ht="31.5" customHeight="1" thickBot="1">
      <c r="A103" s="341">
        <f>IF(ISBLANK('[10]PRESUP LINEA IMPULSION'!A664),"",'[10]PRESUP LINEA IMPULSION'!A664)</f>
        <v>5</v>
      </c>
      <c r="B103" s="340" t="str">
        <f>IF(ISBLANK('[10]PRESUP LINEA IMPULSION'!B664),"",'[10]PRESUP LINEA IMPULSION'!B664)</f>
        <v>CEMENTO SOLVENTE</v>
      </c>
      <c r="C103" s="339">
        <f>IF(ISBLANK('[10]PRESUP LINEA IMPULSION'!C664),"",'[10]PRESUP LINEA IMPULSION'!C664)</f>
        <v>2</v>
      </c>
      <c r="D103" s="338" t="str">
        <f>IF(ISBLANK('[10]PRESUP LINEA IMPULSION'!D664),"",'[10]PRESUP LINEA IMPULSION'!D664)</f>
        <v>GALON</v>
      </c>
      <c r="E103" s="337"/>
      <c r="F103" s="336">
        <f t="shared" si="3"/>
        <v>0</v>
      </c>
      <c r="G103" s="308">
        <f>SUM(F103)</f>
        <v>0</v>
      </c>
      <c r="H103" s="250"/>
      <c r="K103" s="233"/>
      <c r="L103" s="233"/>
      <c r="M103" s="233"/>
      <c r="N103" s="233"/>
      <c r="O103" s="233"/>
      <c r="P103" s="233"/>
      <c r="Q103" s="233"/>
      <c r="R103" s="233"/>
      <c r="S103" s="232"/>
      <c r="T103" s="232"/>
      <c r="U103" s="232"/>
      <c r="V103" s="232"/>
      <c r="W103" s="232"/>
      <c r="X103" s="232"/>
      <c r="Y103" s="232"/>
      <c r="Z103" s="232"/>
      <c r="AA103" s="232"/>
      <c r="AB103" s="232"/>
      <c r="AC103" s="232"/>
      <c r="AD103" s="232"/>
      <c r="AE103" s="232"/>
      <c r="AF103" s="232"/>
      <c r="AG103" s="232"/>
      <c r="AH103" s="232"/>
      <c r="AI103" s="232"/>
      <c r="AJ103" s="232"/>
      <c r="AK103" s="232"/>
      <c r="AL103" s="232"/>
      <c r="AM103" s="232"/>
      <c r="AN103" s="232"/>
      <c r="AO103" s="232"/>
      <c r="AP103" s="232"/>
      <c r="AQ103" s="232"/>
      <c r="AR103" s="232"/>
      <c r="AS103" s="232"/>
      <c r="AT103" s="232"/>
      <c r="AU103" s="232"/>
      <c r="AV103" s="232"/>
      <c r="AW103" s="232"/>
      <c r="AX103" s="232"/>
      <c r="AY103" s="232"/>
      <c r="AZ103" s="232"/>
      <c r="BA103" s="232"/>
      <c r="BB103" s="232"/>
      <c r="BC103" s="232"/>
      <c r="BD103" s="232"/>
      <c r="BE103" s="232"/>
      <c r="BF103" s="232"/>
      <c r="BG103" s="232"/>
      <c r="BH103" s="232"/>
      <c r="BI103" s="232"/>
      <c r="BJ103" s="232"/>
      <c r="BK103" s="232"/>
      <c r="BL103" s="232"/>
      <c r="BM103" s="232"/>
      <c r="BN103" s="232"/>
      <c r="BO103" s="232"/>
      <c r="BP103" s="232"/>
      <c r="BQ103" s="232"/>
      <c r="BR103" s="232"/>
      <c r="BS103" s="232"/>
      <c r="BT103" s="232"/>
      <c r="BU103" s="232"/>
      <c r="BV103" s="232"/>
      <c r="BW103" s="232"/>
      <c r="BX103" s="232"/>
      <c r="BY103" s="232"/>
      <c r="BZ103" s="232"/>
      <c r="CA103" s="232"/>
      <c r="CB103" s="232"/>
      <c r="CC103" s="232"/>
      <c r="CD103" s="232"/>
      <c r="CE103" s="232"/>
      <c r="CF103" s="232"/>
      <c r="CG103" s="232"/>
      <c r="CH103" s="232"/>
      <c r="CI103" s="232"/>
      <c r="CJ103" s="232"/>
      <c r="CK103" s="232"/>
      <c r="CL103" s="232"/>
      <c r="CM103" s="232"/>
      <c r="CN103" s="232"/>
      <c r="CO103" s="232"/>
      <c r="CP103" s="232"/>
      <c r="CQ103" s="232"/>
      <c r="CR103" s="232"/>
      <c r="CS103" s="232"/>
      <c r="CT103" s="232"/>
      <c r="CU103" s="232"/>
      <c r="CV103" s="232"/>
      <c r="CW103" s="232"/>
      <c r="CX103" s="232"/>
      <c r="CY103" s="232"/>
      <c r="CZ103" s="232"/>
      <c r="DA103" s="232"/>
      <c r="DB103" s="232"/>
      <c r="DC103" s="232"/>
      <c r="DD103" s="232"/>
      <c r="DE103" s="232"/>
      <c r="DF103" s="232"/>
      <c r="DG103" s="232"/>
      <c r="DH103" s="232"/>
      <c r="DI103" s="232"/>
      <c r="DJ103" s="232"/>
      <c r="DK103" s="232"/>
      <c r="DL103" s="232"/>
      <c r="DM103" s="232"/>
      <c r="DN103" s="232"/>
      <c r="DO103" s="232"/>
      <c r="DP103" s="232"/>
      <c r="DQ103" s="232"/>
      <c r="DR103" s="232"/>
      <c r="DS103" s="232"/>
      <c r="DT103" s="232"/>
      <c r="DU103" s="232"/>
      <c r="DV103" s="232"/>
      <c r="DW103" s="232"/>
      <c r="DX103" s="232"/>
      <c r="DY103" s="232"/>
      <c r="DZ103" s="232"/>
      <c r="EA103" s="232"/>
      <c r="EB103" s="232"/>
      <c r="EC103" s="232"/>
      <c r="ED103" s="232"/>
      <c r="EE103" s="232"/>
      <c r="EF103" s="232"/>
      <c r="EG103" s="232"/>
      <c r="EH103" s="232"/>
      <c r="EI103" s="232"/>
      <c r="EJ103" s="232"/>
      <c r="EK103" s="232"/>
      <c r="EL103" s="232"/>
      <c r="EM103" s="232"/>
      <c r="EN103" s="232"/>
      <c r="EO103" s="232"/>
      <c r="EP103" s="232"/>
      <c r="EQ103" s="232"/>
      <c r="ER103" s="232"/>
      <c r="ES103" s="232"/>
      <c r="ET103" s="232"/>
      <c r="EU103" s="232"/>
      <c r="EV103" s="232"/>
      <c r="EW103" s="232"/>
      <c r="EX103" s="232"/>
      <c r="EY103" s="232"/>
      <c r="EZ103" s="232"/>
      <c r="FA103" s="232"/>
      <c r="FB103" s="232"/>
      <c r="FC103" s="232"/>
      <c r="FD103" s="232"/>
      <c r="FE103" s="232"/>
      <c r="FF103" s="232"/>
      <c r="FG103" s="232"/>
      <c r="FH103" s="232"/>
      <c r="FI103" s="232"/>
      <c r="FJ103" s="232"/>
      <c r="FK103" s="232"/>
      <c r="FL103" s="232"/>
      <c r="FM103" s="232"/>
      <c r="FN103" s="232"/>
      <c r="FO103" s="232"/>
      <c r="FP103" s="232"/>
      <c r="FQ103" s="232"/>
      <c r="FR103" s="232"/>
      <c r="FS103" s="232"/>
      <c r="FT103" s="232"/>
      <c r="FU103" s="232"/>
      <c r="FV103" s="232"/>
      <c r="FW103" s="232"/>
      <c r="FX103" s="232"/>
      <c r="FY103" s="232"/>
      <c r="FZ103" s="232"/>
      <c r="GA103" s="232"/>
      <c r="GB103" s="232"/>
      <c r="GC103" s="232"/>
      <c r="GD103" s="232"/>
      <c r="GE103" s="232"/>
      <c r="GF103" s="232"/>
      <c r="GG103" s="232"/>
      <c r="GH103" s="232"/>
      <c r="GI103" s="232"/>
      <c r="GJ103" s="232"/>
      <c r="GK103" s="232"/>
      <c r="GL103" s="232"/>
      <c r="GM103" s="232"/>
      <c r="GN103" s="232"/>
      <c r="GO103" s="232"/>
      <c r="GP103" s="232"/>
      <c r="GQ103" s="232"/>
      <c r="GR103" s="232"/>
      <c r="GS103" s="232"/>
      <c r="GT103" s="232"/>
      <c r="GU103" s="232"/>
      <c r="GV103" s="232"/>
      <c r="GW103" s="232"/>
      <c r="GX103" s="232"/>
      <c r="GY103" s="232"/>
      <c r="GZ103" s="232"/>
      <c r="HA103" s="232"/>
      <c r="HB103" s="232"/>
      <c r="HC103" s="232"/>
      <c r="HD103" s="232"/>
      <c r="HE103" s="232"/>
      <c r="HF103" s="232"/>
      <c r="HG103" s="232"/>
      <c r="HH103" s="232"/>
      <c r="HI103" s="232"/>
      <c r="HJ103" s="232"/>
      <c r="HK103" s="232"/>
      <c r="HL103" s="232"/>
      <c r="HM103" s="232"/>
      <c r="HN103" s="232"/>
      <c r="HO103" s="232"/>
      <c r="HP103" s="232"/>
      <c r="HQ103" s="232"/>
      <c r="HR103" s="232"/>
      <c r="HS103" s="232"/>
      <c r="HT103" s="232"/>
      <c r="HU103" s="232"/>
      <c r="HV103" s="232"/>
      <c r="HW103" s="232"/>
      <c r="HX103" s="232"/>
      <c r="HY103" s="232"/>
      <c r="HZ103" s="232"/>
      <c r="IA103" s="232"/>
      <c r="IB103" s="232"/>
      <c r="IC103" s="232"/>
      <c r="ID103" s="232"/>
      <c r="IE103" s="232"/>
      <c r="IF103" s="232"/>
      <c r="IG103" s="232"/>
      <c r="IH103" s="232"/>
      <c r="II103" s="232"/>
      <c r="IJ103" s="232"/>
      <c r="IK103" s="232"/>
      <c r="IL103" s="232"/>
      <c r="IM103" s="232"/>
      <c r="IN103" s="232"/>
      <c r="IO103" s="232"/>
      <c r="IP103" s="232"/>
      <c r="IQ103" s="232"/>
      <c r="IR103" s="232"/>
      <c r="IS103" s="232"/>
      <c r="IT103" s="232"/>
      <c r="IU103" s="232"/>
      <c r="IV103" s="232"/>
      <c r="IW103" s="232"/>
      <c r="IX103" s="232"/>
      <c r="IY103" s="232"/>
      <c r="IZ103" s="232"/>
      <c r="JA103" s="232"/>
      <c r="JB103" s="232"/>
      <c r="JC103" s="232"/>
      <c r="JD103" s="232"/>
      <c r="JE103" s="232"/>
      <c r="JF103" s="232"/>
      <c r="JG103" s="232"/>
      <c r="JH103" s="232"/>
      <c r="JI103" s="232"/>
      <c r="JJ103" s="232"/>
      <c r="JK103" s="232"/>
      <c r="JL103" s="232"/>
      <c r="JM103" s="232"/>
      <c r="JN103" s="232"/>
      <c r="JO103" s="232"/>
      <c r="JP103" s="232"/>
      <c r="JQ103" s="232"/>
      <c r="JR103" s="232"/>
      <c r="JS103" s="232"/>
      <c r="JT103" s="232"/>
      <c r="JU103" s="232"/>
      <c r="JV103" s="232"/>
      <c r="JW103" s="232"/>
      <c r="JX103" s="232"/>
      <c r="JY103" s="232"/>
      <c r="JZ103" s="232"/>
      <c r="KA103" s="232"/>
      <c r="KB103" s="232"/>
      <c r="KC103" s="232"/>
      <c r="KD103" s="232"/>
      <c r="KE103" s="232"/>
      <c r="KF103" s="232"/>
      <c r="KG103" s="232"/>
      <c r="KH103" s="232"/>
      <c r="KI103" s="232"/>
      <c r="KJ103" s="232"/>
      <c r="KK103" s="232"/>
      <c r="KL103" s="232"/>
      <c r="KM103" s="232"/>
      <c r="KN103" s="232"/>
      <c r="KO103" s="232"/>
      <c r="KP103" s="232"/>
      <c r="KQ103" s="232"/>
      <c r="KR103" s="232"/>
      <c r="KS103" s="232"/>
      <c r="KT103" s="232"/>
      <c r="KU103" s="232"/>
      <c r="KV103" s="232"/>
      <c r="KW103" s="232"/>
      <c r="KX103" s="232"/>
      <c r="KY103" s="232"/>
      <c r="KZ103" s="232"/>
      <c r="LA103" s="232"/>
      <c r="LB103" s="232"/>
      <c r="LC103" s="232"/>
      <c r="LD103" s="232"/>
      <c r="LE103" s="232"/>
      <c r="LF103" s="232"/>
      <c r="LG103" s="232"/>
      <c r="LH103" s="232"/>
      <c r="LI103" s="232"/>
      <c r="LJ103" s="232"/>
      <c r="LK103" s="232"/>
      <c r="LL103" s="232"/>
      <c r="LM103" s="232"/>
      <c r="LN103" s="232"/>
      <c r="LO103" s="232"/>
      <c r="LP103" s="232"/>
      <c r="LQ103" s="232"/>
      <c r="LR103" s="232"/>
      <c r="LS103" s="232"/>
      <c r="LT103" s="232"/>
      <c r="LU103" s="232"/>
      <c r="LV103" s="232"/>
      <c r="LW103" s="232"/>
      <c r="LX103" s="232"/>
      <c r="LY103" s="232"/>
      <c r="LZ103" s="232"/>
      <c r="MA103" s="232"/>
      <c r="MB103" s="232"/>
      <c r="MC103" s="232"/>
      <c r="MD103" s="232"/>
      <c r="ME103" s="232"/>
      <c r="MF103" s="232"/>
      <c r="MG103" s="232"/>
      <c r="MH103" s="232"/>
      <c r="MI103" s="232"/>
      <c r="MJ103" s="232"/>
      <c r="MK103" s="232"/>
      <c r="ML103" s="232"/>
      <c r="MM103" s="232"/>
      <c r="MN103" s="232"/>
      <c r="MO103" s="232"/>
      <c r="MP103" s="232"/>
      <c r="MQ103" s="232"/>
      <c r="MR103" s="232"/>
      <c r="MS103" s="232"/>
      <c r="MT103" s="232"/>
      <c r="MU103" s="232"/>
      <c r="MV103" s="232"/>
      <c r="MW103" s="232"/>
      <c r="MX103" s="232"/>
      <c r="MY103" s="232"/>
      <c r="MZ103" s="232"/>
      <c r="NA103" s="232"/>
      <c r="NB103" s="232"/>
      <c r="NC103" s="232"/>
      <c r="ND103" s="232"/>
      <c r="NE103" s="232"/>
      <c r="NF103" s="232"/>
      <c r="NG103" s="232"/>
      <c r="NH103" s="232"/>
      <c r="NI103" s="232"/>
      <c r="NJ103" s="232"/>
      <c r="NK103" s="232"/>
      <c r="NL103" s="232"/>
      <c r="NM103" s="232"/>
      <c r="NN103" s="232"/>
      <c r="NO103" s="232"/>
      <c r="NP103" s="232"/>
      <c r="NQ103" s="232"/>
      <c r="NR103" s="232"/>
      <c r="NS103" s="232"/>
      <c r="NT103" s="232"/>
      <c r="NU103" s="232"/>
      <c r="NV103" s="232"/>
      <c r="NW103" s="232"/>
      <c r="NX103" s="232"/>
      <c r="NY103" s="232"/>
      <c r="NZ103" s="232"/>
      <c r="OA103" s="232"/>
      <c r="OB103" s="232"/>
      <c r="OC103" s="232"/>
      <c r="OD103" s="232"/>
      <c r="OE103" s="232"/>
      <c r="OF103" s="232"/>
      <c r="OG103" s="232"/>
      <c r="OH103" s="232"/>
      <c r="OI103" s="232"/>
      <c r="OJ103" s="232"/>
      <c r="OK103" s="232"/>
      <c r="OL103" s="232"/>
      <c r="OM103" s="232"/>
      <c r="ON103" s="232"/>
      <c r="OO103" s="232"/>
      <c r="OP103" s="232"/>
      <c r="OQ103" s="232"/>
      <c r="OR103" s="232"/>
      <c r="OS103" s="232"/>
      <c r="OT103" s="232"/>
      <c r="OU103" s="232"/>
      <c r="OV103" s="232"/>
      <c r="OW103" s="232"/>
      <c r="OX103" s="232"/>
      <c r="OY103" s="232"/>
      <c r="OZ103" s="232"/>
      <c r="PA103" s="232"/>
      <c r="PB103" s="232"/>
      <c r="PC103" s="232"/>
      <c r="PD103" s="232"/>
      <c r="PE103" s="232"/>
      <c r="PF103" s="232"/>
      <c r="PG103" s="232"/>
      <c r="PH103" s="232"/>
      <c r="PI103" s="232"/>
      <c r="PJ103" s="232"/>
      <c r="PK103" s="232"/>
      <c r="PL103" s="232"/>
      <c r="PM103" s="232"/>
      <c r="PN103" s="232"/>
      <c r="PO103" s="232"/>
      <c r="PP103" s="232"/>
      <c r="PQ103" s="232"/>
      <c r="PR103" s="232"/>
      <c r="PS103" s="232"/>
      <c r="PT103" s="232"/>
      <c r="PU103" s="232"/>
      <c r="PV103" s="232"/>
      <c r="PW103" s="232"/>
      <c r="PX103" s="232"/>
      <c r="PY103" s="232"/>
      <c r="PZ103" s="232"/>
      <c r="QA103" s="232"/>
      <c r="QB103" s="232"/>
      <c r="QC103" s="232"/>
      <c r="QD103" s="232"/>
      <c r="QE103" s="232"/>
      <c r="QF103" s="232"/>
      <c r="QG103" s="232"/>
      <c r="QH103" s="232"/>
      <c r="QI103" s="232"/>
      <c r="QJ103" s="232"/>
      <c r="QK103" s="232"/>
      <c r="QL103" s="232"/>
      <c r="QM103" s="232"/>
      <c r="QN103" s="232"/>
      <c r="QO103" s="232"/>
      <c r="QP103" s="232"/>
      <c r="QQ103" s="232"/>
      <c r="QR103" s="232"/>
      <c r="QS103" s="232"/>
      <c r="QT103" s="232"/>
      <c r="QU103" s="232"/>
      <c r="QV103" s="232"/>
      <c r="QW103" s="232"/>
      <c r="QX103" s="232"/>
      <c r="QY103" s="232"/>
      <c r="QZ103" s="232"/>
      <c r="RA103" s="232"/>
      <c r="RB103" s="232"/>
      <c r="RC103" s="232"/>
      <c r="RD103" s="232"/>
      <c r="RE103" s="232"/>
      <c r="RF103" s="232"/>
      <c r="RG103" s="232"/>
      <c r="RH103" s="232"/>
      <c r="RI103" s="232"/>
      <c r="RJ103" s="232"/>
      <c r="RK103" s="232"/>
      <c r="RL103" s="232"/>
      <c r="RM103" s="232"/>
      <c r="RN103" s="232"/>
      <c r="RO103" s="232"/>
      <c r="RP103" s="232"/>
      <c r="RQ103" s="232"/>
      <c r="RR103" s="232"/>
      <c r="RS103" s="232"/>
      <c r="RT103" s="232"/>
      <c r="RU103" s="232"/>
      <c r="RV103" s="232"/>
      <c r="RW103" s="232"/>
      <c r="RX103" s="232"/>
      <c r="RY103" s="232"/>
      <c r="RZ103" s="232"/>
      <c r="SA103" s="232"/>
      <c r="SB103" s="232"/>
      <c r="SC103" s="232"/>
      <c r="SD103" s="232"/>
      <c r="SE103" s="232"/>
      <c r="SF103" s="232"/>
      <c r="SG103" s="232"/>
      <c r="SH103" s="232"/>
      <c r="SI103" s="232"/>
      <c r="SJ103" s="232"/>
      <c r="SK103" s="232"/>
      <c r="SL103" s="232"/>
      <c r="SM103" s="232"/>
      <c r="SN103" s="232"/>
      <c r="SO103" s="232"/>
      <c r="SP103" s="232"/>
      <c r="SQ103" s="232"/>
      <c r="SR103" s="232"/>
      <c r="SS103" s="232"/>
      <c r="ST103" s="232"/>
      <c r="SU103" s="232"/>
      <c r="SV103" s="232"/>
      <c r="SW103" s="232"/>
      <c r="SX103" s="232"/>
      <c r="SY103" s="232"/>
      <c r="SZ103" s="232"/>
      <c r="TA103" s="232"/>
      <c r="TB103" s="232"/>
      <c r="TC103" s="232"/>
      <c r="TD103" s="232"/>
      <c r="TE103" s="232"/>
      <c r="TF103" s="232"/>
      <c r="TG103" s="232"/>
      <c r="TH103" s="232"/>
      <c r="TI103" s="232"/>
      <c r="TJ103" s="232"/>
      <c r="TK103" s="232"/>
      <c r="TL103" s="232"/>
      <c r="TM103" s="232"/>
      <c r="TN103" s="232"/>
      <c r="TO103" s="232"/>
      <c r="TP103" s="232"/>
      <c r="TQ103" s="232"/>
      <c r="TR103" s="232"/>
      <c r="TS103" s="232"/>
      <c r="TT103" s="232"/>
      <c r="TU103" s="232"/>
      <c r="TV103" s="232"/>
      <c r="TW103" s="232"/>
      <c r="TX103" s="232"/>
      <c r="TY103" s="232"/>
      <c r="TZ103" s="232"/>
      <c r="UA103" s="232"/>
      <c r="UB103" s="232"/>
      <c r="UC103" s="232"/>
      <c r="UD103" s="232"/>
      <c r="UE103" s="232"/>
      <c r="UF103" s="232"/>
      <c r="UG103" s="232"/>
      <c r="UH103" s="232"/>
      <c r="UI103" s="232"/>
      <c r="UJ103" s="232"/>
      <c r="UK103" s="232"/>
      <c r="UL103" s="232"/>
      <c r="UM103" s="232"/>
      <c r="UN103" s="232"/>
      <c r="UO103" s="232"/>
      <c r="UP103" s="232"/>
      <c r="UQ103" s="232"/>
      <c r="UR103" s="232"/>
      <c r="US103" s="232"/>
      <c r="UT103" s="232"/>
      <c r="UU103" s="232"/>
      <c r="UV103" s="232"/>
      <c r="UW103" s="232"/>
      <c r="UX103" s="232"/>
      <c r="UY103" s="232"/>
      <c r="UZ103" s="232"/>
      <c r="VA103" s="232"/>
      <c r="VB103" s="232"/>
      <c r="VC103" s="232"/>
      <c r="VD103" s="232"/>
      <c r="VE103" s="232"/>
      <c r="VF103" s="232"/>
      <c r="VG103" s="232"/>
      <c r="VH103" s="232"/>
      <c r="VI103" s="232"/>
      <c r="VJ103" s="232"/>
      <c r="VK103" s="232"/>
      <c r="VL103" s="232"/>
      <c r="VM103" s="232"/>
      <c r="VN103" s="232"/>
      <c r="VO103" s="232"/>
      <c r="VP103" s="232"/>
      <c r="VQ103" s="232"/>
      <c r="VR103" s="232"/>
      <c r="VS103" s="232"/>
      <c r="VT103" s="232"/>
      <c r="VU103" s="232"/>
      <c r="VV103" s="232"/>
      <c r="VW103" s="232"/>
      <c r="VX103" s="232"/>
      <c r="VY103" s="232"/>
      <c r="VZ103" s="232"/>
      <c r="WA103" s="232"/>
      <c r="WB103" s="232"/>
      <c r="WC103" s="232"/>
      <c r="WD103" s="232"/>
      <c r="WE103" s="232"/>
      <c r="WF103" s="232"/>
      <c r="WG103" s="232"/>
      <c r="WH103" s="232"/>
      <c r="WI103" s="232"/>
      <c r="WJ103" s="232"/>
      <c r="WK103" s="232"/>
      <c r="WL103" s="232"/>
      <c r="WM103" s="232"/>
      <c r="WN103" s="232"/>
      <c r="WO103" s="232"/>
      <c r="WP103" s="232"/>
      <c r="WQ103" s="232"/>
      <c r="WR103" s="232"/>
      <c r="WS103" s="232"/>
      <c r="WT103" s="232"/>
      <c r="WU103" s="232"/>
      <c r="WV103" s="232"/>
      <c r="WW103" s="232"/>
      <c r="WX103" s="232"/>
      <c r="WY103" s="232"/>
      <c r="WZ103" s="232"/>
      <c r="XA103" s="232"/>
      <c r="XB103" s="232"/>
      <c r="XC103" s="232"/>
      <c r="XD103" s="232"/>
      <c r="XE103" s="232"/>
      <c r="XF103" s="232"/>
      <c r="XG103" s="232"/>
      <c r="XH103" s="232"/>
      <c r="XI103" s="232"/>
      <c r="XJ103" s="232"/>
      <c r="XK103" s="232"/>
      <c r="XL103" s="232"/>
      <c r="XM103" s="232"/>
      <c r="XN103" s="232"/>
      <c r="XO103" s="232"/>
      <c r="XP103" s="232"/>
      <c r="XQ103" s="232"/>
      <c r="XR103" s="232"/>
      <c r="XS103" s="232"/>
      <c r="XT103" s="232"/>
      <c r="XU103" s="232"/>
      <c r="XV103" s="232"/>
      <c r="XW103" s="232"/>
      <c r="XX103" s="232"/>
      <c r="XY103" s="232"/>
      <c r="XZ103" s="232"/>
      <c r="YA103" s="232"/>
      <c r="YB103" s="232"/>
      <c r="YC103" s="232"/>
      <c r="YD103" s="232"/>
      <c r="YE103" s="232"/>
      <c r="YF103" s="232"/>
      <c r="YG103" s="232"/>
      <c r="YH103" s="232"/>
      <c r="YI103" s="232"/>
      <c r="YJ103" s="232"/>
      <c r="YK103" s="232"/>
      <c r="YL103" s="232"/>
      <c r="YM103" s="232"/>
      <c r="YN103" s="232"/>
      <c r="YO103" s="232"/>
      <c r="YP103" s="232"/>
      <c r="YQ103" s="232"/>
      <c r="YR103" s="232"/>
      <c r="YS103" s="232"/>
      <c r="YT103" s="232"/>
      <c r="YU103" s="232"/>
      <c r="YV103" s="232"/>
      <c r="YW103" s="232"/>
      <c r="YX103" s="232"/>
      <c r="YY103" s="232"/>
      <c r="YZ103" s="232"/>
      <c r="ZA103" s="232"/>
      <c r="ZB103" s="232"/>
      <c r="ZC103" s="232"/>
      <c r="ZD103" s="232"/>
      <c r="ZE103" s="232"/>
      <c r="ZF103" s="232"/>
      <c r="ZG103" s="232"/>
      <c r="ZH103" s="232"/>
      <c r="ZI103" s="232"/>
      <c r="ZJ103" s="232"/>
      <c r="ZK103" s="232"/>
      <c r="ZL103" s="232"/>
      <c r="ZM103" s="232"/>
      <c r="ZN103" s="232"/>
      <c r="ZO103" s="232"/>
      <c r="ZP103" s="232"/>
      <c r="ZQ103" s="232"/>
      <c r="ZR103" s="232"/>
      <c r="ZS103" s="232"/>
      <c r="ZT103" s="232"/>
      <c r="ZU103" s="232"/>
      <c r="ZV103" s="232"/>
      <c r="ZW103" s="232"/>
      <c r="ZX103" s="232"/>
      <c r="ZY103" s="232"/>
      <c r="ZZ103" s="232"/>
      <c r="AAA103" s="232"/>
      <c r="AAB103" s="232"/>
      <c r="AAC103" s="232"/>
      <c r="AAD103" s="232"/>
      <c r="AAE103" s="232"/>
      <c r="AAF103" s="232"/>
      <c r="AAG103" s="232"/>
      <c r="AAH103" s="232"/>
      <c r="AAI103" s="232"/>
      <c r="AAJ103" s="232"/>
      <c r="AAK103" s="232"/>
      <c r="AAL103" s="232"/>
      <c r="AAM103" s="232"/>
      <c r="AAN103" s="232"/>
      <c r="AAO103" s="232"/>
      <c r="AAP103" s="232"/>
      <c r="AAQ103" s="232"/>
      <c r="AAR103" s="232"/>
      <c r="AAS103" s="232"/>
      <c r="AAT103" s="232"/>
      <c r="AAU103" s="232"/>
      <c r="AAV103" s="232"/>
      <c r="AAW103" s="232"/>
      <c r="AAX103" s="232"/>
      <c r="AAY103" s="232"/>
      <c r="AAZ103" s="232"/>
      <c r="ABA103" s="232"/>
      <c r="ABB103" s="232"/>
      <c r="ABC103" s="232"/>
      <c r="ABD103" s="232"/>
      <c r="ABE103" s="232"/>
      <c r="ABF103" s="232"/>
      <c r="ABG103" s="232"/>
      <c r="ABH103" s="232"/>
      <c r="ABI103" s="232"/>
      <c r="ABJ103" s="232"/>
      <c r="ABK103" s="232"/>
      <c r="ABL103" s="232"/>
      <c r="ABM103" s="232"/>
      <c r="ABN103" s="232"/>
      <c r="ABO103" s="232"/>
      <c r="ABP103" s="232"/>
      <c r="ABQ103" s="232"/>
      <c r="ABR103" s="232"/>
      <c r="ABS103" s="232"/>
      <c r="ABT103" s="232"/>
      <c r="ABU103" s="232"/>
      <c r="ABV103" s="232"/>
      <c r="ABW103" s="232"/>
      <c r="ABX103" s="232"/>
      <c r="ABY103" s="232"/>
      <c r="ABZ103" s="232"/>
      <c r="ACA103" s="232"/>
      <c r="ACB103" s="232"/>
      <c r="ACC103" s="232"/>
      <c r="ACD103" s="232"/>
      <c r="ACE103" s="232"/>
      <c r="ACF103" s="232"/>
      <c r="ACG103" s="232"/>
      <c r="ACH103" s="232"/>
      <c r="ACI103" s="232"/>
      <c r="ACJ103" s="232"/>
      <c r="ACK103" s="232"/>
      <c r="ACL103" s="232"/>
      <c r="ACM103" s="232"/>
      <c r="ACN103" s="232"/>
      <c r="ACO103" s="232"/>
      <c r="ACP103" s="232"/>
      <c r="ACQ103" s="232"/>
      <c r="ACR103" s="232"/>
      <c r="ACS103" s="232"/>
      <c r="ACT103" s="232"/>
      <c r="ACU103" s="232"/>
      <c r="ACV103" s="232"/>
      <c r="ACW103" s="232"/>
      <c r="ACX103" s="232"/>
      <c r="ACY103" s="232"/>
      <c r="ACZ103" s="232"/>
      <c r="ADA103" s="232"/>
      <c r="ADB103" s="232"/>
      <c r="ADC103" s="232"/>
      <c r="ADD103" s="232"/>
      <c r="ADE103" s="232"/>
      <c r="ADF103" s="232"/>
      <c r="ADG103" s="232"/>
      <c r="ADH103" s="232"/>
      <c r="ADI103" s="232"/>
      <c r="ADJ103" s="232"/>
      <c r="ADK103" s="232"/>
      <c r="ADL103" s="232"/>
      <c r="ADM103" s="232"/>
      <c r="ADN103" s="232"/>
      <c r="ADO103" s="232"/>
      <c r="ADP103" s="232"/>
      <c r="ADQ103" s="232"/>
      <c r="ADR103" s="232"/>
      <c r="ADS103" s="232"/>
      <c r="ADT103" s="232"/>
      <c r="ADU103" s="232"/>
      <c r="ADV103" s="232"/>
      <c r="ADW103" s="232"/>
      <c r="ADX103" s="232"/>
      <c r="ADY103" s="232"/>
      <c r="ADZ103" s="232"/>
      <c r="AEA103" s="232"/>
      <c r="AEB103" s="232"/>
      <c r="AEC103" s="232"/>
      <c r="AED103" s="232"/>
      <c r="AEE103" s="232"/>
      <c r="AEF103" s="232"/>
      <c r="AEG103" s="232"/>
      <c r="AEH103" s="232"/>
      <c r="AEI103" s="232"/>
      <c r="AEJ103" s="232"/>
      <c r="AEK103" s="232"/>
      <c r="AEL103" s="232"/>
      <c r="AEM103" s="232"/>
      <c r="AEN103" s="232"/>
      <c r="AEO103" s="232"/>
      <c r="AEP103" s="232"/>
      <c r="AEQ103" s="232"/>
      <c r="AER103" s="232"/>
      <c r="AES103" s="232"/>
      <c r="AET103" s="232"/>
      <c r="AEU103" s="232"/>
      <c r="AEV103" s="232"/>
      <c r="AEW103" s="232"/>
      <c r="AEX103" s="232"/>
      <c r="AEY103" s="232"/>
      <c r="AEZ103" s="232"/>
      <c r="AFA103" s="232"/>
      <c r="AFB103" s="232"/>
      <c r="AFC103" s="232"/>
      <c r="AFD103" s="232"/>
      <c r="AFE103" s="232"/>
      <c r="AFF103" s="232"/>
      <c r="AFG103" s="232"/>
      <c r="AFH103" s="232"/>
      <c r="AFI103" s="232"/>
      <c r="AFJ103" s="232"/>
      <c r="AFK103" s="232"/>
      <c r="AFL103" s="232"/>
      <c r="AFM103" s="232"/>
      <c r="AFN103" s="232"/>
      <c r="AFO103" s="232"/>
      <c r="AFP103" s="232"/>
      <c r="AFQ103" s="232"/>
      <c r="AFR103" s="232"/>
      <c r="AFS103" s="232"/>
      <c r="AFT103" s="232"/>
      <c r="AFU103" s="232"/>
      <c r="AFV103" s="232"/>
      <c r="AFW103" s="232"/>
      <c r="AFX103" s="232"/>
      <c r="AFY103" s="232"/>
      <c r="AFZ103" s="232"/>
      <c r="AGA103" s="232"/>
      <c r="AGB103" s="232"/>
      <c r="AGC103" s="232"/>
      <c r="AGD103" s="232"/>
      <c r="AGE103" s="232"/>
      <c r="AGF103" s="232"/>
      <c r="AGG103" s="232"/>
      <c r="AGH103" s="232"/>
      <c r="AGI103" s="232"/>
      <c r="AGJ103" s="232"/>
      <c r="AGK103" s="232"/>
      <c r="AGL103" s="232"/>
      <c r="AGM103" s="232"/>
      <c r="AGN103" s="232"/>
      <c r="AGO103" s="232"/>
      <c r="AGP103" s="232"/>
      <c r="AGQ103" s="232"/>
      <c r="AGR103" s="232"/>
      <c r="AGS103" s="232"/>
      <c r="AGT103" s="232"/>
      <c r="AGU103" s="232"/>
      <c r="AGV103" s="232"/>
      <c r="AGW103" s="232"/>
      <c r="AGX103" s="232"/>
      <c r="AGY103" s="232"/>
      <c r="AGZ103" s="232"/>
      <c r="AHA103" s="232"/>
      <c r="AHB103" s="232"/>
      <c r="AHC103" s="232"/>
      <c r="AHD103" s="232"/>
      <c r="AHE103" s="232"/>
      <c r="AHF103" s="232"/>
      <c r="AHG103" s="232"/>
      <c r="AHH103" s="232"/>
      <c r="AHI103" s="232"/>
      <c r="AHJ103" s="232"/>
      <c r="AHK103" s="232"/>
      <c r="AHL103" s="232"/>
      <c r="AHM103" s="232"/>
      <c r="AHN103" s="232"/>
      <c r="AHO103" s="232"/>
      <c r="AHP103" s="232"/>
      <c r="AHQ103" s="232"/>
      <c r="AHR103" s="232"/>
      <c r="AHS103" s="232"/>
      <c r="AHT103" s="232"/>
      <c r="AHU103" s="232"/>
      <c r="AHV103" s="232"/>
      <c r="AHW103" s="232"/>
      <c r="AHX103" s="232"/>
      <c r="AHY103" s="232"/>
      <c r="AHZ103" s="232"/>
      <c r="AIA103" s="232"/>
      <c r="AIB103" s="232"/>
      <c r="AIC103" s="232"/>
      <c r="AID103" s="232"/>
      <c r="AIE103" s="232"/>
      <c r="AIF103" s="232"/>
      <c r="AIG103" s="232"/>
      <c r="AIH103" s="232"/>
      <c r="AII103" s="232"/>
      <c r="AIJ103" s="232"/>
      <c r="AIK103" s="232"/>
      <c r="AIL103" s="232"/>
      <c r="AIM103" s="232"/>
      <c r="AIN103" s="232"/>
      <c r="AIO103" s="232"/>
      <c r="AIP103" s="232"/>
      <c r="AIQ103" s="232"/>
      <c r="AIR103" s="232"/>
      <c r="AIS103" s="232"/>
      <c r="AIT103" s="232"/>
      <c r="AIU103" s="232"/>
      <c r="AIV103" s="232"/>
      <c r="AIW103" s="232"/>
      <c r="AIX103" s="232"/>
      <c r="AIY103" s="232"/>
      <c r="AIZ103" s="232"/>
      <c r="AJA103" s="232"/>
      <c r="AJB103" s="232"/>
      <c r="AJC103" s="232"/>
      <c r="AJD103" s="232"/>
      <c r="AJE103" s="232"/>
      <c r="AJF103" s="232"/>
      <c r="AJG103" s="232"/>
      <c r="AJH103" s="232"/>
      <c r="AJI103" s="232"/>
      <c r="AJJ103" s="232"/>
      <c r="AJK103" s="232"/>
      <c r="AJL103" s="232"/>
      <c r="AJM103" s="232"/>
      <c r="AJN103" s="232"/>
      <c r="AJO103" s="232"/>
      <c r="AJP103" s="232"/>
      <c r="AJQ103" s="232"/>
      <c r="AJR103" s="232"/>
      <c r="AJS103" s="232"/>
      <c r="AJT103" s="232"/>
      <c r="AJU103" s="232"/>
      <c r="AJV103" s="232"/>
      <c r="AJW103" s="232"/>
      <c r="AJX103" s="232"/>
      <c r="AJY103" s="232"/>
      <c r="AJZ103" s="232"/>
      <c r="AKA103" s="232"/>
      <c r="AKB103" s="232"/>
      <c r="AKC103" s="232"/>
      <c r="AKD103" s="232"/>
      <c r="AKE103" s="232"/>
      <c r="AKF103" s="232"/>
      <c r="AKG103" s="232"/>
      <c r="AKH103" s="232"/>
      <c r="AKI103" s="232"/>
      <c r="AKJ103" s="232"/>
      <c r="AKK103" s="232"/>
      <c r="AKL103" s="232"/>
      <c r="AKM103" s="232"/>
      <c r="AKN103" s="232"/>
      <c r="AKO103" s="232"/>
      <c r="AKP103" s="232"/>
      <c r="AKQ103" s="232"/>
      <c r="AKR103" s="232"/>
      <c r="AKS103" s="232"/>
      <c r="AKT103" s="232"/>
      <c r="AKU103" s="232"/>
      <c r="AKV103" s="232"/>
      <c r="AKW103" s="232"/>
      <c r="AKX103" s="232"/>
      <c r="AKY103" s="232"/>
      <c r="AKZ103" s="232"/>
      <c r="ALA103" s="232"/>
      <c r="ALB103" s="232"/>
      <c r="ALC103" s="232"/>
      <c r="ALD103" s="232"/>
      <c r="ALE103" s="232"/>
      <c r="ALF103" s="232"/>
      <c r="ALG103" s="232"/>
      <c r="ALH103" s="232"/>
      <c r="ALI103" s="232"/>
      <c r="ALJ103" s="232"/>
      <c r="ALK103" s="232"/>
      <c r="ALL103" s="232"/>
      <c r="ALM103" s="232"/>
      <c r="ALN103" s="232"/>
      <c r="ALO103" s="232"/>
      <c r="ALP103" s="232"/>
      <c r="ALQ103" s="232"/>
      <c r="ALR103" s="232"/>
      <c r="ALS103" s="232"/>
      <c r="ALT103" s="232"/>
      <c r="ALU103" s="232"/>
      <c r="ALV103" s="232"/>
      <c r="ALW103" s="232"/>
      <c r="ALX103" s="232"/>
      <c r="ALY103" s="232"/>
      <c r="ALZ103" s="232"/>
      <c r="AMA103" s="232"/>
      <c r="AMB103" s="232"/>
      <c r="AMC103" s="232"/>
      <c r="AMD103" s="232"/>
      <c r="AME103" s="232"/>
      <c r="AMF103" s="232"/>
      <c r="AMG103" s="232"/>
      <c r="AMH103" s="232"/>
      <c r="AMI103" s="232"/>
      <c r="AMJ103" s="232"/>
      <c r="AMK103" s="232"/>
    </row>
    <row r="104" spans="1:1025" s="234" customFormat="1" ht="12" customHeight="1" thickTop="1">
      <c r="A104" s="314"/>
      <c r="B104" s="313"/>
      <c r="C104" s="312"/>
      <c r="D104" s="311"/>
      <c r="E104" s="310"/>
      <c r="F104" s="309"/>
      <c r="G104" s="288"/>
      <c r="H104" s="250"/>
      <c r="K104" s="233"/>
      <c r="L104" s="233"/>
      <c r="M104" s="233"/>
      <c r="N104" s="233"/>
      <c r="O104" s="233"/>
      <c r="P104" s="233"/>
      <c r="Q104" s="233"/>
      <c r="R104" s="233"/>
      <c r="S104" s="232"/>
      <c r="T104" s="232"/>
      <c r="U104" s="232"/>
      <c r="V104" s="232"/>
      <c r="W104" s="232"/>
      <c r="X104" s="232"/>
      <c r="Y104" s="232"/>
      <c r="Z104" s="232"/>
      <c r="AA104" s="232"/>
      <c r="AB104" s="232"/>
      <c r="AC104" s="232"/>
      <c r="AD104" s="232"/>
      <c r="AE104" s="232"/>
      <c r="AF104" s="232"/>
      <c r="AG104" s="232"/>
      <c r="AH104" s="232"/>
      <c r="AI104" s="232"/>
      <c r="AJ104" s="232"/>
      <c r="AK104" s="232"/>
      <c r="AL104" s="232"/>
      <c r="AM104" s="232"/>
      <c r="AN104" s="232"/>
      <c r="AO104" s="232"/>
      <c r="AP104" s="232"/>
      <c r="AQ104" s="232"/>
      <c r="AR104" s="232"/>
      <c r="AS104" s="232"/>
      <c r="AT104" s="232"/>
      <c r="AU104" s="232"/>
      <c r="AV104" s="232"/>
      <c r="AW104" s="232"/>
      <c r="AX104" s="232"/>
      <c r="AY104" s="232"/>
      <c r="AZ104" s="232"/>
      <c r="BA104" s="232"/>
      <c r="BB104" s="232"/>
      <c r="BC104" s="232"/>
      <c r="BD104" s="232"/>
      <c r="BE104" s="232"/>
      <c r="BF104" s="232"/>
      <c r="BG104" s="232"/>
      <c r="BH104" s="232"/>
      <c r="BI104" s="232"/>
      <c r="BJ104" s="232"/>
      <c r="BK104" s="232"/>
      <c r="BL104" s="232"/>
      <c r="BM104" s="232"/>
      <c r="BN104" s="232"/>
      <c r="BO104" s="232"/>
      <c r="BP104" s="232"/>
      <c r="BQ104" s="232"/>
      <c r="BR104" s="232"/>
      <c r="BS104" s="232"/>
      <c r="BT104" s="232"/>
      <c r="BU104" s="232"/>
      <c r="BV104" s="232"/>
      <c r="BW104" s="232"/>
      <c r="BX104" s="232"/>
      <c r="BY104" s="232"/>
      <c r="BZ104" s="232"/>
      <c r="CA104" s="232"/>
      <c r="CB104" s="232"/>
      <c r="CC104" s="232"/>
      <c r="CD104" s="232"/>
      <c r="CE104" s="232"/>
      <c r="CF104" s="232"/>
      <c r="CG104" s="232"/>
      <c r="CH104" s="232"/>
      <c r="CI104" s="232"/>
      <c r="CJ104" s="232"/>
      <c r="CK104" s="232"/>
      <c r="CL104" s="232"/>
      <c r="CM104" s="232"/>
      <c r="CN104" s="232"/>
      <c r="CO104" s="232"/>
      <c r="CP104" s="232"/>
      <c r="CQ104" s="232"/>
      <c r="CR104" s="232"/>
      <c r="CS104" s="232"/>
      <c r="CT104" s="232"/>
      <c r="CU104" s="232"/>
      <c r="CV104" s="232"/>
      <c r="CW104" s="232"/>
      <c r="CX104" s="232"/>
      <c r="CY104" s="232"/>
      <c r="CZ104" s="232"/>
      <c r="DA104" s="232"/>
      <c r="DB104" s="232"/>
      <c r="DC104" s="232"/>
      <c r="DD104" s="232"/>
      <c r="DE104" s="232"/>
      <c r="DF104" s="232"/>
      <c r="DG104" s="232"/>
      <c r="DH104" s="232"/>
      <c r="DI104" s="232"/>
      <c r="DJ104" s="232"/>
      <c r="DK104" s="232"/>
      <c r="DL104" s="232"/>
      <c r="DM104" s="232"/>
      <c r="DN104" s="232"/>
      <c r="DO104" s="232"/>
      <c r="DP104" s="232"/>
      <c r="DQ104" s="232"/>
      <c r="DR104" s="232"/>
      <c r="DS104" s="232"/>
      <c r="DT104" s="232"/>
      <c r="DU104" s="232"/>
      <c r="DV104" s="232"/>
      <c r="DW104" s="232"/>
      <c r="DX104" s="232"/>
      <c r="DY104" s="232"/>
      <c r="DZ104" s="232"/>
      <c r="EA104" s="232"/>
      <c r="EB104" s="232"/>
      <c r="EC104" s="232"/>
      <c r="ED104" s="232"/>
      <c r="EE104" s="232"/>
      <c r="EF104" s="232"/>
      <c r="EG104" s="232"/>
      <c r="EH104" s="232"/>
      <c r="EI104" s="232"/>
      <c r="EJ104" s="232"/>
      <c r="EK104" s="232"/>
      <c r="EL104" s="232"/>
      <c r="EM104" s="232"/>
      <c r="EN104" s="232"/>
      <c r="EO104" s="232"/>
      <c r="EP104" s="232"/>
      <c r="EQ104" s="232"/>
      <c r="ER104" s="232"/>
      <c r="ES104" s="232"/>
      <c r="ET104" s="232"/>
      <c r="EU104" s="232"/>
      <c r="EV104" s="232"/>
      <c r="EW104" s="232"/>
      <c r="EX104" s="232"/>
      <c r="EY104" s="232"/>
      <c r="EZ104" s="232"/>
      <c r="FA104" s="232"/>
      <c r="FB104" s="232"/>
      <c r="FC104" s="232"/>
      <c r="FD104" s="232"/>
      <c r="FE104" s="232"/>
      <c r="FF104" s="232"/>
      <c r="FG104" s="232"/>
      <c r="FH104" s="232"/>
      <c r="FI104" s="232"/>
      <c r="FJ104" s="232"/>
      <c r="FK104" s="232"/>
      <c r="FL104" s="232"/>
      <c r="FM104" s="232"/>
      <c r="FN104" s="232"/>
      <c r="FO104" s="232"/>
      <c r="FP104" s="232"/>
      <c r="FQ104" s="232"/>
      <c r="FR104" s="232"/>
      <c r="FS104" s="232"/>
      <c r="FT104" s="232"/>
      <c r="FU104" s="232"/>
      <c r="FV104" s="232"/>
      <c r="FW104" s="232"/>
      <c r="FX104" s="232"/>
      <c r="FY104" s="232"/>
      <c r="FZ104" s="232"/>
      <c r="GA104" s="232"/>
      <c r="GB104" s="232"/>
      <c r="GC104" s="232"/>
      <c r="GD104" s="232"/>
      <c r="GE104" s="232"/>
      <c r="GF104" s="232"/>
      <c r="GG104" s="232"/>
      <c r="GH104" s="232"/>
      <c r="GI104" s="232"/>
      <c r="GJ104" s="232"/>
      <c r="GK104" s="232"/>
      <c r="GL104" s="232"/>
      <c r="GM104" s="232"/>
      <c r="GN104" s="232"/>
      <c r="GO104" s="232"/>
      <c r="GP104" s="232"/>
      <c r="GQ104" s="232"/>
      <c r="GR104" s="232"/>
      <c r="GS104" s="232"/>
      <c r="GT104" s="232"/>
      <c r="GU104" s="232"/>
      <c r="GV104" s="232"/>
      <c r="GW104" s="232"/>
      <c r="GX104" s="232"/>
      <c r="GY104" s="232"/>
      <c r="GZ104" s="232"/>
      <c r="HA104" s="232"/>
      <c r="HB104" s="232"/>
      <c r="HC104" s="232"/>
      <c r="HD104" s="232"/>
      <c r="HE104" s="232"/>
      <c r="HF104" s="232"/>
      <c r="HG104" s="232"/>
      <c r="HH104" s="232"/>
      <c r="HI104" s="232"/>
      <c r="HJ104" s="232"/>
      <c r="HK104" s="232"/>
      <c r="HL104" s="232"/>
      <c r="HM104" s="232"/>
      <c r="HN104" s="232"/>
      <c r="HO104" s="232"/>
      <c r="HP104" s="232"/>
      <c r="HQ104" s="232"/>
      <c r="HR104" s="232"/>
      <c r="HS104" s="232"/>
      <c r="HT104" s="232"/>
      <c r="HU104" s="232"/>
      <c r="HV104" s="232"/>
      <c r="HW104" s="232"/>
      <c r="HX104" s="232"/>
      <c r="HY104" s="232"/>
      <c r="HZ104" s="232"/>
      <c r="IA104" s="232"/>
      <c r="IB104" s="232"/>
      <c r="IC104" s="232"/>
      <c r="ID104" s="232"/>
      <c r="IE104" s="232"/>
      <c r="IF104" s="232"/>
      <c r="IG104" s="232"/>
      <c r="IH104" s="232"/>
      <c r="II104" s="232"/>
      <c r="IJ104" s="232"/>
      <c r="IK104" s="232"/>
      <c r="IL104" s="232"/>
      <c r="IM104" s="232"/>
      <c r="IN104" s="232"/>
      <c r="IO104" s="232"/>
      <c r="IP104" s="232"/>
      <c r="IQ104" s="232"/>
      <c r="IR104" s="232"/>
      <c r="IS104" s="232"/>
      <c r="IT104" s="232"/>
      <c r="IU104" s="232"/>
      <c r="IV104" s="232"/>
      <c r="IW104" s="232"/>
      <c r="IX104" s="232"/>
      <c r="IY104" s="232"/>
      <c r="IZ104" s="232"/>
      <c r="JA104" s="232"/>
      <c r="JB104" s="232"/>
      <c r="JC104" s="232"/>
      <c r="JD104" s="232"/>
      <c r="JE104" s="232"/>
      <c r="JF104" s="232"/>
      <c r="JG104" s="232"/>
      <c r="JH104" s="232"/>
      <c r="JI104" s="232"/>
      <c r="JJ104" s="232"/>
      <c r="JK104" s="232"/>
      <c r="JL104" s="232"/>
      <c r="JM104" s="232"/>
      <c r="JN104" s="232"/>
      <c r="JO104" s="232"/>
      <c r="JP104" s="232"/>
      <c r="JQ104" s="232"/>
      <c r="JR104" s="232"/>
      <c r="JS104" s="232"/>
      <c r="JT104" s="232"/>
      <c r="JU104" s="232"/>
      <c r="JV104" s="232"/>
      <c r="JW104" s="232"/>
      <c r="JX104" s="232"/>
      <c r="JY104" s="232"/>
      <c r="JZ104" s="232"/>
      <c r="KA104" s="232"/>
      <c r="KB104" s="232"/>
      <c r="KC104" s="232"/>
      <c r="KD104" s="232"/>
      <c r="KE104" s="232"/>
      <c r="KF104" s="232"/>
      <c r="KG104" s="232"/>
      <c r="KH104" s="232"/>
      <c r="KI104" s="232"/>
      <c r="KJ104" s="232"/>
      <c r="KK104" s="232"/>
      <c r="KL104" s="232"/>
      <c r="KM104" s="232"/>
      <c r="KN104" s="232"/>
      <c r="KO104" s="232"/>
      <c r="KP104" s="232"/>
      <c r="KQ104" s="232"/>
      <c r="KR104" s="232"/>
      <c r="KS104" s="232"/>
      <c r="KT104" s="232"/>
      <c r="KU104" s="232"/>
      <c r="KV104" s="232"/>
      <c r="KW104" s="232"/>
      <c r="KX104" s="232"/>
      <c r="KY104" s="232"/>
      <c r="KZ104" s="232"/>
      <c r="LA104" s="232"/>
      <c r="LB104" s="232"/>
      <c r="LC104" s="232"/>
      <c r="LD104" s="232"/>
      <c r="LE104" s="232"/>
      <c r="LF104" s="232"/>
      <c r="LG104" s="232"/>
      <c r="LH104" s="232"/>
      <c r="LI104" s="232"/>
      <c r="LJ104" s="232"/>
      <c r="LK104" s="232"/>
      <c r="LL104" s="232"/>
      <c r="LM104" s="232"/>
      <c r="LN104" s="232"/>
      <c r="LO104" s="232"/>
      <c r="LP104" s="232"/>
      <c r="LQ104" s="232"/>
      <c r="LR104" s="232"/>
      <c r="LS104" s="232"/>
      <c r="LT104" s="232"/>
      <c r="LU104" s="232"/>
      <c r="LV104" s="232"/>
      <c r="LW104" s="232"/>
      <c r="LX104" s="232"/>
      <c r="LY104" s="232"/>
      <c r="LZ104" s="232"/>
      <c r="MA104" s="232"/>
      <c r="MB104" s="232"/>
      <c r="MC104" s="232"/>
      <c r="MD104" s="232"/>
      <c r="ME104" s="232"/>
      <c r="MF104" s="232"/>
      <c r="MG104" s="232"/>
      <c r="MH104" s="232"/>
      <c r="MI104" s="232"/>
      <c r="MJ104" s="232"/>
      <c r="MK104" s="232"/>
      <c r="ML104" s="232"/>
      <c r="MM104" s="232"/>
      <c r="MN104" s="232"/>
      <c r="MO104" s="232"/>
      <c r="MP104" s="232"/>
      <c r="MQ104" s="232"/>
      <c r="MR104" s="232"/>
      <c r="MS104" s="232"/>
      <c r="MT104" s="232"/>
      <c r="MU104" s="232"/>
      <c r="MV104" s="232"/>
      <c r="MW104" s="232"/>
      <c r="MX104" s="232"/>
      <c r="MY104" s="232"/>
      <c r="MZ104" s="232"/>
      <c r="NA104" s="232"/>
      <c r="NB104" s="232"/>
      <c r="NC104" s="232"/>
      <c r="ND104" s="232"/>
      <c r="NE104" s="232"/>
      <c r="NF104" s="232"/>
      <c r="NG104" s="232"/>
      <c r="NH104" s="232"/>
      <c r="NI104" s="232"/>
      <c r="NJ104" s="232"/>
      <c r="NK104" s="232"/>
      <c r="NL104" s="232"/>
      <c r="NM104" s="232"/>
      <c r="NN104" s="232"/>
      <c r="NO104" s="232"/>
      <c r="NP104" s="232"/>
      <c r="NQ104" s="232"/>
      <c r="NR104" s="232"/>
      <c r="NS104" s="232"/>
      <c r="NT104" s="232"/>
      <c r="NU104" s="232"/>
      <c r="NV104" s="232"/>
      <c r="NW104" s="232"/>
      <c r="NX104" s="232"/>
      <c r="NY104" s="232"/>
      <c r="NZ104" s="232"/>
      <c r="OA104" s="232"/>
      <c r="OB104" s="232"/>
      <c r="OC104" s="232"/>
      <c r="OD104" s="232"/>
      <c r="OE104" s="232"/>
      <c r="OF104" s="232"/>
      <c r="OG104" s="232"/>
      <c r="OH104" s="232"/>
      <c r="OI104" s="232"/>
      <c r="OJ104" s="232"/>
      <c r="OK104" s="232"/>
      <c r="OL104" s="232"/>
      <c r="OM104" s="232"/>
      <c r="ON104" s="232"/>
      <c r="OO104" s="232"/>
      <c r="OP104" s="232"/>
      <c r="OQ104" s="232"/>
      <c r="OR104" s="232"/>
      <c r="OS104" s="232"/>
      <c r="OT104" s="232"/>
      <c r="OU104" s="232"/>
      <c r="OV104" s="232"/>
      <c r="OW104" s="232"/>
      <c r="OX104" s="232"/>
      <c r="OY104" s="232"/>
      <c r="OZ104" s="232"/>
      <c r="PA104" s="232"/>
      <c r="PB104" s="232"/>
      <c r="PC104" s="232"/>
      <c r="PD104" s="232"/>
      <c r="PE104" s="232"/>
      <c r="PF104" s="232"/>
      <c r="PG104" s="232"/>
      <c r="PH104" s="232"/>
      <c r="PI104" s="232"/>
      <c r="PJ104" s="232"/>
      <c r="PK104" s="232"/>
      <c r="PL104" s="232"/>
      <c r="PM104" s="232"/>
      <c r="PN104" s="232"/>
      <c r="PO104" s="232"/>
      <c r="PP104" s="232"/>
      <c r="PQ104" s="232"/>
      <c r="PR104" s="232"/>
      <c r="PS104" s="232"/>
      <c r="PT104" s="232"/>
      <c r="PU104" s="232"/>
      <c r="PV104" s="232"/>
      <c r="PW104" s="232"/>
      <c r="PX104" s="232"/>
      <c r="PY104" s="232"/>
      <c r="PZ104" s="232"/>
      <c r="QA104" s="232"/>
      <c r="QB104" s="232"/>
      <c r="QC104" s="232"/>
      <c r="QD104" s="232"/>
      <c r="QE104" s="232"/>
      <c r="QF104" s="232"/>
      <c r="QG104" s="232"/>
      <c r="QH104" s="232"/>
      <c r="QI104" s="232"/>
      <c r="QJ104" s="232"/>
      <c r="QK104" s="232"/>
      <c r="QL104" s="232"/>
      <c r="QM104" s="232"/>
      <c r="QN104" s="232"/>
      <c r="QO104" s="232"/>
      <c r="QP104" s="232"/>
      <c r="QQ104" s="232"/>
      <c r="QR104" s="232"/>
      <c r="QS104" s="232"/>
      <c r="QT104" s="232"/>
      <c r="QU104" s="232"/>
      <c r="QV104" s="232"/>
      <c r="QW104" s="232"/>
      <c r="QX104" s="232"/>
      <c r="QY104" s="232"/>
      <c r="QZ104" s="232"/>
      <c r="RA104" s="232"/>
      <c r="RB104" s="232"/>
      <c r="RC104" s="232"/>
      <c r="RD104" s="232"/>
      <c r="RE104" s="232"/>
      <c r="RF104" s="232"/>
      <c r="RG104" s="232"/>
      <c r="RH104" s="232"/>
      <c r="RI104" s="232"/>
      <c r="RJ104" s="232"/>
      <c r="RK104" s="232"/>
      <c r="RL104" s="232"/>
      <c r="RM104" s="232"/>
      <c r="RN104" s="232"/>
      <c r="RO104" s="232"/>
      <c r="RP104" s="232"/>
      <c r="RQ104" s="232"/>
      <c r="RR104" s="232"/>
      <c r="RS104" s="232"/>
      <c r="RT104" s="232"/>
      <c r="RU104" s="232"/>
      <c r="RV104" s="232"/>
      <c r="RW104" s="232"/>
      <c r="RX104" s="232"/>
      <c r="RY104" s="232"/>
      <c r="RZ104" s="232"/>
      <c r="SA104" s="232"/>
      <c r="SB104" s="232"/>
      <c r="SC104" s="232"/>
      <c r="SD104" s="232"/>
      <c r="SE104" s="232"/>
      <c r="SF104" s="232"/>
      <c r="SG104" s="232"/>
      <c r="SH104" s="232"/>
      <c r="SI104" s="232"/>
      <c r="SJ104" s="232"/>
      <c r="SK104" s="232"/>
      <c r="SL104" s="232"/>
      <c r="SM104" s="232"/>
      <c r="SN104" s="232"/>
      <c r="SO104" s="232"/>
      <c r="SP104" s="232"/>
      <c r="SQ104" s="232"/>
      <c r="SR104" s="232"/>
      <c r="SS104" s="232"/>
      <c r="ST104" s="232"/>
      <c r="SU104" s="232"/>
      <c r="SV104" s="232"/>
      <c r="SW104" s="232"/>
      <c r="SX104" s="232"/>
      <c r="SY104" s="232"/>
      <c r="SZ104" s="232"/>
      <c r="TA104" s="232"/>
      <c r="TB104" s="232"/>
      <c r="TC104" s="232"/>
      <c r="TD104" s="232"/>
      <c r="TE104" s="232"/>
      <c r="TF104" s="232"/>
      <c r="TG104" s="232"/>
      <c r="TH104" s="232"/>
      <c r="TI104" s="232"/>
      <c r="TJ104" s="232"/>
      <c r="TK104" s="232"/>
      <c r="TL104" s="232"/>
      <c r="TM104" s="232"/>
      <c r="TN104" s="232"/>
      <c r="TO104" s="232"/>
      <c r="TP104" s="232"/>
      <c r="TQ104" s="232"/>
      <c r="TR104" s="232"/>
      <c r="TS104" s="232"/>
      <c r="TT104" s="232"/>
      <c r="TU104" s="232"/>
      <c r="TV104" s="232"/>
      <c r="TW104" s="232"/>
      <c r="TX104" s="232"/>
      <c r="TY104" s="232"/>
      <c r="TZ104" s="232"/>
      <c r="UA104" s="232"/>
      <c r="UB104" s="232"/>
      <c r="UC104" s="232"/>
      <c r="UD104" s="232"/>
      <c r="UE104" s="232"/>
      <c r="UF104" s="232"/>
      <c r="UG104" s="232"/>
      <c r="UH104" s="232"/>
      <c r="UI104" s="232"/>
      <c r="UJ104" s="232"/>
      <c r="UK104" s="232"/>
      <c r="UL104" s="232"/>
      <c r="UM104" s="232"/>
      <c r="UN104" s="232"/>
      <c r="UO104" s="232"/>
      <c r="UP104" s="232"/>
      <c r="UQ104" s="232"/>
      <c r="UR104" s="232"/>
      <c r="US104" s="232"/>
      <c r="UT104" s="232"/>
      <c r="UU104" s="232"/>
      <c r="UV104" s="232"/>
      <c r="UW104" s="232"/>
      <c r="UX104" s="232"/>
      <c r="UY104" s="232"/>
      <c r="UZ104" s="232"/>
      <c r="VA104" s="232"/>
      <c r="VB104" s="232"/>
      <c r="VC104" s="232"/>
      <c r="VD104" s="232"/>
      <c r="VE104" s="232"/>
      <c r="VF104" s="232"/>
      <c r="VG104" s="232"/>
      <c r="VH104" s="232"/>
      <c r="VI104" s="232"/>
      <c r="VJ104" s="232"/>
      <c r="VK104" s="232"/>
      <c r="VL104" s="232"/>
      <c r="VM104" s="232"/>
      <c r="VN104" s="232"/>
      <c r="VO104" s="232"/>
      <c r="VP104" s="232"/>
      <c r="VQ104" s="232"/>
      <c r="VR104" s="232"/>
      <c r="VS104" s="232"/>
      <c r="VT104" s="232"/>
      <c r="VU104" s="232"/>
      <c r="VV104" s="232"/>
      <c r="VW104" s="232"/>
      <c r="VX104" s="232"/>
      <c r="VY104" s="232"/>
      <c r="VZ104" s="232"/>
      <c r="WA104" s="232"/>
      <c r="WB104" s="232"/>
      <c r="WC104" s="232"/>
      <c r="WD104" s="232"/>
      <c r="WE104" s="232"/>
      <c r="WF104" s="232"/>
      <c r="WG104" s="232"/>
      <c r="WH104" s="232"/>
      <c r="WI104" s="232"/>
      <c r="WJ104" s="232"/>
      <c r="WK104" s="232"/>
      <c r="WL104" s="232"/>
      <c r="WM104" s="232"/>
      <c r="WN104" s="232"/>
      <c r="WO104" s="232"/>
      <c r="WP104" s="232"/>
      <c r="WQ104" s="232"/>
      <c r="WR104" s="232"/>
      <c r="WS104" s="232"/>
      <c r="WT104" s="232"/>
      <c r="WU104" s="232"/>
      <c r="WV104" s="232"/>
      <c r="WW104" s="232"/>
      <c r="WX104" s="232"/>
      <c r="WY104" s="232"/>
      <c r="WZ104" s="232"/>
      <c r="XA104" s="232"/>
      <c r="XB104" s="232"/>
      <c r="XC104" s="232"/>
      <c r="XD104" s="232"/>
      <c r="XE104" s="232"/>
      <c r="XF104" s="232"/>
      <c r="XG104" s="232"/>
      <c r="XH104" s="232"/>
      <c r="XI104" s="232"/>
      <c r="XJ104" s="232"/>
      <c r="XK104" s="232"/>
      <c r="XL104" s="232"/>
      <c r="XM104" s="232"/>
      <c r="XN104" s="232"/>
      <c r="XO104" s="232"/>
      <c r="XP104" s="232"/>
      <c r="XQ104" s="232"/>
      <c r="XR104" s="232"/>
      <c r="XS104" s="232"/>
      <c r="XT104" s="232"/>
      <c r="XU104" s="232"/>
      <c r="XV104" s="232"/>
      <c r="XW104" s="232"/>
      <c r="XX104" s="232"/>
      <c r="XY104" s="232"/>
      <c r="XZ104" s="232"/>
      <c r="YA104" s="232"/>
      <c r="YB104" s="232"/>
      <c r="YC104" s="232"/>
      <c r="YD104" s="232"/>
      <c r="YE104" s="232"/>
      <c r="YF104" s="232"/>
      <c r="YG104" s="232"/>
      <c r="YH104" s="232"/>
      <c r="YI104" s="232"/>
      <c r="YJ104" s="232"/>
      <c r="YK104" s="232"/>
      <c r="YL104" s="232"/>
      <c r="YM104" s="232"/>
      <c r="YN104" s="232"/>
      <c r="YO104" s="232"/>
      <c r="YP104" s="232"/>
      <c r="YQ104" s="232"/>
      <c r="YR104" s="232"/>
      <c r="YS104" s="232"/>
      <c r="YT104" s="232"/>
      <c r="YU104" s="232"/>
      <c r="YV104" s="232"/>
      <c r="YW104" s="232"/>
      <c r="YX104" s="232"/>
      <c r="YY104" s="232"/>
      <c r="YZ104" s="232"/>
      <c r="ZA104" s="232"/>
      <c r="ZB104" s="232"/>
      <c r="ZC104" s="232"/>
      <c r="ZD104" s="232"/>
      <c r="ZE104" s="232"/>
      <c r="ZF104" s="232"/>
      <c r="ZG104" s="232"/>
      <c r="ZH104" s="232"/>
      <c r="ZI104" s="232"/>
      <c r="ZJ104" s="232"/>
      <c r="ZK104" s="232"/>
      <c r="ZL104" s="232"/>
      <c r="ZM104" s="232"/>
      <c r="ZN104" s="232"/>
      <c r="ZO104" s="232"/>
      <c r="ZP104" s="232"/>
      <c r="ZQ104" s="232"/>
      <c r="ZR104" s="232"/>
      <c r="ZS104" s="232"/>
      <c r="ZT104" s="232"/>
      <c r="ZU104" s="232"/>
      <c r="ZV104" s="232"/>
      <c r="ZW104" s="232"/>
      <c r="ZX104" s="232"/>
      <c r="ZY104" s="232"/>
      <c r="ZZ104" s="232"/>
      <c r="AAA104" s="232"/>
      <c r="AAB104" s="232"/>
      <c r="AAC104" s="232"/>
      <c r="AAD104" s="232"/>
      <c r="AAE104" s="232"/>
      <c r="AAF104" s="232"/>
      <c r="AAG104" s="232"/>
      <c r="AAH104" s="232"/>
      <c r="AAI104" s="232"/>
      <c r="AAJ104" s="232"/>
      <c r="AAK104" s="232"/>
      <c r="AAL104" s="232"/>
      <c r="AAM104" s="232"/>
      <c r="AAN104" s="232"/>
      <c r="AAO104" s="232"/>
      <c r="AAP104" s="232"/>
      <c r="AAQ104" s="232"/>
      <c r="AAR104" s="232"/>
      <c r="AAS104" s="232"/>
      <c r="AAT104" s="232"/>
      <c r="AAU104" s="232"/>
      <c r="AAV104" s="232"/>
      <c r="AAW104" s="232"/>
      <c r="AAX104" s="232"/>
      <c r="AAY104" s="232"/>
      <c r="AAZ104" s="232"/>
      <c r="ABA104" s="232"/>
      <c r="ABB104" s="232"/>
      <c r="ABC104" s="232"/>
      <c r="ABD104" s="232"/>
      <c r="ABE104" s="232"/>
      <c r="ABF104" s="232"/>
      <c r="ABG104" s="232"/>
      <c r="ABH104" s="232"/>
      <c r="ABI104" s="232"/>
      <c r="ABJ104" s="232"/>
      <c r="ABK104" s="232"/>
      <c r="ABL104" s="232"/>
      <c r="ABM104" s="232"/>
      <c r="ABN104" s="232"/>
      <c r="ABO104" s="232"/>
      <c r="ABP104" s="232"/>
      <c r="ABQ104" s="232"/>
      <c r="ABR104" s="232"/>
      <c r="ABS104" s="232"/>
      <c r="ABT104" s="232"/>
      <c r="ABU104" s="232"/>
      <c r="ABV104" s="232"/>
      <c r="ABW104" s="232"/>
      <c r="ABX104" s="232"/>
      <c r="ABY104" s="232"/>
      <c r="ABZ104" s="232"/>
      <c r="ACA104" s="232"/>
      <c r="ACB104" s="232"/>
      <c r="ACC104" s="232"/>
      <c r="ACD104" s="232"/>
      <c r="ACE104" s="232"/>
      <c r="ACF104" s="232"/>
      <c r="ACG104" s="232"/>
      <c r="ACH104" s="232"/>
      <c r="ACI104" s="232"/>
      <c r="ACJ104" s="232"/>
      <c r="ACK104" s="232"/>
      <c r="ACL104" s="232"/>
      <c r="ACM104" s="232"/>
      <c r="ACN104" s="232"/>
      <c r="ACO104" s="232"/>
      <c r="ACP104" s="232"/>
      <c r="ACQ104" s="232"/>
      <c r="ACR104" s="232"/>
      <c r="ACS104" s="232"/>
      <c r="ACT104" s="232"/>
      <c r="ACU104" s="232"/>
      <c r="ACV104" s="232"/>
      <c r="ACW104" s="232"/>
      <c r="ACX104" s="232"/>
      <c r="ACY104" s="232"/>
      <c r="ACZ104" s="232"/>
      <c r="ADA104" s="232"/>
      <c r="ADB104" s="232"/>
      <c r="ADC104" s="232"/>
      <c r="ADD104" s="232"/>
      <c r="ADE104" s="232"/>
      <c r="ADF104" s="232"/>
      <c r="ADG104" s="232"/>
      <c r="ADH104" s="232"/>
      <c r="ADI104" s="232"/>
      <c r="ADJ104" s="232"/>
      <c r="ADK104" s="232"/>
      <c r="ADL104" s="232"/>
      <c r="ADM104" s="232"/>
      <c r="ADN104" s="232"/>
      <c r="ADO104" s="232"/>
      <c r="ADP104" s="232"/>
      <c r="ADQ104" s="232"/>
      <c r="ADR104" s="232"/>
      <c r="ADS104" s="232"/>
      <c r="ADT104" s="232"/>
      <c r="ADU104" s="232"/>
      <c r="ADV104" s="232"/>
      <c r="ADW104" s="232"/>
      <c r="ADX104" s="232"/>
      <c r="ADY104" s="232"/>
      <c r="ADZ104" s="232"/>
      <c r="AEA104" s="232"/>
      <c r="AEB104" s="232"/>
      <c r="AEC104" s="232"/>
      <c r="AED104" s="232"/>
      <c r="AEE104" s="232"/>
      <c r="AEF104" s="232"/>
      <c r="AEG104" s="232"/>
      <c r="AEH104" s="232"/>
      <c r="AEI104" s="232"/>
      <c r="AEJ104" s="232"/>
      <c r="AEK104" s="232"/>
      <c r="AEL104" s="232"/>
      <c r="AEM104" s="232"/>
      <c r="AEN104" s="232"/>
      <c r="AEO104" s="232"/>
      <c r="AEP104" s="232"/>
      <c r="AEQ104" s="232"/>
      <c r="AER104" s="232"/>
      <c r="AES104" s="232"/>
      <c r="AET104" s="232"/>
      <c r="AEU104" s="232"/>
      <c r="AEV104" s="232"/>
      <c r="AEW104" s="232"/>
      <c r="AEX104" s="232"/>
      <c r="AEY104" s="232"/>
      <c r="AEZ104" s="232"/>
      <c r="AFA104" s="232"/>
      <c r="AFB104" s="232"/>
      <c r="AFC104" s="232"/>
      <c r="AFD104" s="232"/>
      <c r="AFE104" s="232"/>
      <c r="AFF104" s="232"/>
      <c r="AFG104" s="232"/>
      <c r="AFH104" s="232"/>
      <c r="AFI104" s="232"/>
      <c r="AFJ104" s="232"/>
      <c r="AFK104" s="232"/>
      <c r="AFL104" s="232"/>
      <c r="AFM104" s="232"/>
      <c r="AFN104" s="232"/>
      <c r="AFO104" s="232"/>
      <c r="AFP104" s="232"/>
      <c r="AFQ104" s="232"/>
      <c r="AFR104" s="232"/>
      <c r="AFS104" s="232"/>
      <c r="AFT104" s="232"/>
      <c r="AFU104" s="232"/>
      <c r="AFV104" s="232"/>
      <c r="AFW104" s="232"/>
      <c r="AFX104" s="232"/>
      <c r="AFY104" s="232"/>
      <c r="AFZ104" s="232"/>
      <c r="AGA104" s="232"/>
      <c r="AGB104" s="232"/>
      <c r="AGC104" s="232"/>
      <c r="AGD104" s="232"/>
      <c r="AGE104" s="232"/>
      <c r="AGF104" s="232"/>
      <c r="AGG104" s="232"/>
      <c r="AGH104" s="232"/>
      <c r="AGI104" s="232"/>
      <c r="AGJ104" s="232"/>
      <c r="AGK104" s="232"/>
      <c r="AGL104" s="232"/>
      <c r="AGM104" s="232"/>
      <c r="AGN104" s="232"/>
      <c r="AGO104" s="232"/>
      <c r="AGP104" s="232"/>
      <c r="AGQ104" s="232"/>
      <c r="AGR104" s="232"/>
      <c r="AGS104" s="232"/>
      <c r="AGT104" s="232"/>
      <c r="AGU104" s="232"/>
      <c r="AGV104" s="232"/>
      <c r="AGW104" s="232"/>
      <c r="AGX104" s="232"/>
      <c r="AGY104" s="232"/>
      <c r="AGZ104" s="232"/>
      <c r="AHA104" s="232"/>
      <c r="AHB104" s="232"/>
      <c r="AHC104" s="232"/>
      <c r="AHD104" s="232"/>
      <c r="AHE104" s="232"/>
      <c r="AHF104" s="232"/>
      <c r="AHG104" s="232"/>
      <c r="AHH104" s="232"/>
      <c r="AHI104" s="232"/>
      <c r="AHJ104" s="232"/>
      <c r="AHK104" s="232"/>
      <c r="AHL104" s="232"/>
      <c r="AHM104" s="232"/>
      <c r="AHN104" s="232"/>
      <c r="AHO104" s="232"/>
      <c r="AHP104" s="232"/>
      <c r="AHQ104" s="232"/>
      <c r="AHR104" s="232"/>
      <c r="AHS104" s="232"/>
      <c r="AHT104" s="232"/>
      <c r="AHU104" s="232"/>
      <c r="AHV104" s="232"/>
      <c r="AHW104" s="232"/>
      <c r="AHX104" s="232"/>
      <c r="AHY104" s="232"/>
      <c r="AHZ104" s="232"/>
      <c r="AIA104" s="232"/>
      <c r="AIB104" s="232"/>
      <c r="AIC104" s="232"/>
      <c r="AID104" s="232"/>
      <c r="AIE104" s="232"/>
      <c r="AIF104" s="232"/>
      <c r="AIG104" s="232"/>
      <c r="AIH104" s="232"/>
      <c r="AII104" s="232"/>
      <c r="AIJ104" s="232"/>
      <c r="AIK104" s="232"/>
      <c r="AIL104" s="232"/>
      <c r="AIM104" s="232"/>
      <c r="AIN104" s="232"/>
      <c r="AIO104" s="232"/>
      <c r="AIP104" s="232"/>
      <c r="AIQ104" s="232"/>
      <c r="AIR104" s="232"/>
      <c r="AIS104" s="232"/>
      <c r="AIT104" s="232"/>
      <c r="AIU104" s="232"/>
      <c r="AIV104" s="232"/>
      <c r="AIW104" s="232"/>
      <c r="AIX104" s="232"/>
      <c r="AIY104" s="232"/>
      <c r="AIZ104" s="232"/>
      <c r="AJA104" s="232"/>
      <c r="AJB104" s="232"/>
      <c r="AJC104" s="232"/>
      <c r="AJD104" s="232"/>
      <c r="AJE104" s="232"/>
      <c r="AJF104" s="232"/>
      <c r="AJG104" s="232"/>
      <c r="AJH104" s="232"/>
      <c r="AJI104" s="232"/>
      <c r="AJJ104" s="232"/>
      <c r="AJK104" s="232"/>
      <c r="AJL104" s="232"/>
      <c r="AJM104" s="232"/>
      <c r="AJN104" s="232"/>
      <c r="AJO104" s="232"/>
      <c r="AJP104" s="232"/>
      <c r="AJQ104" s="232"/>
      <c r="AJR104" s="232"/>
      <c r="AJS104" s="232"/>
      <c r="AJT104" s="232"/>
      <c r="AJU104" s="232"/>
      <c r="AJV104" s="232"/>
      <c r="AJW104" s="232"/>
      <c r="AJX104" s="232"/>
      <c r="AJY104" s="232"/>
      <c r="AJZ104" s="232"/>
      <c r="AKA104" s="232"/>
      <c r="AKB104" s="232"/>
      <c r="AKC104" s="232"/>
      <c r="AKD104" s="232"/>
      <c r="AKE104" s="232"/>
      <c r="AKF104" s="232"/>
      <c r="AKG104" s="232"/>
      <c r="AKH104" s="232"/>
      <c r="AKI104" s="232"/>
      <c r="AKJ104" s="232"/>
      <c r="AKK104" s="232"/>
      <c r="AKL104" s="232"/>
      <c r="AKM104" s="232"/>
      <c r="AKN104" s="232"/>
      <c r="AKO104" s="232"/>
      <c r="AKP104" s="232"/>
      <c r="AKQ104" s="232"/>
      <c r="AKR104" s="232"/>
      <c r="AKS104" s="232"/>
      <c r="AKT104" s="232"/>
      <c r="AKU104" s="232"/>
      <c r="AKV104" s="232"/>
      <c r="AKW104" s="232"/>
      <c r="AKX104" s="232"/>
      <c r="AKY104" s="232"/>
      <c r="AKZ104" s="232"/>
      <c r="ALA104" s="232"/>
      <c r="ALB104" s="232"/>
      <c r="ALC104" s="232"/>
      <c r="ALD104" s="232"/>
      <c r="ALE104" s="232"/>
      <c r="ALF104" s="232"/>
      <c r="ALG104" s="232"/>
      <c r="ALH104" s="232"/>
      <c r="ALI104" s="232"/>
      <c r="ALJ104" s="232"/>
      <c r="ALK104" s="232"/>
      <c r="ALL104" s="232"/>
      <c r="ALM104" s="232"/>
      <c r="ALN104" s="232"/>
      <c r="ALO104" s="232"/>
      <c r="ALP104" s="232"/>
      <c r="ALQ104" s="232"/>
      <c r="ALR104" s="232"/>
      <c r="ALS104" s="232"/>
      <c r="ALT104" s="232"/>
      <c r="ALU104" s="232"/>
      <c r="ALV104" s="232"/>
      <c r="ALW104" s="232"/>
      <c r="ALX104" s="232"/>
      <c r="ALY104" s="232"/>
      <c r="ALZ104" s="232"/>
      <c r="AMA104" s="232"/>
      <c r="AMB104" s="232"/>
      <c r="AMC104" s="232"/>
      <c r="AMD104" s="232"/>
      <c r="AME104" s="232"/>
      <c r="AMF104" s="232"/>
      <c r="AMG104" s="232"/>
      <c r="AMH104" s="232"/>
      <c r="AMI104" s="232"/>
      <c r="AMJ104" s="232"/>
      <c r="AMK104" s="232"/>
    </row>
    <row r="105" spans="1:1025" s="234" customFormat="1" ht="30" customHeight="1">
      <c r="A105" s="330">
        <f>A103+1</f>
        <v>6</v>
      </c>
      <c r="B105" s="313" t="str">
        <f>IF(ISBLANK('[10]PRESUP LINEA IMPULSION'!B666),"",'[10]PRESUP LINEA IMPULSION'!B666)</f>
        <v>TRANSPORTE INTERNO TUBERIAS DE :</v>
      </c>
      <c r="C105" s="312" t="str">
        <f>IF(ISBLANK('[10]PRESUP LINEA IMPULSION'!C666),"",'[10]PRESUP LINEA IMPULSION'!C666)</f>
        <v/>
      </c>
      <c r="D105" s="311" t="str">
        <f>IF(ISBLANK('[10]PRESUP LINEA IMPULSION'!D666),"",'[10]PRESUP LINEA IMPULSION'!D666)</f>
        <v/>
      </c>
      <c r="E105" s="310"/>
      <c r="F105" s="309" t="str">
        <f t="shared" ref="F105:F117" si="5">IF(C105="","",ROUND(C105*E105,2))</f>
        <v/>
      </c>
      <c r="G105" s="288" t="str">
        <f>IF(ISBLANK('[10]PRESUP LINEA IMPULSION'!G666),"",'[10]PRESUP LINEA IMPULSION'!G666)</f>
        <v/>
      </c>
      <c r="H105" s="250"/>
      <c r="K105" s="233"/>
      <c r="L105" s="233"/>
      <c r="M105" s="233"/>
      <c r="N105" s="233"/>
      <c r="O105" s="233"/>
      <c r="P105" s="233"/>
      <c r="Q105" s="233"/>
      <c r="R105" s="233"/>
      <c r="S105" s="232"/>
      <c r="T105" s="232"/>
      <c r="U105" s="232"/>
      <c r="V105" s="232"/>
      <c r="W105" s="232"/>
      <c r="X105" s="232"/>
      <c r="Y105" s="232"/>
      <c r="Z105" s="232"/>
      <c r="AA105" s="232"/>
      <c r="AB105" s="232"/>
      <c r="AC105" s="232"/>
      <c r="AD105" s="232"/>
      <c r="AE105" s="232"/>
      <c r="AF105" s="232"/>
      <c r="AG105" s="232"/>
      <c r="AH105" s="232"/>
      <c r="AI105" s="232"/>
      <c r="AJ105" s="232"/>
      <c r="AK105" s="232"/>
      <c r="AL105" s="232"/>
      <c r="AM105" s="232"/>
      <c r="AN105" s="232"/>
      <c r="AO105" s="232"/>
      <c r="AP105" s="232"/>
      <c r="AQ105" s="232"/>
      <c r="AR105" s="232"/>
      <c r="AS105" s="232"/>
      <c r="AT105" s="232"/>
      <c r="AU105" s="232"/>
      <c r="AV105" s="232"/>
      <c r="AW105" s="232"/>
      <c r="AX105" s="232"/>
      <c r="AY105" s="232"/>
      <c r="AZ105" s="232"/>
      <c r="BA105" s="232"/>
      <c r="BB105" s="232"/>
      <c r="BC105" s="232"/>
      <c r="BD105" s="232"/>
      <c r="BE105" s="232"/>
      <c r="BF105" s="232"/>
      <c r="BG105" s="232"/>
      <c r="BH105" s="232"/>
      <c r="BI105" s="232"/>
      <c r="BJ105" s="232"/>
      <c r="BK105" s="232"/>
      <c r="BL105" s="232"/>
      <c r="BM105" s="232"/>
      <c r="BN105" s="232"/>
      <c r="BO105" s="232"/>
      <c r="BP105" s="232"/>
      <c r="BQ105" s="232"/>
      <c r="BR105" s="232"/>
      <c r="BS105" s="232"/>
      <c r="BT105" s="232"/>
      <c r="BU105" s="232"/>
      <c r="BV105" s="232"/>
      <c r="BW105" s="232"/>
      <c r="BX105" s="232"/>
      <c r="BY105" s="232"/>
      <c r="BZ105" s="232"/>
      <c r="CA105" s="232"/>
      <c r="CB105" s="232"/>
      <c r="CC105" s="232"/>
      <c r="CD105" s="232"/>
      <c r="CE105" s="232"/>
      <c r="CF105" s="232"/>
      <c r="CG105" s="232"/>
      <c r="CH105" s="232"/>
      <c r="CI105" s="232"/>
      <c r="CJ105" s="232"/>
      <c r="CK105" s="232"/>
      <c r="CL105" s="232"/>
      <c r="CM105" s="232"/>
      <c r="CN105" s="232"/>
      <c r="CO105" s="232"/>
      <c r="CP105" s="232"/>
      <c r="CQ105" s="232"/>
      <c r="CR105" s="232"/>
      <c r="CS105" s="232"/>
      <c r="CT105" s="232"/>
      <c r="CU105" s="232"/>
      <c r="CV105" s="232"/>
      <c r="CW105" s="232"/>
      <c r="CX105" s="232"/>
      <c r="CY105" s="232"/>
      <c r="CZ105" s="232"/>
      <c r="DA105" s="232"/>
      <c r="DB105" s="232"/>
      <c r="DC105" s="232"/>
      <c r="DD105" s="232"/>
      <c r="DE105" s="232"/>
      <c r="DF105" s="232"/>
      <c r="DG105" s="232"/>
      <c r="DH105" s="232"/>
      <c r="DI105" s="232"/>
      <c r="DJ105" s="232"/>
      <c r="DK105" s="232"/>
      <c r="DL105" s="232"/>
      <c r="DM105" s="232"/>
      <c r="DN105" s="232"/>
      <c r="DO105" s="232"/>
      <c r="DP105" s="232"/>
      <c r="DQ105" s="232"/>
      <c r="DR105" s="232"/>
      <c r="DS105" s="232"/>
      <c r="DT105" s="232"/>
      <c r="DU105" s="232"/>
      <c r="DV105" s="232"/>
      <c r="DW105" s="232"/>
      <c r="DX105" s="232"/>
      <c r="DY105" s="232"/>
      <c r="DZ105" s="232"/>
      <c r="EA105" s="232"/>
      <c r="EB105" s="232"/>
      <c r="EC105" s="232"/>
      <c r="ED105" s="232"/>
      <c r="EE105" s="232"/>
      <c r="EF105" s="232"/>
      <c r="EG105" s="232"/>
      <c r="EH105" s="232"/>
      <c r="EI105" s="232"/>
      <c r="EJ105" s="232"/>
      <c r="EK105" s="232"/>
      <c r="EL105" s="232"/>
      <c r="EM105" s="232"/>
      <c r="EN105" s="232"/>
      <c r="EO105" s="232"/>
      <c r="EP105" s="232"/>
      <c r="EQ105" s="232"/>
      <c r="ER105" s="232"/>
      <c r="ES105" s="232"/>
      <c r="ET105" s="232"/>
      <c r="EU105" s="232"/>
      <c r="EV105" s="232"/>
      <c r="EW105" s="232"/>
      <c r="EX105" s="232"/>
      <c r="EY105" s="232"/>
      <c r="EZ105" s="232"/>
      <c r="FA105" s="232"/>
      <c r="FB105" s="232"/>
      <c r="FC105" s="232"/>
      <c r="FD105" s="232"/>
      <c r="FE105" s="232"/>
      <c r="FF105" s="232"/>
      <c r="FG105" s="232"/>
      <c r="FH105" s="232"/>
      <c r="FI105" s="232"/>
      <c r="FJ105" s="232"/>
      <c r="FK105" s="232"/>
      <c r="FL105" s="232"/>
      <c r="FM105" s="232"/>
      <c r="FN105" s="232"/>
      <c r="FO105" s="232"/>
      <c r="FP105" s="232"/>
      <c r="FQ105" s="232"/>
      <c r="FR105" s="232"/>
      <c r="FS105" s="232"/>
      <c r="FT105" s="232"/>
      <c r="FU105" s="232"/>
      <c r="FV105" s="232"/>
      <c r="FW105" s="232"/>
      <c r="FX105" s="232"/>
      <c r="FY105" s="232"/>
      <c r="FZ105" s="232"/>
      <c r="GA105" s="232"/>
      <c r="GB105" s="232"/>
      <c r="GC105" s="232"/>
      <c r="GD105" s="232"/>
      <c r="GE105" s="232"/>
      <c r="GF105" s="232"/>
      <c r="GG105" s="232"/>
      <c r="GH105" s="232"/>
      <c r="GI105" s="232"/>
      <c r="GJ105" s="232"/>
      <c r="GK105" s="232"/>
      <c r="GL105" s="232"/>
      <c r="GM105" s="232"/>
      <c r="GN105" s="232"/>
      <c r="GO105" s="232"/>
      <c r="GP105" s="232"/>
      <c r="GQ105" s="232"/>
      <c r="GR105" s="232"/>
      <c r="GS105" s="232"/>
      <c r="GT105" s="232"/>
      <c r="GU105" s="232"/>
      <c r="GV105" s="232"/>
      <c r="GW105" s="232"/>
      <c r="GX105" s="232"/>
      <c r="GY105" s="232"/>
      <c r="GZ105" s="232"/>
      <c r="HA105" s="232"/>
      <c r="HB105" s="232"/>
      <c r="HC105" s="232"/>
      <c r="HD105" s="232"/>
      <c r="HE105" s="232"/>
      <c r="HF105" s="232"/>
      <c r="HG105" s="232"/>
      <c r="HH105" s="232"/>
      <c r="HI105" s="232"/>
      <c r="HJ105" s="232"/>
      <c r="HK105" s="232"/>
      <c r="HL105" s="232"/>
      <c r="HM105" s="232"/>
      <c r="HN105" s="232"/>
      <c r="HO105" s="232"/>
      <c r="HP105" s="232"/>
      <c r="HQ105" s="232"/>
      <c r="HR105" s="232"/>
      <c r="HS105" s="232"/>
      <c r="HT105" s="232"/>
      <c r="HU105" s="232"/>
      <c r="HV105" s="232"/>
      <c r="HW105" s="232"/>
      <c r="HX105" s="232"/>
      <c r="HY105" s="232"/>
      <c r="HZ105" s="232"/>
      <c r="IA105" s="232"/>
      <c r="IB105" s="232"/>
      <c r="IC105" s="232"/>
      <c r="ID105" s="232"/>
      <c r="IE105" s="232"/>
      <c r="IF105" s="232"/>
      <c r="IG105" s="232"/>
      <c r="IH105" s="232"/>
      <c r="II105" s="232"/>
      <c r="IJ105" s="232"/>
      <c r="IK105" s="232"/>
      <c r="IL105" s="232"/>
      <c r="IM105" s="232"/>
      <c r="IN105" s="232"/>
      <c r="IO105" s="232"/>
      <c r="IP105" s="232"/>
      <c r="IQ105" s="232"/>
      <c r="IR105" s="232"/>
      <c r="IS105" s="232"/>
      <c r="IT105" s="232"/>
      <c r="IU105" s="232"/>
      <c r="IV105" s="232"/>
      <c r="IW105" s="232"/>
      <c r="IX105" s="232"/>
      <c r="IY105" s="232"/>
      <c r="IZ105" s="232"/>
      <c r="JA105" s="232"/>
      <c r="JB105" s="232"/>
      <c r="JC105" s="232"/>
      <c r="JD105" s="232"/>
      <c r="JE105" s="232"/>
      <c r="JF105" s="232"/>
      <c r="JG105" s="232"/>
      <c r="JH105" s="232"/>
      <c r="JI105" s="232"/>
      <c r="JJ105" s="232"/>
      <c r="JK105" s="232"/>
      <c r="JL105" s="232"/>
      <c r="JM105" s="232"/>
      <c r="JN105" s="232"/>
      <c r="JO105" s="232"/>
      <c r="JP105" s="232"/>
      <c r="JQ105" s="232"/>
      <c r="JR105" s="232"/>
      <c r="JS105" s="232"/>
      <c r="JT105" s="232"/>
      <c r="JU105" s="232"/>
      <c r="JV105" s="232"/>
      <c r="JW105" s="232"/>
      <c r="JX105" s="232"/>
      <c r="JY105" s="232"/>
      <c r="JZ105" s="232"/>
      <c r="KA105" s="232"/>
      <c r="KB105" s="232"/>
      <c r="KC105" s="232"/>
      <c r="KD105" s="232"/>
      <c r="KE105" s="232"/>
      <c r="KF105" s="232"/>
      <c r="KG105" s="232"/>
      <c r="KH105" s="232"/>
      <c r="KI105" s="232"/>
      <c r="KJ105" s="232"/>
      <c r="KK105" s="232"/>
      <c r="KL105" s="232"/>
      <c r="KM105" s="232"/>
      <c r="KN105" s="232"/>
      <c r="KO105" s="232"/>
      <c r="KP105" s="232"/>
      <c r="KQ105" s="232"/>
      <c r="KR105" s="232"/>
      <c r="KS105" s="232"/>
      <c r="KT105" s="232"/>
      <c r="KU105" s="232"/>
      <c r="KV105" s="232"/>
      <c r="KW105" s="232"/>
      <c r="KX105" s="232"/>
      <c r="KY105" s="232"/>
      <c r="KZ105" s="232"/>
      <c r="LA105" s="232"/>
      <c r="LB105" s="232"/>
      <c r="LC105" s="232"/>
      <c r="LD105" s="232"/>
      <c r="LE105" s="232"/>
      <c r="LF105" s="232"/>
      <c r="LG105" s="232"/>
      <c r="LH105" s="232"/>
      <c r="LI105" s="232"/>
      <c r="LJ105" s="232"/>
      <c r="LK105" s="232"/>
      <c r="LL105" s="232"/>
      <c r="LM105" s="232"/>
      <c r="LN105" s="232"/>
      <c r="LO105" s="232"/>
      <c r="LP105" s="232"/>
      <c r="LQ105" s="232"/>
      <c r="LR105" s="232"/>
      <c r="LS105" s="232"/>
      <c r="LT105" s="232"/>
      <c r="LU105" s="232"/>
      <c r="LV105" s="232"/>
      <c r="LW105" s="232"/>
      <c r="LX105" s="232"/>
      <c r="LY105" s="232"/>
      <c r="LZ105" s="232"/>
      <c r="MA105" s="232"/>
      <c r="MB105" s="232"/>
      <c r="MC105" s="232"/>
      <c r="MD105" s="232"/>
      <c r="ME105" s="232"/>
      <c r="MF105" s="232"/>
      <c r="MG105" s="232"/>
      <c r="MH105" s="232"/>
      <c r="MI105" s="232"/>
      <c r="MJ105" s="232"/>
      <c r="MK105" s="232"/>
      <c r="ML105" s="232"/>
      <c r="MM105" s="232"/>
      <c r="MN105" s="232"/>
      <c r="MO105" s="232"/>
      <c r="MP105" s="232"/>
      <c r="MQ105" s="232"/>
      <c r="MR105" s="232"/>
      <c r="MS105" s="232"/>
      <c r="MT105" s="232"/>
      <c r="MU105" s="232"/>
      <c r="MV105" s="232"/>
      <c r="MW105" s="232"/>
      <c r="MX105" s="232"/>
      <c r="MY105" s="232"/>
      <c r="MZ105" s="232"/>
      <c r="NA105" s="232"/>
      <c r="NB105" s="232"/>
      <c r="NC105" s="232"/>
      <c r="ND105" s="232"/>
      <c r="NE105" s="232"/>
      <c r="NF105" s="232"/>
      <c r="NG105" s="232"/>
      <c r="NH105" s="232"/>
      <c r="NI105" s="232"/>
      <c r="NJ105" s="232"/>
      <c r="NK105" s="232"/>
      <c r="NL105" s="232"/>
      <c r="NM105" s="232"/>
      <c r="NN105" s="232"/>
      <c r="NO105" s="232"/>
      <c r="NP105" s="232"/>
      <c r="NQ105" s="232"/>
      <c r="NR105" s="232"/>
      <c r="NS105" s="232"/>
      <c r="NT105" s="232"/>
      <c r="NU105" s="232"/>
      <c r="NV105" s="232"/>
      <c r="NW105" s="232"/>
      <c r="NX105" s="232"/>
      <c r="NY105" s="232"/>
      <c r="NZ105" s="232"/>
      <c r="OA105" s="232"/>
      <c r="OB105" s="232"/>
      <c r="OC105" s="232"/>
      <c r="OD105" s="232"/>
      <c r="OE105" s="232"/>
      <c r="OF105" s="232"/>
      <c r="OG105" s="232"/>
      <c r="OH105" s="232"/>
      <c r="OI105" s="232"/>
      <c r="OJ105" s="232"/>
      <c r="OK105" s="232"/>
      <c r="OL105" s="232"/>
      <c r="OM105" s="232"/>
      <c r="ON105" s="232"/>
      <c r="OO105" s="232"/>
      <c r="OP105" s="232"/>
      <c r="OQ105" s="232"/>
      <c r="OR105" s="232"/>
      <c r="OS105" s="232"/>
      <c r="OT105" s="232"/>
      <c r="OU105" s="232"/>
      <c r="OV105" s="232"/>
      <c r="OW105" s="232"/>
      <c r="OX105" s="232"/>
      <c r="OY105" s="232"/>
      <c r="OZ105" s="232"/>
      <c r="PA105" s="232"/>
      <c r="PB105" s="232"/>
      <c r="PC105" s="232"/>
      <c r="PD105" s="232"/>
      <c r="PE105" s="232"/>
      <c r="PF105" s="232"/>
      <c r="PG105" s="232"/>
      <c r="PH105" s="232"/>
      <c r="PI105" s="232"/>
      <c r="PJ105" s="232"/>
      <c r="PK105" s="232"/>
      <c r="PL105" s="232"/>
      <c r="PM105" s="232"/>
      <c r="PN105" s="232"/>
      <c r="PO105" s="232"/>
      <c r="PP105" s="232"/>
      <c r="PQ105" s="232"/>
      <c r="PR105" s="232"/>
      <c r="PS105" s="232"/>
      <c r="PT105" s="232"/>
      <c r="PU105" s="232"/>
      <c r="PV105" s="232"/>
      <c r="PW105" s="232"/>
      <c r="PX105" s="232"/>
      <c r="PY105" s="232"/>
      <c r="PZ105" s="232"/>
      <c r="QA105" s="232"/>
      <c r="QB105" s="232"/>
      <c r="QC105" s="232"/>
      <c r="QD105" s="232"/>
      <c r="QE105" s="232"/>
      <c r="QF105" s="232"/>
      <c r="QG105" s="232"/>
      <c r="QH105" s="232"/>
      <c r="QI105" s="232"/>
      <c r="QJ105" s="232"/>
      <c r="QK105" s="232"/>
      <c r="QL105" s="232"/>
      <c r="QM105" s="232"/>
      <c r="QN105" s="232"/>
      <c r="QO105" s="232"/>
      <c r="QP105" s="232"/>
      <c r="QQ105" s="232"/>
      <c r="QR105" s="232"/>
      <c r="QS105" s="232"/>
      <c r="QT105" s="232"/>
      <c r="QU105" s="232"/>
      <c r="QV105" s="232"/>
      <c r="QW105" s="232"/>
      <c r="QX105" s="232"/>
      <c r="QY105" s="232"/>
      <c r="QZ105" s="232"/>
      <c r="RA105" s="232"/>
      <c r="RB105" s="232"/>
      <c r="RC105" s="232"/>
      <c r="RD105" s="232"/>
      <c r="RE105" s="232"/>
      <c r="RF105" s="232"/>
      <c r="RG105" s="232"/>
      <c r="RH105" s="232"/>
      <c r="RI105" s="232"/>
      <c r="RJ105" s="232"/>
      <c r="RK105" s="232"/>
      <c r="RL105" s="232"/>
      <c r="RM105" s="232"/>
      <c r="RN105" s="232"/>
      <c r="RO105" s="232"/>
      <c r="RP105" s="232"/>
      <c r="RQ105" s="232"/>
      <c r="RR105" s="232"/>
      <c r="RS105" s="232"/>
      <c r="RT105" s="232"/>
      <c r="RU105" s="232"/>
      <c r="RV105" s="232"/>
      <c r="RW105" s="232"/>
      <c r="RX105" s="232"/>
      <c r="RY105" s="232"/>
      <c r="RZ105" s="232"/>
      <c r="SA105" s="232"/>
      <c r="SB105" s="232"/>
      <c r="SC105" s="232"/>
      <c r="SD105" s="232"/>
      <c r="SE105" s="232"/>
      <c r="SF105" s="232"/>
      <c r="SG105" s="232"/>
      <c r="SH105" s="232"/>
      <c r="SI105" s="232"/>
      <c r="SJ105" s="232"/>
      <c r="SK105" s="232"/>
      <c r="SL105" s="232"/>
      <c r="SM105" s="232"/>
      <c r="SN105" s="232"/>
      <c r="SO105" s="232"/>
      <c r="SP105" s="232"/>
      <c r="SQ105" s="232"/>
      <c r="SR105" s="232"/>
      <c r="SS105" s="232"/>
      <c r="ST105" s="232"/>
      <c r="SU105" s="232"/>
      <c r="SV105" s="232"/>
      <c r="SW105" s="232"/>
      <c r="SX105" s="232"/>
      <c r="SY105" s="232"/>
      <c r="SZ105" s="232"/>
      <c r="TA105" s="232"/>
      <c r="TB105" s="232"/>
      <c r="TC105" s="232"/>
      <c r="TD105" s="232"/>
      <c r="TE105" s="232"/>
      <c r="TF105" s="232"/>
      <c r="TG105" s="232"/>
      <c r="TH105" s="232"/>
      <c r="TI105" s="232"/>
      <c r="TJ105" s="232"/>
      <c r="TK105" s="232"/>
      <c r="TL105" s="232"/>
      <c r="TM105" s="232"/>
      <c r="TN105" s="232"/>
      <c r="TO105" s="232"/>
      <c r="TP105" s="232"/>
      <c r="TQ105" s="232"/>
      <c r="TR105" s="232"/>
      <c r="TS105" s="232"/>
      <c r="TT105" s="232"/>
      <c r="TU105" s="232"/>
      <c r="TV105" s="232"/>
      <c r="TW105" s="232"/>
      <c r="TX105" s="232"/>
      <c r="TY105" s="232"/>
      <c r="TZ105" s="232"/>
      <c r="UA105" s="232"/>
      <c r="UB105" s="232"/>
      <c r="UC105" s="232"/>
      <c r="UD105" s="232"/>
      <c r="UE105" s="232"/>
      <c r="UF105" s="232"/>
      <c r="UG105" s="232"/>
      <c r="UH105" s="232"/>
      <c r="UI105" s="232"/>
      <c r="UJ105" s="232"/>
      <c r="UK105" s="232"/>
      <c r="UL105" s="232"/>
      <c r="UM105" s="232"/>
      <c r="UN105" s="232"/>
      <c r="UO105" s="232"/>
      <c r="UP105" s="232"/>
      <c r="UQ105" s="232"/>
      <c r="UR105" s="232"/>
      <c r="US105" s="232"/>
      <c r="UT105" s="232"/>
      <c r="UU105" s="232"/>
      <c r="UV105" s="232"/>
      <c r="UW105" s="232"/>
      <c r="UX105" s="232"/>
      <c r="UY105" s="232"/>
      <c r="UZ105" s="232"/>
      <c r="VA105" s="232"/>
      <c r="VB105" s="232"/>
      <c r="VC105" s="232"/>
      <c r="VD105" s="232"/>
      <c r="VE105" s="232"/>
      <c r="VF105" s="232"/>
      <c r="VG105" s="232"/>
      <c r="VH105" s="232"/>
      <c r="VI105" s="232"/>
      <c r="VJ105" s="232"/>
      <c r="VK105" s="232"/>
      <c r="VL105" s="232"/>
      <c r="VM105" s="232"/>
      <c r="VN105" s="232"/>
      <c r="VO105" s="232"/>
      <c r="VP105" s="232"/>
      <c r="VQ105" s="232"/>
      <c r="VR105" s="232"/>
      <c r="VS105" s="232"/>
      <c r="VT105" s="232"/>
      <c r="VU105" s="232"/>
      <c r="VV105" s="232"/>
      <c r="VW105" s="232"/>
      <c r="VX105" s="232"/>
      <c r="VY105" s="232"/>
      <c r="VZ105" s="232"/>
      <c r="WA105" s="232"/>
      <c r="WB105" s="232"/>
      <c r="WC105" s="232"/>
      <c r="WD105" s="232"/>
      <c r="WE105" s="232"/>
      <c r="WF105" s="232"/>
      <c r="WG105" s="232"/>
      <c r="WH105" s="232"/>
      <c r="WI105" s="232"/>
      <c r="WJ105" s="232"/>
      <c r="WK105" s="232"/>
      <c r="WL105" s="232"/>
      <c r="WM105" s="232"/>
      <c r="WN105" s="232"/>
      <c r="WO105" s="232"/>
      <c r="WP105" s="232"/>
      <c r="WQ105" s="232"/>
      <c r="WR105" s="232"/>
      <c r="WS105" s="232"/>
      <c r="WT105" s="232"/>
      <c r="WU105" s="232"/>
      <c r="WV105" s="232"/>
      <c r="WW105" s="232"/>
      <c r="WX105" s="232"/>
      <c r="WY105" s="232"/>
      <c r="WZ105" s="232"/>
      <c r="XA105" s="232"/>
      <c r="XB105" s="232"/>
      <c r="XC105" s="232"/>
      <c r="XD105" s="232"/>
      <c r="XE105" s="232"/>
      <c r="XF105" s="232"/>
      <c r="XG105" s="232"/>
      <c r="XH105" s="232"/>
      <c r="XI105" s="232"/>
      <c r="XJ105" s="232"/>
      <c r="XK105" s="232"/>
      <c r="XL105" s="232"/>
      <c r="XM105" s="232"/>
      <c r="XN105" s="232"/>
      <c r="XO105" s="232"/>
      <c r="XP105" s="232"/>
      <c r="XQ105" s="232"/>
      <c r="XR105" s="232"/>
      <c r="XS105" s="232"/>
      <c r="XT105" s="232"/>
      <c r="XU105" s="232"/>
      <c r="XV105" s="232"/>
      <c r="XW105" s="232"/>
      <c r="XX105" s="232"/>
      <c r="XY105" s="232"/>
      <c r="XZ105" s="232"/>
      <c r="YA105" s="232"/>
      <c r="YB105" s="232"/>
      <c r="YC105" s="232"/>
      <c r="YD105" s="232"/>
      <c r="YE105" s="232"/>
      <c r="YF105" s="232"/>
      <c r="YG105" s="232"/>
      <c r="YH105" s="232"/>
      <c r="YI105" s="232"/>
      <c r="YJ105" s="232"/>
      <c r="YK105" s="232"/>
      <c r="YL105" s="232"/>
      <c r="YM105" s="232"/>
      <c r="YN105" s="232"/>
      <c r="YO105" s="232"/>
      <c r="YP105" s="232"/>
      <c r="YQ105" s="232"/>
      <c r="YR105" s="232"/>
      <c r="YS105" s="232"/>
      <c r="YT105" s="232"/>
      <c r="YU105" s="232"/>
      <c r="YV105" s="232"/>
      <c r="YW105" s="232"/>
      <c r="YX105" s="232"/>
      <c r="YY105" s="232"/>
      <c r="YZ105" s="232"/>
      <c r="ZA105" s="232"/>
      <c r="ZB105" s="232"/>
      <c r="ZC105" s="232"/>
      <c r="ZD105" s="232"/>
      <c r="ZE105" s="232"/>
      <c r="ZF105" s="232"/>
      <c r="ZG105" s="232"/>
      <c r="ZH105" s="232"/>
      <c r="ZI105" s="232"/>
      <c r="ZJ105" s="232"/>
      <c r="ZK105" s="232"/>
      <c r="ZL105" s="232"/>
      <c r="ZM105" s="232"/>
      <c r="ZN105" s="232"/>
      <c r="ZO105" s="232"/>
      <c r="ZP105" s="232"/>
      <c r="ZQ105" s="232"/>
      <c r="ZR105" s="232"/>
      <c r="ZS105" s="232"/>
      <c r="ZT105" s="232"/>
      <c r="ZU105" s="232"/>
      <c r="ZV105" s="232"/>
      <c r="ZW105" s="232"/>
      <c r="ZX105" s="232"/>
      <c r="ZY105" s="232"/>
      <c r="ZZ105" s="232"/>
      <c r="AAA105" s="232"/>
      <c r="AAB105" s="232"/>
      <c r="AAC105" s="232"/>
      <c r="AAD105" s="232"/>
      <c r="AAE105" s="232"/>
      <c r="AAF105" s="232"/>
      <c r="AAG105" s="232"/>
      <c r="AAH105" s="232"/>
      <c r="AAI105" s="232"/>
      <c r="AAJ105" s="232"/>
      <c r="AAK105" s="232"/>
      <c r="AAL105" s="232"/>
      <c r="AAM105" s="232"/>
      <c r="AAN105" s="232"/>
      <c r="AAO105" s="232"/>
      <c r="AAP105" s="232"/>
      <c r="AAQ105" s="232"/>
      <c r="AAR105" s="232"/>
      <c r="AAS105" s="232"/>
      <c r="AAT105" s="232"/>
      <c r="AAU105" s="232"/>
      <c r="AAV105" s="232"/>
      <c r="AAW105" s="232"/>
      <c r="AAX105" s="232"/>
      <c r="AAY105" s="232"/>
      <c r="AAZ105" s="232"/>
      <c r="ABA105" s="232"/>
      <c r="ABB105" s="232"/>
      <c r="ABC105" s="232"/>
      <c r="ABD105" s="232"/>
      <c r="ABE105" s="232"/>
      <c r="ABF105" s="232"/>
      <c r="ABG105" s="232"/>
      <c r="ABH105" s="232"/>
      <c r="ABI105" s="232"/>
      <c r="ABJ105" s="232"/>
      <c r="ABK105" s="232"/>
      <c r="ABL105" s="232"/>
      <c r="ABM105" s="232"/>
      <c r="ABN105" s="232"/>
      <c r="ABO105" s="232"/>
      <c r="ABP105" s="232"/>
      <c r="ABQ105" s="232"/>
      <c r="ABR105" s="232"/>
      <c r="ABS105" s="232"/>
      <c r="ABT105" s="232"/>
      <c r="ABU105" s="232"/>
      <c r="ABV105" s="232"/>
      <c r="ABW105" s="232"/>
      <c r="ABX105" s="232"/>
      <c r="ABY105" s="232"/>
      <c r="ABZ105" s="232"/>
      <c r="ACA105" s="232"/>
      <c r="ACB105" s="232"/>
      <c r="ACC105" s="232"/>
      <c r="ACD105" s="232"/>
      <c r="ACE105" s="232"/>
      <c r="ACF105" s="232"/>
      <c r="ACG105" s="232"/>
      <c r="ACH105" s="232"/>
      <c r="ACI105" s="232"/>
      <c r="ACJ105" s="232"/>
      <c r="ACK105" s="232"/>
      <c r="ACL105" s="232"/>
      <c r="ACM105" s="232"/>
      <c r="ACN105" s="232"/>
      <c r="ACO105" s="232"/>
      <c r="ACP105" s="232"/>
      <c r="ACQ105" s="232"/>
      <c r="ACR105" s="232"/>
      <c r="ACS105" s="232"/>
      <c r="ACT105" s="232"/>
      <c r="ACU105" s="232"/>
      <c r="ACV105" s="232"/>
      <c r="ACW105" s="232"/>
      <c r="ACX105" s="232"/>
      <c r="ACY105" s="232"/>
      <c r="ACZ105" s="232"/>
      <c r="ADA105" s="232"/>
      <c r="ADB105" s="232"/>
      <c r="ADC105" s="232"/>
      <c r="ADD105" s="232"/>
      <c r="ADE105" s="232"/>
      <c r="ADF105" s="232"/>
      <c r="ADG105" s="232"/>
      <c r="ADH105" s="232"/>
      <c r="ADI105" s="232"/>
      <c r="ADJ105" s="232"/>
      <c r="ADK105" s="232"/>
      <c r="ADL105" s="232"/>
      <c r="ADM105" s="232"/>
      <c r="ADN105" s="232"/>
      <c r="ADO105" s="232"/>
      <c r="ADP105" s="232"/>
      <c r="ADQ105" s="232"/>
      <c r="ADR105" s="232"/>
      <c r="ADS105" s="232"/>
      <c r="ADT105" s="232"/>
      <c r="ADU105" s="232"/>
      <c r="ADV105" s="232"/>
      <c r="ADW105" s="232"/>
      <c r="ADX105" s="232"/>
      <c r="ADY105" s="232"/>
      <c r="ADZ105" s="232"/>
      <c r="AEA105" s="232"/>
      <c r="AEB105" s="232"/>
      <c r="AEC105" s="232"/>
      <c r="AED105" s="232"/>
      <c r="AEE105" s="232"/>
      <c r="AEF105" s="232"/>
      <c r="AEG105" s="232"/>
      <c r="AEH105" s="232"/>
      <c r="AEI105" s="232"/>
      <c r="AEJ105" s="232"/>
      <c r="AEK105" s="232"/>
      <c r="AEL105" s="232"/>
      <c r="AEM105" s="232"/>
      <c r="AEN105" s="232"/>
      <c r="AEO105" s="232"/>
      <c r="AEP105" s="232"/>
      <c r="AEQ105" s="232"/>
      <c r="AER105" s="232"/>
      <c r="AES105" s="232"/>
      <c r="AET105" s="232"/>
      <c r="AEU105" s="232"/>
      <c r="AEV105" s="232"/>
      <c r="AEW105" s="232"/>
      <c r="AEX105" s="232"/>
      <c r="AEY105" s="232"/>
      <c r="AEZ105" s="232"/>
      <c r="AFA105" s="232"/>
      <c r="AFB105" s="232"/>
      <c r="AFC105" s="232"/>
      <c r="AFD105" s="232"/>
      <c r="AFE105" s="232"/>
      <c r="AFF105" s="232"/>
      <c r="AFG105" s="232"/>
      <c r="AFH105" s="232"/>
      <c r="AFI105" s="232"/>
      <c r="AFJ105" s="232"/>
      <c r="AFK105" s="232"/>
      <c r="AFL105" s="232"/>
      <c r="AFM105" s="232"/>
      <c r="AFN105" s="232"/>
      <c r="AFO105" s="232"/>
      <c r="AFP105" s="232"/>
      <c r="AFQ105" s="232"/>
      <c r="AFR105" s="232"/>
      <c r="AFS105" s="232"/>
      <c r="AFT105" s="232"/>
      <c r="AFU105" s="232"/>
      <c r="AFV105" s="232"/>
      <c r="AFW105" s="232"/>
      <c r="AFX105" s="232"/>
      <c r="AFY105" s="232"/>
      <c r="AFZ105" s="232"/>
      <c r="AGA105" s="232"/>
      <c r="AGB105" s="232"/>
      <c r="AGC105" s="232"/>
      <c r="AGD105" s="232"/>
      <c r="AGE105" s="232"/>
      <c r="AGF105" s="232"/>
      <c r="AGG105" s="232"/>
      <c r="AGH105" s="232"/>
      <c r="AGI105" s="232"/>
      <c r="AGJ105" s="232"/>
      <c r="AGK105" s="232"/>
      <c r="AGL105" s="232"/>
      <c r="AGM105" s="232"/>
      <c r="AGN105" s="232"/>
      <c r="AGO105" s="232"/>
      <c r="AGP105" s="232"/>
      <c r="AGQ105" s="232"/>
      <c r="AGR105" s="232"/>
      <c r="AGS105" s="232"/>
      <c r="AGT105" s="232"/>
      <c r="AGU105" s="232"/>
      <c r="AGV105" s="232"/>
      <c r="AGW105" s="232"/>
      <c r="AGX105" s="232"/>
      <c r="AGY105" s="232"/>
      <c r="AGZ105" s="232"/>
      <c r="AHA105" s="232"/>
      <c r="AHB105" s="232"/>
      <c r="AHC105" s="232"/>
      <c r="AHD105" s="232"/>
      <c r="AHE105" s="232"/>
      <c r="AHF105" s="232"/>
      <c r="AHG105" s="232"/>
      <c r="AHH105" s="232"/>
      <c r="AHI105" s="232"/>
      <c r="AHJ105" s="232"/>
      <c r="AHK105" s="232"/>
      <c r="AHL105" s="232"/>
      <c r="AHM105" s="232"/>
      <c r="AHN105" s="232"/>
      <c r="AHO105" s="232"/>
      <c r="AHP105" s="232"/>
      <c r="AHQ105" s="232"/>
      <c r="AHR105" s="232"/>
      <c r="AHS105" s="232"/>
      <c r="AHT105" s="232"/>
      <c r="AHU105" s="232"/>
      <c r="AHV105" s="232"/>
      <c r="AHW105" s="232"/>
      <c r="AHX105" s="232"/>
      <c r="AHY105" s="232"/>
      <c r="AHZ105" s="232"/>
      <c r="AIA105" s="232"/>
      <c r="AIB105" s="232"/>
      <c r="AIC105" s="232"/>
      <c r="AID105" s="232"/>
      <c r="AIE105" s="232"/>
      <c r="AIF105" s="232"/>
      <c r="AIG105" s="232"/>
      <c r="AIH105" s="232"/>
      <c r="AII105" s="232"/>
      <c r="AIJ105" s="232"/>
      <c r="AIK105" s="232"/>
      <c r="AIL105" s="232"/>
      <c r="AIM105" s="232"/>
      <c r="AIN105" s="232"/>
      <c r="AIO105" s="232"/>
      <c r="AIP105" s="232"/>
      <c r="AIQ105" s="232"/>
      <c r="AIR105" s="232"/>
      <c r="AIS105" s="232"/>
      <c r="AIT105" s="232"/>
      <c r="AIU105" s="232"/>
      <c r="AIV105" s="232"/>
      <c r="AIW105" s="232"/>
      <c r="AIX105" s="232"/>
      <c r="AIY105" s="232"/>
      <c r="AIZ105" s="232"/>
      <c r="AJA105" s="232"/>
      <c r="AJB105" s="232"/>
      <c r="AJC105" s="232"/>
      <c r="AJD105" s="232"/>
      <c r="AJE105" s="232"/>
      <c r="AJF105" s="232"/>
      <c r="AJG105" s="232"/>
      <c r="AJH105" s="232"/>
      <c r="AJI105" s="232"/>
      <c r="AJJ105" s="232"/>
      <c r="AJK105" s="232"/>
      <c r="AJL105" s="232"/>
      <c r="AJM105" s="232"/>
      <c r="AJN105" s="232"/>
      <c r="AJO105" s="232"/>
      <c r="AJP105" s="232"/>
      <c r="AJQ105" s="232"/>
      <c r="AJR105" s="232"/>
      <c r="AJS105" s="232"/>
      <c r="AJT105" s="232"/>
      <c r="AJU105" s="232"/>
      <c r="AJV105" s="232"/>
      <c r="AJW105" s="232"/>
      <c r="AJX105" s="232"/>
      <c r="AJY105" s="232"/>
      <c r="AJZ105" s="232"/>
      <c r="AKA105" s="232"/>
      <c r="AKB105" s="232"/>
      <c r="AKC105" s="232"/>
      <c r="AKD105" s="232"/>
      <c r="AKE105" s="232"/>
      <c r="AKF105" s="232"/>
      <c r="AKG105" s="232"/>
      <c r="AKH105" s="232"/>
      <c r="AKI105" s="232"/>
      <c r="AKJ105" s="232"/>
      <c r="AKK105" s="232"/>
      <c r="AKL105" s="232"/>
      <c r="AKM105" s="232"/>
      <c r="AKN105" s="232"/>
      <c r="AKO105" s="232"/>
      <c r="AKP105" s="232"/>
      <c r="AKQ105" s="232"/>
      <c r="AKR105" s="232"/>
      <c r="AKS105" s="232"/>
      <c r="AKT105" s="232"/>
      <c r="AKU105" s="232"/>
      <c r="AKV105" s="232"/>
      <c r="AKW105" s="232"/>
      <c r="AKX105" s="232"/>
      <c r="AKY105" s="232"/>
      <c r="AKZ105" s="232"/>
      <c r="ALA105" s="232"/>
      <c r="ALB105" s="232"/>
      <c r="ALC105" s="232"/>
      <c r="ALD105" s="232"/>
      <c r="ALE105" s="232"/>
      <c r="ALF105" s="232"/>
      <c r="ALG105" s="232"/>
      <c r="ALH105" s="232"/>
      <c r="ALI105" s="232"/>
      <c r="ALJ105" s="232"/>
      <c r="ALK105" s="232"/>
      <c r="ALL105" s="232"/>
      <c r="ALM105" s="232"/>
      <c r="ALN105" s="232"/>
      <c r="ALO105" s="232"/>
      <c r="ALP105" s="232"/>
      <c r="ALQ105" s="232"/>
      <c r="ALR105" s="232"/>
      <c r="ALS105" s="232"/>
      <c r="ALT105" s="232"/>
      <c r="ALU105" s="232"/>
      <c r="ALV105" s="232"/>
      <c r="ALW105" s="232"/>
      <c r="ALX105" s="232"/>
      <c r="ALY105" s="232"/>
      <c r="ALZ105" s="232"/>
      <c r="AMA105" s="232"/>
      <c r="AMB105" s="232"/>
      <c r="AMC105" s="232"/>
      <c r="AMD105" s="232"/>
      <c r="AME105" s="232"/>
      <c r="AMF105" s="232"/>
      <c r="AMG105" s="232"/>
      <c r="AMH105" s="232"/>
      <c r="AMI105" s="232"/>
      <c r="AMJ105" s="232"/>
      <c r="AMK105" s="232"/>
    </row>
    <row r="106" spans="1:1025" s="234" customFormat="1">
      <c r="A106" s="335">
        <f>A105+0.1</f>
        <v>6.1</v>
      </c>
      <c r="B106" s="334" t="s">
        <v>168</v>
      </c>
      <c r="C106" s="312">
        <f>IF(ISBLANK('[10]PRESUP LINEA IMPULSION'!C673),"",'[10]PRESUP LINEA IMPULSION'!C673)</f>
        <v>445.03</v>
      </c>
      <c r="D106" s="331" t="str">
        <f>IF(ISBLANK('[10]PRESUP LINEA IMPULSION'!D673),"",'[10]PRESUP LINEA IMPULSION'!D673)</f>
        <v>ML</v>
      </c>
      <c r="E106" s="310"/>
      <c r="F106" s="309">
        <f t="shared" si="5"/>
        <v>0</v>
      </c>
      <c r="G106" s="288" t="str">
        <f>IF(ISBLANK('[10]PRESUP LINEA IMPULSION'!G673),"",'[10]PRESUP LINEA IMPULSION'!G673)</f>
        <v/>
      </c>
      <c r="H106" s="250"/>
      <c r="K106" s="233"/>
      <c r="L106" s="233"/>
      <c r="M106" s="233"/>
      <c r="N106" s="233"/>
      <c r="O106" s="233"/>
      <c r="P106" s="233"/>
      <c r="Q106" s="233"/>
      <c r="R106" s="233"/>
      <c r="S106" s="232"/>
      <c r="T106" s="232"/>
      <c r="U106" s="232"/>
      <c r="V106" s="232"/>
      <c r="W106" s="232"/>
      <c r="X106" s="232"/>
      <c r="Y106" s="232"/>
      <c r="Z106" s="232"/>
      <c r="AA106" s="232"/>
      <c r="AB106" s="232"/>
      <c r="AC106" s="232"/>
      <c r="AD106" s="232"/>
      <c r="AE106" s="232"/>
      <c r="AF106" s="232"/>
      <c r="AG106" s="232"/>
      <c r="AH106" s="232"/>
      <c r="AI106" s="232"/>
      <c r="AJ106" s="232"/>
      <c r="AK106" s="232"/>
      <c r="AL106" s="232"/>
      <c r="AM106" s="232"/>
      <c r="AN106" s="232"/>
      <c r="AO106" s="232"/>
      <c r="AP106" s="232"/>
      <c r="AQ106" s="232"/>
      <c r="AR106" s="232"/>
      <c r="AS106" s="232"/>
      <c r="AT106" s="232"/>
      <c r="AU106" s="232"/>
      <c r="AV106" s="232"/>
      <c r="AW106" s="232"/>
      <c r="AX106" s="232"/>
      <c r="AY106" s="232"/>
      <c r="AZ106" s="232"/>
      <c r="BA106" s="232"/>
      <c r="BB106" s="232"/>
      <c r="BC106" s="232"/>
      <c r="BD106" s="232"/>
      <c r="BE106" s="232"/>
      <c r="BF106" s="232"/>
      <c r="BG106" s="232"/>
      <c r="BH106" s="232"/>
      <c r="BI106" s="232"/>
      <c r="BJ106" s="232"/>
      <c r="BK106" s="232"/>
      <c r="BL106" s="232"/>
      <c r="BM106" s="232"/>
      <c r="BN106" s="232"/>
      <c r="BO106" s="232"/>
      <c r="BP106" s="232"/>
      <c r="BQ106" s="232"/>
      <c r="BR106" s="232"/>
      <c r="BS106" s="232"/>
      <c r="BT106" s="232"/>
      <c r="BU106" s="232"/>
      <c r="BV106" s="232"/>
      <c r="BW106" s="232"/>
      <c r="BX106" s="232"/>
      <c r="BY106" s="232"/>
      <c r="BZ106" s="232"/>
      <c r="CA106" s="232"/>
      <c r="CB106" s="232"/>
      <c r="CC106" s="232"/>
      <c r="CD106" s="232"/>
      <c r="CE106" s="232"/>
      <c r="CF106" s="232"/>
      <c r="CG106" s="232"/>
      <c r="CH106" s="232"/>
      <c r="CI106" s="232"/>
      <c r="CJ106" s="232"/>
      <c r="CK106" s="232"/>
      <c r="CL106" s="232"/>
      <c r="CM106" s="232"/>
      <c r="CN106" s="232"/>
      <c r="CO106" s="232"/>
      <c r="CP106" s="232"/>
      <c r="CQ106" s="232"/>
      <c r="CR106" s="232"/>
      <c r="CS106" s="232"/>
      <c r="CT106" s="232"/>
      <c r="CU106" s="232"/>
      <c r="CV106" s="232"/>
      <c r="CW106" s="232"/>
      <c r="CX106" s="232"/>
      <c r="CY106" s="232"/>
      <c r="CZ106" s="232"/>
      <c r="DA106" s="232"/>
      <c r="DB106" s="232"/>
      <c r="DC106" s="232"/>
      <c r="DD106" s="232"/>
      <c r="DE106" s="232"/>
      <c r="DF106" s="232"/>
      <c r="DG106" s="232"/>
      <c r="DH106" s="232"/>
      <c r="DI106" s="232"/>
      <c r="DJ106" s="232"/>
      <c r="DK106" s="232"/>
      <c r="DL106" s="232"/>
      <c r="DM106" s="232"/>
      <c r="DN106" s="232"/>
      <c r="DO106" s="232"/>
      <c r="DP106" s="232"/>
      <c r="DQ106" s="232"/>
      <c r="DR106" s="232"/>
      <c r="DS106" s="232"/>
      <c r="DT106" s="232"/>
      <c r="DU106" s="232"/>
      <c r="DV106" s="232"/>
      <c r="DW106" s="232"/>
      <c r="DX106" s="232"/>
      <c r="DY106" s="232"/>
      <c r="DZ106" s="232"/>
      <c r="EA106" s="232"/>
      <c r="EB106" s="232"/>
      <c r="EC106" s="232"/>
      <c r="ED106" s="232"/>
      <c r="EE106" s="232"/>
      <c r="EF106" s="232"/>
      <c r="EG106" s="232"/>
      <c r="EH106" s="232"/>
      <c r="EI106" s="232"/>
      <c r="EJ106" s="232"/>
      <c r="EK106" s="232"/>
      <c r="EL106" s="232"/>
      <c r="EM106" s="232"/>
      <c r="EN106" s="232"/>
      <c r="EO106" s="232"/>
      <c r="EP106" s="232"/>
      <c r="EQ106" s="232"/>
      <c r="ER106" s="232"/>
      <c r="ES106" s="232"/>
      <c r="ET106" s="232"/>
      <c r="EU106" s="232"/>
      <c r="EV106" s="232"/>
      <c r="EW106" s="232"/>
      <c r="EX106" s="232"/>
      <c r="EY106" s="232"/>
      <c r="EZ106" s="232"/>
      <c r="FA106" s="232"/>
      <c r="FB106" s="232"/>
      <c r="FC106" s="232"/>
      <c r="FD106" s="232"/>
      <c r="FE106" s="232"/>
      <c r="FF106" s="232"/>
      <c r="FG106" s="232"/>
      <c r="FH106" s="232"/>
      <c r="FI106" s="232"/>
      <c r="FJ106" s="232"/>
      <c r="FK106" s="232"/>
      <c r="FL106" s="232"/>
      <c r="FM106" s="232"/>
      <c r="FN106" s="232"/>
      <c r="FO106" s="232"/>
      <c r="FP106" s="232"/>
      <c r="FQ106" s="232"/>
      <c r="FR106" s="232"/>
      <c r="FS106" s="232"/>
      <c r="FT106" s="232"/>
      <c r="FU106" s="232"/>
      <c r="FV106" s="232"/>
      <c r="FW106" s="232"/>
      <c r="FX106" s="232"/>
      <c r="FY106" s="232"/>
      <c r="FZ106" s="232"/>
      <c r="GA106" s="232"/>
      <c r="GB106" s="232"/>
      <c r="GC106" s="232"/>
      <c r="GD106" s="232"/>
      <c r="GE106" s="232"/>
      <c r="GF106" s="232"/>
      <c r="GG106" s="232"/>
      <c r="GH106" s="232"/>
      <c r="GI106" s="232"/>
      <c r="GJ106" s="232"/>
      <c r="GK106" s="232"/>
      <c r="GL106" s="232"/>
      <c r="GM106" s="232"/>
      <c r="GN106" s="232"/>
      <c r="GO106" s="232"/>
      <c r="GP106" s="232"/>
      <c r="GQ106" s="232"/>
      <c r="GR106" s="232"/>
      <c r="GS106" s="232"/>
      <c r="GT106" s="232"/>
      <c r="GU106" s="232"/>
      <c r="GV106" s="232"/>
      <c r="GW106" s="232"/>
      <c r="GX106" s="232"/>
      <c r="GY106" s="232"/>
      <c r="GZ106" s="232"/>
      <c r="HA106" s="232"/>
      <c r="HB106" s="232"/>
      <c r="HC106" s="232"/>
      <c r="HD106" s="232"/>
      <c r="HE106" s="232"/>
      <c r="HF106" s="232"/>
      <c r="HG106" s="232"/>
      <c r="HH106" s="232"/>
      <c r="HI106" s="232"/>
      <c r="HJ106" s="232"/>
      <c r="HK106" s="232"/>
      <c r="HL106" s="232"/>
      <c r="HM106" s="232"/>
      <c r="HN106" s="232"/>
      <c r="HO106" s="232"/>
      <c r="HP106" s="232"/>
      <c r="HQ106" s="232"/>
      <c r="HR106" s="232"/>
      <c r="HS106" s="232"/>
      <c r="HT106" s="232"/>
      <c r="HU106" s="232"/>
      <c r="HV106" s="232"/>
      <c r="HW106" s="232"/>
      <c r="HX106" s="232"/>
      <c r="HY106" s="232"/>
      <c r="HZ106" s="232"/>
      <c r="IA106" s="232"/>
      <c r="IB106" s="232"/>
      <c r="IC106" s="232"/>
      <c r="ID106" s="232"/>
      <c r="IE106" s="232"/>
      <c r="IF106" s="232"/>
      <c r="IG106" s="232"/>
      <c r="IH106" s="232"/>
      <c r="II106" s="232"/>
      <c r="IJ106" s="232"/>
      <c r="IK106" s="232"/>
      <c r="IL106" s="232"/>
      <c r="IM106" s="232"/>
      <c r="IN106" s="232"/>
      <c r="IO106" s="232"/>
      <c r="IP106" s="232"/>
      <c r="IQ106" s="232"/>
      <c r="IR106" s="232"/>
      <c r="IS106" s="232"/>
      <c r="IT106" s="232"/>
      <c r="IU106" s="232"/>
      <c r="IV106" s="232"/>
      <c r="IW106" s="232"/>
      <c r="IX106" s="232"/>
      <c r="IY106" s="232"/>
      <c r="IZ106" s="232"/>
      <c r="JA106" s="232"/>
      <c r="JB106" s="232"/>
      <c r="JC106" s="232"/>
      <c r="JD106" s="232"/>
      <c r="JE106" s="232"/>
      <c r="JF106" s="232"/>
      <c r="JG106" s="232"/>
      <c r="JH106" s="232"/>
      <c r="JI106" s="232"/>
      <c r="JJ106" s="232"/>
      <c r="JK106" s="232"/>
      <c r="JL106" s="232"/>
      <c r="JM106" s="232"/>
      <c r="JN106" s="232"/>
      <c r="JO106" s="232"/>
      <c r="JP106" s="232"/>
      <c r="JQ106" s="232"/>
      <c r="JR106" s="232"/>
      <c r="JS106" s="232"/>
      <c r="JT106" s="232"/>
      <c r="JU106" s="232"/>
      <c r="JV106" s="232"/>
      <c r="JW106" s="232"/>
      <c r="JX106" s="232"/>
      <c r="JY106" s="232"/>
      <c r="JZ106" s="232"/>
      <c r="KA106" s="232"/>
      <c r="KB106" s="232"/>
      <c r="KC106" s="232"/>
      <c r="KD106" s="232"/>
      <c r="KE106" s="232"/>
      <c r="KF106" s="232"/>
      <c r="KG106" s="232"/>
      <c r="KH106" s="232"/>
      <c r="KI106" s="232"/>
      <c r="KJ106" s="232"/>
      <c r="KK106" s="232"/>
      <c r="KL106" s="232"/>
      <c r="KM106" s="232"/>
      <c r="KN106" s="232"/>
      <c r="KO106" s="232"/>
      <c r="KP106" s="232"/>
      <c r="KQ106" s="232"/>
      <c r="KR106" s="232"/>
      <c r="KS106" s="232"/>
      <c r="KT106" s="232"/>
      <c r="KU106" s="232"/>
      <c r="KV106" s="232"/>
      <c r="KW106" s="232"/>
      <c r="KX106" s="232"/>
      <c r="KY106" s="232"/>
      <c r="KZ106" s="232"/>
      <c r="LA106" s="232"/>
      <c r="LB106" s="232"/>
      <c r="LC106" s="232"/>
      <c r="LD106" s="232"/>
      <c r="LE106" s="232"/>
      <c r="LF106" s="232"/>
      <c r="LG106" s="232"/>
      <c r="LH106" s="232"/>
      <c r="LI106" s="232"/>
      <c r="LJ106" s="232"/>
      <c r="LK106" s="232"/>
      <c r="LL106" s="232"/>
      <c r="LM106" s="232"/>
      <c r="LN106" s="232"/>
      <c r="LO106" s="232"/>
      <c r="LP106" s="232"/>
      <c r="LQ106" s="232"/>
      <c r="LR106" s="232"/>
      <c r="LS106" s="232"/>
      <c r="LT106" s="232"/>
      <c r="LU106" s="232"/>
      <c r="LV106" s="232"/>
      <c r="LW106" s="232"/>
      <c r="LX106" s="232"/>
      <c r="LY106" s="232"/>
      <c r="LZ106" s="232"/>
      <c r="MA106" s="232"/>
      <c r="MB106" s="232"/>
      <c r="MC106" s="232"/>
      <c r="MD106" s="232"/>
      <c r="ME106" s="232"/>
      <c r="MF106" s="232"/>
      <c r="MG106" s="232"/>
      <c r="MH106" s="232"/>
      <c r="MI106" s="232"/>
      <c r="MJ106" s="232"/>
      <c r="MK106" s="232"/>
      <c r="ML106" s="232"/>
      <c r="MM106" s="232"/>
      <c r="MN106" s="232"/>
      <c r="MO106" s="232"/>
      <c r="MP106" s="232"/>
      <c r="MQ106" s="232"/>
      <c r="MR106" s="232"/>
      <c r="MS106" s="232"/>
      <c r="MT106" s="232"/>
      <c r="MU106" s="232"/>
      <c r="MV106" s="232"/>
      <c r="MW106" s="232"/>
      <c r="MX106" s="232"/>
      <c r="MY106" s="232"/>
      <c r="MZ106" s="232"/>
      <c r="NA106" s="232"/>
      <c r="NB106" s="232"/>
      <c r="NC106" s="232"/>
      <c r="ND106" s="232"/>
      <c r="NE106" s="232"/>
      <c r="NF106" s="232"/>
      <c r="NG106" s="232"/>
      <c r="NH106" s="232"/>
      <c r="NI106" s="232"/>
      <c r="NJ106" s="232"/>
      <c r="NK106" s="232"/>
      <c r="NL106" s="232"/>
      <c r="NM106" s="232"/>
      <c r="NN106" s="232"/>
      <c r="NO106" s="232"/>
      <c r="NP106" s="232"/>
      <c r="NQ106" s="232"/>
      <c r="NR106" s="232"/>
      <c r="NS106" s="232"/>
      <c r="NT106" s="232"/>
      <c r="NU106" s="232"/>
      <c r="NV106" s="232"/>
      <c r="NW106" s="232"/>
      <c r="NX106" s="232"/>
      <c r="NY106" s="232"/>
      <c r="NZ106" s="232"/>
      <c r="OA106" s="232"/>
      <c r="OB106" s="232"/>
      <c r="OC106" s="232"/>
      <c r="OD106" s="232"/>
      <c r="OE106" s="232"/>
      <c r="OF106" s="232"/>
      <c r="OG106" s="232"/>
      <c r="OH106" s="232"/>
      <c r="OI106" s="232"/>
      <c r="OJ106" s="232"/>
      <c r="OK106" s="232"/>
      <c r="OL106" s="232"/>
      <c r="OM106" s="232"/>
      <c r="ON106" s="232"/>
      <c r="OO106" s="232"/>
      <c r="OP106" s="232"/>
      <c r="OQ106" s="232"/>
      <c r="OR106" s="232"/>
      <c r="OS106" s="232"/>
      <c r="OT106" s="232"/>
      <c r="OU106" s="232"/>
      <c r="OV106" s="232"/>
      <c r="OW106" s="232"/>
      <c r="OX106" s="232"/>
      <c r="OY106" s="232"/>
      <c r="OZ106" s="232"/>
      <c r="PA106" s="232"/>
      <c r="PB106" s="232"/>
      <c r="PC106" s="232"/>
      <c r="PD106" s="232"/>
      <c r="PE106" s="232"/>
      <c r="PF106" s="232"/>
      <c r="PG106" s="232"/>
      <c r="PH106" s="232"/>
      <c r="PI106" s="232"/>
      <c r="PJ106" s="232"/>
      <c r="PK106" s="232"/>
      <c r="PL106" s="232"/>
      <c r="PM106" s="232"/>
      <c r="PN106" s="232"/>
      <c r="PO106" s="232"/>
      <c r="PP106" s="232"/>
      <c r="PQ106" s="232"/>
      <c r="PR106" s="232"/>
      <c r="PS106" s="232"/>
      <c r="PT106" s="232"/>
      <c r="PU106" s="232"/>
      <c r="PV106" s="232"/>
      <c r="PW106" s="232"/>
      <c r="PX106" s="232"/>
      <c r="PY106" s="232"/>
      <c r="PZ106" s="232"/>
      <c r="QA106" s="232"/>
      <c r="QB106" s="232"/>
      <c r="QC106" s="232"/>
      <c r="QD106" s="232"/>
      <c r="QE106" s="232"/>
      <c r="QF106" s="232"/>
      <c r="QG106" s="232"/>
      <c r="QH106" s="232"/>
      <c r="QI106" s="232"/>
      <c r="QJ106" s="232"/>
      <c r="QK106" s="232"/>
      <c r="QL106" s="232"/>
      <c r="QM106" s="232"/>
      <c r="QN106" s="232"/>
      <c r="QO106" s="232"/>
      <c r="QP106" s="232"/>
      <c r="QQ106" s="232"/>
      <c r="QR106" s="232"/>
      <c r="QS106" s="232"/>
      <c r="QT106" s="232"/>
      <c r="QU106" s="232"/>
      <c r="QV106" s="232"/>
      <c r="QW106" s="232"/>
      <c r="QX106" s="232"/>
      <c r="QY106" s="232"/>
      <c r="QZ106" s="232"/>
      <c r="RA106" s="232"/>
      <c r="RB106" s="232"/>
      <c r="RC106" s="232"/>
      <c r="RD106" s="232"/>
      <c r="RE106" s="232"/>
      <c r="RF106" s="232"/>
      <c r="RG106" s="232"/>
      <c r="RH106" s="232"/>
      <c r="RI106" s="232"/>
      <c r="RJ106" s="232"/>
      <c r="RK106" s="232"/>
      <c r="RL106" s="232"/>
      <c r="RM106" s="232"/>
      <c r="RN106" s="232"/>
      <c r="RO106" s="232"/>
      <c r="RP106" s="232"/>
      <c r="RQ106" s="232"/>
      <c r="RR106" s="232"/>
      <c r="RS106" s="232"/>
      <c r="RT106" s="232"/>
      <c r="RU106" s="232"/>
      <c r="RV106" s="232"/>
      <c r="RW106" s="232"/>
      <c r="RX106" s="232"/>
      <c r="RY106" s="232"/>
      <c r="RZ106" s="232"/>
      <c r="SA106" s="232"/>
      <c r="SB106" s="232"/>
      <c r="SC106" s="232"/>
      <c r="SD106" s="232"/>
      <c r="SE106" s="232"/>
      <c r="SF106" s="232"/>
      <c r="SG106" s="232"/>
      <c r="SH106" s="232"/>
      <c r="SI106" s="232"/>
      <c r="SJ106" s="232"/>
      <c r="SK106" s="232"/>
      <c r="SL106" s="232"/>
      <c r="SM106" s="232"/>
      <c r="SN106" s="232"/>
      <c r="SO106" s="232"/>
      <c r="SP106" s="232"/>
      <c r="SQ106" s="232"/>
      <c r="SR106" s="232"/>
      <c r="SS106" s="232"/>
      <c r="ST106" s="232"/>
      <c r="SU106" s="232"/>
      <c r="SV106" s="232"/>
      <c r="SW106" s="232"/>
      <c r="SX106" s="232"/>
      <c r="SY106" s="232"/>
      <c r="SZ106" s="232"/>
      <c r="TA106" s="232"/>
      <c r="TB106" s="232"/>
      <c r="TC106" s="232"/>
      <c r="TD106" s="232"/>
      <c r="TE106" s="232"/>
      <c r="TF106" s="232"/>
      <c r="TG106" s="232"/>
      <c r="TH106" s="232"/>
      <c r="TI106" s="232"/>
      <c r="TJ106" s="232"/>
      <c r="TK106" s="232"/>
      <c r="TL106" s="232"/>
      <c r="TM106" s="232"/>
      <c r="TN106" s="232"/>
      <c r="TO106" s="232"/>
      <c r="TP106" s="232"/>
      <c r="TQ106" s="232"/>
      <c r="TR106" s="232"/>
      <c r="TS106" s="232"/>
      <c r="TT106" s="232"/>
      <c r="TU106" s="232"/>
      <c r="TV106" s="232"/>
      <c r="TW106" s="232"/>
      <c r="TX106" s="232"/>
      <c r="TY106" s="232"/>
      <c r="TZ106" s="232"/>
      <c r="UA106" s="232"/>
      <c r="UB106" s="232"/>
      <c r="UC106" s="232"/>
      <c r="UD106" s="232"/>
      <c r="UE106" s="232"/>
      <c r="UF106" s="232"/>
      <c r="UG106" s="232"/>
      <c r="UH106" s="232"/>
      <c r="UI106" s="232"/>
      <c r="UJ106" s="232"/>
      <c r="UK106" s="232"/>
      <c r="UL106" s="232"/>
      <c r="UM106" s="232"/>
      <c r="UN106" s="232"/>
      <c r="UO106" s="232"/>
      <c r="UP106" s="232"/>
      <c r="UQ106" s="232"/>
      <c r="UR106" s="232"/>
      <c r="US106" s="232"/>
      <c r="UT106" s="232"/>
      <c r="UU106" s="232"/>
      <c r="UV106" s="232"/>
      <c r="UW106" s="232"/>
      <c r="UX106" s="232"/>
      <c r="UY106" s="232"/>
      <c r="UZ106" s="232"/>
      <c r="VA106" s="232"/>
      <c r="VB106" s="232"/>
      <c r="VC106" s="232"/>
      <c r="VD106" s="232"/>
      <c r="VE106" s="232"/>
      <c r="VF106" s="232"/>
      <c r="VG106" s="232"/>
      <c r="VH106" s="232"/>
      <c r="VI106" s="232"/>
      <c r="VJ106" s="232"/>
      <c r="VK106" s="232"/>
      <c r="VL106" s="232"/>
      <c r="VM106" s="232"/>
      <c r="VN106" s="232"/>
      <c r="VO106" s="232"/>
      <c r="VP106" s="232"/>
      <c r="VQ106" s="232"/>
      <c r="VR106" s="232"/>
      <c r="VS106" s="232"/>
      <c r="VT106" s="232"/>
      <c r="VU106" s="232"/>
      <c r="VV106" s="232"/>
      <c r="VW106" s="232"/>
      <c r="VX106" s="232"/>
      <c r="VY106" s="232"/>
      <c r="VZ106" s="232"/>
      <c r="WA106" s="232"/>
      <c r="WB106" s="232"/>
      <c r="WC106" s="232"/>
      <c r="WD106" s="232"/>
      <c r="WE106" s="232"/>
      <c r="WF106" s="232"/>
      <c r="WG106" s="232"/>
      <c r="WH106" s="232"/>
      <c r="WI106" s="232"/>
      <c r="WJ106" s="232"/>
      <c r="WK106" s="232"/>
      <c r="WL106" s="232"/>
      <c r="WM106" s="232"/>
      <c r="WN106" s="232"/>
      <c r="WO106" s="232"/>
      <c r="WP106" s="232"/>
      <c r="WQ106" s="232"/>
      <c r="WR106" s="232"/>
      <c r="WS106" s="232"/>
      <c r="WT106" s="232"/>
      <c r="WU106" s="232"/>
      <c r="WV106" s="232"/>
      <c r="WW106" s="232"/>
      <c r="WX106" s="232"/>
      <c r="WY106" s="232"/>
      <c r="WZ106" s="232"/>
      <c r="XA106" s="232"/>
      <c r="XB106" s="232"/>
      <c r="XC106" s="232"/>
      <c r="XD106" s="232"/>
      <c r="XE106" s="232"/>
      <c r="XF106" s="232"/>
      <c r="XG106" s="232"/>
      <c r="XH106" s="232"/>
      <c r="XI106" s="232"/>
      <c r="XJ106" s="232"/>
      <c r="XK106" s="232"/>
      <c r="XL106" s="232"/>
      <c r="XM106" s="232"/>
      <c r="XN106" s="232"/>
      <c r="XO106" s="232"/>
      <c r="XP106" s="232"/>
      <c r="XQ106" s="232"/>
      <c r="XR106" s="232"/>
      <c r="XS106" s="232"/>
      <c r="XT106" s="232"/>
      <c r="XU106" s="232"/>
      <c r="XV106" s="232"/>
      <c r="XW106" s="232"/>
      <c r="XX106" s="232"/>
      <c r="XY106" s="232"/>
      <c r="XZ106" s="232"/>
      <c r="YA106" s="232"/>
      <c r="YB106" s="232"/>
      <c r="YC106" s="232"/>
      <c r="YD106" s="232"/>
      <c r="YE106" s="232"/>
      <c r="YF106" s="232"/>
      <c r="YG106" s="232"/>
      <c r="YH106" s="232"/>
      <c r="YI106" s="232"/>
      <c r="YJ106" s="232"/>
      <c r="YK106" s="232"/>
      <c r="YL106" s="232"/>
      <c r="YM106" s="232"/>
      <c r="YN106" s="232"/>
      <c r="YO106" s="232"/>
      <c r="YP106" s="232"/>
      <c r="YQ106" s="232"/>
      <c r="YR106" s="232"/>
      <c r="YS106" s="232"/>
      <c r="YT106" s="232"/>
      <c r="YU106" s="232"/>
      <c r="YV106" s="232"/>
      <c r="YW106" s="232"/>
      <c r="YX106" s="232"/>
      <c r="YY106" s="232"/>
      <c r="YZ106" s="232"/>
      <c r="ZA106" s="232"/>
      <c r="ZB106" s="232"/>
      <c r="ZC106" s="232"/>
      <c r="ZD106" s="232"/>
      <c r="ZE106" s="232"/>
      <c r="ZF106" s="232"/>
      <c r="ZG106" s="232"/>
      <c r="ZH106" s="232"/>
      <c r="ZI106" s="232"/>
      <c r="ZJ106" s="232"/>
      <c r="ZK106" s="232"/>
      <c r="ZL106" s="232"/>
      <c r="ZM106" s="232"/>
      <c r="ZN106" s="232"/>
      <c r="ZO106" s="232"/>
      <c r="ZP106" s="232"/>
      <c r="ZQ106" s="232"/>
      <c r="ZR106" s="232"/>
      <c r="ZS106" s="232"/>
      <c r="ZT106" s="232"/>
      <c r="ZU106" s="232"/>
      <c r="ZV106" s="232"/>
      <c r="ZW106" s="232"/>
      <c r="ZX106" s="232"/>
      <c r="ZY106" s="232"/>
      <c r="ZZ106" s="232"/>
      <c r="AAA106" s="232"/>
      <c r="AAB106" s="232"/>
      <c r="AAC106" s="232"/>
      <c r="AAD106" s="232"/>
      <c r="AAE106" s="232"/>
      <c r="AAF106" s="232"/>
      <c r="AAG106" s="232"/>
      <c r="AAH106" s="232"/>
      <c r="AAI106" s="232"/>
      <c r="AAJ106" s="232"/>
      <c r="AAK106" s="232"/>
      <c r="AAL106" s="232"/>
      <c r="AAM106" s="232"/>
      <c r="AAN106" s="232"/>
      <c r="AAO106" s="232"/>
      <c r="AAP106" s="232"/>
      <c r="AAQ106" s="232"/>
      <c r="AAR106" s="232"/>
      <c r="AAS106" s="232"/>
      <c r="AAT106" s="232"/>
      <c r="AAU106" s="232"/>
      <c r="AAV106" s="232"/>
      <c r="AAW106" s="232"/>
      <c r="AAX106" s="232"/>
      <c r="AAY106" s="232"/>
      <c r="AAZ106" s="232"/>
      <c r="ABA106" s="232"/>
      <c r="ABB106" s="232"/>
      <c r="ABC106" s="232"/>
      <c r="ABD106" s="232"/>
      <c r="ABE106" s="232"/>
      <c r="ABF106" s="232"/>
      <c r="ABG106" s="232"/>
      <c r="ABH106" s="232"/>
      <c r="ABI106" s="232"/>
      <c r="ABJ106" s="232"/>
      <c r="ABK106" s="232"/>
      <c r="ABL106" s="232"/>
      <c r="ABM106" s="232"/>
      <c r="ABN106" s="232"/>
      <c r="ABO106" s="232"/>
      <c r="ABP106" s="232"/>
      <c r="ABQ106" s="232"/>
      <c r="ABR106" s="232"/>
      <c r="ABS106" s="232"/>
      <c r="ABT106" s="232"/>
      <c r="ABU106" s="232"/>
      <c r="ABV106" s="232"/>
      <c r="ABW106" s="232"/>
      <c r="ABX106" s="232"/>
      <c r="ABY106" s="232"/>
      <c r="ABZ106" s="232"/>
      <c r="ACA106" s="232"/>
      <c r="ACB106" s="232"/>
      <c r="ACC106" s="232"/>
      <c r="ACD106" s="232"/>
      <c r="ACE106" s="232"/>
      <c r="ACF106" s="232"/>
      <c r="ACG106" s="232"/>
      <c r="ACH106" s="232"/>
      <c r="ACI106" s="232"/>
      <c r="ACJ106" s="232"/>
      <c r="ACK106" s="232"/>
      <c r="ACL106" s="232"/>
      <c r="ACM106" s="232"/>
      <c r="ACN106" s="232"/>
      <c r="ACO106" s="232"/>
      <c r="ACP106" s="232"/>
      <c r="ACQ106" s="232"/>
      <c r="ACR106" s="232"/>
      <c r="ACS106" s="232"/>
      <c r="ACT106" s="232"/>
      <c r="ACU106" s="232"/>
      <c r="ACV106" s="232"/>
      <c r="ACW106" s="232"/>
      <c r="ACX106" s="232"/>
      <c r="ACY106" s="232"/>
      <c r="ACZ106" s="232"/>
      <c r="ADA106" s="232"/>
      <c r="ADB106" s="232"/>
      <c r="ADC106" s="232"/>
      <c r="ADD106" s="232"/>
      <c r="ADE106" s="232"/>
      <c r="ADF106" s="232"/>
      <c r="ADG106" s="232"/>
      <c r="ADH106" s="232"/>
      <c r="ADI106" s="232"/>
      <c r="ADJ106" s="232"/>
      <c r="ADK106" s="232"/>
      <c r="ADL106" s="232"/>
      <c r="ADM106" s="232"/>
      <c r="ADN106" s="232"/>
      <c r="ADO106" s="232"/>
      <c r="ADP106" s="232"/>
      <c r="ADQ106" s="232"/>
      <c r="ADR106" s="232"/>
      <c r="ADS106" s="232"/>
      <c r="ADT106" s="232"/>
      <c r="ADU106" s="232"/>
      <c r="ADV106" s="232"/>
      <c r="ADW106" s="232"/>
      <c r="ADX106" s="232"/>
      <c r="ADY106" s="232"/>
      <c r="ADZ106" s="232"/>
      <c r="AEA106" s="232"/>
      <c r="AEB106" s="232"/>
      <c r="AEC106" s="232"/>
      <c r="AED106" s="232"/>
      <c r="AEE106" s="232"/>
      <c r="AEF106" s="232"/>
      <c r="AEG106" s="232"/>
      <c r="AEH106" s="232"/>
      <c r="AEI106" s="232"/>
      <c r="AEJ106" s="232"/>
      <c r="AEK106" s="232"/>
      <c r="AEL106" s="232"/>
      <c r="AEM106" s="232"/>
      <c r="AEN106" s="232"/>
      <c r="AEO106" s="232"/>
      <c r="AEP106" s="232"/>
      <c r="AEQ106" s="232"/>
      <c r="AER106" s="232"/>
      <c r="AES106" s="232"/>
      <c r="AET106" s="232"/>
      <c r="AEU106" s="232"/>
      <c r="AEV106" s="232"/>
      <c r="AEW106" s="232"/>
      <c r="AEX106" s="232"/>
      <c r="AEY106" s="232"/>
      <c r="AEZ106" s="232"/>
      <c r="AFA106" s="232"/>
      <c r="AFB106" s="232"/>
      <c r="AFC106" s="232"/>
      <c r="AFD106" s="232"/>
      <c r="AFE106" s="232"/>
      <c r="AFF106" s="232"/>
      <c r="AFG106" s="232"/>
      <c r="AFH106" s="232"/>
      <c r="AFI106" s="232"/>
      <c r="AFJ106" s="232"/>
      <c r="AFK106" s="232"/>
      <c r="AFL106" s="232"/>
      <c r="AFM106" s="232"/>
      <c r="AFN106" s="232"/>
      <c r="AFO106" s="232"/>
      <c r="AFP106" s="232"/>
      <c r="AFQ106" s="232"/>
      <c r="AFR106" s="232"/>
      <c r="AFS106" s="232"/>
      <c r="AFT106" s="232"/>
      <c r="AFU106" s="232"/>
      <c r="AFV106" s="232"/>
      <c r="AFW106" s="232"/>
      <c r="AFX106" s="232"/>
      <c r="AFY106" s="232"/>
      <c r="AFZ106" s="232"/>
      <c r="AGA106" s="232"/>
      <c r="AGB106" s="232"/>
      <c r="AGC106" s="232"/>
      <c r="AGD106" s="232"/>
      <c r="AGE106" s="232"/>
      <c r="AGF106" s="232"/>
      <c r="AGG106" s="232"/>
      <c r="AGH106" s="232"/>
      <c r="AGI106" s="232"/>
      <c r="AGJ106" s="232"/>
      <c r="AGK106" s="232"/>
      <c r="AGL106" s="232"/>
      <c r="AGM106" s="232"/>
      <c r="AGN106" s="232"/>
      <c r="AGO106" s="232"/>
      <c r="AGP106" s="232"/>
      <c r="AGQ106" s="232"/>
      <c r="AGR106" s="232"/>
      <c r="AGS106" s="232"/>
      <c r="AGT106" s="232"/>
      <c r="AGU106" s="232"/>
      <c r="AGV106" s="232"/>
      <c r="AGW106" s="232"/>
      <c r="AGX106" s="232"/>
      <c r="AGY106" s="232"/>
      <c r="AGZ106" s="232"/>
      <c r="AHA106" s="232"/>
      <c r="AHB106" s="232"/>
      <c r="AHC106" s="232"/>
      <c r="AHD106" s="232"/>
      <c r="AHE106" s="232"/>
      <c r="AHF106" s="232"/>
      <c r="AHG106" s="232"/>
      <c r="AHH106" s="232"/>
      <c r="AHI106" s="232"/>
      <c r="AHJ106" s="232"/>
      <c r="AHK106" s="232"/>
      <c r="AHL106" s="232"/>
      <c r="AHM106" s="232"/>
      <c r="AHN106" s="232"/>
      <c r="AHO106" s="232"/>
      <c r="AHP106" s="232"/>
      <c r="AHQ106" s="232"/>
      <c r="AHR106" s="232"/>
      <c r="AHS106" s="232"/>
      <c r="AHT106" s="232"/>
      <c r="AHU106" s="232"/>
      <c r="AHV106" s="232"/>
      <c r="AHW106" s="232"/>
      <c r="AHX106" s="232"/>
      <c r="AHY106" s="232"/>
      <c r="AHZ106" s="232"/>
      <c r="AIA106" s="232"/>
      <c r="AIB106" s="232"/>
      <c r="AIC106" s="232"/>
      <c r="AID106" s="232"/>
      <c r="AIE106" s="232"/>
      <c r="AIF106" s="232"/>
      <c r="AIG106" s="232"/>
      <c r="AIH106" s="232"/>
      <c r="AII106" s="232"/>
      <c r="AIJ106" s="232"/>
      <c r="AIK106" s="232"/>
      <c r="AIL106" s="232"/>
      <c r="AIM106" s="232"/>
      <c r="AIN106" s="232"/>
      <c r="AIO106" s="232"/>
      <c r="AIP106" s="232"/>
      <c r="AIQ106" s="232"/>
      <c r="AIR106" s="232"/>
      <c r="AIS106" s="232"/>
      <c r="AIT106" s="232"/>
      <c r="AIU106" s="232"/>
      <c r="AIV106" s="232"/>
      <c r="AIW106" s="232"/>
      <c r="AIX106" s="232"/>
      <c r="AIY106" s="232"/>
      <c r="AIZ106" s="232"/>
      <c r="AJA106" s="232"/>
      <c r="AJB106" s="232"/>
      <c r="AJC106" s="232"/>
      <c r="AJD106" s="232"/>
      <c r="AJE106" s="232"/>
      <c r="AJF106" s="232"/>
      <c r="AJG106" s="232"/>
      <c r="AJH106" s="232"/>
      <c r="AJI106" s="232"/>
      <c r="AJJ106" s="232"/>
      <c r="AJK106" s="232"/>
      <c r="AJL106" s="232"/>
      <c r="AJM106" s="232"/>
      <c r="AJN106" s="232"/>
      <c r="AJO106" s="232"/>
      <c r="AJP106" s="232"/>
      <c r="AJQ106" s="232"/>
      <c r="AJR106" s="232"/>
      <c r="AJS106" s="232"/>
      <c r="AJT106" s="232"/>
      <c r="AJU106" s="232"/>
      <c r="AJV106" s="232"/>
      <c r="AJW106" s="232"/>
      <c r="AJX106" s="232"/>
      <c r="AJY106" s="232"/>
      <c r="AJZ106" s="232"/>
      <c r="AKA106" s="232"/>
      <c r="AKB106" s="232"/>
      <c r="AKC106" s="232"/>
      <c r="AKD106" s="232"/>
      <c r="AKE106" s="232"/>
      <c r="AKF106" s="232"/>
      <c r="AKG106" s="232"/>
      <c r="AKH106" s="232"/>
      <c r="AKI106" s="232"/>
      <c r="AKJ106" s="232"/>
      <c r="AKK106" s="232"/>
      <c r="AKL106" s="232"/>
      <c r="AKM106" s="232"/>
      <c r="AKN106" s="232"/>
      <c r="AKO106" s="232"/>
      <c r="AKP106" s="232"/>
      <c r="AKQ106" s="232"/>
      <c r="AKR106" s="232"/>
      <c r="AKS106" s="232"/>
      <c r="AKT106" s="232"/>
      <c r="AKU106" s="232"/>
      <c r="AKV106" s="232"/>
      <c r="AKW106" s="232"/>
      <c r="AKX106" s="232"/>
      <c r="AKY106" s="232"/>
      <c r="AKZ106" s="232"/>
      <c r="ALA106" s="232"/>
      <c r="ALB106" s="232"/>
      <c r="ALC106" s="232"/>
      <c r="ALD106" s="232"/>
      <c r="ALE106" s="232"/>
      <c r="ALF106" s="232"/>
      <c r="ALG106" s="232"/>
      <c r="ALH106" s="232"/>
      <c r="ALI106" s="232"/>
      <c r="ALJ106" s="232"/>
      <c r="ALK106" s="232"/>
      <c r="ALL106" s="232"/>
      <c r="ALM106" s="232"/>
      <c r="ALN106" s="232"/>
      <c r="ALO106" s="232"/>
      <c r="ALP106" s="232"/>
      <c r="ALQ106" s="232"/>
      <c r="ALR106" s="232"/>
      <c r="ALS106" s="232"/>
      <c r="ALT106" s="232"/>
      <c r="ALU106" s="232"/>
      <c r="ALV106" s="232"/>
      <c r="ALW106" s="232"/>
      <c r="ALX106" s="232"/>
      <c r="ALY106" s="232"/>
      <c r="ALZ106" s="232"/>
      <c r="AMA106" s="232"/>
      <c r="AMB106" s="232"/>
      <c r="AMC106" s="232"/>
      <c r="AMD106" s="232"/>
      <c r="AME106" s="232"/>
      <c r="AMF106" s="232"/>
      <c r="AMG106" s="232"/>
      <c r="AMH106" s="232"/>
      <c r="AMI106" s="232"/>
      <c r="AMJ106" s="232"/>
      <c r="AMK106" s="232"/>
    </row>
    <row r="107" spans="1:1025" s="234" customFormat="1">
      <c r="A107" s="335">
        <f>A106+0.1</f>
        <v>6.2</v>
      </c>
      <c r="B107" s="334" t="s">
        <v>167</v>
      </c>
      <c r="C107" s="312">
        <f>IF(ISBLANK('[10]PRESUP LINEA IMPULSION'!C674),"",'[10]PRESUP LINEA IMPULSION'!C674)</f>
        <v>283.19</v>
      </c>
      <c r="D107" s="331" t="str">
        <f>IF(ISBLANK('[10]PRESUP LINEA IMPULSION'!D674),"",'[10]PRESUP LINEA IMPULSION'!D674)</f>
        <v>ML</v>
      </c>
      <c r="E107" s="310"/>
      <c r="F107" s="309">
        <f t="shared" si="5"/>
        <v>0</v>
      </c>
      <c r="G107" s="288" t="str">
        <f>IF(ISBLANK('[10]PRESUP LINEA IMPULSION'!G674),"",'[10]PRESUP LINEA IMPULSION'!G674)</f>
        <v/>
      </c>
      <c r="H107" s="250"/>
      <c r="K107" s="233"/>
      <c r="L107" s="233"/>
      <c r="M107" s="233"/>
      <c r="N107" s="233"/>
      <c r="O107" s="233"/>
      <c r="P107" s="233"/>
      <c r="Q107" s="233"/>
      <c r="R107" s="233"/>
      <c r="S107" s="232"/>
      <c r="T107" s="232"/>
      <c r="U107" s="232"/>
      <c r="V107" s="232"/>
      <c r="W107" s="232"/>
      <c r="X107" s="232"/>
      <c r="Y107" s="232"/>
      <c r="Z107" s="232"/>
      <c r="AA107" s="232"/>
      <c r="AB107" s="232"/>
      <c r="AC107" s="232"/>
      <c r="AD107" s="232"/>
      <c r="AE107" s="232"/>
      <c r="AF107" s="232"/>
      <c r="AG107" s="232"/>
      <c r="AH107" s="232"/>
      <c r="AI107" s="232"/>
      <c r="AJ107" s="232"/>
      <c r="AK107" s="232"/>
      <c r="AL107" s="232"/>
      <c r="AM107" s="232"/>
      <c r="AN107" s="232"/>
      <c r="AO107" s="232"/>
      <c r="AP107" s="232"/>
      <c r="AQ107" s="232"/>
      <c r="AR107" s="232"/>
      <c r="AS107" s="232"/>
      <c r="AT107" s="232"/>
      <c r="AU107" s="232"/>
      <c r="AV107" s="232"/>
      <c r="AW107" s="232"/>
      <c r="AX107" s="232"/>
      <c r="AY107" s="232"/>
      <c r="AZ107" s="232"/>
      <c r="BA107" s="232"/>
      <c r="BB107" s="232"/>
      <c r="BC107" s="232"/>
      <c r="BD107" s="232"/>
      <c r="BE107" s="232"/>
      <c r="BF107" s="232"/>
      <c r="BG107" s="232"/>
      <c r="BH107" s="232"/>
      <c r="BI107" s="232"/>
      <c r="BJ107" s="232"/>
      <c r="BK107" s="232"/>
      <c r="BL107" s="232"/>
      <c r="BM107" s="232"/>
      <c r="BN107" s="232"/>
      <c r="BO107" s="232"/>
      <c r="BP107" s="232"/>
      <c r="BQ107" s="232"/>
      <c r="BR107" s="232"/>
      <c r="BS107" s="232"/>
      <c r="BT107" s="232"/>
      <c r="BU107" s="232"/>
      <c r="BV107" s="232"/>
      <c r="BW107" s="232"/>
      <c r="BX107" s="232"/>
      <c r="BY107" s="232"/>
      <c r="BZ107" s="232"/>
      <c r="CA107" s="232"/>
      <c r="CB107" s="232"/>
      <c r="CC107" s="232"/>
      <c r="CD107" s="232"/>
      <c r="CE107" s="232"/>
      <c r="CF107" s="232"/>
      <c r="CG107" s="232"/>
      <c r="CH107" s="232"/>
      <c r="CI107" s="232"/>
      <c r="CJ107" s="232"/>
      <c r="CK107" s="232"/>
      <c r="CL107" s="232"/>
      <c r="CM107" s="232"/>
      <c r="CN107" s="232"/>
      <c r="CO107" s="232"/>
      <c r="CP107" s="232"/>
      <c r="CQ107" s="232"/>
      <c r="CR107" s="232"/>
      <c r="CS107" s="232"/>
      <c r="CT107" s="232"/>
      <c r="CU107" s="232"/>
      <c r="CV107" s="232"/>
      <c r="CW107" s="232"/>
      <c r="CX107" s="232"/>
      <c r="CY107" s="232"/>
      <c r="CZ107" s="232"/>
      <c r="DA107" s="232"/>
      <c r="DB107" s="232"/>
      <c r="DC107" s="232"/>
      <c r="DD107" s="232"/>
      <c r="DE107" s="232"/>
      <c r="DF107" s="232"/>
      <c r="DG107" s="232"/>
      <c r="DH107" s="232"/>
      <c r="DI107" s="232"/>
      <c r="DJ107" s="232"/>
      <c r="DK107" s="232"/>
      <c r="DL107" s="232"/>
      <c r="DM107" s="232"/>
      <c r="DN107" s="232"/>
      <c r="DO107" s="232"/>
      <c r="DP107" s="232"/>
      <c r="DQ107" s="232"/>
      <c r="DR107" s="232"/>
      <c r="DS107" s="232"/>
      <c r="DT107" s="232"/>
      <c r="DU107" s="232"/>
      <c r="DV107" s="232"/>
      <c r="DW107" s="232"/>
      <c r="DX107" s="232"/>
      <c r="DY107" s="232"/>
      <c r="DZ107" s="232"/>
      <c r="EA107" s="232"/>
      <c r="EB107" s="232"/>
      <c r="EC107" s="232"/>
      <c r="ED107" s="232"/>
      <c r="EE107" s="232"/>
      <c r="EF107" s="232"/>
      <c r="EG107" s="232"/>
      <c r="EH107" s="232"/>
      <c r="EI107" s="232"/>
      <c r="EJ107" s="232"/>
      <c r="EK107" s="232"/>
      <c r="EL107" s="232"/>
      <c r="EM107" s="232"/>
      <c r="EN107" s="232"/>
      <c r="EO107" s="232"/>
      <c r="EP107" s="232"/>
      <c r="EQ107" s="232"/>
      <c r="ER107" s="232"/>
      <c r="ES107" s="232"/>
      <c r="ET107" s="232"/>
      <c r="EU107" s="232"/>
      <c r="EV107" s="232"/>
      <c r="EW107" s="232"/>
      <c r="EX107" s="232"/>
      <c r="EY107" s="232"/>
      <c r="EZ107" s="232"/>
      <c r="FA107" s="232"/>
      <c r="FB107" s="232"/>
      <c r="FC107" s="232"/>
      <c r="FD107" s="232"/>
      <c r="FE107" s="232"/>
      <c r="FF107" s="232"/>
      <c r="FG107" s="232"/>
      <c r="FH107" s="232"/>
      <c r="FI107" s="232"/>
      <c r="FJ107" s="232"/>
      <c r="FK107" s="232"/>
      <c r="FL107" s="232"/>
      <c r="FM107" s="232"/>
      <c r="FN107" s="232"/>
      <c r="FO107" s="232"/>
      <c r="FP107" s="232"/>
      <c r="FQ107" s="232"/>
      <c r="FR107" s="232"/>
      <c r="FS107" s="232"/>
      <c r="FT107" s="232"/>
      <c r="FU107" s="232"/>
      <c r="FV107" s="232"/>
      <c r="FW107" s="232"/>
      <c r="FX107" s="232"/>
      <c r="FY107" s="232"/>
      <c r="FZ107" s="232"/>
      <c r="GA107" s="232"/>
      <c r="GB107" s="232"/>
      <c r="GC107" s="232"/>
      <c r="GD107" s="232"/>
      <c r="GE107" s="232"/>
      <c r="GF107" s="232"/>
      <c r="GG107" s="232"/>
      <c r="GH107" s="232"/>
      <c r="GI107" s="232"/>
      <c r="GJ107" s="232"/>
      <c r="GK107" s="232"/>
      <c r="GL107" s="232"/>
      <c r="GM107" s="232"/>
      <c r="GN107" s="232"/>
      <c r="GO107" s="232"/>
      <c r="GP107" s="232"/>
      <c r="GQ107" s="232"/>
      <c r="GR107" s="232"/>
      <c r="GS107" s="232"/>
      <c r="GT107" s="232"/>
      <c r="GU107" s="232"/>
      <c r="GV107" s="232"/>
      <c r="GW107" s="232"/>
      <c r="GX107" s="232"/>
      <c r="GY107" s="232"/>
      <c r="GZ107" s="232"/>
      <c r="HA107" s="232"/>
      <c r="HB107" s="232"/>
      <c r="HC107" s="232"/>
      <c r="HD107" s="232"/>
      <c r="HE107" s="232"/>
      <c r="HF107" s="232"/>
      <c r="HG107" s="232"/>
      <c r="HH107" s="232"/>
      <c r="HI107" s="232"/>
      <c r="HJ107" s="232"/>
      <c r="HK107" s="232"/>
      <c r="HL107" s="232"/>
      <c r="HM107" s="232"/>
      <c r="HN107" s="232"/>
      <c r="HO107" s="232"/>
      <c r="HP107" s="232"/>
      <c r="HQ107" s="232"/>
      <c r="HR107" s="232"/>
      <c r="HS107" s="232"/>
      <c r="HT107" s="232"/>
      <c r="HU107" s="232"/>
      <c r="HV107" s="232"/>
      <c r="HW107" s="232"/>
      <c r="HX107" s="232"/>
      <c r="HY107" s="232"/>
      <c r="HZ107" s="232"/>
      <c r="IA107" s="232"/>
      <c r="IB107" s="232"/>
      <c r="IC107" s="232"/>
      <c r="ID107" s="232"/>
      <c r="IE107" s="232"/>
      <c r="IF107" s="232"/>
      <c r="IG107" s="232"/>
      <c r="IH107" s="232"/>
      <c r="II107" s="232"/>
      <c r="IJ107" s="232"/>
      <c r="IK107" s="232"/>
      <c r="IL107" s="232"/>
      <c r="IM107" s="232"/>
      <c r="IN107" s="232"/>
      <c r="IO107" s="232"/>
      <c r="IP107" s="232"/>
      <c r="IQ107" s="232"/>
      <c r="IR107" s="232"/>
      <c r="IS107" s="232"/>
      <c r="IT107" s="232"/>
      <c r="IU107" s="232"/>
      <c r="IV107" s="232"/>
      <c r="IW107" s="232"/>
      <c r="IX107" s="232"/>
      <c r="IY107" s="232"/>
      <c r="IZ107" s="232"/>
      <c r="JA107" s="232"/>
      <c r="JB107" s="232"/>
      <c r="JC107" s="232"/>
      <c r="JD107" s="232"/>
      <c r="JE107" s="232"/>
      <c r="JF107" s="232"/>
      <c r="JG107" s="232"/>
      <c r="JH107" s="232"/>
      <c r="JI107" s="232"/>
      <c r="JJ107" s="232"/>
      <c r="JK107" s="232"/>
      <c r="JL107" s="232"/>
      <c r="JM107" s="232"/>
      <c r="JN107" s="232"/>
      <c r="JO107" s="232"/>
      <c r="JP107" s="232"/>
      <c r="JQ107" s="232"/>
      <c r="JR107" s="232"/>
      <c r="JS107" s="232"/>
      <c r="JT107" s="232"/>
      <c r="JU107" s="232"/>
      <c r="JV107" s="232"/>
      <c r="JW107" s="232"/>
      <c r="JX107" s="232"/>
      <c r="JY107" s="232"/>
      <c r="JZ107" s="232"/>
      <c r="KA107" s="232"/>
      <c r="KB107" s="232"/>
      <c r="KC107" s="232"/>
      <c r="KD107" s="232"/>
      <c r="KE107" s="232"/>
      <c r="KF107" s="232"/>
      <c r="KG107" s="232"/>
      <c r="KH107" s="232"/>
      <c r="KI107" s="232"/>
      <c r="KJ107" s="232"/>
      <c r="KK107" s="232"/>
      <c r="KL107" s="232"/>
      <c r="KM107" s="232"/>
      <c r="KN107" s="232"/>
      <c r="KO107" s="232"/>
      <c r="KP107" s="232"/>
      <c r="KQ107" s="232"/>
      <c r="KR107" s="232"/>
      <c r="KS107" s="232"/>
      <c r="KT107" s="232"/>
      <c r="KU107" s="232"/>
      <c r="KV107" s="232"/>
      <c r="KW107" s="232"/>
      <c r="KX107" s="232"/>
      <c r="KY107" s="232"/>
      <c r="KZ107" s="232"/>
      <c r="LA107" s="232"/>
      <c r="LB107" s="232"/>
      <c r="LC107" s="232"/>
      <c r="LD107" s="232"/>
      <c r="LE107" s="232"/>
      <c r="LF107" s="232"/>
      <c r="LG107" s="232"/>
      <c r="LH107" s="232"/>
      <c r="LI107" s="232"/>
      <c r="LJ107" s="232"/>
      <c r="LK107" s="232"/>
      <c r="LL107" s="232"/>
      <c r="LM107" s="232"/>
      <c r="LN107" s="232"/>
      <c r="LO107" s="232"/>
      <c r="LP107" s="232"/>
      <c r="LQ107" s="232"/>
      <c r="LR107" s="232"/>
      <c r="LS107" s="232"/>
      <c r="LT107" s="232"/>
      <c r="LU107" s="232"/>
      <c r="LV107" s="232"/>
      <c r="LW107" s="232"/>
      <c r="LX107" s="232"/>
      <c r="LY107" s="232"/>
      <c r="LZ107" s="232"/>
      <c r="MA107" s="232"/>
      <c r="MB107" s="232"/>
      <c r="MC107" s="232"/>
      <c r="MD107" s="232"/>
      <c r="ME107" s="232"/>
      <c r="MF107" s="232"/>
      <c r="MG107" s="232"/>
      <c r="MH107" s="232"/>
      <c r="MI107" s="232"/>
      <c r="MJ107" s="232"/>
      <c r="MK107" s="232"/>
      <c r="ML107" s="232"/>
      <c r="MM107" s="232"/>
      <c r="MN107" s="232"/>
      <c r="MO107" s="232"/>
      <c r="MP107" s="232"/>
      <c r="MQ107" s="232"/>
      <c r="MR107" s="232"/>
      <c r="MS107" s="232"/>
      <c r="MT107" s="232"/>
      <c r="MU107" s="232"/>
      <c r="MV107" s="232"/>
      <c r="MW107" s="232"/>
      <c r="MX107" s="232"/>
      <c r="MY107" s="232"/>
      <c r="MZ107" s="232"/>
      <c r="NA107" s="232"/>
      <c r="NB107" s="232"/>
      <c r="NC107" s="232"/>
      <c r="ND107" s="232"/>
      <c r="NE107" s="232"/>
      <c r="NF107" s="232"/>
      <c r="NG107" s="232"/>
      <c r="NH107" s="232"/>
      <c r="NI107" s="232"/>
      <c r="NJ107" s="232"/>
      <c r="NK107" s="232"/>
      <c r="NL107" s="232"/>
      <c r="NM107" s="232"/>
      <c r="NN107" s="232"/>
      <c r="NO107" s="232"/>
      <c r="NP107" s="232"/>
      <c r="NQ107" s="232"/>
      <c r="NR107" s="232"/>
      <c r="NS107" s="232"/>
      <c r="NT107" s="232"/>
      <c r="NU107" s="232"/>
      <c r="NV107" s="232"/>
      <c r="NW107" s="232"/>
      <c r="NX107" s="232"/>
      <c r="NY107" s="232"/>
      <c r="NZ107" s="232"/>
      <c r="OA107" s="232"/>
      <c r="OB107" s="232"/>
      <c r="OC107" s="232"/>
      <c r="OD107" s="232"/>
      <c r="OE107" s="232"/>
      <c r="OF107" s="232"/>
      <c r="OG107" s="232"/>
      <c r="OH107" s="232"/>
      <c r="OI107" s="232"/>
      <c r="OJ107" s="232"/>
      <c r="OK107" s="232"/>
      <c r="OL107" s="232"/>
      <c r="OM107" s="232"/>
      <c r="ON107" s="232"/>
      <c r="OO107" s="232"/>
      <c r="OP107" s="232"/>
      <c r="OQ107" s="232"/>
      <c r="OR107" s="232"/>
      <c r="OS107" s="232"/>
      <c r="OT107" s="232"/>
      <c r="OU107" s="232"/>
      <c r="OV107" s="232"/>
      <c r="OW107" s="232"/>
      <c r="OX107" s="232"/>
      <c r="OY107" s="232"/>
      <c r="OZ107" s="232"/>
      <c r="PA107" s="232"/>
      <c r="PB107" s="232"/>
      <c r="PC107" s="232"/>
      <c r="PD107" s="232"/>
      <c r="PE107" s="232"/>
      <c r="PF107" s="232"/>
      <c r="PG107" s="232"/>
      <c r="PH107" s="232"/>
      <c r="PI107" s="232"/>
      <c r="PJ107" s="232"/>
      <c r="PK107" s="232"/>
      <c r="PL107" s="232"/>
      <c r="PM107" s="232"/>
      <c r="PN107" s="232"/>
      <c r="PO107" s="232"/>
      <c r="PP107" s="232"/>
      <c r="PQ107" s="232"/>
      <c r="PR107" s="232"/>
      <c r="PS107" s="232"/>
      <c r="PT107" s="232"/>
      <c r="PU107" s="232"/>
      <c r="PV107" s="232"/>
      <c r="PW107" s="232"/>
      <c r="PX107" s="232"/>
      <c r="PY107" s="232"/>
      <c r="PZ107" s="232"/>
      <c r="QA107" s="232"/>
      <c r="QB107" s="232"/>
      <c r="QC107" s="232"/>
      <c r="QD107" s="232"/>
      <c r="QE107" s="232"/>
      <c r="QF107" s="232"/>
      <c r="QG107" s="232"/>
      <c r="QH107" s="232"/>
      <c r="QI107" s="232"/>
      <c r="QJ107" s="232"/>
      <c r="QK107" s="232"/>
      <c r="QL107" s="232"/>
      <c r="QM107" s="232"/>
      <c r="QN107" s="232"/>
      <c r="QO107" s="232"/>
      <c r="QP107" s="232"/>
      <c r="QQ107" s="232"/>
      <c r="QR107" s="232"/>
      <c r="QS107" s="232"/>
      <c r="QT107" s="232"/>
      <c r="QU107" s="232"/>
      <c r="QV107" s="232"/>
      <c r="QW107" s="232"/>
      <c r="QX107" s="232"/>
      <c r="QY107" s="232"/>
      <c r="QZ107" s="232"/>
      <c r="RA107" s="232"/>
      <c r="RB107" s="232"/>
      <c r="RC107" s="232"/>
      <c r="RD107" s="232"/>
      <c r="RE107" s="232"/>
      <c r="RF107" s="232"/>
      <c r="RG107" s="232"/>
      <c r="RH107" s="232"/>
      <c r="RI107" s="232"/>
      <c r="RJ107" s="232"/>
      <c r="RK107" s="232"/>
      <c r="RL107" s="232"/>
      <c r="RM107" s="232"/>
      <c r="RN107" s="232"/>
      <c r="RO107" s="232"/>
      <c r="RP107" s="232"/>
      <c r="RQ107" s="232"/>
      <c r="RR107" s="232"/>
      <c r="RS107" s="232"/>
      <c r="RT107" s="232"/>
      <c r="RU107" s="232"/>
      <c r="RV107" s="232"/>
      <c r="RW107" s="232"/>
      <c r="RX107" s="232"/>
      <c r="RY107" s="232"/>
      <c r="RZ107" s="232"/>
      <c r="SA107" s="232"/>
      <c r="SB107" s="232"/>
      <c r="SC107" s="232"/>
      <c r="SD107" s="232"/>
      <c r="SE107" s="232"/>
      <c r="SF107" s="232"/>
      <c r="SG107" s="232"/>
      <c r="SH107" s="232"/>
      <c r="SI107" s="232"/>
      <c r="SJ107" s="232"/>
      <c r="SK107" s="232"/>
      <c r="SL107" s="232"/>
      <c r="SM107" s="232"/>
      <c r="SN107" s="232"/>
      <c r="SO107" s="232"/>
      <c r="SP107" s="232"/>
      <c r="SQ107" s="232"/>
      <c r="SR107" s="232"/>
      <c r="SS107" s="232"/>
      <c r="ST107" s="232"/>
      <c r="SU107" s="232"/>
      <c r="SV107" s="232"/>
      <c r="SW107" s="232"/>
      <c r="SX107" s="232"/>
      <c r="SY107" s="232"/>
      <c r="SZ107" s="232"/>
      <c r="TA107" s="232"/>
      <c r="TB107" s="232"/>
      <c r="TC107" s="232"/>
      <c r="TD107" s="232"/>
      <c r="TE107" s="232"/>
      <c r="TF107" s="232"/>
      <c r="TG107" s="232"/>
      <c r="TH107" s="232"/>
      <c r="TI107" s="232"/>
      <c r="TJ107" s="232"/>
      <c r="TK107" s="232"/>
      <c r="TL107" s="232"/>
      <c r="TM107" s="232"/>
      <c r="TN107" s="232"/>
      <c r="TO107" s="232"/>
      <c r="TP107" s="232"/>
      <c r="TQ107" s="232"/>
      <c r="TR107" s="232"/>
      <c r="TS107" s="232"/>
      <c r="TT107" s="232"/>
      <c r="TU107" s="232"/>
      <c r="TV107" s="232"/>
      <c r="TW107" s="232"/>
      <c r="TX107" s="232"/>
      <c r="TY107" s="232"/>
      <c r="TZ107" s="232"/>
      <c r="UA107" s="232"/>
      <c r="UB107" s="232"/>
      <c r="UC107" s="232"/>
      <c r="UD107" s="232"/>
      <c r="UE107" s="232"/>
      <c r="UF107" s="232"/>
      <c r="UG107" s="232"/>
      <c r="UH107" s="232"/>
      <c r="UI107" s="232"/>
      <c r="UJ107" s="232"/>
      <c r="UK107" s="232"/>
      <c r="UL107" s="232"/>
      <c r="UM107" s="232"/>
      <c r="UN107" s="232"/>
      <c r="UO107" s="232"/>
      <c r="UP107" s="232"/>
      <c r="UQ107" s="232"/>
      <c r="UR107" s="232"/>
      <c r="US107" s="232"/>
      <c r="UT107" s="232"/>
      <c r="UU107" s="232"/>
      <c r="UV107" s="232"/>
      <c r="UW107" s="232"/>
      <c r="UX107" s="232"/>
      <c r="UY107" s="232"/>
      <c r="UZ107" s="232"/>
      <c r="VA107" s="232"/>
      <c r="VB107" s="232"/>
      <c r="VC107" s="232"/>
      <c r="VD107" s="232"/>
      <c r="VE107" s="232"/>
      <c r="VF107" s="232"/>
      <c r="VG107" s="232"/>
      <c r="VH107" s="232"/>
      <c r="VI107" s="232"/>
      <c r="VJ107" s="232"/>
      <c r="VK107" s="232"/>
      <c r="VL107" s="232"/>
      <c r="VM107" s="232"/>
      <c r="VN107" s="232"/>
      <c r="VO107" s="232"/>
      <c r="VP107" s="232"/>
      <c r="VQ107" s="232"/>
      <c r="VR107" s="232"/>
      <c r="VS107" s="232"/>
      <c r="VT107" s="232"/>
      <c r="VU107" s="232"/>
      <c r="VV107" s="232"/>
      <c r="VW107" s="232"/>
      <c r="VX107" s="232"/>
      <c r="VY107" s="232"/>
      <c r="VZ107" s="232"/>
      <c r="WA107" s="232"/>
      <c r="WB107" s="232"/>
      <c r="WC107" s="232"/>
      <c r="WD107" s="232"/>
      <c r="WE107" s="232"/>
      <c r="WF107" s="232"/>
      <c r="WG107" s="232"/>
      <c r="WH107" s="232"/>
      <c r="WI107" s="232"/>
      <c r="WJ107" s="232"/>
      <c r="WK107" s="232"/>
      <c r="WL107" s="232"/>
      <c r="WM107" s="232"/>
      <c r="WN107" s="232"/>
      <c r="WO107" s="232"/>
      <c r="WP107" s="232"/>
      <c r="WQ107" s="232"/>
      <c r="WR107" s="232"/>
      <c r="WS107" s="232"/>
      <c r="WT107" s="232"/>
      <c r="WU107" s="232"/>
      <c r="WV107" s="232"/>
      <c r="WW107" s="232"/>
      <c r="WX107" s="232"/>
      <c r="WY107" s="232"/>
      <c r="WZ107" s="232"/>
      <c r="XA107" s="232"/>
      <c r="XB107" s="232"/>
      <c r="XC107" s="232"/>
      <c r="XD107" s="232"/>
      <c r="XE107" s="232"/>
      <c r="XF107" s="232"/>
      <c r="XG107" s="232"/>
      <c r="XH107" s="232"/>
      <c r="XI107" s="232"/>
      <c r="XJ107" s="232"/>
      <c r="XK107" s="232"/>
      <c r="XL107" s="232"/>
      <c r="XM107" s="232"/>
      <c r="XN107" s="232"/>
      <c r="XO107" s="232"/>
      <c r="XP107" s="232"/>
      <c r="XQ107" s="232"/>
      <c r="XR107" s="232"/>
      <c r="XS107" s="232"/>
      <c r="XT107" s="232"/>
      <c r="XU107" s="232"/>
      <c r="XV107" s="232"/>
      <c r="XW107" s="232"/>
      <c r="XX107" s="232"/>
      <c r="XY107" s="232"/>
      <c r="XZ107" s="232"/>
      <c r="YA107" s="232"/>
      <c r="YB107" s="232"/>
      <c r="YC107" s="232"/>
      <c r="YD107" s="232"/>
      <c r="YE107" s="232"/>
      <c r="YF107" s="232"/>
      <c r="YG107" s="232"/>
      <c r="YH107" s="232"/>
      <c r="YI107" s="232"/>
      <c r="YJ107" s="232"/>
      <c r="YK107" s="232"/>
      <c r="YL107" s="232"/>
      <c r="YM107" s="232"/>
      <c r="YN107" s="232"/>
      <c r="YO107" s="232"/>
      <c r="YP107" s="232"/>
      <c r="YQ107" s="232"/>
      <c r="YR107" s="232"/>
      <c r="YS107" s="232"/>
      <c r="YT107" s="232"/>
      <c r="YU107" s="232"/>
      <c r="YV107" s="232"/>
      <c r="YW107" s="232"/>
      <c r="YX107" s="232"/>
      <c r="YY107" s="232"/>
      <c r="YZ107" s="232"/>
      <c r="ZA107" s="232"/>
      <c r="ZB107" s="232"/>
      <c r="ZC107" s="232"/>
      <c r="ZD107" s="232"/>
      <c r="ZE107" s="232"/>
      <c r="ZF107" s="232"/>
      <c r="ZG107" s="232"/>
      <c r="ZH107" s="232"/>
      <c r="ZI107" s="232"/>
      <c r="ZJ107" s="232"/>
      <c r="ZK107" s="232"/>
      <c r="ZL107" s="232"/>
      <c r="ZM107" s="232"/>
      <c r="ZN107" s="232"/>
      <c r="ZO107" s="232"/>
      <c r="ZP107" s="232"/>
      <c r="ZQ107" s="232"/>
      <c r="ZR107" s="232"/>
      <c r="ZS107" s="232"/>
      <c r="ZT107" s="232"/>
      <c r="ZU107" s="232"/>
      <c r="ZV107" s="232"/>
      <c r="ZW107" s="232"/>
      <c r="ZX107" s="232"/>
      <c r="ZY107" s="232"/>
      <c r="ZZ107" s="232"/>
      <c r="AAA107" s="232"/>
      <c r="AAB107" s="232"/>
      <c r="AAC107" s="232"/>
      <c r="AAD107" s="232"/>
      <c r="AAE107" s="232"/>
      <c r="AAF107" s="232"/>
      <c r="AAG107" s="232"/>
      <c r="AAH107" s="232"/>
      <c r="AAI107" s="232"/>
      <c r="AAJ107" s="232"/>
      <c r="AAK107" s="232"/>
      <c r="AAL107" s="232"/>
      <c r="AAM107" s="232"/>
      <c r="AAN107" s="232"/>
      <c r="AAO107" s="232"/>
      <c r="AAP107" s="232"/>
      <c r="AAQ107" s="232"/>
      <c r="AAR107" s="232"/>
      <c r="AAS107" s="232"/>
      <c r="AAT107" s="232"/>
      <c r="AAU107" s="232"/>
      <c r="AAV107" s="232"/>
      <c r="AAW107" s="232"/>
      <c r="AAX107" s="232"/>
      <c r="AAY107" s="232"/>
      <c r="AAZ107" s="232"/>
      <c r="ABA107" s="232"/>
      <c r="ABB107" s="232"/>
      <c r="ABC107" s="232"/>
      <c r="ABD107" s="232"/>
      <c r="ABE107" s="232"/>
      <c r="ABF107" s="232"/>
      <c r="ABG107" s="232"/>
      <c r="ABH107" s="232"/>
      <c r="ABI107" s="232"/>
      <c r="ABJ107" s="232"/>
      <c r="ABK107" s="232"/>
      <c r="ABL107" s="232"/>
      <c r="ABM107" s="232"/>
      <c r="ABN107" s="232"/>
      <c r="ABO107" s="232"/>
      <c r="ABP107" s="232"/>
      <c r="ABQ107" s="232"/>
      <c r="ABR107" s="232"/>
      <c r="ABS107" s="232"/>
      <c r="ABT107" s="232"/>
      <c r="ABU107" s="232"/>
      <c r="ABV107" s="232"/>
      <c r="ABW107" s="232"/>
      <c r="ABX107" s="232"/>
      <c r="ABY107" s="232"/>
      <c r="ABZ107" s="232"/>
      <c r="ACA107" s="232"/>
      <c r="ACB107" s="232"/>
      <c r="ACC107" s="232"/>
      <c r="ACD107" s="232"/>
      <c r="ACE107" s="232"/>
      <c r="ACF107" s="232"/>
      <c r="ACG107" s="232"/>
      <c r="ACH107" s="232"/>
      <c r="ACI107" s="232"/>
      <c r="ACJ107" s="232"/>
      <c r="ACK107" s="232"/>
      <c r="ACL107" s="232"/>
      <c r="ACM107" s="232"/>
      <c r="ACN107" s="232"/>
      <c r="ACO107" s="232"/>
      <c r="ACP107" s="232"/>
      <c r="ACQ107" s="232"/>
      <c r="ACR107" s="232"/>
      <c r="ACS107" s="232"/>
      <c r="ACT107" s="232"/>
      <c r="ACU107" s="232"/>
      <c r="ACV107" s="232"/>
      <c r="ACW107" s="232"/>
      <c r="ACX107" s="232"/>
      <c r="ACY107" s="232"/>
      <c r="ACZ107" s="232"/>
      <c r="ADA107" s="232"/>
      <c r="ADB107" s="232"/>
      <c r="ADC107" s="232"/>
      <c r="ADD107" s="232"/>
      <c r="ADE107" s="232"/>
      <c r="ADF107" s="232"/>
      <c r="ADG107" s="232"/>
      <c r="ADH107" s="232"/>
      <c r="ADI107" s="232"/>
      <c r="ADJ107" s="232"/>
      <c r="ADK107" s="232"/>
      <c r="ADL107" s="232"/>
      <c r="ADM107" s="232"/>
      <c r="ADN107" s="232"/>
      <c r="ADO107" s="232"/>
      <c r="ADP107" s="232"/>
      <c r="ADQ107" s="232"/>
      <c r="ADR107" s="232"/>
      <c r="ADS107" s="232"/>
      <c r="ADT107" s="232"/>
      <c r="ADU107" s="232"/>
      <c r="ADV107" s="232"/>
      <c r="ADW107" s="232"/>
      <c r="ADX107" s="232"/>
      <c r="ADY107" s="232"/>
      <c r="ADZ107" s="232"/>
      <c r="AEA107" s="232"/>
      <c r="AEB107" s="232"/>
      <c r="AEC107" s="232"/>
      <c r="AED107" s="232"/>
      <c r="AEE107" s="232"/>
      <c r="AEF107" s="232"/>
      <c r="AEG107" s="232"/>
      <c r="AEH107" s="232"/>
      <c r="AEI107" s="232"/>
      <c r="AEJ107" s="232"/>
      <c r="AEK107" s="232"/>
      <c r="AEL107" s="232"/>
      <c r="AEM107" s="232"/>
      <c r="AEN107" s="232"/>
      <c r="AEO107" s="232"/>
      <c r="AEP107" s="232"/>
      <c r="AEQ107" s="232"/>
      <c r="AER107" s="232"/>
      <c r="AES107" s="232"/>
      <c r="AET107" s="232"/>
      <c r="AEU107" s="232"/>
      <c r="AEV107" s="232"/>
      <c r="AEW107" s="232"/>
      <c r="AEX107" s="232"/>
      <c r="AEY107" s="232"/>
      <c r="AEZ107" s="232"/>
      <c r="AFA107" s="232"/>
      <c r="AFB107" s="232"/>
      <c r="AFC107" s="232"/>
      <c r="AFD107" s="232"/>
      <c r="AFE107" s="232"/>
      <c r="AFF107" s="232"/>
      <c r="AFG107" s="232"/>
      <c r="AFH107" s="232"/>
      <c r="AFI107" s="232"/>
      <c r="AFJ107" s="232"/>
      <c r="AFK107" s="232"/>
      <c r="AFL107" s="232"/>
      <c r="AFM107" s="232"/>
      <c r="AFN107" s="232"/>
      <c r="AFO107" s="232"/>
      <c r="AFP107" s="232"/>
      <c r="AFQ107" s="232"/>
      <c r="AFR107" s="232"/>
      <c r="AFS107" s="232"/>
      <c r="AFT107" s="232"/>
      <c r="AFU107" s="232"/>
      <c r="AFV107" s="232"/>
      <c r="AFW107" s="232"/>
      <c r="AFX107" s="232"/>
      <c r="AFY107" s="232"/>
      <c r="AFZ107" s="232"/>
      <c r="AGA107" s="232"/>
      <c r="AGB107" s="232"/>
      <c r="AGC107" s="232"/>
      <c r="AGD107" s="232"/>
      <c r="AGE107" s="232"/>
      <c r="AGF107" s="232"/>
      <c r="AGG107" s="232"/>
      <c r="AGH107" s="232"/>
      <c r="AGI107" s="232"/>
      <c r="AGJ107" s="232"/>
      <c r="AGK107" s="232"/>
      <c r="AGL107" s="232"/>
      <c r="AGM107" s="232"/>
      <c r="AGN107" s="232"/>
      <c r="AGO107" s="232"/>
      <c r="AGP107" s="232"/>
      <c r="AGQ107" s="232"/>
      <c r="AGR107" s="232"/>
      <c r="AGS107" s="232"/>
      <c r="AGT107" s="232"/>
      <c r="AGU107" s="232"/>
      <c r="AGV107" s="232"/>
      <c r="AGW107" s="232"/>
      <c r="AGX107" s="232"/>
      <c r="AGY107" s="232"/>
      <c r="AGZ107" s="232"/>
      <c r="AHA107" s="232"/>
      <c r="AHB107" s="232"/>
      <c r="AHC107" s="232"/>
      <c r="AHD107" s="232"/>
      <c r="AHE107" s="232"/>
      <c r="AHF107" s="232"/>
      <c r="AHG107" s="232"/>
      <c r="AHH107" s="232"/>
      <c r="AHI107" s="232"/>
      <c r="AHJ107" s="232"/>
      <c r="AHK107" s="232"/>
      <c r="AHL107" s="232"/>
      <c r="AHM107" s="232"/>
      <c r="AHN107" s="232"/>
      <c r="AHO107" s="232"/>
      <c r="AHP107" s="232"/>
      <c r="AHQ107" s="232"/>
      <c r="AHR107" s="232"/>
      <c r="AHS107" s="232"/>
      <c r="AHT107" s="232"/>
      <c r="AHU107" s="232"/>
      <c r="AHV107" s="232"/>
      <c r="AHW107" s="232"/>
      <c r="AHX107" s="232"/>
      <c r="AHY107" s="232"/>
      <c r="AHZ107" s="232"/>
      <c r="AIA107" s="232"/>
      <c r="AIB107" s="232"/>
      <c r="AIC107" s="232"/>
      <c r="AID107" s="232"/>
      <c r="AIE107" s="232"/>
      <c r="AIF107" s="232"/>
      <c r="AIG107" s="232"/>
      <c r="AIH107" s="232"/>
      <c r="AII107" s="232"/>
      <c r="AIJ107" s="232"/>
      <c r="AIK107" s="232"/>
      <c r="AIL107" s="232"/>
      <c r="AIM107" s="232"/>
      <c r="AIN107" s="232"/>
      <c r="AIO107" s="232"/>
      <c r="AIP107" s="232"/>
      <c r="AIQ107" s="232"/>
      <c r="AIR107" s="232"/>
      <c r="AIS107" s="232"/>
      <c r="AIT107" s="232"/>
      <c r="AIU107" s="232"/>
      <c r="AIV107" s="232"/>
      <c r="AIW107" s="232"/>
      <c r="AIX107" s="232"/>
      <c r="AIY107" s="232"/>
      <c r="AIZ107" s="232"/>
      <c r="AJA107" s="232"/>
      <c r="AJB107" s="232"/>
      <c r="AJC107" s="232"/>
      <c r="AJD107" s="232"/>
      <c r="AJE107" s="232"/>
      <c r="AJF107" s="232"/>
      <c r="AJG107" s="232"/>
      <c r="AJH107" s="232"/>
      <c r="AJI107" s="232"/>
      <c r="AJJ107" s="232"/>
      <c r="AJK107" s="232"/>
      <c r="AJL107" s="232"/>
      <c r="AJM107" s="232"/>
      <c r="AJN107" s="232"/>
      <c r="AJO107" s="232"/>
      <c r="AJP107" s="232"/>
      <c r="AJQ107" s="232"/>
      <c r="AJR107" s="232"/>
      <c r="AJS107" s="232"/>
      <c r="AJT107" s="232"/>
      <c r="AJU107" s="232"/>
      <c r="AJV107" s="232"/>
      <c r="AJW107" s="232"/>
      <c r="AJX107" s="232"/>
      <c r="AJY107" s="232"/>
      <c r="AJZ107" s="232"/>
      <c r="AKA107" s="232"/>
      <c r="AKB107" s="232"/>
      <c r="AKC107" s="232"/>
      <c r="AKD107" s="232"/>
      <c r="AKE107" s="232"/>
      <c r="AKF107" s="232"/>
      <c r="AKG107" s="232"/>
      <c r="AKH107" s="232"/>
      <c r="AKI107" s="232"/>
      <c r="AKJ107" s="232"/>
      <c r="AKK107" s="232"/>
      <c r="AKL107" s="232"/>
      <c r="AKM107" s="232"/>
      <c r="AKN107" s="232"/>
      <c r="AKO107" s="232"/>
      <c r="AKP107" s="232"/>
      <c r="AKQ107" s="232"/>
      <c r="AKR107" s="232"/>
      <c r="AKS107" s="232"/>
      <c r="AKT107" s="232"/>
      <c r="AKU107" s="232"/>
      <c r="AKV107" s="232"/>
      <c r="AKW107" s="232"/>
      <c r="AKX107" s="232"/>
      <c r="AKY107" s="232"/>
      <c r="AKZ107" s="232"/>
      <c r="ALA107" s="232"/>
      <c r="ALB107" s="232"/>
      <c r="ALC107" s="232"/>
      <c r="ALD107" s="232"/>
      <c r="ALE107" s="232"/>
      <c r="ALF107" s="232"/>
      <c r="ALG107" s="232"/>
      <c r="ALH107" s="232"/>
      <c r="ALI107" s="232"/>
      <c r="ALJ107" s="232"/>
      <c r="ALK107" s="232"/>
      <c r="ALL107" s="232"/>
      <c r="ALM107" s="232"/>
      <c r="ALN107" s="232"/>
      <c r="ALO107" s="232"/>
      <c r="ALP107" s="232"/>
      <c r="ALQ107" s="232"/>
      <c r="ALR107" s="232"/>
      <c r="ALS107" s="232"/>
      <c r="ALT107" s="232"/>
      <c r="ALU107" s="232"/>
      <c r="ALV107" s="232"/>
      <c r="ALW107" s="232"/>
      <c r="ALX107" s="232"/>
      <c r="ALY107" s="232"/>
      <c r="ALZ107" s="232"/>
      <c r="AMA107" s="232"/>
      <c r="AMB107" s="232"/>
      <c r="AMC107" s="232"/>
      <c r="AMD107" s="232"/>
      <c r="AME107" s="232"/>
      <c r="AMF107" s="232"/>
      <c r="AMG107" s="232"/>
      <c r="AMH107" s="232"/>
      <c r="AMI107" s="232"/>
      <c r="AMJ107" s="232"/>
      <c r="AMK107" s="232"/>
    </row>
    <row r="108" spans="1:1025" s="234" customFormat="1">
      <c r="A108" s="335">
        <f>A107+0.1</f>
        <v>6.3</v>
      </c>
      <c r="B108" s="334" t="s">
        <v>166</v>
      </c>
      <c r="C108" s="312">
        <f>IF(ISBLANK('[10]PRESUP LINEA IMPULSION'!C676),"",'[10]PRESUP LINEA IMPULSION'!C676)</f>
        <v>320</v>
      </c>
      <c r="D108" s="331" t="str">
        <f>IF(ISBLANK('[10]PRESUP LINEA IMPULSION'!D676),"",'[10]PRESUP LINEA IMPULSION'!D676)</f>
        <v>ML</v>
      </c>
      <c r="E108" s="310"/>
      <c r="F108" s="309">
        <f t="shared" si="5"/>
        <v>0</v>
      </c>
      <c r="G108" s="288">
        <f>SUM(F106:F108)</f>
        <v>0</v>
      </c>
      <c r="H108" s="250"/>
      <c r="K108" s="233"/>
      <c r="L108" s="233"/>
      <c r="M108" s="233"/>
      <c r="N108" s="233"/>
      <c r="O108" s="233"/>
      <c r="P108" s="233"/>
      <c r="Q108" s="233"/>
      <c r="R108" s="233"/>
      <c r="S108" s="232"/>
      <c r="T108" s="232"/>
      <c r="U108" s="232"/>
      <c r="V108" s="232"/>
      <c r="W108" s="232"/>
      <c r="X108" s="232"/>
      <c r="Y108" s="232"/>
      <c r="Z108" s="232"/>
      <c r="AA108" s="232"/>
      <c r="AB108" s="232"/>
      <c r="AC108" s="232"/>
      <c r="AD108" s="232"/>
      <c r="AE108" s="232"/>
      <c r="AF108" s="232"/>
      <c r="AG108" s="232"/>
      <c r="AH108" s="232"/>
      <c r="AI108" s="232"/>
      <c r="AJ108" s="232"/>
      <c r="AK108" s="232"/>
      <c r="AL108" s="232"/>
      <c r="AM108" s="232"/>
      <c r="AN108" s="232"/>
      <c r="AO108" s="232"/>
      <c r="AP108" s="232"/>
      <c r="AQ108" s="232"/>
      <c r="AR108" s="232"/>
      <c r="AS108" s="232"/>
      <c r="AT108" s="232"/>
      <c r="AU108" s="232"/>
      <c r="AV108" s="232"/>
      <c r="AW108" s="232"/>
      <c r="AX108" s="232"/>
      <c r="AY108" s="232"/>
      <c r="AZ108" s="232"/>
      <c r="BA108" s="232"/>
      <c r="BB108" s="232"/>
      <c r="BC108" s="232"/>
      <c r="BD108" s="232"/>
      <c r="BE108" s="232"/>
      <c r="BF108" s="232"/>
      <c r="BG108" s="232"/>
      <c r="BH108" s="232"/>
      <c r="BI108" s="232"/>
      <c r="BJ108" s="232"/>
      <c r="BK108" s="232"/>
      <c r="BL108" s="232"/>
      <c r="BM108" s="232"/>
      <c r="BN108" s="232"/>
      <c r="BO108" s="232"/>
      <c r="BP108" s="232"/>
      <c r="BQ108" s="232"/>
      <c r="BR108" s="232"/>
      <c r="BS108" s="232"/>
      <c r="BT108" s="232"/>
      <c r="BU108" s="232"/>
      <c r="BV108" s="232"/>
      <c r="BW108" s="232"/>
      <c r="BX108" s="232"/>
      <c r="BY108" s="232"/>
      <c r="BZ108" s="232"/>
      <c r="CA108" s="232"/>
      <c r="CB108" s="232"/>
      <c r="CC108" s="232"/>
      <c r="CD108" s="232"/>
      <c r="CE108" s="232"/>
      <c r="CF108" s="232"/>
      <c r="CG108" s="232"/>
      <c r="CH108" s="232"/>
      <c r="CI108" s="232"/>
      <c r="CJ108" s="232"/>
      <c r="CK108" s="232"/>
      <c r="CL108" s="232"/>
      <c r="CM108" s="232"/>
      <c r="CN108" s="232"/>
      <c r="CO108" s="232"/>
      <c r="CP108" s="232"/>
      <c r="CQ108" s="232"/>
      <c r="CR108" s="232"/>
      <c r="CS108" s="232"/>
      <c r="CT108" s="232"/>
      <c r="CU108" s="232"/>
      <c r="CV108" s="232"/>
      <c r="CW108" s="232"/>
      <c r="CX108" s="232"/>
      <c r="CY108" s="232"/>
      <c r="CZ108" s="232"/>
      <c r="DA108" s="232"/>
      <c r="DB108" s="232"/>
      <c r="DC108" s="232"/>
      <c r="DD108" s="232"/>
      <c r="DE108" s="232"/>
      <c r="DF108" s="232"/>
      <c r="DG108" s="232"/>
      <c r="DH108" s="232"/>
      <c r="DI108" s="232"/>
      <c r="DJ108" s="232"/>
      <c r="DK108" s="232"/>
      <c r="DL108" s="232"/>
      <c r="DM108" s="232"/>
      <c r="DN108" s="232"/>
      <c r="DO108" s="232"/>
      <c r="DP108" s="232"/>
      <c r="DQ108" s="232"/>
      <c r="DR108" s="232"/>
      <c r="DS108" s="232"/>
      <c r="DT108" s="232"/>
      <c r="DU108" s="232"/>
      <c r="DV108" s="232"/>
      <c r="DW108" s="232"/>
      <c r="DX108" s="232"/>
      <c r="DY108" s="232"/>
      <c r="DZ108" s="232"/>
      <c r="EA108" s="232"/>
      <c r="EB108" s="232"/>
      <c r="EC108" s="232"/>
      <c r="ED108" s="232"/>
      <c r="EE108" s="232"/>
      <c r="EF108" s="232"/>
      <c r="EG108" s="232"/>
      <c r="EH108" s="232"/>
      <c r="EI108" s="232"/>
      <c r="EJ108" s="232"/>
      <c r="EK108" s="232"/>
      <c r="EL108" s="232"/>
      <c r="EM108" s="232"/>
      <c r="EN108" s="232"/>
      <c r="EO108" s="232"/>
      <c r="EP108" s="232"/>
      <c r="EQ108" s="232"/>
      <c r="ER108" s="232"/>
      <c r="ES108" s="232"/>
      <c r="ET108" s="232"/>
      <c r="EU108" s="232"/>
      <c r="EV108" s="232"/>
      <c r="EW108" s="232"/>
      <c r="EX108" s="232"/>
      <c r="EY108" s="232"/>
      <c r="EZ108" s="232"/>
      <c r="FA108" s="232"/>
      <c r="FB108" s="232"/>
      <c r="FC108" s="232"/>
      <c r="FD108" s="232"/>
      <c r="FE108" s="232"/>
      <c r="FF108" s="232"/>
      <c r="FG108" s="232"/>
      <c r="FH108" s="232"/>
      <c r="FI108" s="232"/>
      <c r="FJ108" s="232"/>
      <c r="FK108" s="232"/>
      <c r="FL108" s="232"/>
      <c r="FM108" s="232"/>
      <c r="FN108" s="232"/>
      <c r="FO108" s="232"/>
      <c r="FP108" s="232"/>
      <c r="FQ108" s="232"/>
      <c r="FR108" s="232"/>
      <c r="FS108" s="232"/>
      <c r="FT108" s="232"/>
      <c r="FU108" s="232"/>
      <c r="FV108" s="232"/>
      <c r="FW108" s="232"/>
      <c r="FX108" s="232"/>
      <c r="FY108" s="232"/>
      <c r="FZ108" s="232"/>
      <c r="GA108" s="232"/>
      <c r="GB108" s="232"/>
      <c r="GC108" s="232"/>
      <c r="GD108" s="232"/>
      <c r="GE108" s="232"/>
      <c r="GF108" s="232"/>
      <c r="GG108" s="232"/>
      <c r="GH108" s="232"/>
      <c r="GI108" s="232"/>
      <c r="GJ108" s="232"/>
      <c r="GK108" s="232"/>
      <c r="GL108" s="232"/>
      <c r="GM108" s="232"/>
      <c r="GN108" s="232"/>
      <c r="GO108" s="232"/>
      <c r="GP108" s="232"/>
      <c r="GQ108" s="232"/>
      <c r="GR108" s="232"/>
      <c r="GS108" s="232"/>
      <c r="GT108" s="232"/>
      <c r="GU108" s="232"/>
      <c r="GV108" s="232"/>
      <c r="GW108" s="232"/>
      <c r="GX108" s="232"/>
      <c r="GY108" s="232"/>
      <c r="GZ108" s="232"/>
      <c r="HA108" s="232"/>
      <c r="HB108" s="232"/>
      <c r="HC108" s="232"/>
      <c r="HD108" s="232"/>
      <c r="HE108" s="232"/>
      <c r="HF108" s="232"/>
      <c r="HG108" s="232"/>
      <c r="HH108" s="232"/>
      <c r="HI108" s="232"/>
      <c r="HJ108" s="232"/>
      <c r="HK108" s="232"/>
      <c r="HL108" s="232"/>
      <c r="HM108" s="232"/>
      <c r="HN108" s="232"/>
      <c r="HO108" s="232"/>
      <c r="HP108" s="232"/>
      <c r="HQ108" s="232"/>
      <c r="HR108" s="232"/>
      <c r="HS108" s="232"/>
      <c r="HT108" s="232"/>
      <c r="HU108" s="232"/>
      <c r="HV108" s="232"/>
      <c r="HW108" s="232"/>
      <c r="HX108" s="232"/>
      <c r="HY108" s="232"/>
      <c r="HZ108" s="232"/>
      <c r="IA108" s="232"/>
      <c r="IB108" s="232"/>
      <c r="IC108" s="232"/>
      <c r="ID108" s="232"/>
      <c r="IE108" s="232"/>
      <c r="IF108" s="232"/>
      <c r="IG108" s="232"/>
      <c r="IH108" s="232"/>
      <c r="II108" s="232"/>
      <c r="IJ108" s="232"/>
      <c r="IK108" s="232"/>
      <c r="IL108" s="232"/>
      <c r="IM108" s="232"/>
      <c r="IN108" s="232"/>
      <c r="IO108" s="232"/>
      <c r="IP108" s="232"/>
      <c r="IQ108" s="232"/>
      <c r="IR108" s="232"/>
      <c r="IS108" s="232"/>
      <c r="IT108" s="232"/>
      <c r="IU108" s="232"/>
      <c r="IV108" s="232"/>
      <c r="IW108" s="232"/>
      <c r="IX108" s="232"/>
      <c r="IY108" s="232"/>
      <c r="IZ108" s="232"/>
      <c r="JA108" s="232"/>
      <c r="JB108" s="232"/>
      <c r="JC108" s="232"/>
      <c r="JD108" s="232"/>
      <c r="JE108" s="232"/>
      <c r="JF108" s="232"/>
      <c r="JG108" s="232"/>
      <c r="JH108" s="232"/>
      <c r="JI108" s="232"/>
      <c r="JJ108" s="232"/>
      <c r="JK108" s="232"/>
      <c r="JL108" s="232"/>
      <c r="JM108" s="232"/>
      <c r="JN108" s="232"/>
      <c r="JO108" s="232"/>
      <c r="JP108" s="232"/>
      <c r="JQ108" s="232"/>
      <c r="JR108" s="232"/>
      <c r="JS108" s="232"/>
      <c r="JT108" s="232"/>
      <c r="JU108" s="232"/>
      <c r="JV108" s="232"/>
      <c r="JW108" s="232"/>
      <c r="JX108" s="232"/>
      <c r="JY108" s="232"/>
      <c r="JZ108" s="232"/>
      <c r="KA108" s="232"/>
      <c r="KB108" s="232"/>
      <c r="KC108" s="232"/>
      <c r="KD108" s="232"/>
      <c r="KE108" s="232"/>
      <c r="KF108" s="232"/>
      <c r="KG108" s="232"/>
      <c r="KH108" s="232"/>
      <c r="KI108" s="232"/>
      <c r="KJ108" s="232"/>
      <c r="KK108" s="232"/>
      <c r="KL108" s="232"/>
      <c r="KM108" s="232"/>
      <c r="KN108" s="232"/>
      <c r="KO108" s="232"/>
      <c r="KP108" s="232"/>
      <c r="KQ108" s="232"/>
      <c r="KR108" s="232"/>
      <c r="KS108" s="232"/>
      <c r="KT108" s="232"/>
      <c r="KU108" s="232"/>
      <c r="KV108" s="232"/>
      <c r="KW108" s="232"/>
      <c r="KX108" s="232"/>
      <c r="KY108" s="232"/>
      <c r="KZ108" s="232"/>
      <c r="LA108" s="232"/>
      <c r="LB108" s="232"/>
      <c r="LC108" s="232"/>
      <c r="LD108" s="232"/>
      <c r="LE108" s="232"/>
      <c r="LF108" s="232"/>
      <c r="LG108" s="232"/>
      <c r="LH108" s="232"/>
      <c r="LI108" s="232"/>
      <c r="LJ108" s="232"/>
      <c r="LK108" s="232"/>
      <c r="LL108" s="232"/>
      <c r="LM108" s="232"/>
      <c r="LN108" s="232"/>
      <c r="LO108" s="232"/>
      <c r="LP108" s="232"/>
      <c r="LQ108" s="232"/>
      <c r="LR108" s="232"/>
      <c r="LS108" s="232"/>
      <c r="LT108" s="232"/>
      <c r="LU108" s="232"/>
      <c r="LV108" s="232"/>
      <c r="LW108" s="232"/>
      <c r="LX108" s="232"/>
      <c r="LY108" s="232"/>
      <c r="LZ108" s="232"/>
      <c r="MA108" s="232"/>
      <c r="MB108" s="232"/>
      <c r="MC108" s="232"/>
      <c r="MD108" s="232"/>
      <c r="ME108" s="232"/>
      <c r="MF108" s="232"/>
      <c r="MG108" s="232"/>
      <c r="MH108" s="232"/>
      <c r="MI108" s="232"/>
      <c r="MJ108" s="232"/>
      <c r="MK108" s="232"/>
      <c r="ML108" s="232"/>
      <c r="MM108" s="232"/>
      <c r="MN108" s="232"/>
      <c r="MO108" s="232"/>
      <c r="MP108" s="232"/>
      <c r="MQ108" s="232"/>
      <c r="MR108" s="232"/>
      <c r="MS108" s="232"/>
      <c r="MT108" s="232"/>
      <c r="MU108" s="232"/>
      <c r="MV108" s="232"/>
      <c r="MW108" s="232"/>
      <c r="MX108" s="232"/>
      <c r="MY108" s="232"/>
      <c r="MZ108" s="232"/>
      <c r="NA108" s="232"/>
      <c r="NB108" s="232"/>
      <c r="NC108" s="232"/>
      <c r="ND108" s="232"/>
      <c r="NE108" s="232"/>
      <c r="NF108" s="232"/>
      <c r="NG108" s="232"/>
      <c r="NH108" s="232"/>
      <c r="NI108" s="232"/>
      <c r="NJ108" s="232"/>
      <c r="NK108" s="232"/>
      <c r="NL108" s="232"/>
      <c r="NM108" s="232"/>
      <c r="NN108" s="232"/>
      <c r="NO108" s="232"/>
      <c r="NP108" s="232"/>
      <c r="NQ108" s="232"/>
      <c r="NR108" s="232"/>
      <c r="NS108" s="232"/>
      <c r="NT108" s="232"/>
      <c r="NU108" s="232"/>
      <c r="NV108" s="232"/>
      <c r="NW108" s="232"/>
      <c r="NX108" s="232"/>
      <c r="NY108" s="232"/>
      <c r="NZ108" s="232"/>
      <c r="OA108" s="232"/>
      <c r="OB108" s="232"/>
      <c r="OC108" s="232"/>
      <c r="OD108" s="232"/>
      <c r="OE108" s="232"/>
      <c r="OF108" s="232"/>
      <c r="OG108" s="232"/>
      <c r="OH108" s="232"/>
      <c r="OI108" s="232"/>
      <c r="OJ108" s="232"/>
      <c r="OK108" s="232"/>
      <c r="OL108" s="232"/>
      <c r="OM108" s="232"/>
      <c r="ON108" s="232"/>
      <c r="OO108" s="232"/>
      <c r="OP108" s="232"/>
      <c r="OQ108" s="232"/>
      <c r="OR108" s="232"/>
      <c r="OS108" s="232"/>
      <c r="OT108" s="232"/>
      <c r="OU108" s="232"/>
      <c r="OV108" s="232"/>
      <c r="OW108" s="232"/>
      <c r="OX108" s="232"/>
      <c r="OY108" s="232"/>
      <c r="OZ108" s="232"/>
      <c r="PA108" s="232"/>
      <c r="PB108" s="232"/>
      <c r="PC108" s="232"/>
      <c r="PD108" s="232"/>
      <c r="PE108" s="232"/>
      <c r="PF108" s="232"/>
      <c r="PG108" s="232"/>
      <c r="PH108" s="232"/>
      <c r="PI108" s="232"/>
      <c r="PJ108" s="232"/>
      <c r="PK108" s="232"/>
      <c r="PL108" s="232"/>
      <c r="PM108" s="232"/>
      <c r="PN108" s="232"/>
      <c r="PO108" s="232"/>
      <c r="PP108" s="232"/>
      <c r="PQ108" s="232"/>
      <c r="PR108" s="232"/>
      <c r="PS108" s="232"/>
      <c r="PT108" s="232"/>
      <c r="PU108" s="232"/>
      <c r="PV108" s="232"/>
      <c r="PW108" s="232"/>
      <c r="PX108" s="232"/>
      <c r="PY108" s="232"/>
      <c r="PZ108" s="232"/>
      <c r="QA108" s="232"/>
      <c r="QB108" s="232"/>
      <c r="QC108" s="232"/>
      <c r="QD108" s="232"/>
      <c r="QE108" s="232"/>
      <c r="QF108" s="232"/>
      <c r="QG108" s="232"/>
      <c r="QH108" s="232"/>
      <c r="QI108" s="232"/>
      <c r="QJ108" s="232"/>
      <c r="QK108" s="232"/>
      <c r="QL108" s="232"/>
      <c r="QM108" s="232"/>
      <c r="QN108" s="232"/>
      <c r="QO108" s="232"/>
      <c r="QP108" s="232"/>
      <c r="QQ108" s="232"/>
      <c r="QR108" s="232"/>
      <c r="QS108" s="232"/>
      <c r="QT108" s="232"/>
      <c r="QU108" s="232"/>
      <c r="QV108" s="232"/>
      <c r="QW108" s="232"/>
      <c r="QX108" s="232"/>
      <c r="QY108" s="232"/>
      <c r="QZ108" s="232"/>
      <c r="RA108" s="232"/>
      <c r="RB108" s="232"/>
      <c r="RC108" s="232"/>
      <c r="RD108" s="232"/>
      <c r="RE108" s="232"/>
      <c r="RF108" s="232"/>
      <c r="RG108" s="232"/>
      <c r="RH108" s="232"/>
      <c r="RI108" s="232"/>
      <c r="RJ108" s="232"/>
      <c r="RK108" s="232"/>
      <c r="RL108" s="232"/>
      <c r="RM108" s="232"/>
      <c r="RN108" s="232"/>
      <c r="RO108" s="232"/>
      <c r="RP108" s="232"/>
      <c r="RQ108" s="232"/>
      <c r="RR108" s="232"/>
      <c r="RS108" s="232"/>
      <c r="RT108" s="232"/>
      <c r="RU108" s="232"/>
      <c r="RV108" s="232"/>
      <c r="RW108" s="232"/>
      <c r="RX108" s="232"/>
      <c r="RY108" s="232"/>
      <c r="RZ108" s="232"/>
      <c r="SA108" s="232"/>
      <c r="SB108" s="232"/>
      <c r="SC108" s="232"/>
      <c r="SD108" s="232"/>
      <c r="SE108" s="232"/>
      <c r="SF108" s="232"/>
      <c r="SG108" s="232"/>
      <c r="SH108" s="232"/>
      <c r="SI108" s="232"/>
      <c r="SJ108" s="232"/>
      <c r="SK108" s="232"/>
      <c r="SL108" s="232"/>
      <c r="SM108" s="232"/>
      <c r="SN108" s="232"/>
      <c r="SO108" s="232"/>
      <c r="SP108" s="232"/>
      <c r="SQ108" s="232"/>
      <c r="SR108" s="232"/>
      <c r="SS108" s="232"/>
      <c r="ST108" s="232"/>
      <c r="SU108" s="232"/>
      <c r="SV108" s="232"/>
      <c r="SW108" s="232"/>
      <c r="SX108" s="232"/>
      <c r="SY108" s="232"/>
      <c r="SZ108" s="232"/>
      <c r="TA108" s="232"/>
      <c r="TB108" s="232"/>
      <c r="TC108" s="232"/>
      <c r="TD108" s="232"/>
      <c r="TE108" s="232"/>
      <c r="TF108" s="232"/>
      <c r="TG108" s="232"/>
      <c r="TH108" s="232"/>
      <c r="TI108" s="232"/>
      <c r="TJ108" s="232"/>
      <c r="TK108" s="232"/>
      <c r="TL108" s="232"/>
      <c r="TM108" s="232"/>
      <c r="TN108" s="232"/>
      <c r="TO108" s="232"/>
      <c r="TP108" s="232"/>
      <c r="TQ108" s="232"/>
      <c r="TR108" s="232"/>
      <c r="TS108" s="232"/>
      <c r="TT108" s="232"/>
      <c r="TU108" s="232"/>
      <c r="TV108" s="232"/>
      <c r="TW108" s="232"/>
      <c r="TX108" s="232"/>
      <c r="TY108" s="232"/>
      <c r="TZ108" s="232"/>
      <c r="UA108" s="232"/>
      <c r="UB108" s="232"/>
      <c r="UC108" s="232"/>
      <c r="UD108" s="232"/>
      <c r="UE108" s="232"/>
      <c r="UF108" s="232"/>
      <c r="UG108" s="232"/>
      <c r="UH108" s="232"/>
      <c r="UI108" s="232"/>
      <c r="UJ108" s="232"/>
      <c r="UK108" s="232"/>
      <c r="UL108" s="232"/>
      <c r="UM108" s="232"/>
      <c r="UN108" s="232"/>
      <c r="UO108" s="232"/>
      <c r="UP108" s="232"/>
      <c r="UQ108" s="232"/>
      <c r="UR108" s="232"/>
      <c r="US108" s="232"/>
      <c r="UT108" s="232"/>
      <c r="UU108" s="232"/>
      <c r="UV108" s="232"/>
      <c r="UW108" s="232"/>
      <c r="UX108" s="232"/>
      <c r="UY108" s="232"/>
      <c r="UZ108" s="232"/>
      <c r="VA108" s="232"/>
      <c r="VB108" s="232"/>
      <c r="VC108" s="232"/>
      <c r="VD108" s="232"/>
      <c r="VE108" s="232"/>
      <c r="VF108" s="232"/>
      <c r="VG108" s="232"/>
      <c r="VH108" s="232"/>
      <c r="VI108" s="232"/>
      <c r="VJ108" s="232"/>
      <c r="VK108" s="232"/>
      <c r="VL108" s="232"/>
      <c r="VM108" s="232"/>
      <c r="VN108" s="232"/>
      <c r="VO108" s="232"/>
      <c r="VP108" s="232"/>
      <c r="VQ108" s="232"/>
      <c r="VR108" s="232"/>
      <c r="VS108" s="232"/>
      <c r="VT108" s="232"/>
      <c r="VU108" s="232"/>
      <c r="VV108" s="232"/>
      <c r="VW108" s="232"/>
      <c r="VX108" s="232"/>
      <c r="VY108" s="232"/>
      <c r="VZ108" s="232"/>
      <c r="WA108" s="232"/>
      <c r="WB108" s="232"/>
      <c r="WC108" s="232"/>
      <c r="WD108" s="232"/>
      <c r="WE108" s="232"/>
      <c r="WF108" s="232"/>
      <c r="WG108" s="232"/>
      <c r="WH108" s="232"/>
      <c r="WI108" s="232"/>
      <c r="WJ108" s="232"/>
      <c r="WK108" s="232"/>
      <c r="WL108" s="232"/>
      <c r="WM108" s="232"/>
      <c r="WN108" s="232"/>
      <c r="WO108" s="232"/>
      <c r="WP108" s="232"/>
      <c r="WQ108" s="232"/>
      <c r="WR108" s="232"/>
      <c r="WS108" s="232"/>
      <c r="WT108" s="232"/>
      <c r="WU108" s="232"/>
      <c r="WV108" s="232"/>
      <c r="WW108" s="232"/>
      <c r="WX108" s="232"/>
      <c r="WY108" s="232"/>
      <c r="WZ108" s="232"/>
      <c r="XA108" s="232"/>
      <c r="XB108" s="232"/>
      <c r="XC108" s="232"/>
      <c r="XD108" s="232"/>
      <c r="XE108" s="232"/>
      <c r="XF108" s="232"/>
      <c r="XG108" s="232"/>
      <c r="XH108" s="232"/>
      <c r="XI108" s="232"/>
      <c r="XJ108" s="232"/>
      <c r="XK108" s="232"/>
      <c r="XL108" s="232"/>
      <c r="XM108" s="232"/>
      <c r="XN108" s="232"/>
      <c r="XO108" s="232"/>
      <c r="XP108" s="232"/>
      <c r="XQ108" s="232"/>
      <c r="XR108" s="232"/>
      <c r="XS108" s="232"/>
      <c r="XT108" s="232"/>
      <c r="XU108" s="232"/>
      <c r="XV108" s="232"/>
      <c r="XW108" s="232"/>
      <c r="XX108" s="232"/>
      <c r="XY108" s="232"/>
      <c r="XZ108" s="232"/>
      <c r="YA108" s="232"/>
      <c r="YB108" s="232"/>
      <c r="YC108" s="232"/>
      <c r="YD108" s="232"/>
      <c r="YE108" s="232"/>
      <c r="YF108" s="232"/>
      <c r="YG108" s="232"/>
      <c r="YH108" s="232"/>
      <c r="YI108" s="232"/>
      <c r="YJ108" s="232"/>
      <c r="YK108" s="232"/>
      <c r="YL108" s="232"/>
      <c r="YM108" s="232"/>
      <c r="YN108" s="232"/>
      <c r="YO108" s="232"/>
      <c r="YP108" s="232"/>
      <c r="YQ108" s="232"/>
      <c r="YR108" s="232"/>
      <c r="YS108" s="232"/>
      <c r="YT108" s="232"/>
      <c r="YU108" s="232"/>
      <c r="YV108" s="232"/>
      <c r="YW108" s="232"/>
      <c r="YX108" s="232"/>
      <c r="YY108" s="232"/>
      <c r="YZ108" s="232"/>
      <c r="ZA108" s="232"/>
      <c r="ZB108" s="232"/>
      <c r="ZC108" s="232"/>
      <c r="ZD108" s="232"/>
      <c r="ZE108" s="232"/>
      <c r="ZF108" s="232"/>
      <c r="ZG108" s="232"/>
      <c r="ZH108" s="232"/>
      <c r="ZI108" s="232"/>
      <c r="ZJ108" s="232"/>
      <c r="ZK108" s="232"/>
      <c r="ZL108" s="232"/>
      <c r="ZM108" s="232"/>
      <c r="ZN108" s="232"/>
      <c r="ZO108" s="232"/>
      <c r="ZP108" s="232"/>
      <c r="ZQ108" s="232"/>
      <c r="ZR108" s="232"/>
      <c r="ZS108" s="232"/>
      <c r="ZT108" s="232"/>
      <c r="ZU108" s="232"/>
      <c r="ZV108" s="232"/>
      <c r="ZW108" s="232"/>
      <c r="ZX108" s="232"/>
      <c r="ZY108" s="232"/>
      <c r="ZZ108" s="232"/>
      <c r="AAA108" s="232"/>
      <c r="AAB108" s="232"/>
      <c r="AAC108" s="232"/>
      <c r="AAD108" s="232"/>
      <c r="AAE108" s="232"/>
      <c r="AAF108" s="232"/>
      <c r="AAG108" s="232"/>
      <c r="AAH108" s="232"/>
      <c r="AAI108" s="232"/>
      <c r="AAJ108" s="232"/>
      <c r="AAK108" s="232"/>
      <c r="AAL108" s="232"/>
      <c r="AAM108" s="232"/>
      <c r="AAN108" s="232"/>
      <c r="AAO108" s="232"/>
      <c r="AAP108" s="232"/>
      <c r="AAQ108" s="232"/>
      <c r="AAR108" s="232"/>
      <c r="AAS108" s="232"/>
      <c r="AAT108" s="232"/>
      <c r="AAU108" s="232"/>
      <c r="AAV108" s="232"/>
      <c r="AAW108" s="232"/>
      <c r="AAX108" s="232"/>
      <c r="AAY108" s="232"/>
      <c r="AAZ108" s="232"/>
      <c r="ABA108" s="232"/>
      <c r="ABB108" s="232"/>
      <c r="ABC108" s="232"/>
      <c r="ABD108" s="232"/>
      <c r="ABE108" s="232"/>
      <c r="ABF108" s="232"/>
      <c r="ABG108" s="232"/>
      <c r="ABH108" s="232"/>
      <c r="ABI108" s="232"/>
      <c r="ABJ108" s="232"/>
      <c r="ABK108" s="232"/>
      <c r="ABL108" s="232"/>
      <c r="ABM108" s="232"/>
      <c r="ABN108" s="232"/>
      <c r="ABO108" s="232"/>
      <c r="ABP108" s="232"/>
      <c r="ABQ108" s="232"/>
      <c r="ABR108" s="232"/>
      <c r="ABS108" s="232"/>
      <c r="ABT108" s="232"/>
      <c r="ABU108" s="232"/>
      <c r="ABV108" s="232"/>
      <c r="ABW108" s="232"/>
      <c r="ABX108" s="232"/>
      <c r="ABY108" s="232"/>
      <c r="ABZ108" s="232"/>
      <c r="ACA108" s="232"/>
      <c r="ACB108" s="232"/>
      <c r="ACC108" s="232"/>
      <c r="ACD108" s="232"/>
      <c r="ACE108" s="232"/>
      <c r="ACF108" s="232"/>
      <c r="ACG108" s="232"/>
      <c r="ACH108" s="232"/>
      <c r="ACI108" s="232"/>
      <c r="ACJ108" s="232"/>
      <c r="ACK108" s="232"/>
      <c r="ACL108" s="232"/>
      <c r="ACM108" s="232"/>
      <c r="ACN108" s="232"/>
      <c r="ACO108" s="232"/>
      <c r="ACP108" s="232"/>
      <c r="ACQ108" s="232"/>
      <c r="ACR108" s="232"/>
      <c r="ACS108" s="232"/>
      <c r="ACT108" s="232"/>
      <c r="ACU108" s="232"/>
      <c r="ACV108" s="232"/>
      <c r="ACW108" s="232"/>
      <c r="ACX108" s="232"/>
      <c r="ACY108" s="232"/>
      <c r="ACZ108" s="232"/>
      <c r="ADA108" s="232"/>
      <c r="ADB108" s="232"/>
      <c r="ADC108" s="232"/>
      <c r="ADD108" s="232"/>
      <c r="ADE108" s="232"/>
      <c r="ADF108" s="232"/>
      <c r="ADG108" s="232"/>
      <c r="ADH108" s="232"/>
      <c r="ADI108" s="232"/>
      <c r="ADJ108" s="232"/>
      <c r="ADK108" s="232"/>
      <c r="ADL108" s="232"/>
      <c r="ADM108" s="232"/>
      <c r="ADN108" s="232"/>
      <c r="ADO108" s="232"/>
      <c r="ADP108" s="232"/>
      <c r="ADQ108" s="232"/>
      <c r="ADR108" s="232"/>
      <c r="ADS108" s="232"/>
      <c r="ADT108" s="232"/>
      <c r="ADU108" s="232"/>
      <c r="ADV108" s="232"/>
      <c r="ADW108" s="232"/>
      <c r="ADX108" s="232"/>
      <c r="ADY108" s="232"/>
      <c r="ADZ108" s="232"/>
      <c r="AEA108" s="232"/>
      <c r="AEB108" s="232"/>
      <c r="AEC108" s="232"/>
      <c r="AED108" s="232"/>
      <c r="AEE108" s="232"/>
      <c r="AEF108" s="232"/>
      <c r="AEG108" s="232"/>
      <c r="AEH108" s="232"/>
      <c r="AEI108" s="232"/>
      <c r="AEJ108" s="232"/>
      <c r="AEK108" s="232"/>
      <c r="AEL108" s="232"/>
      <c r="AEM108" s="232"/>
      <c r="AEN108" s="232"/>
      <c r="AEO108" s="232"/>
      <c r="AEP108" s="232"/>
      <c r="AEQ108" s="232"/>
      <c r="AER108" s="232"/>
      <c r="AES108" s="232"/>
      <c r="AET108" s="232"/>
      <c r="AEU108" s="232"/>
      <c r="AEV108" s="232"/>
      <c r="AEW108" s="232"/>
      <c r="AEX108" s="232"/>
      <c r="AEY108" s="232"/>
      <c r="AEZ108" s="232"/>
      <c r="AFA108" s="232"/>
      <c r="AFB108" s="232"/>
      <c r="AFC108" s="232"/>
      <c r="AFD108" s="232"/>
      <c r="AFE108" s="232"/>
      <c r="AFF108" s="232"/>
      <c r="AFG108" s="232"/>
      <c r="AFH108" s="232"/>
      <c r="AFI108" s="232"/>
      <c r="AFJ108" s="232"/>
      <c r="AFK108" s="232"/>
      <c r="AFL108" s="232"/>
      <c r="AFM108" s="232"/>
      <c r="AFN108" s="232"/>
      <c r="AFO108" s="232"/>
      <c r="AFP108" s="232"/>
      <c r="AFQ108" s="232"/>
      <c r="AFR108" s="232"/>
      <c r="AFS108" s="232"/>
      <c r="AFT108" s="232"/>
      <c r="AFU108" s="232"/>
      <c r="AFV108" s="232"/>
      <c r="AFW108" s="232"/>
      <c r="AFX108" s="232"/>
      <c r="AFY108" s="232"/>
      <c r="AFZ108" s="232"/>
      <c r="AGA108" s="232"/>
      <c r="AGB108" s="232"/>
      <c r="AGC108" s="232"/>
      <c r="AGD108" s="232"/>
      <c r="AGE108" s="232"/>
      <c r="AGF108" s="232"/>
      <c r="AGG108" s="232"/>
      <c r="AGH108" s="232"/>
      <c r="AGI108" s="232"/>
      <c r="AGJ108" s="232"/>
      <c r="AGK108" s="232"/>
      <c r="AGL108" s="232"/>
      <c r="AGM108" s="232"/>
      <c r="AGN108" s="232"/>
      <c r="AGO108" s="232"/>
      <c r="AGP108" s="232"/>
      <c r="AGQ108" s="232"/>
      <c r="AGR108" s="232"/>
      <c r="AGS108" s="232"/>
      <c r="AGT108" s="232"/>
      <c r="AGU108" s="232"/>
      <c r="AGV108" s="232"/>
      <c r="AGW108" s="232"/>
      <c r="AGX108" s="232"/>
      <c r="AGY108" s="232"/>
      <c r="AGZ108" s="232"/>
      <c r="AHA108" s="232"/>
      <c r="AHB108" s="232"/>
      <c r="AHC108" s="232"/>
      <c r="AHD108" s="232"/>
      <c r="AHE108" s="232"/>
      <c r="AHF108" s="232"/>
      <c r="AHG108" s="232"/>
      <c r="AHH108" s="232"/>
      <c r="AHI108" s="232"/>
      <c r="AHJ108" s="232"/>
      <c r="AHK108" s="232"/>
      <c r="AHL108" s="232"/>
      <c r="AHM108" s="232"/>
      <c r="AHN108" s="232"/>
      <c r="AHO108" s="232"/>
      <c r="AHP108" s="232"/>
      <c r="AHQ108" s="232"/>
      <c r="AHR108" s="232"/>
      <c r="AHS108" s="232"/>
      <c r="AHT108" s="232"/>
      <c r="AHU108" s="232"/>
      <c r="AHV108" s="232"/>
      <c r="AHW108" s="232"/>
      <c r="AHX108" s="232"/>
      <c r="AHY108" s="232"/>
      <c r="AHZ108" s="232"/>
      <c r="AIA108" s="232"/>
      <c r="AIB108" s="232"/>
      <c r="AIC108" s="232"/>
      <c r="AID108" s="232"/>
      <c r="AIE108" s="232"/>
      <c r="AIF108" s="232"/>
      <c r="AIG108" s="232"/>
      <c r="AIH108" s="232"/>
      <c r="AII108" s="232"/>
      <c r="AIJ108" s="232"/>
      <c r="AIK108" s="232"/>
      <c r="AIL108" s="232"/>
      <c r="AIM108" s="232"/>
      <c r="AIN108" s="232"/>
      <c r="AIO108" s="232"/>
      <c r="AIP108" s="232"/>
      <c r="AIQ108" s="232"/>
      <c r="AIR108" s="232"/>
      <c r="AIS108" s="232"/>
      <c r="AIT108" s="232"/>
      <c r="AIU108" s="232"/>
      <c r="AIV108" s="232"/>
      <c r="AIW108" s="232"/>
      <c r="AIX108" s="232"/>
      <c r="AIY108" s="232"/>
      <c r="AIZ108" s="232"/>
      <c r="AJA108" s="232"/>
      <c r="AJB108" s="232"/>
      <c r="AJC108" s="232"/>
      <c r="AJD108" s="232"/>
      <c r="AJE108" s="232"/>
      <c r="AJF108" s="232"/>
      <c r="AJG108" s="232"/>
      <c r="AJH108" s="232"/>
      <c r="AJI108" s="232"/>
      <c r="AJJ108" s="232"/>
      <c r="AJK108" s="232"/>
      <c r="AJL108" s="232"/>
      <c r="AJM108" s="232"/>
      <c r="AJN108" s="232"/>
      <c r="AJO108" s="232"/>
      <c r="AJP108" s="232"/>
      <c r="AJQ108" s="232"/>
      <c r="AJR108" s="232"/>
      <c r="AJS108" s="232"/>
      <c r="AJT108" s="232"/>
      <c r="AJU108" s="232"/>
      <c r="AJV108" s="232"/>
      <c r="AJW108" s="232"/>
      <c r="AJX108" s="232"/>
      <c r="AJY108" s="232"/>
      <c r="AJZ108" s="232"/>
      <c r="AKA108" s="232"/>
      <c r="AKB108" s="232"/>
      <c r="AKC108" s="232"/>
      <c r="AKD108" s="232"/>
      <c r="AKE108" s="232"/>
      <c r="AKF108" s="232"/>
      <c r="AKG108" s="232"/>
      <c r="AKH108" s="232"/>
      <c r="AKI108" s="232"/>
      <c r="AKJ108" s="232"/>
      <c r="AKK108" s="232"/>
      <c r="AKL108" s="232"/>
      <c r="AKM108" s="232"/>
      <c r="AKN108" s="232"/>
      <c r="AKO108" s="232"/>
      <c r="AKP108" s="232"/>
      <c r="AKQ108" s="232"/>
      <c r="AKR108" s="232"/>
      <c r="AKS108" s="232"/>
      <c r="AKT108" s="232"/>
      <c r="AKU108" s="232"/>
      <c r="AKV108" s="232"/>
      <c r="AKW108" s="232"/>
      <c r="AKX108" s="232"/>
      <c r="AKY108" s="232"/>
      <c r="AKZ108" s="232"/>
      <c r="ALA108" s="232"/>
      <c r="ALB108" s="232"/>
      <c r="ALC108" s="232"/>
      <c r="ALD108" s="232"/>
      <c r="ALE108" s="232"/>
      <c r="ALF108" s="232"/>
      <c r="ALG108" s="232"/>
      <c r="ALH108" s="232"/>
      <c r="ALI108" s="232"/>
      <c r="ALJ108" s="232"/>
      <c r="ALK108" s="232"/>
      <c r="ALL108" s="232"/>
      <c r="ALM108" s="232"/>
      <c r="ALN108" s="232"/>
      <c r="ALO108" s="232"/>
      <c r="ALP108" s="232"/>
      <c r="ALQ108" s="232"/>
      <c r="ALR108" s="232"/>
      <c r="ALS108" s="232"/>
      <c r="ALT108" s="232"/>
      <c r="ALU108" s="232"/>
      <c r="ALV108" s="232"/>
      <c r="ALW108" s="232"/>
      <c r="ALX108" s="232"/>
      <c r="ALY108" s="232"/>
      <c r="ALZ108" s="232"/>
      <c r="AMA108" s="232"/>
      <c r="AMB108" s="232"/>
      <c r="AMC108" s="232"/>
      <c r="AMD108" s="232"/>
      <c r="AME108" s="232"/>
      <c r="AMF108" s="232"/>
      <c r="AMG108" s="232"/>
      <c r="AMH108" s="232"/>
      <c r="AMI108" s="232"/>
      <c r="AMJ108" s="232"/>
      <c r="AMK108" s="232"/>
    </row>
    <row r="109" spans="1:1025" s="234" customFormat="1" ht="15" customHeight="1">
      <c r="A109" s="323" t="str">
        <f>IF(ISBLANK('[10]PRESUP LINEA IMPULSION'!A683),"",'[10]PRESUP LINEA IMPULSION'!A683)</f>
        <v/>
      </c>
      <c r="B109" s="322" t="str">
        <f>IF(ISBLANK('[10]PRESUP LINEA IMPULSION'!B683),"",'[10]PRESUP LINEA IMPULSION'!B683)</f>
        <v/>
      </c>
      <c r="C109" s="312" t="str">
        <f>IF(ISBLANK('[10]PRESUP LINEA IMPULSION'!C683),"",'[10]PRESUP LINEA IMPULSION'!C683)</f>
        <v/>
      </c>
      <c r="D109" s="311" t="str">
        <f>IF(ISBLANK('[10]PRESUP LINEA IMPULSION'!D683),"",'[10]PRESUP LINEA IMPULSION'!D683)</f>
        <v/>
      </c>
      <c r="E109" s="310"/>
      <c r="F109" s="309" t="str">
        <f t="shared" si="5"/>
        <v/>
      </c>
      <c r="G109" s="288" t="str">
        <f>IF(ISBLANK('[10]PRESUP LINEA IMPULSION'!G683),"",'[10]PRESUP LINEA IMPULSION'!G683)</f>
        <v/>
      </c>
      <c r="H109" s="250"/>
      <c r="K109" s="233"/>
      <c r="L109" s="233"/>
      <c r="M109" s="233"/>
      <c r="N109" s="233"/>
      <c r="O109" s="233"/>
      <c r="P109" s="233"/>
      <c r="Q109" s="233"/>
      <c r="R109" s="233"/>
      <c r="S109" s="232"/>
      <c r="T109" s="232"/>
      <c r="U109" s="232"/>
      <c r="V109" s="232"/>
      <c r="W109" s="232"/>
      <c r="X109" s="232"/>
      <c r="Y109" s="232"/>
      <c r="Z109" s="232"/>
      <c r="AA109" s="232"/>
      <c r="AB109" s="232"/>
      <c r="AC109" s="232"/>
      <c r="AD109" s="232"/>
      <c r="AE109" s="232"/>
      <c r="AF109" s="232"/>
      <c r="AG109" s="232"/>
      <c r="AH109" s="232"/>
      <c r="AI109" s="232"/>
      <c r="AJ109" s="232"/>
      <c r="AK109" s="232"/>
      <c r="AL109" s="232"/>
      <c r="AM109" s="232"/>
      <c r="AN109" s="232"/>
      <c r="AO109" s="232"/>
      <c r="AP109" s="232"/>
      <c r="AQ109" s="232"/>
      <c r="AR109" s="232"/>
      <c r="AS109" s="232"/>
      <c r="AT109" s="232"/>
      <c r="AU109" s="232"/>
      <c r="AV109" s="232"/>
      <c r="AW109" s="232"/>
      <c r="AX109" s="232"/>
      <c r="AY109" s="232"/>
      <c r="AZ109" s="232"/>
      <c r="BA109" s="232"/>
      <c r="BB109" s="232"/>
      <c r="BC109" s="232"/>
      <c r="BD109" s="232"/>
      <c r="BE109" s="232"/>
      <c r="BF109" s="232"/>
      <c r="BG109" s="232"/>
      <c r="BH109" s="232"/>
      <c r="BI109" s="232"/>
      <c r="BJ109" s="232"/>
      <c r="BK109" s="232"/>
      <c r="BL109" s="232"/>
      <c r="BM109" s="232"/>
      <c r="BN109" s="232"/>
      <c r="BO109" s="232"/>
      <c r="BP109" s="232"/>
      <c r="BQ109" s="232"/>
      <c r="BR109" s="232"/>
      <c r="BS109" s="232"/>
      <c r="BT109" s="232"/>
      <c r="BU109" s="232"/>
      <c r="BV109" s="232"/>
      <c r="BW109" s="232"/>
      <c r="BX109" s="232"/>
      <c r="BY109" s="232"/>
      <c r="BZ109" s="232"/>
      <c r="CA109" s="232"/>
      <c r="CB109" s="232"/>
      <c r="CC109" s="232"/>
      <c r="CD109" s="232"/>
      <c r="CE109" s="232"/>
      <c r="CF109" s="232"/>
      <c r="CG109" s="232"/>
      <c r="CH109" s="232"/>
      <c r="CI109" s="232"/>
      <c r="CJ109" s="232"/>
      <c r="CK109" s="232"/>
      <c r="CL109" s="232"/>
      <c r="CM109" s="232"/>
      <c r="CN109" s="232"/>
      <c r="CO109" s="232"/>
      <c r="CP109" s="232"/>
      <c r="CQ109" s="232"/>
      <c r="CR109" s="232"/>
      <c r="CS109" s="232"/>
      <c r="CT109" s="232"/>
      <c r="CU109" s="232"/>
      <c r="CV109" s="232"/>
      <c r="CW109" s="232"/>
      <c r="CX109" s="232"/>
      <c r="CY109" s="232"/>
      <c r="CZ109" s="232"/>
      <c r="DA109" s="232"/>
      <c r="DB109" s="232"/>
      <c r="DC109" s="232"/>
      <c r="DD109" s="232"/>
      <c r="DE109" s="232"/>
      <c r="DF109" s="232"/>
      <c r="DG109" s="232"/>
      <c r="DH109" s="232"/>
      <c r="DI109" s="232"/>
      <c r="DJ109" s="232"/>
      <c r="DK109" s="232"/>
      <c r="DL109" s="232"/>
      <c r="DM109" s="232"/>
      <c r="DN109" s="232"/>
      <c r="DO109" s="232"/>
      <c r="DP109" s="232"/>
      <c r="DQ109" s="232"/>
      <c r="DR109" s="232"/>
      <c r="DS109" s="232"/>
      <c r="DT109" s="232"/>
      <c r="DU109" s="232"/>
      <c r="DV109" s="232"/>
      <c r="DW109" s="232"/>
      <c r="DX109" s="232"/>
      <c r="DY109" s="232"/>
      <c r="DZ109" s="232"/>
      <c r="EA109" s="232"/>
      <c r="EB109" s="232"/>
      <c r="EC109" s="232"/>
      <c r="ED109" s="232"/>
      <c r="EE109" s="232"/>
      <c r="EF109" s="232"/>
      <c r="EG109" s="232"/>
      <c r="EH109" s="232"/>
      <c r="EI109" s="232"/>
      <c r="EJ109" s="232"/>
      <c r="EK109" s="232"/>
      <c r="EL109" s="232"/>
      <c r="EM109" s="232"/>
      <c r="EN109" s="232"/>
      <c r="EO109" s="232"/>
      <c r="EP109" s="232"/>
      <c r="EQ109" s="232"/>
      <c r="ER109" s="232"/>
      <c r="ES109" s="232"/>
      <c r="ET109" s="232"/>
      <c r="EU109" s="232"/>
      <c r="EV109" s="232"/>
      <c r="EW109" s="232"/>
      <c r="EX109" s="232"/>
      <c r="EY109" s="232"/>
      <c r="EZ109" s="232"/>
      <c r="FA109" s="232"/>
      <c r="FB109" s="232"/>
      <c r="FC109" s="232"/>
      <c r="FD109" s="232"/>
      <c r="FE109" s="232"/>
      <c r="FF109" s="232"/>
      <c r="FG109" s="232"/>
      <c r="FH109" s="232"/>
      <c r="FI109" s="232"/>
      <c r="FJ109" s="232"/>
      <c r="FK109" s="232"/>
      <c r="FL109" s="232"/>
      <c r="FM109" s="232"/>
      <c r="FN109" s="232"/>
      <c r="FO109" s="232"/>
      <c r="FP109" s="232"/>
      <c r="FQ109" s="232"/>
      <c r="FR109" s="232"/>
      <c r="FS109" s="232"/>
      <c r="FT109" s="232"/>
      <c r="FU109" s="232"/>
      <c r="FV109" s="232"/>
      <c r="FW109" s="232"/>
      <c r="FX109" s="232"/>
      <c r="FY109" s="232"/>
      <c r="FZ109" s="232"/>
      <c r="GA109" s="232"/>
      <c r="GB109" s="232"/>
      <c r="GC109" s="232"/>
      <c r="GD109" s="232"/>
      <c r="GE109" s="232"/>
      <c r="GF109" s="232"/>
      <c r="GG109" s="232"/>
      <c r="GH109" s="232"/>
      <c r="GI109" s="232"/>
      <c r="GJ109" s="232"/>
      <c r="GK109" s="232"/>
      <c r="GL109" s="232"/>
      <c r="GM109" s="232"/>
      <c r="GN109" s="232"/>
      <c r="GO109" s="232"/>
      <c r="GP109" s="232"/>
      <c r="GQ109" s="232"/>
      <c r="GR109" s="232"/>
      <c r="GS109" s="232"/>
      <c r="GT109" s="232"/>
      <c r="GU109" s="232"/>
      <c r="GV109" s="232"/>
      <c r="GW109" s="232"/>
      <c r="GX109" s="232"/>
      <c r="GY109" s="232"/>
      <c r="GZ109" s="232"/>
      <c r="HA109" s="232"/>
      <c r="HB109" s="232"/>
      <c r="HC109" s="232"/>
      <c r="HD109" s="232"/>
      <c r="HE109" s="232"/>
      <c r="HF109" s="232"/>
      <c r="HG109" s="232"/>
      <c r="HH109" s="232"/>
      <c r="HI109" s="232"/>
      <c r="HJ109" s="232"/>
      <c r="HK109" s="232"/>
      <c r="HL109" s="232"/>
      <c r="HM109" s="232"/>
      <c r="HN109" s="232"/>
      <c r="HO109" s="232"/>
      <c r="HP109" s="232"/>
      <c r="HQ109" s="232"/>
      <c r="HR109" s="232"/>
      <c r="HS109" s="232"/>
      <c r="HT109" s="232"/>
      <c r="HU109" s="232"/>
      <c r="HV109" s="232"/>
      <c r="HW109" s="232"/>
      <c r="HX109" s="232"/>
      <c r="HY109" s="232"/>
      <c r="HZ109" s="232"/>
      <c r="IA109" s="232"/>
      <c r="IB109" s="232"/>
      <c r="IC109" s="232"/>
      <c r="ID109" s="232"/>
      <c r="IE109" s="232"/>
      <c r="IF109" s="232"/>
      <c r="IG109" s="232"/>
      <c r="IH109" s="232"/>
      <c r="II109" s="232"/>
      <c r="IJ109" s="232"/>
      <c r="IK109" s="232"/>
      <c r="IL109" s="232"/>
      <c r="IM109" s="232"/>
      <c r="IN109" s="232"/>
      <c r="IO109" s="232"/>
      <c r="IP109" s="232"/>
      <c r="IQ109" s="232"/>
      <c r="IR109" s="232"/>
      <c r="IS109" s="232"/>
      <c r="IT109" s="232"/>
      <c r="IU109" s="232"/>
      <c r="IV109" s="232"/>
      <c r="IW109" s="232"/>
      <c r="IX109" s="232"/>
      <c r="IY109" s="232"/>
      <c r="IZ109" s="232"/>
      <c r="JA109" s="232"/>
      <c r="JB109" s="232"/>
      <c r="JC109" s="232"/>
      <c r="JD109" s="232"/>
      <c r="JE109" s="232"/>
      <c r="JF109" s="232"/>
      <c r="JG109" s="232"/>
      <c r="JH109" s="232"/>
      <c r="JI109" s="232"/>
      <c r="JJ109" s="232"/>
      <c r="JK109" s="232"/>
      <c r="JL109" s="232"/>
      <c r="JM109" s="232"/>
      <c r="JN109" s="232"/>
      <c r="JO109" s="232"/>
      <c r="JP109" s="232"/>
      <c r="JQ109" s="232"/>
      <c r="JR109" s="232"/>
      <c r="JS109" s="232"/>
      <c r="JT109" s="232"/>
      <c r="JU109" s="232"/>
      <c r="JV109" s="232"/>
      <c r="JW109" s="232"/>
      <c r="JX109" s="232"/>
      <c r="JY109" s="232"/>
      <c r="JZ109" s="232"/>
      <c r="KA109" s="232"/>
      <c r="KB109" s="232"/>
      <c r="KC109" s="232"/>
      <c r="KD109" s="232"/>
      <c r="KE109" s="232"/>
      <c r="KF109" s="232"/>
      <c r="KG109" s="232"/>
      <c r="KH109" s="232"/>
      <c r="KI109" s="232"/>
      <c r="KJ109" s="232"/>
      <c r="KK109" s="232"/>
      <c r="KL109" s="232"/>
      <c r="KM109" s="232"/>
      <c r="KN109" s="232"/>
      <c r="KO109" s="232"/>
      <c r="KP109" s="232"/>
      <c r="KQ109" s="232"/>
      <c r="KR109" s="232"/>
      <c r="KS109" s="232"/>
      <c r="KT109" s="232"/>
      <c r="KU109" s="232"/>
      <c r="KV109" s="232"/>
      <c r="KW109" s="232"/>
      <c r="KX109" s="232"/>
      <c r="KY109" s="232"/>
      <c r="KZ109" s="232"/>
      <c r="LA109" s="232"/>
      <c r="LB109" s="232"/>
      <c r="LC109" s="232"/>
      <c r="LD109" s="232"/>
      <c r="LE109" s="232"/>
      <c r="LF109" s="232"/>
      <c r="LG109" s="232"/>
      <c r="LH109" s="232"/>
      <c r="LI109" s="232"/>
      <c r="LJ109" s="232"/>
      <c r="LK109" s="232"/>
      <c r="LL109" s="232"/>
      <c r="LM109" s="232"/>
      <c r="LN109" s="232"/>
      <c r="LO109" s="232"/>
      <c r="LP109" s="232"/>
      <c r="LQ109" s="232"/>
      <c r="LR109" s="232"/>
      <c r="LS109" s="232"/>
      <c r="LT109" s="232"/>
      <c r="LU109" s="232"/>
      <c r="LV109" s="232"/>
      <c r="LW109" s="232"/>
      <c r="LX109" s="232"/>
      <c r="LY109" s="232"/>
      <c r="LZ109" s="232"/>
      <c r="MA109" s="232"/>
      <c r="MB109" s="232"/>
      <c r="MC109" s="232"/>
      <c r="MD109" s="232"/>
      <c r="ME109" s="232"/>
      <c r="MF109" s="232"/>
      <c r="MG109" s="232"/>
      <c r="MH109" s="232"/>
      <c r="MI109" s="232"/>
      <c r="MJ109" s="232"/>
      <c r="MK109" s="232"/>
      <c r="ML109" s="232"/>
      <c r="MM109" s="232"/>
      <c r="MN109" s="232"/>
      <c r="MO109" s="232"/>
      <c r="MP109" s="232"/>
      <c r="MQ109" s="232"/>
      <c r="MR109" s="232"/>
      <c r="MS109" s="232"/>
      <c r="MT109" s="232"/>
      <c r="MU109" s="232"/>
      <c r="MV109" s="232"/>
      <c r="MW109" s="232"/>
      <c r="MX109" s="232"/>
      <c r="MY109" s="232"/>
      <c r="MZ109" s="232"/>
      <c r="NA109" s="232"/>
      <c r="NB109" s="232"/>
      <c r="NC109" s="232"/>
      <c r="ND109" s="232"/>
      <c r="NE109" s="232"/>
      <c r="NF109" s="232"/>
      <c r="NG109" s="232"/>
      <c r="NH109" s="232"/>
      <c r="NI109" s="232"/>
      <c r="NJ109" s="232"/>
      <c r="NK109" s="232"/>
      <c r="NL109" s="232"/>
      <c r="NM109" s="232"/>
      <c r="NN109" s="232"/>
      <c r="NO109" s="232"/>
      <c r="NP109" s="232"/>
      <c r="NQ109" s="232"/>
      <c r="NR109" s="232"/>
      <c r="NS109" s="232"/>
      <c r="NT109" s="232"/>
      <c r="NU109" s="232"/>
      <c r="NV109" s="232"/>
      <c r="NW109" s="232"/>
      <c r="NX109" s="232"/>
      <c r="NY109" s="232"/>
      <c r="NZ109" s="232"/>
      <c r="OA109" s="232"/>
      <c r="OB109" s="232"/>
      <c r="OC109" s="232"/>
      <c r="OD109" s="232"/>
      <c r="OE109" s="232"/>
      <c r="OF109" s="232"/>
      <c r="OG109" s="232"/>
      <c r="OH109" s="232"/>
      <c r="OI109" s="232"/>
      <c r="OJ109" s="232"/>
      <c r="OK109" s="232"/>
      <c r="OL109" s="232"/>
      <c r="OM109" s="232"/>
      <c r="ON109" s="232"/>
      <c r="OO109" s="232"/>
      <c r="OP109" s="232"/>
      <c r="OQ109" s="232"/>
      <c r="OR109" s="232"/>
      <c r="OS109" s="232"/>
      <c r="OT109" s="232"/>
      <c r="OU109" s="232"/>
      <c r="OV109" s="232"/>
      <c r="OW109" s="232"/>
      <c r="OX109" s="232"/>
      <c r="OY109" s="232"/>
      <c r="OZ109" s="232"/>
      <c r="PA109" s="232"/>
      <c r="PB109" s="232"/>
      <c r="PC109" s="232"/>
      <c r="PD109" s="232"/>
      <c r="PE109" s="232"/>
      <c r="PF109" s="232"/>
      <c r="PG109" s="232"/>
      <c r="PH109" s="232"/>
      <c r="PI109" s="232"/>
      <c r="PJ109" s="232"/>
      <c r="PK109" s="232"/>
      <c r="PL109" s="232"/>
      <c r="PM109" s="232"/>
      <c r="PN109" s="232"/>
      <c r="PO109" s="232"/>
      <c r="PP109" s="232"/>
      <c r="PQ109" s="232"/>
      <c r="PR109" s="232"/>
      <c r="PS109" s="232"/>
      <c r="PT109" s="232"/>
      <c r="PU109" s="232"/>
      <c r="PV109" s="232"/>
      <c r="PW109" s="232"/>
      <c r="PX109" s="232"/>
      <c r="PY109" s="232"/>
      <c r="PZ109" s="232"/>
      <c r="QA109" s="232"/>
      <c r="QB109" s="232"/>
      <c r="QC109" s="232"/>
      <c r="QD109" s="232"/>
      <c r="QE109" s="232"/>
      <c r="QF109" s="232"/>
      <c r="QG109" s="232"/>
      <c r="QH109" s="232"/>
      <c r="QI109" s="232"/>
      <c r="QJ109" s="232"/>
      <c r="QK109" s="232"/>
      <c r="QL109" s="232"/>
      <c r="QM109" s="232"/>
      <c r="QN109" s="232"/>
      <c r="QO109" s="232"/>
      <c r="QP109" s="232"/>
      <c r="QQ109" s="232"/>
      <c r="QR109" s="232"/>
      <c r="QS109" s="232"/>
      <c r="QT109" s="232"/>
      <c r="QU109" s="232"/>
      <c r="QV109" s="232"/>
      <c r="QW109" s="232"/>
      <c r="QX109" s="232"/>
      <c r="QY109" s="232"/>
      <c r="QZ109" s="232"/>
      <c r="RA109" s="232"/>
      <c r="RB109" s="232"/>
      <c r="RC109" s="232"/>
      <c r="RD109" s="232"/>
      <c r="RE109" s="232"/>
      <c r="RF109" s="232"/>
      <c r="RG109" s="232"/>
      <c r="RH109" s="232"/>
      <c r="RI109" s="232"/>
      <c r="RJ109" s="232"/>
      <c r="RK109" s="232"/>
      <c r="RL109" s="232"/>
      <c r="RM109" s="232"/>
      <c r="RN109" s="232"/>
      <c r="RO109" s="232"/>
      <c r="RP109" s="232"/>
      <c r="RQ109" s="232"/>
      <c r="RR109" s="232"/>
      <c r="RS109" s="232"/>
      <c r="RT109" s="232"/>
      <c r="RU109" s="232"/>
      <c r="RV109" s="232"/>
      <c r="RW109" s="232"/>
      <c r="RX109" s="232"/>
      <c r="RY109" s="232"/>
      <c r="RZ109" s="232"/>
      <c r="SA109" s="232"/>
      <c r="SB109" s="232"/>
      <c r="SC109" s="232"/>
      <c r="SD109" s="232"/>
      <c r="SE109" s="232"/>
      <c r="SF109" s="232"/>
      <c r="SG109" s="232"/>
      <c r="SH109" s="232"/>
      <c r="SI109" s="232"/>
      <c r="SJ109" s="232"/>
      <c r="SK109" s="232"/>
      <c r="SL109" s="232"/>
      <c r="SM109" s="232"/>
      <c r="SN109" s="232"/>
      <c r="SO109" s="232"/>
      <c r="SP109" s="232"/>
      <c r="SQ109" s="232"/>
      <c r="SR109" s="232"/>
      <c r="SS109" s="232"/>
      <c r="ST109" s="232"/>
      <c r="SU109" s="232"/>
      <c r="SV109" s="232"/>
      <c r="SW109" s="232"/>
      <c r="SX109" s="232"/>
      <c r="SY109" s="232"/>
      <c r="SZ109" s="232"/>
      <c r="TA109" s="232"/>
      <c r="TB109" s="232"/>
      <c r="TC109" s="232"/>
      <c r="TD109" s="232"/>
      <c r="TE109" s="232"/>
      <c r="TF109" s="232"/>
      <c r="TG109" s="232"/>
      <c r="TH109" s="232"/>
      <c r="TI109" s="232"/>
      <c r="TJ109" s="232"/>
      <c r="TK109" s="232"/>
      <c r="TL109" s="232"/>
      <c r="TM109" s="232"/>
      <c r="TN109" s="232"/>
      <c r="TO109" s="232"/>
      <c r="TP109" s="232"/>
      <c r="TQ109" s="232"/>
      <c r="TR109" s="232"/>
      <c r="TS109" s="232"/>
      <c r="TT109" s="232"/>
      <c r="TU109" s="232"/>
      <c r="TV109" s="232"/>
      <c r="TW109" s="232"/>
      <c r="TX109" s="232"/>
      <c r="TY109" s="232"/>
      <c r="TZ109" s="232"/>
      <c r="UA109" s="232"/>
      <c r="UB109" s="232"/>
      <c r="UC109" s="232"/>
      <c r="UD109" s="232"/>
      <c r="UE109" s="232"/>
      <c r="UF109" s="232"/>
      <c r="UG109" s="232"/>
      <c r="UH109" s="232"/>
      <c r="UI109" s="232"/>
      <c r="UJ109" s="232"/>
      <c r="UK109" s="232"/>
      <c r="UL109" s="232"/>
      <c r="UM109" s="232"/>
      <c r="UN109" s="232"/>
      <c r="UO109" s="232"/>
      <c r="UP109" s="232"/>
      <c r="UQ109" s="232"/>
      <c r="UR109" s="232"/>
      <c r="US109" s="232"/>
      <c r="UT109" s="232"/>
      <c r="UU109" s="232"/>
      <c r="UV109" s="232"/>
      <c r="UW109" s="232"/>
      <c r="UX109" s="232"/>
      <c r="UY109" s="232"/>
      <c r="UZ109" s="232"/>
      <c r="VA109" s="232"/>
      <c r="VB109" s="232"/>
      <c r="VC109" s="232"/>
      <c r="VD109" s="232"/>
      <c r="VE109" s="232"/>
      <c r="VF109" s="232"/>
      <c r="VG109" s="232"/>
      <c r="VH109" s="232"/>
      <c r="VI109" s="232"/>
      <c r="VJ109" s="232"/>
      <c r="VK109" s="232"/>
      <c r="VL109" s="232"/>
      <c r="VM109" s="232"/>
      <c r="VN109" s="232"/>
      <c r="VO109" s="232"/>
      <c r="VP109" s="232"/>
      <c r="VQ109" s="232"/>
      <c r="VR109" s="232"/>
      <c r="VS109" s="232"/>
      <c r="VT109" s="232"/>
      <c r="VU109" s="232"/>
      <c r="VV109" s="232"/>
      <c r="VW109" s="232"/>
      <c r="VX109" s="232"/>
      <c r="VY109" s="232"/>
      <c r="VZ109" s="232"/>
      <c r="WA109" s="232"/>
      <c r="WB109" s="232"/>
      <c r="WC109" s="232"/>
      <c r="WD109" s="232"/>
      <c r="WE109" s="232"/>
      <c r="WF109" s="232"/>
      <c r="WG109" s="232"/>
      <c r="WH109" s="232"/>
      <c r="WI109" s="232"/>
      <c r="WJ109" s="232"/>
      <c r="WK109" s="232"/>
      <c r="WL109" s="232"/>
      <c r="WM109" s="232"/>
      <c r="WN109" s="232"/>
      <c r="WO109" s="232"/>
      <c r="WP109" s="232"/>
      <c r="WQ109" s="232"/>
      <c r="WR109" s="232"/>
      <c r="WS109" s="232"/>
      <c r="WT109" s="232"/>
      <c r="WU109" s="232"/>
      <c r="WV109" s="232"/>
      <c r="WW109" s="232"/>
      <c r="WX109" s="232"/>
      <c r="WY109" s="232"/>
      <c r="WZ109" s="232"/>
      <c r="XA109" s="232"/>
      <c r="XB109" s="232"/>
      <c r="XC109" s="232"/>
      <c r="XD109" s="232"/>
      <c r="XE109" s="232"/>
      <c r="XF109" s="232"/>
      <c r="XG109" s="232"/>
      <c r="XH109" s="232"/>
      <c r="XI109" s="232"/>
      <c r="XJ109" s="232"/>
      <c r="XK109" s="232"/>
      <c r="XL109" s="232"/>
      <c r="XM109" s="232"/>
      <c r="XN109" s="232"/>
      <c r="XO109" s="232"/>
      <c r="XP109" s="232"/>
      <c r="XQ109" s="232"/>
      <c r="XR109" s="232"/>
      <c r="XS109" s="232"/>
      <c r="XT109" s="232"/>
      <c r="XU109" s="232"/>
      <c r="XV109" s="232"/>
      <c r="XW109" s="232"/>
      <c r="XX109" s="232"/>
      <c r="XY109" s="232"/>
      <c r="XZ109" s="232"/>
      <c r="YA109" s="232"/>
      <c r="YB109" s="232"/>
      <c r="YC109" s="232"/>
      <c r="YD109" s="232"/>
      <c r="YE109" s="232"/>
      <c r="YF109" s="232"/>
      <c r="YG109" s="232"/>
      <c r="YH109" s="232"/>
      <c r="YI109" s="232"/>
      <c r="YJ109" s="232"/>
      <c r="YK109" s="232"/>
      <c r="YL109" s="232"/>
      <c r="YM109" s="232"/>
      <c r="YN109" s="232"/>
      <c r="YO109" s="232"/>
      <c r="YP109" s="232"/>
      <c r="YQ109" s="232"/>
      <c r="YR109" s="232"/>
      <c r="YS109" s="232"/>
      <c r="YT109" s="232"/>
      <c r="YU109" s="232"/>
      <c r="YV109" s="232"/>
      <c r="YW109" s="232"/>
      <c r="YX109" s="232"/>
      <c r="YY109" s="232"/>
      <c r="YZ109" s="232"/>
      <c r="ZA109" s="232"/>
      <c r="ZB109" s="232"/>
      <c r="ZC109" s="232"/>
      <c r="ZD109" s="232"/>
      <c r="ZE109" s="232"/>
      <c r="ZF109" s="232"/>
      <c r="ZG109" s="232"/>
      <c r="ZH109" s="232"/>
      <c r="ZI109" s="232"/>
      <c r="ZJ109" s="232"/>
      <c r="ZK109" s="232"/>
      <c r="ZL109" s="232"/>
      <c r="ZM109" s="232"/>
      <c r="ZN109" s="232"/>
      <c r="ZO109" s="232"/>
      <c r="ZP109" s="232"/>
      <c r="ZQ109" s="232"/>
      <c r="ZR109" s="232"/>
      <c r="ZS109" s="232"/>
      <c r="ZT109" s="232"/>
      <c r="ZU109" s="232"/>
      <c r="ZV109" s="232"/>
      <c r="ZW109" s="232"/>
      <c r="ZX109" s="232"/>
      <c r="ZY109" s="232"/>
      <c r="ZZ109" s="232"/>
      <c r="AAA109" s="232"/>
      <c r="AAB109" s="232"/>
      <c r="AAC109" s="232"/>
      <c r="AAD109" s="232"/>
      <c r="AAE109" s="232"/>
      <c r="AAF109" s="232"/>
      <c r="AAG109" s="232"/>
      <c r="AAH109" s="232"/>
      <c r="AAI109" s="232"/>
      <c r="AAJ109" s="232"/>
      <c r="AAK109" s="232"/>
      <c r="AAL109" s="232"/>
      <c r="AAM109" s="232"/>
      <c r="AAN109" s="232"/>
      <c r="AAO109" s="232"/>
      <c r="AAP109" s="232"/>
      <c r="AAQ109" s="232"/>
      <c r="AAR109" s="232"/>
      <c r="AAS109" s="232"/>
      <c r="AAT109" s="232"/>
      <c r="AAU109" s="232"/>
      <c r="AAV109" s="232"/>
      <c r="AAW109" s="232"/>
      <c r="AAX109" s="232"/>
      <c r="AAY109" s="232"/>
      <c r="AAZ109" s="232"/>
      <c r="ABA109" s="232"/>
      <c r="ABB109" s="232"/>
      <c r="ABC109" s="232"/>
      <c r="ABD109" s="232"/>
      <c r="ABE109" s="232"/>
      <c r="ABF109" s="232"/>
      <c r="ABG109" s="232"/>
      <c r="ABH109" s="232"/>
      <c r="ABI109" s="232"/>
      <c r="ABJ109" s="232"/>
      <c r="ABK109" s="232"/>
      <c r="ABL109" s="232"/>
      <c r="ABM109" s="232"/>
      <c r="ABN109" s="232"/>
      <c r="ABO109" s="232"/>
      <c r="ABP109" s="232"/>
      <c r="ABQ109" s="232"/>
      <c r="ABR109" s="232"/>
      <c r="ABS109" s="232"/>
      <c r="ABT109" s="232"/>
      <c r="ABU109" s="232"/>
      <c r="ABV109" s="232"/>
      <c r="ABW109" s="232"/>
      <c r="ABX109" s="232"/>
      <c r="ABY109" s="232"/>
      <c r="ABZ109" s="232"/>
      <c r="ACA109" s="232"/>
      <c r="ACB109" s="232"/>
      <c r="ACC109" s="232"/>
      <c r="ACD109" s="232"/>
      <c r="ACE109" s="232"/>
      <c r="ACF109" s="232"/>
      <c r="ACG109" s="232"/>
      <c r="ACH109" s="232"/>
      <c r="ACI109" s="232"/>
      <c r="ACJ109" s="232"/>
      <c r="ACK109" s="232"/>
      <c r="ACL109" s="232"/>
      <c r="ACM109" s="232"/>
      <c r="ACN109" s="232"/>
      <c r="ACO109" s="232"/>
      <c r="ACP109" s="232"/>
      <c r="ACQ109" s="232"/>
      <c r="ACR109" s="232"/>
      <c r="ACS109" s="232"/>
      <c r="ACT109" s="232"/>
      <c r="ACU109" s="232"/>
      <c r="ACV109" s="232"/>
      <c r="ACW109" s="232"/>
      <c r="ACX109" s="232"/>
      <c r="ACY109" s="232"/>
      <c r="ACZ109" s="232"/>
      <c r="ADA109" s="232"/>
      <c r="ADB109" s="232"/>
      <c r="ADC109" s="232"/>
      <c r="ADD109" s="232"/>
      <c r="ADE109" s="232"/>
      <c r="ADF109" s="232"/>
      <c r="ADG109" s="232"/>
      <c r="ADH109" s="232"/>
      <c r="ADI109" s="232"/>
      <c r="ADJ109" s="232"/>
      <c r="ADK109" s="232"/>
      <c r="ADL109" s="232"/>
      <c r="ADM109" s="232"/>
      <c r="ADN109" s="232"/>
      <c r="ADO109" s="232"/>
      <c r="ADP109" s="232"/>
      <c r="ADQ109" s="232"/>
      <c r="ADR109" s="232"/>
      <c r="ADS109" s="232"/>
      <c r="ADT109" s="232"/>
      <c r="ADU109" s="232"/>
      <c r="ADV109" s="232"/>
      <c r="ADW109" s="232"/>
      <c r="ADX109" s="232"/>
      <c r="ADY109" s="232"/>
      <c r="ADZ109" s="232"/>
      <c r="AEA109" s="232"/>
      <c r="AEB109" s="232"/>
      <c r="AEC109" s="232"/>
      <c r="AED109" s="232"/>
      <c r="AEE109" s="232"/>
      <c r="AEF109" s="232"/>
      <c r="AEG109" s="232"/>
      <c r="AEH109" s="232"/>
      <c r="AEI109" s="232"/>
      <c r="AEJ109" s="232"/>
      <c r="AEK109" s="232"/>
      <c r="AEL109" s="232"/>
      <c r="AEM109" s="232"/>
      <c r="AEN109" s="232"/>
      <c r="AEO109" s="232"/>
      <c r="AEP109" s="232"/>
      <c r="AEQ109" s="232"/>
      <c r="AER109" s="232"/>
      <c r="AES109" s="232"/>
      <c r="AET109" s="232"/>
      <c r="AEU109" s="232"/>
      <c r="AEV109" s="232"/>
      <c r="AEW109" s="232"/>
      <c r="AEX109" s="232"/>
      <c r="AEY109" s="232"/>
      <c r="AEZ109" s="232"/>
      <c r="AFA109" s="232"/>
      <c r="AFB109" s="232"/>
      <c r="AFC109" s="232"/>
      <c r="AFD109" s="232"/>
      <c r="AFE109" s="232"/>
      <c r="AFF109" s="232"/>
      <c r="AFG109" s="232"/>
      <c r="AFH109" s="232"/>
      <c r="AFI109" s="232"/>
      <c r="AFJ109" s="232"/>
      <c r="AFK109" s="232"/>
      <c r="AFL109" s="232"/>
      <c r="AFM109" s="232"/>
      <c r="AFN109" s="232"/>
      <c r="AFO109" s="232"/>
      <c r="AFP109" s="232"/>
      <c r="AFQ109" s="232"/>
      <c r="AFR109" s="232"/>
      <c r="AFS109" s="232"/>
      <c r="AFT109" s="232"/>
      <c r="AFU109" s="232"/>
      <c r="AFV109" s="232"/>
      <c r="AFW109" s="232"/>
      <c r="AFX109" s="232"/>
      <c r="AFY109" s="232"/>
      <c r="AFZ109" s="232"/>
      <c r="AGA109" s="232"/>
      <c r="AGB109" s="232"/>
      <c r="AGC109" s="232"/>
      <c r="AGD109" s="232"/>
      <c r="AGE109" s="232"/>
      <c r="AGF109" s="232"/>
      <c r="AGG109" s="232"/>
      <c r="AGH109" s="232"/>
      <c r="AGI109" s="232"/>
      <c r="AGJ109" s="232"/>
      <c r="AGK109" s="232"/>
      <c r="AGL109" s="232"/>
      <c r="AGM109" s="232"/>
      <c r="AGN109" s="232"/>
      <c r="AGO109" s="232"/>
      <c r="AGP109" s="232"/>
      <c r="AGQ109" s="232"/>
      <c r="AGR109" s="232"/>
      <c r="AGS109" s="232"/>
      <c r="AGT109" s="232"/>
      <c r="AGU109" s="232"/>
      <c r="AGV109" s="232"/>
      <c r="AGW109" s="232"/>
      <c r="AGX109" s="232"/>
      <c r="AGY109" s="232"/>
      <c r="AGZ109" s="232"/>
      <c r="AHA109" s="232"/>
      <c r="AHB109" s="232"/>
      <c r="AHC109" s="232"/>
      <c r="AHD109" s="232"/>
      <c r="AHE109" s="232"/>
      <c r="AHF109" s="232"/>
      <c r="AHG109" s="232"/>
      <c r="AHH109" s="232"/>
      <c r="AHI109" s="232"/>
      <c r="AHJ109" s="232"/>
      <c r="AHK109" s="232"/>
      <c r="AHL109" s="232"/>
      <c r="AHM109" s="232"/>
      <c r="AHN109" s="232"/>
      <c r="AHO109" s="232"/>
      <c r="AHP109" s="232"/>
      <c r="AHQ109" s="232"/>
      <c r="AHR109" s="232"/>
      <c r="AHS109" s="232"/>
      <c r="AHT109" s="232"/>
      <c r="AHU109" s="232"/>
      <c r="AHV109" s="232"/>
      <c r="AHW109" s="232"/>
      <c r="AHX109" s="232"/>
      <c r="AHY109" s="232"/>
      <c r="AHZ109" s="232"/>
      <c r="AIA109" s="232"/>
      <c r="AIB109" s="232"/>
      <c r="AIC109" s="232"/>
      <c r="AID109" s="232"/>
      <c r="AIE109" s="232"/>
      <c r="AIF109" s="232"/>
      <c r="AIG109" s="232"/>
      <c r="AIH109" s="232"/>
      <c r="AII109" s="232"/>
      <c r="AIJ109" s="232"/>
      <c r="AIK109" s="232"/>
      <c r="AIL109" s="232"/>
      <c r="AIM109" s="232"/>
      <c r="AIN109" s="232"/>
      <c r="AIO109" s="232"/>
      <c r="AIP109" s="232"/>
      <c r="AIQ109" s="232"/>
      <c r="AIR109" s="232"/>
      <c r="AIS109" s="232"/>
      <c r="AIT109" s="232"/>
      <c r="AIU109" s="232"/>
      <c r="AIV109" s="232"/>
      <c r="AIW109" s="232"/>
      <c r="AIX109" s="232"/>
      <c r="AIY109" s="232"/>
      <c r="AIZ109" s="232"/>
      <c r="AJA109" s="232"/>
      <c r="AJB109" s="232"/>
      <c r="AJC109" s="232"/>
      <c r="AJD109" s="232"/>
      <c r="AJE109" s="232"/>
      <c r="AJF109" s="232"/>
      <c r="AJG109" s="232"/>
      <c r="AJH109" s="232"/>
      <c r="AJI109" s="232"/>
      <c r="AJJ109" s="232"/>
      <c r="AJK109" s="232"/>
      <c r="AJL109" s="232"/>
      <c r="AJM109" s="232"/>
      <c r="AJN109" s="232"/>
      <c r="AJO109" s="232"/>
      <c r="AJP109" s="232"/>
      <c r="AJQ109" s="232"/>
      <c r="AJR109" s="232"/>
      <c r="AJS109" s="232"/>
      <c r="AJT109" s="232"/>
      <c r="AJU109" s="232"/>
      <c r="AJV109" s="232"/>
      <c r="AJW109" s="232"/>
      <c r="AJX109" s="232"/>
      <c r="AJY109" s="232"/>
      <c r="AJZ109" s="232"/>
      <c r="AKA109" s="232"/>
      <c r="AKB109" s="232"/>
      <c r="AKC109" s="232"/>
      <c r="AKD109" s="232"/>
      <c r="AKE109" s="232"/>
      <c r="AKF109" s="232"/>
      <c r="AKG109" s="232"/>
      <c r="AKH109" s="232"/>
      <c r="AKI109" s="232"/>
      <c r="AKJ109" s="232"/>
      <c r="AKK109" s="232"/>
      <c r="AKL109" s="232"/>
      <c r="AKM109" s="232"/>
      <c r="AKN109" s="232"/>
      <c r="AKO109" s="232"/>
      <c r="AKP109" s="232"/>
      <c r="AKQ109" s="232"/>
      <c r="AKR109" s="232"/>
      <c r="AKS109" s="232"/>
      <c r="AKT109" s="232"/>
      <c r="AKU109" s="232"/>
      <c r="AKV109" s="232"/>
      <c r="AKW109" s="232"/>
      <c r="AKX109" s="232"/>
      <c r="AKY109" s="232"/>
      <c r="AKZ109" s="232"/>
      <c r="ALA109" s="232"/>
      <c r="ALB109" s="232"/>
      <c r="ALC109" s="232"/>
      <c r="ALD109" s="232"/>
      <c r="ALE109" s="232"/>
      <c r="ALF109" s="232"/>
      <c r="ALG109" s="232"/>
      <c r="ALH109" s="232"/>
      <c r="ALI109" s="232"/>
      <c r="ALJ109" s="232"/>
      <c r="ALK109" s="232"/>
      <c r="ALL109" s="232"/>
      <c r="ALM109" s="232"/>
      <c r="ALN109" s="232"/>
      <c r="ALO109" s="232"/>
      <c r="ALP109" s="232"/>
      <c r="ALQ109" s="232"/>
      <c r="ALR109" s="232"/>
      <c r="ALS109" s="232"/>
      <c r="ALT109" s="232"/>
      <c r="ALU109" s="232"/>
      <c r="ALV109" s="232"/>
      <c r="ALW109" s="232"/>
      <c r="ALX109" s="232"/>
      <c r="ALY109" s="232"/>
      <c r="ALZ109" s="232"/>
      <c r="AMA109" s="232"/>
      <c r="AMB109" s="232"/>
      <c r="AMC109" s="232"/>
      <c r="AMD109" s="232"/>
      <c r="AME109" s="232"/>
      <c r="AMF109" s="232"/>
      <c r="AMG109" s="232"/>
      <c r="AMH109" s="232"/>
      <c r="AMI109" s="232"/>
      <c r="AMJ109" s="232"/>
      <c r="AMK109" s="232"/>
    </row>
    <row r="110" spans="1:1025" s="234" customFormat="1" ht="30.75" customHeight="1">
      <c r="A110" s="330">
        <f>IF(ISBLANK('[10]PRESUP LINEA IMPULSION'!A684),"",'[10]PRESUP LINEA IMPULSION'!A684)</f>
        <v>7</v>
      </c>
      <c r="B110" s="313" t="str">
        <f>IF(ISBLANK('[10]PRESUP LINEA IMPULSION'!B684),"",'[10]PRESUP LINEA IMPULSION'!B684)</f>
        <v>PRUEBA HIDROSTATICA TUBERIAS DE :</v>
      </c>
      <c r="C110" s="312" t="str">
        <f>IF(ISBLANK('[10]PRESUP LINEA IMPULSION'!C684),"",'[10]PRESUP LINEA IMPULSION'!C684)</f>
        <v/>
      </c>
      <c r="D110" s="311" t="str">
        <f>IF(ISBLANK('[10]PRESUP LINEA IMPULSION'!D684),"",'[10]PRESUP LINEA IMPULSION'!D684)</f>
        <v/>
      </c>
      <c r="E110" s="310"/>
      <c r="F110" s="309" t="str">
        <f t="shared" si="5"/>
        <v/>
      </c>
      <c r="G110" s="288" t="str">
        <f>IF(ISBLANK('[10]PRESUP LINEA IMPULSION'!G684),"",'[10]PRESUP LINEA IMPULSION'!G684)</f>
        <v/>
      </c>
      <c r="H110" s="250"/>
      <c r="K110" s="233"/>
      <c r="L110" s="233"/>
      <c r="M110" s="233"/>
      <c r="N110" s="233"/>
      <c r="O110" s="233"/>
      <c r="P110" s="233"/>
      <c r="Q110" s="233"/>
      <c r="R110" s="233"/>
      <c r="S110" s="232"/>
      <c r="T110" s="232"/>
      <c r="U110" s="232"/>
      <c r="V110" s="232"/>
      <c r="W110" s="232"/>
      <c r="X110" s="232"/>
      <c r="Y110" s="232"/>
      <c r="Z110" s="232"/>
      <c r="AA110" s="232"/>
      <c r="AB110" s="232"/>
      <c r="AC110" s="232"/>
      <c r="AD110" s="232"/>
      <c r="AE110" s="232"/>
      <c r="AF110" s="232"/>
      <c r="AG110" s="232"/>
      <c r="AH110" s="232"/>
      <c r="AI110" s="232"/>
      <c r="AJ110" s="232"/>
      <c r="AK110" s="232"/>
      <c r="AL110" s="232"/>
      <c r="AM110" s="232"/>
      <c r="AN110" s="232"/>
      <c r="AO110" s="232"/>
      <c r="AP110" s="232"/>
      <c r="AQ110" s="232"/>
      <c r="AR110" s="232"/>
      <c r="AS110" s="232"/>
      <c r="AT110" s="232"/>
      <c r="AU110" s="232"/>
      <c r="AV110" s="232"/>
      <c r="AW110" s="232"/>
      <c r="AX110" s="232"/>
      <c r="AY110" s="232"/>
      <c r="AZ110" s="232"/>
      <c r="BA110" s="232"/>
      <c r="BB110" s="232"/>
      <c r="BC110" s="232"/>
      <c r="BD110" s="232"/>
      <c r="BE110" s="232"/>
      <c r="BF110" s="232"/>
      <c r="BG110" s="232"/>
      <c r="BH110" s="232"/>
      <c r="BI110" s="232"/>
      <c r="BJ110" s="232"/>
      <c r="BK110" s="232"/>
      <c r="BL110" s="232"/>
      <c r="BM110" s="232"/>
      <c r="BN110" s="232"/>
      <c r="BO110" s="232"/>
      <c r="BP110" s="232"/>
      <c r="BQ110" s="232"/>
      <c r="BR110" s="232"/>
      <c r="BS110" s="232"/>
      <c r="BT110" s="232"/>
      <c r="BU110" s="232"/>
      <c r="BV110" s="232"/>
      <c r="BW110" s="232"/>
      <c r="BX110" s="232"/>
      <c r="BY110" s="232"/>
      <c r="BZ110" s="232"/>
      <c r="CA110" s="232"/>
      <c r="CB110" s="232"/>
      <c r="CC110" s="232"/>
      <c r="CD110" s="232"/>
      <c r="CE110" s="232"/>
      <c r="CF110" s="232"/>
      <c r="CG110" s="232"/>
      <c r="CH110" s="232"/>
      <c r="CI110" s="232"/>
      <c r="CJ110" s="232"/>
      <c r="CK110" s="232"/>
      <c r="CL110" s="232"/>
      <c r="CM110" s="232"/>
      <c r="CN110" s="232"/>
      <c r="CO110" s="232"/>
      <c r="CP110" s="232"/>
      <c r="CQ110" s="232"/>
      <c r="CR110" s="232"/>
      <c r="CS110" s="232"/>
      <c r="CT110" s="232"/>
      <c r="CU110" s="232"/>
      <c r="CV110" s="232"/>
      <c r="CW110" s="232"/>
      <c r="CX110" s="232"/>
      <c r="CY110" s="232"/>
      <c r="CZ110" s="232"/>
      <c r="DA110" s="232"/>
      <c r="DB110" s="232"/>
      <c r="DC110" s="232"/>
      <c r="DD110" s="232"/>
      <c r="DE110" s="232"/>
      <c r="DF110" s="232"/>
      <c r="DG110" s="232"/>
      <c r="DH110" s="232"/>
      <c r="DI110" s="232"/>
      <c r="DJ110" s="232"/>
      <c r="DK110" s="232"/>
      <c r="DL110" s="232"/>
      <c r="DM110" s="232"/>
      <c r="DN110" s="232"/>
      <c r="DO110" s="232"/>
      <c r="DP110" s="232"/>
      <c r="DQ110" s="232"/>
      <c r="DR110" s="232"/>
      <c r="DS110" s="232"/>
      <c r="DT110" s="232"/>
      <c r="DU110" s="232"/>
      <c r="DV110" s="232"/>
      <c r="DW110" s="232"/>
      <c r="DX110" s="232"/>
      <c r="DY110" s="232"/>
      <c r="DZ110" s="232"/>
      <c r="EA110" s="232"/>
      <c r="EB110" s="232"/>
      <c r="EC110" s="232"/>
      <c r="ED110" s="232"/>
      <c r="EE110" s="232"/>
      <c r="EF110" s="232"/>
      <c r="EG110" s="232"/>
      <c r="EH110" s="232"/>
      <c r="EI110" s="232"/>
      <c r="EJ110" s="232"/>
      <c r="EK110" s="232"/>
      <c r="EL110" s="232"/>
      <c r="EM110" s="232"/>
      <c r="EN110" s="232"/>
      <c r="EO110" s="232"/>
      <c r="EP110" s="232"/>
      <c r="EQ110" s="232"/>
      <c r="ER110" s="232"/>
      <c r="ES110" s="232"/>
      <c r="ET110" s="232"/>
      <c r="EU110" s="232"/>
      <c r="EV110" s="232"/>
      <c r="EW110" s="232"/>
      <c r="EX110" s="232"/>
      <c r="EY110" s="232"/>
      <c r="EZ110" s="232"/>
      <c r="FA110" s="232"/>
      <c r="FB110" s="232"/>
      <c r="FC110" s="232"/>
      <c r="FD110" s="232"/>
      <c r="FE110" s="232"/>
      <c r="FF110" s="232"/>
      <c r="FG110" s="232"/>
      <c r="FH110" s="232"/>
      <c r="FI110" s="232"/>
      <c r="FJ110" s="232"/>
      <c r="FK110" s="232"/>
      <c r="FL110" s="232"/>
      <c r="FM110" s="232"/>
      <c r="FN110" s="232"/>
      <c r="FO110" s="232"/>
      <c r="FP110" s="232"/>
      <c r="FQ110" s="232"/>
      <c r="FR110" s="232"/>
      <c r="FS110" s="232"/>
      <c r="FT110" s="232"/>
      <c r="FU110" s="232"/>
      <c r="FV110" s="232"/>
      <c r="FW110" s="232"/>
      <c r="FX110" s="232"/>
      <c r="FY110" s="232"/>
      <c r="FZ110" s="232"/>
      <c r="GA110" s="232"/>
      <c r="GB110" s="232"/>
      <c r="GC110" s="232"/>
      <c r="GD110" s="232"/>
      <c r="GE110" s="232"/>
      <c r="GF110" s="232"/>
      <c r="GG110" s="232"/>
      <c r="GH110" s="232"/>
      <c r="GI110" s="232"/>
      <c r="GJ110" s="232"/>
      <c r="GK110" s="232"/>
      <c r="GL110" s="232"/>
      <c r="GM110" s="232"/>
      <c r="GN110" s="232"/>
      <c r="GO110" s="232"/>
      <c r="GP110" s="232"/>
      <c r="GQ110" s="232"/>
      <c r="GR110" s="232"/>
      <c r="GS110" s="232"/>
      <c r="GT110" s="232"/>
      <c r="GU110" s="232"/>
      <c r="GV110" s="232"/>
      <c r="GW110" s="232"/>
      <c r="GX110" s="232"/>
      <c r="GY110" s="232"/>
      <c r="GZ110" s="232"/>
      <c r="HA110" s="232"/>
      <c r="HB110" s="232"/>
      <c r="HC110" s="232"/>
      <c r="HD110" s="232"/>
      <c r="HE110" s="232"/>
      <c r="HF110" s="232"/>
      <c r="HG110" s="232"/>
      <c r="HH110" s="232"/>
      <c r="HI110" s="232"/>
      <c r="HJ110" s="232"/>
      <c r="HK110" s="232"/>
      <c r="HL110" s="232"/>
      <c r="HM110" s="232"/>
      <c r="HN110" s="232"/>
      <c r="HO110" s="232"/>
      <c r="HP110" s="232"/>
      <c r="HQ110" s="232"/>
      <c r="HR110" s="232"/>
      <c r="HS110" s="232"/>
      <c r="HT110" s="232"/>
      <c r="HU110" s="232"/>
      <c r="HV110" s="232"/>
      <c r="HW110" s="232"/>
      <c r="HX110" s="232"/>
      <c r="HY110" s="232"/>
      <c r="HZ110" s="232"/>
      <c r="IA110" s="232"/>
      <c r="IB110" s="232"/>
      <c r="IC110" s="232"/>
      <c r="ID110" s="232"/>
      <c r="IE110" s="232"/>
      <c r="IF110" s="232"/>
      <c r="IG110" s="232"/>
      <c r="IH110" s="232"/>
      <c r="II110" s="232"/>
      <c r="IJ110" s="232"/>
      <c r="IK110" s="232"/>
      <c r="IL110" s="232"/>
      <c r="IM110" s="232"/>
      <c r="IN110" s="232"/>
      <c r="IO110" s="232"/>
      <c r="IP110" s="232"/>
      <c r="IQ110" s="232"/>
      <c r="IR110" s="232"/>
      <c r="IS110" s="232"/>
      <c r="IT110" s="232"/>
      <c r="IU110" s="232"/>
      <c r="IV110" s="232"/>
      <c r="IW110" s="232"/>
      <c r="IX110" s="232"/>
      <c r="IY110" s="232"/>
      <c r="IZ110" s="232"/>
      <c r="JA110" s="232"/>
      <c r="JB110" s="232"/>
      <c r="JC110" s="232"/>
      <c r="JD110" s="232"/>
      <c r="JE110" s="232"/>
      <c r="JF110" s="232"/>
      <c r="JG110" s="232"/>
      <c r="JH110" s="232"/>
      <c r="JI110" s="232"/>
      <c r="JJ110" s="232"/>
      <c r="JK110" s="232"/>
      <c r="JL110" s="232"/>
      <c r="JM110" s="232"/>
      <c r="JN110" s="232"/>
      <c r="JO110" s="232"/>
      <c r="JP110" s="232"/>
      <c r="JQ110" s="232"/>
      <c r="JR110" s="232"/>
      <c r="JS110" s="232"/>
      <c r="JT110" s="232"/>
      <c r="JU110" s="232"/>
      <c r="JV110" s="232"/>
      <c r="JW110" s="232"/>
      <c r="JX110" s="232"/>
      <c r="JY110" s="232"/>
      <c r="JZ110" s="232"/>
      <c r="KA110" s="232"/>
      <c r="KB110" s="232"/>
      <c r="KC110" s="232"/>
      <c r="KD110" s="232"/>
      <c r="KE110" s="232"/>
      <c r="KF110" s="232"/>
      <c r="KG110" s="232"/>
      <c r="KH110" s="232"/>
      <c r="KI110" s="232"/>
      <c r="KJ110" s="232"/>
      <c r="KK110" s="232"/>
      <c r="KL110" s="232"/>
      <c r="KM110" s="232"/>
      <c r="KN110" s="232"/>
      <c r="KO110" s="232"/>
      <c r="KP110" s="232"/>
      <c r="KQ110" s="232"/>
      <c r="KR110" s="232"/>
      <c r="KS110" s="232"/>
      <c r="KT110" s="232"/>
      <c r="KU110" s="232"/>
      <c r="KV110" s="232"/>
      <c r="KW110" s="232"/>
      <c r="KX110" s="232"/>
      <c r="KY110" s="232"/>
      <c r="KZ110" s="232"/>
      <c r="LA110" s="232"/>
      <c r="LB110" s="232"/>
      <c r="LC110" s="232"/>
      <c r="LD110" s="232"/>
      <c r="LE110" s="232"/>
      <c r="LF110" s="232"/>
      <c r="LG110" s="232"/>
      <c r="LH110" s="232"/>
      <c r="LI110" s="232"/>
      <c r="LJ110" s="232"/>
      <c r="LK110" s="232"/>
      <c r="LL110" s="232"/>
      <c r="LM110" s="232"/>
      <c r="LN110" s="232"/>
      <c r="LO110" s="232"/>
      <c r="LP110" s="232"/>
      <c r="LQ110" s="232"/>
      <c r="LR110" s="232"/>
      <c r="LS110" s="232"/>
      <c r="LT110" s="232"/>
      <c r="LU110" s="232"/>
      <c r="LV110" s="232"/>
      <c r="LW110" s="232"/>
      <c r="LX110" s="232"/>
      <c r="LY110" s="232"/>
      <c r="LZ110" s="232"/>
      <c r="MA110" s="232"/>
      <c r="MB110" s="232"/>
      <c r="MC110" s="232"/>
      <c r="MD110" s="232"/>
      <c r="ME110" s="232"/>
      <c r="MF110" s="232"/>
      <c r="MG110" s="232"/>
      <c r="MH110" s="232"/>
      <c r="MI110" s="232"/>
      <c r="MJ110" s="232"/>
      <c r="MK110" s="232"/>
      <c r="ML110" s="232"/>
      <c r="MM110" s="232"/>
      <c r="MN110" s="232"/>
      <c r="MO110" s="232"/>
      <c r="MP110" s="232"/>
      <c r="MQ110" s="232"/>
      <c r="MR110" s="232"/>
      <c r="MS110" s="232"/>
      <c r="MT110" s="232"/>
      <c r="MU110" s="232"/>
      <c r="MV110" s="232"/>
      <c r="MW110" s="232"/>
      <c r="MX110" s="232"/>
      <c r="MY110" s="232"/>
      <c r="MZ110" s="232"/>
      <c r="NA110" s="232"/>
      <c r="NB110" s="232"/>
      <c r="NC110" s="232"/>
      <c r="ND110" s="232"/>
      <c r="NE110" s="232"/>
      <c r="NF110" s="232"/>
      <c r="NG110" s="232"/>
      <c r="NH110" s="232"/>
      <c r="NI110" s="232"/>
      <c r="NJ110" s="232"/>
      <c r="NK110" s="232"/>
      <c r="NL110" s="232"/>
      <c r="NM110" s="232"/>
      <c r="NN110" s="232"/>
      <c r="NO110" s="232"/>
      <c r="NP110" s="232"/>
      <c r="NQ110" s="232"/>
      <c r="NR110" s="232"/>
      <c r="NS110" s="232"/>
      <c r="NT110" s="232"/>
      <c r="NU110" s="232"/>
      <c r="NV110" s="232"/>
      <c r="NW110" s="232"/>
      <c r="NX110" s="232"/>
      <c r="NY110" s="232"/>
      <c r="NZ110" s="232"/>
      <c r="OA110" s="232"/>
      <c r="OB110" s="232"/>
      <c r="OC110" s="232"/>
      <c r="OD110" s="232"/>
      <c r="OE110" s="232"/>
      <c r="OF110" s="232"/>
      <c r="OG110" s="232"/>
      <c r="OH110" s="232"/>
      <c r="OI110" s="232"/>
      <c r="OJ110" s="232"/>
      <c r="OK110" s="232"/>
      <c r="OL110" s="232"/>
      <c r="OM110" s="232"/>
      <c r="ON110" s="232"/>
      <c r="OO110" s="232"/>
      <c r="OP110" s="232"/>
      <c r="OQ110" s="232"/>
      <c r="OR110" s="232"/>
      <c r="OS110" s="232"/>
      <c r="OT110" s="232"/>
      <c r="OU110" s="232"/>
      <c r="OV110" s="232"/>
      <c r="OW110" s="232"/>
      <c r="OX110" s="232"/>
      <c r="OY110" s="232"/>
      <c r="OZ110" s="232"/>
      <c r="PA110" s="232"/>
      <c r="PB110" s="232"/>
      <c r="PC110" s="232"/>
      <c r="PD110" s="232"/>
      <c r="PE110" s="232"/>
      <c r="PF110" s="232"/>
      <c r="PG110" s="232"/>
      <c r="PH110" s="232"/>
      <c r="PI110" s="232"/>
      <c r="PJ110" s="232"/>
      <c r="PK110" s="232"/>
      <c r="PL110" s="232"/>
      <c r="PM110" s="232"/>
      <c r="PN110" s="232"/>
      <c r="PO110" s="232"/>
      <c r="PP110" s="232"/>
      <c r="PQ110" s="232"/>
      <c r="PR110" s="232"/>
      <c r="PS110" s="232"/>
      <c r="PT110" s="232"/>
      <c r="PU110" s="232"/>
      <c r="PV110" s="232"/>
      <c r="PW110" s="232"/>
      <c r="PX110" s="232"/>
      <c r="PY110" s="232"/>
      <c r="PZ110" s="232"/>
      <c r="QA110" s="232"/>
      <c r="QB110" s="232"/>
      <c r="QC110" s="232"/>
      <c r="QD110" s="232"/>
      <c r="QE110" s="232"/>
      <c r="QF110" s="232"/>
      <c r="QG110" s="232"/>
      <c r="QH110" s="232"/>
      <c r="QI110" s="232"/>
      <c r="QJ110" s="232"/>
      <c r="QK110" s="232"/>
      <c r="QL110" s="232"/>
      <c r="QM110" s="232"/>
      <c r="QN110" s="232"/>
      <c r="QO110" s="232"/>
      <c r="QP110" s="232"/>
      <c r="QQ110" s="232"/>
      <c r="QR110" s="232"/>
      <c r="QS110" s="232"/>
      <c r="QT110" s="232"/>
      <c r="QU110" s="232"/>
      <c r="QV110" s="232"/>
      <c r="QW110" s="232"/>
      <c r="QX110" s="232"/>
      <c r="QY110" s="232"/>
      <c r="QZ110" s="232"/>
      <c r="RA110" s="232"/>
      <c r="RB110" s="232"/>
      <c r="RC110" s="232"/>
      <c r="RD110" s="232"/>
      <c r="RE110" s="232"/>
      <c r="RF110" s="232"/>
      <c r="RG110" s="232"/>
      <c r="RH110" s="232"/>
      <c r="RI110" s="232"/>
      <c r="RJ110" s="232"/>
      <c r="RK110" s="232"/>
      <c r="RL110" s="232"/>
      <c r="RM110" s="232"/>
      <c r="RN110" s="232"/>
      <c r="RO110" s="232"/>
      <c r="RP110" s="232"/>
      <c r="RQ110" s="232"/>
      <c r="RR110" s="232"/>
      <c r="RS110" s="232"/>
      <c r="RT110" s="232"/>
      <c r="RU110" s="232"/>
      <c r="RV110" s="232"/>
      <c r="RW110" s="232"/>
      <c r="RX110" s="232"/>
      <c r="RY110" s="232"/>
      <c r="RZ110" s="232"/>
      <c r="SA110" s="232"/>
      <c r="SB110" s="232"/>
      <c r="SC110" s="232"/>
      <c r="SD110" s="232"/>
      <c r="SE110" s="232"/>
      <c r="SF110" s="232"/>
      <c r="SG110" s="232"/>
      <c r="SH110" s="232"/>
      <c r="SI110" s="232"/>
      <c r="SJ110" s="232"/>
      <c r="SK110" s="232"/>
      <c r="SL110" s="232"/>
      <c r="SM110" s="232"/>
      <c r="SN110" s="232"/>
      <c r="SO110" s="232"/>
      <c r="SP110" s="232"/>
      <c r="SQ110" s="232"/>
      <c r="SR110" s="232"/>
      <c r="SS110" s="232"/>
      <c r="ST110" s="232"/>
      <c r="SU110" s="232"/>
      <c r="SV110" s="232"/>
      <c r="SW110" s="232"/>
      <c r="SX110" s="232"/>
      <c r="SY110" s="232"/>
      <c r="SZ110" s="232"/>
      <c r="TA110" s="232"/>
      <c r="TB110" s="232"/>
      <c r="TC110" s="232"/>
      <c r="TD110" s="232"/>
      <c r="TE110" s="232"/>
      <c r="TF110" s="232"/>
      <c r="TG110" s="232"/>
      <c r="TH110" s="232"/>
      <c r="TI110" s="232"/>
      <c r="TJ110" s="232"/>
      <c r="TK110" s="232"/>
      <c r="TL110" s="232"/>
      <c r="TM110" s="232"/>
      <c r="TN110" s="232"/>
      <c r="TO110" s="232"/>
      <c r="TP110" s="232"/>
      <c r="TQ110" s="232"/>
      <c r="TR110" s="232"/>
      <c r="TS110" s="232"/>
      <c r="TT110" s="232"/>
      <c r="TU110" s="232"/>
      <c r="TV110" s="232"/>
      <c r="TW110" s="232"/>
      <c r="TX110" s="232"/>
      <c r="TY110" s="232"/>
      <c r="TZ110" s="232"/>
      <c r="UA110" s="232"/>
      <c r="UB110" s="232"/>
      <c r="UC110" s="232"/>
      <c r="UD110" s="232"/>
      <c r="UE110" s="232"/>
      <c r="UF110" s="232"/>
      <c r="UG110" s="232"/>
      <c r="UH110" s="232"/>
      <c r="UI110" s="232"/>
      <c r="UJ110" s="232"/>
      <c r="UK110" s="232"/>
      <c r="UL110" s="232"/>
      <c r="UM110" s="232"/>
      <c r="UN110" s="232"/>
      <c r="UO110" s="232"/>
      <c r="UP110" s="232"/>
      <c r="UQ110" s="232"/>
      <c r="UR110" s="232"/>
      <c r="US110" s="232"/>
      <c r="UT110" s="232"/>
      <c r="UU110" s="232"/>
      <c r="UV110" s="232"/>
      <c r="UW110" s="232"/>
      <c r="UX110" s="232"/>
      <c r="UY110" s="232"/>
      <c r="UZ110" s="232"/>
      <c r="VA110" s="232"/>
      <c r="VB110" s="232"/>
      <c r="VC110" s="232"/>
      <c r="VD110" s="232"/>
      <c r="VE110" s="232"/>
      <c r="VF110" s="232"/>
      <c r="VG110" s="232"/>
      <c r="VH110" s="232"/>
      <c r="VI110" s="232"/>
      <c r="VJ110" s="232"/>
      <c r="VK110" s="232"/>
      <c r="VL110" s="232"/>
      <c r="VM110" s="232"/>
      <c r="VN110" s="232"/>
      <c r="VO110" s="232"/>
      <c r="VP110" s="232"/>
      <c r="VQ110" s="232"/>
      <c r="VR110" s="232"/>
      <c r="VS110" s="232"/>
      <c r="VT110" s="232"/>
      <c r="VU110" s="232"/>
      <c r="VV110" s="232"/>
      <c r="VW110" s="232"/>
      <c r="VX110" s="232"/>
      <c r="VY110" s="232"/>
      <c r="VZ110" s="232"/>
      <c r="WA110" s="232"/>
      <c r="WB110" s="232"/>
      <c r="WC110" s="232"/>
      <c r="WD110" s="232"/>
      <c r="WE110" s="232"/>
      <c r="WF110" s="232"/>
      <c r="WG110" s="232"/>
      <c r="WH110" s="232"/>
      <c r="WI110" s="232"/>
      <c r="WJ110" s="232"/>
      <c r="WK110" s="232"/>
      <c r="WL110" s="232"/>
      <c r="WM110" s="232"/>
      <c r="WN110" s="232"/>
      <c r="WO110" s="232"/>
      <c r="WP110" s="232"/>
      <c r="WQ110" s="232"/>
      <c r="WR110" s="232"/>
      <c r="WS110" s="232"/>
      <c r="WT110" s="232"/>
      <c r="WU110" s="232"/>
      <c r="WV110" s="232"/>
      <c r="WW110" s="232"/>
      <c r="WX110" s="232"/>
      <c r="WY110" s="232"/>
      <c r="WZ110" s="232"/>
      <c r="XA110" s="232"/>
      <c r="XB110" s="232"/>
      <c r="XC110" s="232"/>
      <c r="XD110" s="232"/>
      <c r="XE110" s="232"/>
      <c r="XF110" s="232"/>
      <c r="XG110" s="232"/>
      <c r="XH110" s="232"/>
      <c r="XI110" s="232"/>
      <c r="XJ110" s="232"/>
      <c r="XK110" s="232"/>
      <c r="XL110" s="232"/>
      <c r="XM110" s="232"/>
      <c r="XN110" s="232"/>
      <c r="XO110" s="232"/>
      <c r="XP110" s="232"/>
      <c r="XQ110" s="232"/>
      <c r="XR110" s="232"/>
      <c r="XS110" s="232"/>
      <c r="XT110" s="232"/>
      <c r="XU110" s="232"/>
      <c r="XV110" s="232"/>
      <c r="XW110" s="232"/>
      <c r="XX110" s="232"/>
      <c r="XY110" s="232"/>
      <c r="XZ110" s="232"/>
      <c r="YA110" s="232"/>
      <c r="YB110" s="232"/>
      <c r="YC110" s="232"/>
      <c r="YD110" s="232"/>
      <c r="YE110" s="232"/>
      <c r="YF110" s="232"/>
      <c r="YG110" s="232"/>
      <c r="YH110" s="232"/>
      <c r="YI110" s="232"/>
      <c r="YJ110" s="232"/>
      <c r="YK110" s="232"/>
      <c r="YL110" s="232"/>
      <c r="YM110" s="232"/>
      <c r="YN110" s="232"/>
      <c r="YO110" s="232"/>
      <c r="YP110" s="232"/>
      <c r="YQ110" s="232"/>
      <c r="YR110" s="232"/>
      <c r="YS110" s="232"/>
      <c r="YT110" s="232"/>
      <c r="YU110" s="232"/>
      <c r="YV110" s="232"/>
      <c r="YW110" s="232"/>
      <c r="YX110" s="232"/>
      <c r="YY110" s="232"/>
      <c r="YZ110" s="232"/>
      <c r="ZA110" s="232"/>
      <c r="ZB110" s="232"/>
      <c r="ZC110" s="232"/>
      <c r="ZD110" s="232"/>
      <c r="ZE110" s="232"/>
      <c r="ZF110" s="232"/>
      <c r="ZG110" s="232"/>
      <c r="ZH110" s="232"/>
      <c r="ZI110" s="232"/>
      <c r="ZJ110" s="232"/>
      <c r="ZK110" s="232"/>
      <c r="ZL110" s="232"/>
      <c r="ZM110" s="232"/>
      <c r="ZN110" s="232"/>
      <c r="ZO110" s="232"/>
      <c r="ZP110" s="232"/>
      <c r="ZQ110" s="232"/>
      <c r="ZR110" s="232"/>
      <c r="ZS110" s="232"/>
      <c r="ZT110" s="232"/>
      <c r="ZU110" s="232"/>
      <c r="ZV110" s="232"/>
      <c r="ZW110" s="232"/>
      <c r="ZX110" s="232"/>
      <c r="ZY110" s="232"/>
      <c r="ZZ110" s="232"/>
      <c r="AAA110" s="232"/>
      <c r="AAB110" s="232"/>
      <c r="AAC110" s="232"/>
      <c r="AAD110" s="232"/>
      <c r="AAE110" s="232"/>
      <c r="AAF110" s="232"/>
      <c r="AAG110" s="232"/>
      <c r="AAH110" s="232"/>
      <c r="AAI110" s="232"/>
      <c r="AAJ110" s="232"/>
      <c r="AAK110" s="232"/>
      <c r="AAL110" s="232"/>
      <c r="AAM110" s="232"/>
      <c r="AAN110" s="232"/>
      <c r="AAO110" s="232"/>
      <c r="AAP110" s="232"/>
      <c r="AAQ110" s="232"/>
      <c r="AAR110" s="232"/>
      <c r="AAS110" s="232"/>
      <c r="AAT110" s="232"/>
      <c r="AAU110" s="232"/>
      <c r="AAV110" s="232"/>
      <c r="AAW110" s="232"/>
      <c r="AAX110" s="232"/>
      <c r="AAY110" s="232"/>
      <c r="AAZ110" s="232"/>
      <c r="ABA110" s="232"/>
      <c r="ABB110" s="232"/>
      <c r="ABC110" s="232"/>
      <c r="ABD110" s="232"/>
      <c r="ABE110" s="232"/>
      <c r="ABF110" s="232"/>
      <c r="ABG110" s="232"/>
      <c r="ABH110" s="232"/>
      <c r="ABI110" s="232"/>
      <c r="ABJ110" s="232"/>
      <c r="ABK110" s="232"/>
      <c r="ABL110" s="232"/>
      <c r="ABM110" s="232"/>
      <c r="ABN110" s="232"/>
      <c r="ABO110" s="232"/>
      <c r="ABP110" s="232"/>
      <c r="ABQ110" s="232"/>
      <c r="ABR110" s="232"/>
      <c r="ABS110" s="232"/>
      <c r="ABT110" s="232"/>
      <c r="ABU110" s="232"/>
      <c r="ABV110" s="232"/>
      <c r="ABW110" s="232"/>
      <c r="ABX110" s="232"/>
      <c r="ABY110" s="232"/>
      <c r="ABZ110" s="232"/>
      <c r="ACA110" s="232"/>
      <c r="ACB110" s="232"/>
      <c r="ACC110" s="232"/>
      <c r="ACD110" s="232"/>
      <c r="ACE110" s="232"/>
      <c r="ACF110" s="232"/>
      <c r="ACG110" s="232"/>
      <c r="ACH110" s="232"/>
      <c r="ACI110" s="232"/>
      <c r="ACJ110" s="232"/>
      <c r="ACK110" s="232"/>
      <c r="ACL110" s="232"/>
      <c r="ACM110" s="232"/>
      <c r="ACN110" s="232"/>
      <c r="ACO110" s="232"/>
      <c r="ACP110" s="232"/>
      <c r="ACQ110" s="232"/>
      <c r="ACR110" s="232"/>
      <c r="ACS110" s="232"/>
      <c r="ACT110" s="232"/>
      <c r="ACU110" s="232"/>
      <c r="ACV110" s="232"/>
      <c r="ACW110" s="232"/>
      <c r="ACX110" s="232"/>
      <c r="ACY110" s="232"/>
      <c r="ACZ110" s="232"/>
      <c r="ADA110" s="232"/>
      <c r="ADB110" s="232"/>
      <c r="ADC110" s="232"/>
      <c r="ADD110" s="232"/>
      <c r="ADE110" s="232"/>
      <c r="ADF110" s="232"/>
      <c r="ADG110" s="232"/>
      <c r="ADH110" s="232"/>
      <c r="ADI110" s="232"/>
      <c r="ADJ110" s="232"/>
      <c r="ADK110" s="232"/>
      <c r="ADL110" s="232"/>
      <c r="ADM110" s="232"/>
      <c r="ADN110" s="232"/>
      <c r="ADO110" s="232"/>
      <c r="ADP110" s="232"/>
      <c r="ADQ110" s="232"/>
      <c r="ADR110" s="232"/>
      <c r="ADS110" s="232"/>
      <c r="ADT110" s="232"/>
      <c r="ADU110" s="232"/>
      <c r="ADV110" s="232"/>
      <c r="ADW110" s="232"/>
      <c r="ADX110" s="232"/>
      <c r="ADY110" s="232"/>
      <c r="ADZ110" s="232"/>
      <c r="AEA110" s="232"/>
      <c r="AEB110" s="232"/>
      <c r="AEC110" s="232"/>
      <c r="AED110" s="232"/>
      <c r="AEE110" s="232"/>
      <c r="AEF110" s="232"/>
      <c r="AEG110" s="232"/>
      <c r="AEH110" s="232"/>
      <c r="AEI110" s="232"/>
      <c r="AEJ110" s="232"/>
      <c r="AEK110" s="232"/>
      <c r="AEL110" s="232"/>
      <c r="AEM110" s="232"/>
      <c r="AEN110" s="232"/>
      <c r="AEO110" s="232"/>
      <c r="AEP110" s="232"/>
      <c r="AEQ110" s="232"/>
      <c r="AER110" s="232"/>
      <c r="AES110" s="232"/>
      <c r="AET110" s="232"/>
      <c r="AEU110" s="232"/>
      <c r="AEV110" s="232"/>
      <c r="AEW110" s="232"/>
      <c r="AEX110" s="232"/>
      <c r="AEY110" s="232"/>
      <c r="AEZ110" s="232"/>
      <c r="AFA110" s="232"/>
      <c r="AFB110" s="232"/>
      <c r="AFC110" s="232"/>
      <c r="AFD110" s="232"/>
      <c r="AFE110" s="232"/>
      <c r="AFF110" s="232"/>
      <c r="AFG110" s="232"/>
      <c r="AFH110" s="232"/>
      <c r="AFI110" s="232"/>
      <c r="AFJ110" s="232"/>
      <c r="AFK110" s="232"/>
      <c r="AFL110" s="232"/>
      <c r="AFM110" s="232"/>
      <c r="AFN110" s="232"/>
      <c r="AFO110" s="232"/>
      <c r="AFP110" s="232"/>
      <c r="AFQ110" s="232"/>
      <c r="AFR110" s="232"/>
      <c r="AFS110" s="232"/>
      <c r="AFT110" s="232"/>
      <c r="AFU110" s="232"/>
      <c r="AFV110" s="232"/>
      <c r="AFW110" s="232"/>
      <c r="AFX110" s="232"/>
      <c r="AFY110" s="232"/>
      <c r="AFZ110" s="232"/>
      <c r="AGA110" s="232"/>
      <c r="AGB110" s="232"/>
      <c r="AGC110" s="232"/>
      <c r="AGD110" s="232"/>
      <c r="AGE110" s="232"/>
      <c r="AGF110" s="232"/>
      <c r="AGG110" s="232"/>
      <c r="AGH110" s="232"/>
      <c r="AGI110" s="232"/>
      <c r="AGJ110" s="232"/>
      <c r="AGK110" s="232"/>
      <c r="AGL110" s="232"/>
      <c r="AGM110" s="232"/>
      <c r="AGN110" s="232"/>
      <c r="AGO110" s="232"/>
      <c r="AGP110" s="232"/>
      <c r="AGQ110" s="232"/>
      <c r="AGR110" s="232"/>
      <c r="AGS110" s="232"/>
      <c r="AGT110" s="232"/>
      <c r="AGU110" s="232"/>
      <c r="AGV110" s="232"/>
      <c r="AGW110" s="232"/>
      <c r="AGX110" s="232"/>
      <c r="AGY110" s="232"/>
      <c r="AGZ110" s="232"/>
      <c r="AHA110" s="232"/>
      <c r="AHB110" s="232"/>
      <c r="AHC110" s="232"/>
      <c r="AHD110" s="232"/>
      <c r="AHE110" s="232"/>
      <c r="AHF110" s="232"/>
      <c r="AHG110" s="232"/>
      <c r="AHH110" s="232"/>
      <c r="AHI110" s="232"/>
      <c r="AHJ110" s="232"/>
      <c r="AHK110" s="232"/>
      <c r="AHL110" s="232"/>
      <c r="AHM110" s="232"/>
      <c r="AHN110" s="232"/>
      <c r="AHO110" s="232"/>
      <c r="AHP110" s="232"/>
      <c r="AHQ110" s="232"/>
      <c r="AHR110" s="232"/>
      <c r="AHS110" s="232"/>
      <c r="AHT110" s="232"/>
      <c r="AHU110" s="232"/>
      <c r="AHV110" s="232"/>
      <c r="AHW110" s="232"/>
      <c r="AHX110" s="232"/>
      <c r="AHY110" s="232"/>
      <c r="AHZ110" s="232"/>
      <c r="AIA110" s="232"/>
      <c r="AIB110" s="232"/>
      <c r="AIC110" s="232"/>
      <c r="AID110" s="232"/>
      <c r="AIE110" s="232"/>
      <c r="AIF110" s="232"/>
      <c r="AIG110" s="232"/>
      <c r="AIH110" s="232"/>
      <c r="AII110" s="232"/>
      <c r="AIJ110" s="232"/>
      <c r="AIK110" s="232"/>
      <c r="AIL110" s="232"/>
      <c r="AIM110" s="232"/>
      <c r="AIN110" s="232"/>
      <c r="AIO110" s="232"/>
      <c r="AIP110" s="232"/>
      <c r="AIQ110" s="232"/>
      <c r="AIR110" s="232"/>
      <c r="AIS110" s="232"/>
      <c r="AIT110" s="232"/>
      <c r="AIU110" s="232"/>
      <c r="AIV110" s="232"/>
      <c r="AIW110" s="232"/>
      <c r="AIX110" s="232"/>
      <c r="AIY110" s="232"/>
      <c r="AIZ110" s="232"/>
      <c r="AJA110" s="232"/>
      <c r="AJB110" s="232"/>
      <c r="AJC110" s="232"/>
      <c r="AJD110" s="232"/>
      <c r="AJE110" s="232"/>
      <c r="AJF110" s="232"/>
      <c r="AJG110" s="232"/>
      <c r="AJH110" s="232"/>
      <c r="AJI110" s="232"/>
      <c r="AJJ110" s="232"/>
      <c r="AJK110" s="232"/>
      <c r="AJL110" s="232"/>
      <c r="AJM110" s="232"/>
      <c r="AJN110" s="232"/>
      <c r="AJO110" s="232"/>
      <c r="AJP110" s="232"/>
      <c r="AJQ110" s="232"/>
      <c r="AJR110" s="232"/>
      <c r="AJS110" s="232"/>
      <c r="AJT110" s="232"/>
      <c r="AJU110" s="232"/>
      <c r="AJV110" s="232"/>
      <c r="AJW110" s="232"/>
      <c r="AJX110" s="232"/>
      <c r="AJY110" s="232"/>
      <c r="AJZ110" s="232"/>
      <c r="AKA110" s="232"/>
      <c r="AKB110" s="232"/>
      <c r="AKC110" s="232"/>
      <c r="AKD110" s="232"/>
      <c r="AKE110" s="232"/>
      <c r="AKF110" s="232"/>
      <c r="AKG110" s="232"/>
      <c r="AKH110" s="232"/>
      <c r="AKI110" s="232"/>
      <c r="AKJ110" s="232"/>
      <c r="AKK110" s="232"/>
      <c r="AKL110" s="232"/>
      <c r="AKM110" s="232"/>
      <c r="AKN110" s="232"/>
      <c r="AKO110" s="232"/>
      <c r="AKP110" s="232"/>
      <c r="AKQ110" s="232"/>
      <c r="AKR110" s="232"/>
      <c r="AKS110" s="232"/>
      <c r="AKT110" s="232"/>
      <c r="AKU110" s="232"/>
      <c r="AKV110" s="232"/>
      <c r="AKW110" s="232"/>
      <c r="AKX110" s="232"/>
      <c r="AKY110" s="232"/>
      <c r="AKZ110" s="232"/>
      <c r="ALA110" s="232"/>
      <c r="ALB110" s="232"/>
      <c r="ALC110" s="232"/>
      <c r="ALD110" s="232"/>
      <c r="ALE110" s="232"/>
      <c r="ALF110" s="232"/>
      <c r="ALG110" s="232"/>
      <c r="ALH110" s="232"/>
      <c r="ALI110" s="232"/>
      <c r="ALJ110" s="232"/>
      <c r="ALK110" s="232"/>
      <c r="ALL110" s="232"/>
      <c r="ALM110" s="232"/>
      <c r="ALN110" s="232"/>
      <c r="ALO110" s="232"/>
      <c r="ALP110" s="232"/>
      <c r="ALQ110" s="232"/>
      <c r="ALR110" s="232"/>
      <c r="ALS110" s="232"/>
      <c r="ALT110" s="232"/>
      <c r="ALU110" s="232"/>
      <c r="ALV110" s="232"/>
      <c r="ALW110" s="232"/>
      <c r="ALX110" s="232"/>
      <c r="ALY110" s="232"/>
      <c r="ALZ110" s="232"/>
      <c r="AMA110" s="232"/>
      <c r="AMB110" s="232"/>
      <c r="AMC110" s="232"/>
      <c r="AMD110" s="232"/>
      <c r="AME110" s="232"/>
      <c r="AMF110" s="232"/>
      <c r="AMG110" s="232"/>
      <c r="AMH110" s="232"/>
      <c r="AMI110" s="232"/>
      <c r="AMJ110" s="232"/>
      <c r="AMK110" s="232"/>
    </row>
    <row r="111" spans="1:1025" s="234" customFormat="1">
      <c r="A111" s="335">
        <f>A110+0.1</f>
        <v>7.1</v>
      </c>
      <c r="B111" s="334" t="s">
        <v>168</v>
      </c>
      <c r="C111" s="312">
        <f>IF(ISBLANK('[10]PRESUP LINEA IMPULSION'!C691),"",'[10]PRESUP LINEA IMPULSION'!C691)</f>
        <v>445.03</v>
      </c>
      <c r="D111" s="331" t="str">
        <f>IF(ISBLANK('[10]PRESUP LINEA IMPULSION'!D691),"",'[10]PRESUP LINEA IMPULSION'!D691)</f>
        <v>ML</v>
      </c>
      <c r="E111" s="310"/>
      <c r="F111" s="309">
        <f t="shared" si="5"/>
        <v>0</v>
      </c>
      <c r="G111" s="288" t="str">
        <f>IF(ISBLANK('[10]PRESUP LINEA IMPULSION'!G691),"",'[10]PRESUP LINEA IMPULSION'!G691)</f>
        <v/>
      </c>
      <c r="H111" s="250"/>
      <c r="K111" s="233"/>
      <c r="L111" s="233"/>
      <c r="M111" s="233"/>
      <c r="N111" s="233"/>
      <c r="O111" s="233"/>
      <c r="P111" s="233"/>
      <c r="Q111" s="233"/>
      <c r="R111" s="233"/>
      <c r="S111" s="232"/>
      <c r="T111" s="232"/>
      <c r="U111" s="232"/>
      <c r="V111" s="232"/>
      <c r="W111" s="232"/>
      <c r="X111" s="232"/>
      <c r="Y111" s="232"/>
      <c r="Z111" s="232"/>
      <c r="AA111" s="232"/>
      <c r="AB111" s="232"/>
      <c r="AC111" s="232"/>
      <c r="AD111" s="232"/>
      <c r="AE111" s="232"/>
      <c r="AF111" s="232"/>
      <c r="AG111" s="232"/>
      <c r="AH111" s="232"/>
      <c r="AI111" s="232"/>
      <c r="AJ111" s="232"/>
      <c r="AK111" s="232"/>
      <c r="AL111" s="232"/>
      <c r="AM111" s="232"/>
      <c r="AN111" s="232"/>
      <c r="AO111" s="232"/>
      <c r="AP111" s="232"/>
      <c r="AQ111" s="232"/>
      <c r="AR111" s="232"/>
      <c r="AS111" s="232"/>
      <c r="AT111" s="232"/>
      <c r="AU111" s="232"/>
      <c r="AV111" s="232"/>
      <c r="AW111" s="232"/>
      <c r="AX111" s="232"/>
      <c r="AY111" s="232"/>
      <c r="AZ111" s="232"/>
      <c r="BA111" s="232"/>
      <c r="BB111" s="232"/>
      <c r="BC111" s="232"/>
      <c r="BD111" s="232"/>
      <c r="BE111" s="232"/>
      <c r="BF111" s="232"/>
      <c r="BG111" s="232"/>
      <c r="BH111" s="232"/>
      <c r="BI111" s="232"/>
      <c r="BJ111" s="232"/>
      <c r="BK111" s="232"/>
      <c r="BL111" s="232"/>
      <c r="BM111" s="232"/>
      <c r="BN111" s="232"/>
      <c r="BO111" s="232"/>
      <c r="BP111" s="232"/>
      <c r="BQ111" s="232"/>
      <c r="BR111" s="232"/>
      <c r="BS111" s="232"/>
      <c r="BT111" s="232"/>
      <c r="BU111" s="232"/>
      <c r="BV111" s="232"/>
      <c r="BW111" s="232"/>
      <c r="BX111" s="232"/>
      <c r="BY111" s="232"/>
      <c r="BZ111" s="232"/>
      <c r="CA111" s="232"/>
      <c r="CB111" s="232"/>
      <c r="CC111" s="232"/>
      <c r="CD111" s="232"/>
      <c r="CE111" s="232"/>
      <c r="CF111" s="232"/>
      <c r="CG111" s="232"/>
      <c r="CH111" s="232"/>
      <c r="CI111" s="232"/>
      <c r="CJ111" s="232"/>
      <c r="CK111" s="232"/>
      <c r="CL111" s="232"/>
      <c r="CM111" s="232"/>
      <c r="CN111" s="232"/>
      <c r="CO111" s="232"/>
      <c r="CP111" s="232"/>
      <c r="CQ111" s="232"/>
      <c r="CR111" s="232"/>
      <c r="CS111" s="232"/>
      <c r="CT111" s="232"/>
      <c r="CU111" s="232"/>
      <c r="CV111" s="232"/>
      <c r="CW111" s="232"/>
      <c r="CX111" s="232"/>
      <c r="CY111" s="232"/>
      <c r="CZ111" s="232"/>
      <c r="DA111" s="232"/>
      <c r="DB111" s="232"/>
      <c r="DC111" s="232"/>
      <c r="DD111" s="232"/>
      <c r="DE111" s="232"/>
      <c r="DF111" s="232"/>
      <c r="DG111" s="232"/>
      <c r="DH111" s="232"/>
      <c r="DI111" s="232"/>
      <c r="DJ111" s="232"/>
      <c r="DK111" s="232"/>
      <c r="DL111" s="232"/>
      <c r="DM111" s="232"/>
      <c r="DN111" s="232"/>
      <c r="DO111" s="232"/>
      <c r="DP111" s="232"/>
      <c r="DQ111" s="232"/>
      <c r="DR111" s="232"/>
      <c r="DS111" s="232"/>
      <c r="DT111" s="232"/>
      <c r="DU111" s="232"/>
      <c r="DV111" s="232"/>
      <c r="DW111" s="232"/>
      <c r="DX111" s="232"/>
      <c r="DY111" s="232"/>
      <c r="DZ111" s="232"/>
      <c r="EA111" s="232"/>
      <c r="EB111" s="232"/>
      <c r="EC111" s="232"/>
      <c r="ED111" s="232"/>
      <c r="EE111" s="232"/>
      <c r="EF111" s="232"/>
      <c r="EG111" s="232"/>
      <c r="EH111" s="232"/>
      <c r="EI111" s="232"/>
      <c r="EJ111" s="232"/>
      <c r="EK111" s="232"/>
      <c r="EL111" s="232"/>
      <c r="EM111" s="232"/>
      <c r="EN111" s="232"/>
      <c r="EO111" s="232"/>
      <c r="EP111" s="232"/>
      <c r="EQ111" s="232"/>
      <c r="ER111" s="232"/>
      <c r="ES111" s="232"/>
      <c r="ET111" s="232"/>
      <c r="EU111" s="232"/>
      <c r="EV111" s="232"/>
      <c r="EW111" s="232"/>
      <c r="EX111" s="232"/>
      <c r="EY111" s="232"/>
      <c r="EZ111" s="232"/>
      <c r="FA111" s="232"/>
      <c r="FB111" s="232"/>
      <c r="FC111" s="232"/>
      <c r="FD111" s="232"/>
      <c r="FE111" s="232"/>
      <c r="FF111" s="232"/>
      <c r="FG111" s="232"/>
      <c r="FH111" s="232"/>
      <c r="FI111" s="232"/>
      <c r="FJ111" s="232"/>
      <c r="FK111" s="232"/>
      <c r="FL111" s="232"/>
      <c r="FM111" s="232"/>
      <c r="FN111" s="232"/>
      <c r="FO111" s="232"/>
      <c r="FP111" s="232"/>
      <c r="FQ111" s="232"/>
      <c r="FR111" s="232"/>
      <c r="FS111" s="232"/>
      <c r="FT111" s="232"/>
      <c r="FU111" s="232"/>
      <c r="FV111" s="232"/>
      <c r="FW111" s="232"/>
      <c r="FX111" s="232"/>
      <c r="FY111" s="232"/>
      <c r="FZ111" s="232"/>
      <c r="GA111" s="232"/>
      <c r="GB111" s="232"/>
      <c r="GC111" s="232"/>
      <c r="GD111" s="232"/>
      <c r="GE111" s="232"/>
      <c r="GF111" s="232"/>
      <c r="GG111" s="232"/>
      <c r="GH111" s="232"/>
      <c r="GI111" s="232"/>
      <c r="GJ111" s="232"/>
      <c r="GK111" s="232"/>
      <c r="GL111" s="232"/>
      <c r="GM111" s="232"/>
      <c r="GN111" s="232"/>
      <c r="GO111" s="232"/>
      <c r="GP111" s="232"/>
      <c r="GQ111" s="232"/>
      <c r="GR111" s="232"/>
      <c r="GS111" s="232"/>
      <c r="GT111" s="232"/>
      <c r="GU111" s="232"/>
      <c r="GV111" s="232"/>
      <c r="GW111" s="232"/>
      <c r="GX111" s="232"/>
      <c r="GY111" s="232"/>
      <c r="GZ111" s="232"/>
      <c r="HA111" s="232"/>
      <c r="HB111" s="232"/>
      <c r="HC111" s="232"/>
      <c r="HD111" s="232"/>
      <c r="HE111" s="232"/>
      <c r="HF111" s="232"/>
      <c r="HG111" s="232"/>
      <c r="HH111" s="232"/>
      <c r="HI111" s="232"/>
      <c r="HJ111" s="232"/>
      <c r="HK111" s="232"/>
      <c r="HL111" s="232"/>
      <c r="HM111" s="232"/>
      <c r="HN111" s="232"/>
      <c r="HO111" s="232"/>
      <c r="HP111" s="232"/>
      <c r="HQ111" s="232"/>
      <c r="HR111" s="232"/>
      <c r="HS111" s="232"/>
      <c r="HT111" s="232"/>
      <c r="HU111" s="232"/>
      <c r="HV111" s="232"/>
      <c r="HW111" s="232"/>
      <c r="HX111" s="232"/>
      <c r="HY111" s="232"/>
      <c r="HZ111" s="232"/>
      <c r="IA111" s="232"/>
      <c r="IB111" s="232"/>
      <c r="IC111" s="232"/>
      <c r="ID111" s="232"/>
      <c r="IE111" s="232"/>
      <c r="IF111" s="232"/>
      <c r="IG111" s="232"/>
      <c r="IH111" s="232"/>
      <c r="II111" s="232"/>
      <c r="IJ111" s="232"/>
      <c r="IK111" s="232"/>
      <c r="IL111" s="232"/>
      <c r="IM111" s="232"/>
      <c r="IN111" s="232"/>
      <c r="IO111" s="232"/>
      <c r="IP111" s="232"/>
      <c r="IQ111" s="232"/>
      <c r="IR111" s="232"/>
      <c r="IS111" s="232"/>
      <c r="IT111" s="232"/>
      <c r="IU111" s="232"/>
      <c r="IV111" s="232"/>
      <c r="IW111" s="232"/>
      <c r="IX111" s="232"/>
      <c r="IY111" s="232"/>
      <c r="IZ111" s="232"/>
      <c r="JA111" s="232"/>
      <c r="JB111" s="232"/>
      <c r="JC111" s="232"/>
      <c r="JD111" s="232"/>
      <c r="JE111" s="232"/>
      <c r="JF111" s="232"/>
      <c r="JG111" s="232"/>
      <c r="JH111" s="232"/>
      <c r="JI111" s="232"/>
      <c r="JJ111" s="232"/>
      <c r="JK111" s="232"/>
      <c r="JL111" s="232"/>
      <c r="JM111" s="232"/>
      <c r="JN111" s="232"/>
      <c r="JO111" s="232"/>
      <c r="JP111" s="232"/>
      <c r="JQ111" s="232"/>
      <c r="JR111" s="232"/>
      <c r="JS111" s="232"/>
      <c r="JT111" s="232"/>
      <c r="JU111" s="232"/>
      <c r="JV111" s="232"/>
      <c r="JW111" s="232"/>
      <c r="JX111" s="232"/>
      <c r="JY111" s="232"/>
      <c r="JZ111" s="232"/>
      <c r="KA111" s="232"/>
      <c r="KB111" s="232"/>
      <c r="KC111" s="232"/>
      <c r="KD111" s="232"/>
      <c r="KE111" s="232"/>
      <c r="KF111" s="232"/>
      <c r="KG111" s="232"/>
      <c r="KH111" s="232"/>
      <c r="KI111" s="232"/>
      <c r="KJ111" s="232"/>
      <c r="KK111" s="232"/>
      <c r="KL111" s="232"/>
      <c r="KM111" s="232"/>
      <c r="KN111" s="232"/>
      <c r="KO111" s="232"/>
      <c r="KP111" s="232"/>
      <c r="KQ111" s="232"/>
      <c r="KR111" s="232"/>
      <c r="KS111" s="232"/>
      <c r="KT111" s="232"/>
      <c r="KU111" s="232"/>
      <c r="KV111" s="232"/>
      <c r="KW111" s="232"/>
      <c r="KX111" s="232"/>
      <c r="KY111" s="232"/>
      <c r="KZ111" s="232"/>
      <c r="LA111" s="232"/>
      <c r="LB111" s="232"/>
      <c r="LC111" s="232"/>
      <c r="LD111" s="232"/>
      <c r="LE111" s="232"/>
      <c r="LF111" s="232"/>
      <c r="LG111" s="232"/>
      <c r="LH111" s="232"/>
      <c r="LI111" s="232"/>
      <c r="LJ111" s="232"/>
      <c r="LK111" s="232"/>
      <c r="LL111" s="232"/>
      <c r="LM111" s="232"/>
      <c r="LN111" s="232"/>
      <c r="LO111" s="232"/>
      <c r="LP111" s="232"/>
      <c r="LQ111" s="232"/>
      <c r="LR111" s="232"/>
      <c r="LS111" s="232"/>
      <c r="LT111" s="232"/>
      <c r="LU111" s="232"/>
      <c r="LV111" s="232"/>
      <c r="LW111" s="232"/>
      <c r="LX111" s="232"/>
      <c r="LY111" s="232"/>
      <c r="LZ111" s="232"/>
      <c r="MA111" s="232"/>
      <c r="MB111" s="232"/>
      <c r="MC111" s="232"/>
      <c r="MD111" s="232"/>
      <c r="ME111" s="232"/>
      <c r="MF111" s="232"/>
      <c r="MG111" s="232"/>
      <c r="MH111" s="232"/>
      <c r="MI111" s="232"/>
      <c r="MJ111" s="232"/>
      <c r="MK111" s="232"/>
      <c r="ML111" s="232"/>
      <c r="MM111" s="232"/>
      <c r="MN111" s="232"/>
      <c r="MO111" s="232"/>
      <c r="MP111" s="232"/>
      <c r="MQ111" s="232"/>
      <c r="MR111" s="232"/>
      <c r="MS111" s="232"/>
      <c r="MT111" s="232"/>
      <c r="MU111" s="232"/>
      <c r="MV111" s="232"/>
      <c r="MW111" s="232"/>
      <c r="MX111" s="232"/>
      <c r="MY111" s="232"/>
      <c r="MZ111" s="232"/>
      <c r="NA111" s="232"/>
      <c r="NB111" s="232"/>
      <c r="NC111" s="232"/>
      <c r="ND111" s="232"/>
      <c r="NE111" s="232"/>
      <c r="NF111" s="232"/>
      <c r="NG111" s="232"/>
      <c r="NH111" s="232"/>
      <c r="NI111" s="232"/>
      <c r="NJ111" s="232"/>
      <c r="NK111" s="232"/>
      <c r="NL111" s="232"/>
      <c r="NM111" s="232"/>
      <c r="NN111" s="232"/>
      <c r="NO111" s="232"/>
      <c r="NP111" s="232"/>
      <c r="NQ111" s="232"/>
      <c r="NR111" s="232"/>
      <c r="NS111" s="232"/>
      <c r="NT111" s="232"/>
      <c r="NU111" s="232"/>
      <c r="NV111" s="232"/>
      <c r="NW111" s="232"/>
      <c r="NX111" s="232"/>
      <c r="NY111" s="232"/>
      <c r="NZ111" s="232"/>
      <c r="OA111" s="232"/>
      <c r="OB111" s="232"/>
      <c r="OC111" s="232"/>
      <c r="OD111" s="232"/>
      <c r="OE111" s="232"/>
      <c r="OF111" s="232"/>
      <c r="OG111" s="232"/>
      <c r="OH111" s="232"/>
      <c r="OI111" s="232"/>
      <c r="OJ111" s="232"/>
      <c r="OK111" s="232"/>
      <c r="OL111" s="232"/>
      <c r="OM111" s="232"/>
      <c r="ON111" s="232"/>
      <c r="OO111" s="232"/>
      <c r="OP111" s="232"/>
      <c r="OQ111" s="232"/>
      <c r="OR111" s="232"/>
      <c r="OS111" s="232"/>
      <c r="OT111" s="232"/>
      <c r="OU111" s="232"/>
      <c r="OV111" s="232"/>
      <c r="OW111" s="232"/>
      <c r="OX111" s="232"/>
      <c r="OY111" s="232"/>
      <c r="OZ111" s="232"/>
      <c r="PA111" s="232"/>
      <c r="PB111" s="232"/>
      <c r="PC111" s="232"/>
      <c r="PD111" s="232"/>
      <c r="PE111" s="232"/>
      <c r="PF111" s="232"/>
      <c r="PG111" s="232"/>
      <c r="PH111" s="232"/>
      <c r="PI111" s="232"/>
      <c r="PJ111" s="232"/>
      <c r="PK111" s="232"/>
      <c r="PL111" s="232"/>
      <c r="PM111" s="232"/>
      <c r="PN111" s="232"/>
      <c r="PO111" s="232"/>
      <c r="PP111" s="232"/>
      <c r="PQ111" s="232"/>
      <c r="PR111" s="232"/>
      <c r="PS111" s="232"/>
      <c r="PT111" s="232"/>
      <c r="PU111" s="232"/>
      <c r="PV111" s="232"/>
      <c r="PW111" s="232"/>
      <c r="PX111" s="232"/>
      <c r="PY111" s="232"/>
      <c r="PZ111" s="232"/>
      <c r="QA111" s="232"/>
      <c r="QB111" s="232"/>
      <c r="QC111" s="232"/>
      <c r="QD111" s="232"/>
      <c r="QE111" s="232"/>
      <c r="QF111" s="232"/>
      <c r="QG111" s="232"/>
      <c r="QH111" s="232"/>
      <c r="QI111" s="232"/>
      <c r="QJ111" s="232"/>
      <c r="QK111" s="232"/>
      <c r="QL111" s="232"/>
      <c r="QM111" s="232"/>
      <c r="QN111" s="232"/>
      <c r="QO111" s="232"/>
      <c r="QP111" s="232"/>
      <c r="QQ111" s="232"/>
      <c r="QR111" s="232"/>
      <c r="QS111" s="232"/>
      <c r="QT111" s="232"/>
      <c r="QU111" s="232"/>
      <c r="QV111" s="232"/>
      <c r="QW111" s="232"/>
      <c r="QX111" s="232"/>
      <c r="QY111" s="232"/>
      <c r="QZ111" s="232"/>
      <c r="RA111" s="232"/>
      <c r="RB111" s="232"/>
      <c r="RC111" s="232"/>
      <c r="RD111" s="232"/>
      <c r="RE111" s="232"/>
      <c r="RF111" s="232"/>
      <c r="RG111" s="232"/>
      <c r="RH111" s="232"/>
      <c r="RI111" s="232"/>
      <c r="RJ111" s="232"/>
      <c r="RK111" s="232"/>
      <c r="RL111" s="232"/>
      <c r="RM111" s="232"/>
      <c r="RN111" s="232"/>
      <c r="RO111" s="232"/>
      <c r="RP111" s="232"/>
      <c r="RQ111" s="232"/>
      <c r="RR111" s="232"/>
      <c r="RS111" s="232"/>
      <c r="RT111" s="232"/>
      <c r="RU111" s="232"/>
      <c r="RV111" s="232"/>
      <c r="RW111" s="232"/>
      <c r="RX111" s="232"/>
      <c r="RY111" s="232"/>
      <c r="RZ111" s="232"/>
      <c r="SA111" s="232"/>
      <c r="SB111" s="232"/>
      <c r="SC111" s="232"/>
      <c r="SD111" s="232"/>
      <c r="SE111" s="232"/>
      <c r="SF111" s="232"/>
      <c r="SG111" s="232"/>
      <c r="SH111" s="232"/>
      <c r="SI111" s="232"/>
      <c r="SJ111" s="232"/>
      <c r="SK111" s="232"/>
      <c r="SL111" s="232"/>
      <c r="SM111" s="232"/>
      <c r="SN111" s="232"/>
      <c r="SO111" s="232"/>
      <c r="SP111" s="232"/>
      <c r="SQ111" s="232"/>
      <c r="SR111" s="232"/>
      <c r="SS111" s="232"/>
      <c r="ST111" s="232"/>
      <c r="SU111" s="232"/>
      <c r="SV111" s="232"/>
      <c r="SW111" s="232"/>
      <c r="SX111" s="232"/>
      <c r="SY111" s="232"/>
      <c r="SZ111" s="232"/>
      <c r="TA111" s="232"/>
      <c r="TB111" s="232"/>
      <c r="TC111" s="232"/>
      <c r="TD111" s="232"/>
      <c r="TE111" s="232"/>
      <c r="TF111" s="232"/>
      <c r="TG111" s="232"/>
      <c r="TH111" s="232"/>
      <c r="TI111" s="232"/>
      <c r="TJ111" s="232"/>
      <c r="TK111" s="232"/>
      <c r="TL111" s="232"/>
      <c r="TM111" s="232"/>
      <c r="TN111" s="232"/>
      <c r="TO111" s="232"/>
      <c r="TP111" s="232"/>
      <c r="TQ111" s="232"/>
      <c r="TR111" s="232"/>
      <c r="TS111" s="232"/>
      <c r="TT111" s="232"/>
      <c r="TU111" s="232"/>
      <c r="TV111" s="232"/>
      <c r="TW111" s="232"/>
      <c r="TX111" s="232"/>
      <c r="TY111" s="232"/>
      <c r="TZ111" s="232"/>
      <c r="UA111" s="232"/>
      <c r="UB111" s="232"/>
      <c r="UC111" s="232"/>
      <c r="UD111" s="232"/>
      <c r="UE111" s="232"/>
      <c r="UF111" s="232"/>
      <c r="UG111" s="232"/>
      <c r="UH111" s="232"/>
      <c r="UI111" s="232"/>
      <c r="UJ111" s="232"/>
      <c r="UK111" s="232"/>
      <c r="UL111" s="232"/>
      <c r="UM111" s="232"/>
      <c r="UN111" s="232"/>
      <c r="UO111" s="232"/>
      <c r="UP111" s="232"/>
      <c r="UQ111" s="232"/>
      <c r="UR111" s="232"/>
      <c r="US111" s="232"/>
      <c r="UT111" s="232"/>
      <c r="UU111" s="232"/>
      <c r="UV111" s="232"/>
      <c r="UW111" s="232"/>
      <c r="UX111" s="232"/>
      <c r="UY111" s="232"/>
      <c r="UZ111" s="232"/>
      <c r="VA111" s="232"/>
      <c r="VB111" s="232"/>
      <c r="VC111" s="232"/>
      <c r="VD111" s="232"/>
      <c r="VE111" s="232"/>
      <c r="VF111" s="232"/>
      <c r="VG111" s="232"/>
      <c r="VH111" s="232"/>
      <c r="VI111" s="232"/>
      <c r="VJ111" s="232"/>
      <c r="VK111" s="232"/>
      <c r="VL111" s="232"/>
      <c r="VM111" s="232"/>
      <c r="VN111" s="232"/>
      <c r="VO111" s="232"/>
      <c r="VP111" s="232"/>
      <c r="VQ111" s="232"/>
      <c r="VR111" s="232"/>
      <c r="VS111" s="232"/>
      <c r="VT111" s="232"/>
      <c r="VU111" s="232"/>
      <c r="VV111" s="232"/>
      <c r="VW111" s="232"/>
      <c r="VX111" s="232"/>
      <c r="VY111" s="232"/>
      <c r="VZ111" s="232"/>
      <c r="WA111" s="232"/>
      <c r="WB111" s="232"/>
      <c r="WC111" s="232"/>
      <c r="WD111" s="232"/>
      <c r="WE111" s="232"/>
      <c r="WF111" s="232"/>
      <c r="WG111" s="232"/>
      <c r="WH111" s="232"/>
      <c r="WI111" s="232"/>
      <c r="WJ111" s="232"/>
      <c r="WK111" s="232"/>
      <c r="WL111" s="232"/>
      <c r="WM111" s="232"/>
      <c r="WN111" s="232"/>
      <c r="WO111" s="232"/>
      <c r="WP111" s="232"/>
      <c r="WQ111" s="232"/>
      <c r="WR111" s="232"/>
      <c r="WS111" s="232"/>
      <c r="WT111" s="232"/>
      <c r="WU111" s="232"/>
      <c r="WV111" s="232"/>
      <c r="WW111" s="232"/>
      <c r="WX111" s="232"/>
      <c r="WY111" s="232"/>
      <c r="WZ111" s="232"/>
      <c r="XA111" s="232"/>
      <c r="XB111" s="232"/>
      <c r="XC111" s="232"/>
      <c r="XD111" s="232"/>
      <c r="XE111" s="232"/>
      <c r="XF111" s="232"/>
      <c r="XG111" s="232"/>
      <c r="XH111" s="232"/>
      <c r="XI111" s="232"/>
      <c r="XJ111" s="232"/>
      <c r="XK111" s="232"/>
      <c r="XL111" s="232"/>
      <c r="XM111" s="232"/>
      <c r="XN111" s="232"/>
      <c r="XO111" s="232"/>
      <c r="XP111" s="232"/>
      <c r="XQ111" s="232"/>
      <c r="XR111" s="232"/>
      <c r="XS111" s="232"/>
      <c r="XT111" s="232"/>
      <c r="XU111" s="232"/>
      <c r="XV111" s="232"/>
      <c r="XW111" s="232"/>
      <c r="XX111" s="232"/>
      <c r="XY111" s="232"/>
      <c r="XZ111" s="232"/>
      <c r="YA111" s="232"/>
      <c r="YB111" s="232"/>
      <c r="YC111" s="232"/>
      <c r="YD111" s="232"/>
      <c r="YE111" s="232"/>
      <c r="YF111" s="232"/>
      <c r="YG111" s="232"/>
      <c r="YH111" s="232"/>
      <c r="YI111" s="232"/>
      <c r="YJ111" s="232"/>
      <c r="YK111" s="232"/>
      <c r="YL111" s="232"/>
      <c r="YM111" s="232"/>
      <c r="YN111" s="232"/>
      <c r="YO111" s="232"/>
      <c r="YP111" s="232"/>
      <c r="YQ111" s="232"/>
      <c r="YR111" s="232"/>
      <c r="YS111" s="232"/>
      <c r="YT111" s="232"/>
      <c r="YU111" s="232"/>
      <c r="YV111" s="232"/>
      <c r="YW111" s="232"/>
      <c r="YX111" s="232"/>
      <c r="YY111" s="232"/>
      <c r="YZ111" s="232"/>
      <c r="ZA111" s="232"/>
      <c r="ZB111" s="232"/>
      <c r="ZC111" s="232"/>
      <c r="ZD111" s="232"/>
      <c r="ZE111" s="232"/>
      <c r="ZF111" s="232"/>
      <c r="ZG111" s="232"/>
      <c r="ZH111" s="232"/>
      <c r="ZI111" s="232"/>
      <c r="ZJ111" s="232"/>
      <c r="ZK111" s="232"/>
      <c r="ZL111" s="232"/>
      <c r="ZM111" s="232"/>
      <c r="ZN111" s="232"/>
      <c r="ZO111" s="232"/>
      <c r="ZP111" s="232"/>
      <c r="ZQ111" s="232"/>
      <c r="ZR111" s="232"/>
      <c r="ZS111" s="232"/>
      <c r="ZT111" s="232"/>
      <c r="ZU111" s="232"/>
      <c r="ZV111" s="232"/>
      <c r="ZW111" s="232"/>
      <c r="ZX111" s="232"/>
      <c r="ZY111" s="232"/>
      <c r="ZZ111" s="232"/>
      <c r="AAA111" s="232"/>
      <c r="AAB111" s="232"/>
      <c r="AAC111" s="232"/>
      <c r="AAD111" s="232"/>
      <c r="AAE111" s="232"/>
      <c r="AAF111" s="232"/>
      <c r="AAG111" s="232"/>
      <c r="AAH111" s="232"/>
      <c r="AAI111" s="232"/>
      <c r="AAJ111" s="232"/>
      <c r="AAK111" s="232"/>
      <c r="AAL111" s="232"/>
      <c r="AAM111" s="232"/>
      <c r="AAN111" s="232"/>
      <c r="AAO111" s="232"/>
      <c r="AAP111" s="232"/>
      <c r="AAQ111" s="232"/>
      <c r="AAR111" s="232"/>
      <c r="AAS111" s="232"/>
      <c r="AAT111" s="232"/>
      <c r="AAU111" s="232"/>
      <c r="AAV111" s="232"/>
      <c r="AAW111" s="232"/>
      <c r="AAX111" s="232"/>
      <c r="AAY111" s="232"/>
      <c r="AAZ111" s="232"/>
      <c r="ABA111" s="232"/>
      <c r="ABB111" s="232"/>
      <c r="ABC111" s="232"/>
      <c r="ABD111" s="232"/>
      <c r="ABE111" s="232"/>
      <c r="ABF111" s="232"/>
      <c r="ABG111" s="232"/>
      <c r="ABH111" s="232"/>
      <c r="ABI111" s="232"/>
      <c r="ABJ111" s="232"/>
      <c r="ABK111" s="232"/>
      <c r="ABL111" s="232"/>
      <c r="ABM111" s="232"/>
      <c r="ABN111" s="232"/>
      <c r="ABO111" s="232"/>
      <c r="ABP111" s="232"/>
      <c r="ABQ111" s="232"/>
      <c r="ABR111" s="232"/>
      <c r="ABS111" s="232"/>
      <c r="ABT111" s="232"/>
      <c r="ABU111" s="232"/>
      <c r="ABV111" s="232"/>
      <c r="ABW111" s="232"/>
      <c r="ABX111" s="232"/>
      <c r="ABY111" s="232"/>
      <c r="ABZ111" s="232"/>
      <c r="ACA111" s="232"/>
      <c r="ACB111" s="232"/>
      <c r="ACC111" s="232"/>
      <c r="ACD111" s="232"/>
      <c r="ACE111" s="232"/>
      <c r="ACF111" s="232"/>
      <c r="ACG111" s="232"/>
      <c r="ACH111" s="232"/>
      <c r="ACI111" s="232"/>
      <c r="ACJ111" s="232"/>
      <c r="ACK111" s="232"/>
      <c r="ACL111" s="232"/>
      <c r="ACM111" s="232"/>
      <c r="ACN111" s="232"/>
      <c r="ACO111" s="232"/>
      <c r="ACP111" s="232"/>
      <c r="ACQ111" s="232"/>
      <c r="ACR111" s="232"/>
      <c r="ACS111" s="232"/>
      <c r="ACT111" s="232"/>
      <c r="ACU111" s="232"/>
      <c r="ACV111" s="232"/>
      <c r="ACW111" s="232"/>
      <c r="ACX111" s="232"/>
      <c r="ACY111" s="232"/>
      <c r="ACZ111" s="232"/>
      <c r="ADA111" s="232"/>
      <c r="ADB111" s="232"/>
      <c r="ADC111" s="232"/>
      <c r="ADD111" s="232"/>
      <c r="ADE111" s="232"/>
      <c r="ADF111" s="232"/>
      <c r="ADG111" s="232"/>
      <c r="ADH111" s="232"/>
      <c r="ADI111" s="232"/>
      <c r="ADJ111" s="232"/>
      <c r="ADK111" s="232"/>
      <c r="ADL111" s="232"/>
      <c r="ADM111" s="232"/>
      <c r="ADN111" s="232"/>
      <c r="ADO111" s="232"/>
      <c r="ADP111" s="232"/>
      <c r="ADQ111" s="232"/>
      <c r="ADR111" s="232"/>
      <c r="ADS111" s="232"/>
      <c r="ADT111" s="232"/>
      <c r="ADU111" s="232"/>
      <c r="ADV111" s="232"/>
      <c r="ADW111" s="232"/>
      <c r="ADX111" s="232"/>
      <c r="ADY111" s="232"/>
      <c r="ADZ111" s="232"/>
      <c r="AEA111" s="232"/>
      <c r="AEB111" s="232"/>
      <c r="AEC111" s="232"/>
      <c r="AED111" s="232"/>
      <c r="AEE111" s="232"/>
      <c r="AEF111" s="232"/>
      <c r="AEG111" s="232"/>
      <c r="AEH111" s="232"/>
      <c r="AEI111" s="232"/>
      <c r="AEJ111" s="232"/>
      <c r="AEK111" s="232"/>
      <c r="AEL111" s="232"/>
      <c r="AEM111" s="232"/>
      <c r="AEN111" s="232"/>
      <c r="AEO111" s="232"/>
      <c r="AEP111" s="232"/>
      <c r="AEQ111" s="232"/>
      <c r="AER111" s="232"/>
      <c r="AES111" s="232"/>
      <c r="AET111" s="232"/>
      <c r="AEU111" s="232"/>
      <c r="AEV111" s="232"/>
      <c r="AEW111" s="232"/>
      <c r="AEX111" s="232"/>
      <c r="AEY111" s="232"/>
      <c r="AEZ111" s="232"/>
      <c r="AFA111" s="232"/>
      <c r="AFB111" s="232"/>
      <c r="AFC111" s="232"/>
      <c r="AFD111" s="232"/>
      <c r="AFE111" s="232"/>
      <c r="AFF111" s="232"/>
      <c r="AFG111" s="232"/>
      <c r="AFH111" s="232"/>
      <c r="AFI111" s="232"/>
      <c r="AFJ111" s="232"/>
      <c r="AFK111" s="232"/>
      <c r="AFL111" s="232"/>
      <c r="AFM111" s="232"/>
      <c r="AFN111" s="232"/>
      <c r="AFO111" s="232"/>
      <c r="AFP111" s="232"/>
      <c r="AFQ111" s="232"/>
      <c r="AFR111" s="232"/>
      <c r="AFS111" s="232"/>
      <c r="AFT111" s="232"/>
      <c r="AFU111" s="232"/>
      <c r="AFV111" s="232"/>
      <c r="AFW111" s="232"/>
      <c r="AFX111" s="232"/>
      <c r="AFY111" s="232"/>
      <c r="AFZ111" s="232"/>
      <c r="AGA111" s="232"/>
      <c r="AGB111" s="232"/>
      <c r="AGC111" s="232"/>
      <c r="AGD111" s="232"/>
      <c r="AGE111" s="232"/>
      <c r="AGF111" s="232"/>
      <c r="AGG111" s="232"/>
      <c r="AGH111" s="232"/>
      <c r="AGI111" s="232"/>
      <c r="AGJ111" s="232"/>
      <c r="AGK111" s="232"/>
      <c r="AGL111" s="232"/>
      <c r="AGM111" s="232"/>
      <c r="AGN111" s="232"/>
      <c r="AGO111" s="232"/>
      <c r="AGP111" s="232"/>
      <c r="AGQ111" s="232"/>
      <c r="AGR111" s="232"/>
      <c r="AGS111" s="232"/>
      <c r="AGT111" s="232"/>
      <c r="AGU111" s="232"/>
      <c r="AGV111" s="232"/>
      <c r="AGW111" s="232"/>
      <c r="AGX111" s="232"/>
      <c r="AGY111" s="232"/>
      <c r="AGZ111" s="232"/>
      <c r="AHA111" s="232"/>
      <c r="AHB111" s="232"/>
      <c r="AHC111" s="232"/>
      <c r="AHD111" s="232"/>
      <c r="AHE111" s="232"/>
      <c r="AHF111" s="232"/>
      <c r="AHG111" s="232"/>
      <c r="AHH111" s="232"/>
      <c r="AHI111" s="232"/>
      <c r="AHJ111" s="232"/>
      <c r="AHK111" s="232"/>
      <c r="AHL111" s="232"/>
      <c r="AHM111" s="232"/>
      <c r="AHN111" s="232"/>
      <c r="AHO111" s="232"/>
      <c r="AHP111" s="232"/>
      <c r="AHQ111" s="232"/>
      <c r="AHR111" s="232"/>
      <c r="AHS111" s="232"/>
      <c r="AHT111" s="232"/>
      <c r="AHU111" s="232"/>
      <c r="AHV111" s="232"/>
      <c r="AHW111" s="232"/>
      <c r="AHX111" s="232"/>
      <c r="AHY111" s="232"/>
      <c r="AHZ111" s="232"/>
      <c r="AIA111" s="232"/>
      <c r="AIB111" s="232"/>
      <c r="AIC111" s="232"/>
      <c r="AID111" s="232"/>
      <c r="AIE111" s="232"/>
      <c r="AIF111" s="232"/>
      <c r="AIG111" s="232"/>
      <c r="AIH111" s="232"/>
      <c r="AII111" s="232"/>
      <c r="AIJ111" s="232"/>
      <c r="AIK111" s="232"/>
      <c r="AIL111" s="232"/>
      <c r="AIM111" s="232"/>
      <c r="AIN111" s="232"/>
      <c r="AIO111" s="232"/>
      <c r="AIP111" s="232"/>
      <c r="AIQ111" s="232"/>
      <c r="AIR111" s="232"/>
      <c r="AIS111" s="232"/>
      <c r="AIT111" s="232"/>
      <c r="AIU111" s="232"/>
      <c r="AIV111" s="232"/>
      <c r="AIW111" s="232"/>
      <c r="AIX111" s="232"/>
      <c r="AIY111" s="232"/>
      <c r="AIZ111" s="232"/>
      <c r="AJA111" s="232"/>
      <c r="AJB111" s="232"/>
      <c r="AJC111" s="232"/>
      <c r="AJD111" s="232"/>
      <c r="AJE111" s="232"/>
      <c r="AJF111" s="232"/>
      <c r="AJG111" s="232"/>
      <c r="AJH111" s="232"/>
      <c r="AJI111" s="232"/>
      <c r="AJJ111" s="232"/>
      <c r="AJK111" s="232"/>
      <c r="AJL111" s="232"/>
      <c r="AJM111" s="232"/>
      <c r="AJN111" s="232"/>
      <c r="AJO111" s="232"/>
      <c r="AJP111" s="232"/>
      <c r="AJQ111" s="232"/>
      <c r="AJR111" s="232"/>
      <c r="AJS111" s="232"/>
      <c r="AJT111" s="232"/>
      <c r="AJU111" s="232"/>
      <c r="AJV111" s="232"/>
      <c r="AJW111" s="232"/>
      <c r="AJX111" s="232"/>
      <c r="AJY111" s="232"/>
      <c r="AJZ111" s="232"/>
      <c r="AKA111" s="232"/>
      <c r="AKB111" s="232"/>
      <c r="AKC111" s="232"/>
      <c r="AKD111" s="232"/>
      <c r="AKE111" s="232"/>
      <c r="AKF111" s="232"/>
      <c r="AKG111" s="232"/>
      <c r="AKH111" s="232"/>
      <c r="AKI111" s="232"/>
      <c r="AKJ111" s="232"/>
      <c r="AKK111" s="232"/>
      <c r="AKL111" s="232"/>
      <c r="AKM111" s="232"/>
      <c r="AKN111" s="232"/>
      <c r="AKO111" s="232"/>
      <c r="AKP111" s="232"/>
      <c r="AKQ111" s="232"/>
      <c r="AKR111" s="232"/>
      <c r="AKS111" s="232"/>
      <c r="AKT111" s="232"/>
      <c r="AKU111" s="232"/>
      <c r="AKV111" s="232"/>
      <c r="AKW111" s="232"/>
      <c r="AKX111" s="232"/>
      <c r="AKY111" s="232"/>
      <c r="AKZ111" s="232"/>
      <c r="ALA111" s="232"/>
      <c r="ALB111" s="232"/>
      <c r="ALC111" s="232"/>
      <c r="ALD111" s="232"/>
      <c r="ALE111" s="232"/>
      <c r="ALF111" s="232"/>
      <c r="ALG111" s="232"/>
      <c r="ALH111" s="232"/>
      <c r="ALI111" s="232"/>
      <c r="ALJ111" s="232"/>
      <c r="ALK111" s="232"/>
      <c r="ALL111" s="232"/>
      <c r="ALM111" s="232"/>
      <c r="ALN111" s="232"/>
      <c r="ALO111" s="232"/>
      <c r="ALP111" s="232"/>
      <c r="ALQ111" s="232"/>
      <c r="ALR111" s="232"/>
      <c r="ALS111" s="232"/>
      <c r="ALT111" s="232"/>
      <c r="ALU111" s="232"/>
      <c r="ALV111" s="232"/>
      <c r="ALW111" s="232"/>
      <c r="ALX111" s="232"/>
      <c r="ALY111" s="232"/>
      <c r="ALZ111" s="232"/>
      <c r="AMA111" s="232"/>
      <c r="AMB111" s="232"/>
      <c r="AMC111" s="232"/>
      <c r="AMD111" s="232"/>
      <c r="AME111" s="232"/>
      <c r="AMF111" s="232"/>
      <c r="AMG111" s="232"/>
      <c r="AMH111" s="232"/>
      <c r="AMI111" s="232"/>
      <c r="AMJ111" s="232"/>
      <c r="AMK111" s="232"/>
    </row>
    <row r="112" spans="1:1025" s="234" customFormat="1">
      <c r="A112" s="335">
        <f>A111+0.1</f>
        <v>7.2</v>
      </c>
      <c r="B112" s="334" t="s">
        <v>167</v>
      </c>
      <c r="C112" s="312">
        <f>IF(ISBLANK('[10]PRESUP LINEA IMPULSION'!C692),"",'[10]PRESUP LINEA IMPULSION'!C692)</f>
        <v>283.19</v>
      </c>
      <c r="D112" s="331" t="str">
        <f>IF(ISBLANK('[10]PRESUP LINEA IMPULSION'!D692),"",'[10]PRESUP LINEA IMPULSION'!D692)</f>
        <v>ML</v>
      </c>
      <c r="E112" s="310"/>
      <c r="F112" s="309">
        <f t="shared" si="5"/>
        <v>0</v>
      </c>
      <c r="G112" s="288" t="str">
        <f>IF(ISBLANK('[10]PRESUP LINEA IMPULSION'!G692),"",'[10]PRESUP LINEA IMPULSION'!G692)</f>
        <v/>
      </c>
      <c r="H112" s="250"/>
      <c r="K112" s="233"/>
      <c r="L112" s="233"/>
      <c r="M112" s="233"/>
      <c r="N112" s="233"/>
      <c r="O112" s="233"/>
      <c r="P112" s="233"/>
      <c r="Q112" s="233"/>
      <c r="R112" s="233"/>
      <c r="S112" s="232"/>
      <c r="T112" s="232"/>
      <c r="U112" s="232"/>
      <c r="V112" s="232"/>
      <c r="W112" s="232"/>
      <c r="X112" s="232"/>
      <c r="Y112" s="232"/>
      <c r="Z112" s="232"/>
      <c r="AA112" s="232"/>
      <c r="AB112" s="232"/>
      <c r="AC112" s="232"/>
      <c r="AD112" s="232"/>
      <c r="AE112" s="232"/>
      <c r="AF112" s="232"/>
      <c r="AG112" s="232"/>
      <c r="AH112" s="232"/>
      <c r="AI112" s="232"/>
      <c r="AJ112" s="232"/>
      <c r="AK112" s="232"/>
      <c r="AL112" s="232"/>
      <c r="AM112" s="232"/>
      <c r="AN112" s="232"/>
      <c r="AO112" s="232"/>
      <c r="AP112" s="232"/>
      <c r="AQ112" s="232"/>
      <c r="AR112" s="232"/>
      <c r="AS112" s="232"/>
      <c r="AT112" s="232"/>
      <c r="AU112" s="232"/>
      <c r="AV112" s="232"/>
      <c r="AW112" s="232"/>
      <c r="AX112" s="232"/>
      <c r="AY112" s="232"/>
      <c r="AZ112" s="232"/>
      <c r="BA112" s="232"/>
      <c r="BB112" s="232"/>
      <c r="BC112" s="232"/>
      <c r="BD112" s="232"/>
      <c r="BE112" s="232"/>
      <c r="BF112" s="232"/>
      <c r="BG112" s="232"/>
      <c r="BH112" s="232"/>
      <c r="BI112" s="232"/>
      <c r="BJ112" s="232"/>
      <c r="BK112" s="232"/>
      <c r="BL112" s="232"/>
      <c r="BM112" s="232"/>
      <c r="BN112" s="232"/>
      <c r="BO112" s="232"/>
      <c r="BP112" s="232"/>
      <c r="BQ112" s="232"/>
      <c r="BR112" s="232"/>
      <c r="BS112" s="232"/>
      <c r="BT112" s="232"/>
      <c r="BU112" s="232"/>
      <c r="BV112" s="232"/>
      <c r="BW112" s="232"/>
      <c r="BX112" s="232"/>
      <c r="BY112" s="232"/>
      <c r="BZ112" s="232"/>
      <c r="CA112" s="232"/>
      <c r="CB112" s="232"/>
      <c r="CC112" s="232"/>
      <c r="CD112" s="232"/>
      <c r="CE112" s="232"/>
      <c r="CF112" s="232"/>
      <c r="CG112" s="232"/>
      <c r="CH112" s="232"/>
      <c r="CI112" s="232"/>
      <c r="CJ112" s="232"/>
      <c r="CK112" s="232"/>
      <c r="CL112" s="232"/>
      <c r="CM112" s="232"/>
      <c r="CN112" s="232"/>
      <c r="CO112" s="232"/>
      <c r="CP112" s="232"/>
      <c r="CQ112" s="232"/>
      <c r="CR112" s="232"/>
      <c r="CS112" s="232"/>
      <c r="CT112" s="232"/>
      <c r="CU112" s="232"/>
      <c r="CV112" s="232"/>
      <c r="CW112" s="232"/>
      <c r="CX112" s="232"/>
      <c r="CY112" s="232"/>
      <c r="CZ112" s="232"/>
      <c r="DA112" s="232"/>
      <c r="DB112" s="232"/>
      <c r="DC112" s="232"/>
      <c r="DD112" s="232"/>
      <c r="DE112" s="232"/>
      <c r="DF112" s="232"/>
      <c r="DG112" s="232"/>
      <c r="DH112" s="232"/>
      <c r="DI112" s="232"/>
      <c r="DJ112" s="232"/>
      <c r="DK112" s="232"/>
      <c r="DL112" s="232"/>
      <c r="DM112" s="232"/>
      <c r="DN112" s="232"/>
      <c r="DO112" s="232"/>
      <c r="DP112" s="232"/>
      <c r="DQ112" s="232"/>
      <c r="DR112" s="232"/>
      <c r="DS112" s="232"/>
      <c r="DT112" s="232"/>
      <c r="DU112" s="232"/>
      <c r="DV112" s="232"/>
      <c r="DW112" s="232"/>
      <c r="DX112" s="232"/>
      <c r="DY112" s="232"/>
      <c r="DZ112" s="232"/>
      <c r="EA112" s="232"/>
      <c r="EB112" s="232"/>
      <c r="EC112" s="232"/>
      <c r="ED112" s="232"/>
      <c r="EE112" s="232"/>
      <c r="EF112" s="232"/>
      <c r="EG112" s="232"/>
      <c r="EH112" s="232"/>
      <c r="EI112" s="232"/>
      <c r="EJ112" s="232"/>
      <c r="EK112" s="232"/>
      <c r="EL112" s="232"/>
      <c r="EM112" s="232"/>
      <c r="EN112" s="232"/>
      <c r="EO112" s="232"/>
      <c r="EP112" s="232"/>
      <c r="EQ112" s="232"/>
      <c r="ER112" s="232"/>
      <c r="ES112" s="232"/>
      <c r="ET112" s="232"/>
      <c r="EU112" s="232"/>
      <c r="EV112" s="232"/>
      <c r="EW112" s="232"/>
      <c r="EX112" s="232"/>
      <c r="EY112" s="232"/>
      <c r="EZ112" s="232"/>
      <c r="FA112" s="232"/>
      <c r="FB112" s="232"/>
      <c r="FC112" s="232"/>
      <c r="FD112" s="232"/>
      <c r="FE112" s="232"/>
      <c r="FF112" s="232"/>
      <c r="FG112" s="232"/>
      <c r="FH112" s="232"/>
      <c r="FI112" s="232"/>
      <c r="FJ112" s="232"/>
      <c r="FK112" s="232"/>
      <c r="FL112" s="232"/>
      <c r="FM112" s="232"/>
      <c r="FN112" s="232"/>
      <c r="FO112" s="232"/>
      <c r="FP112" s="232"/>
      <c r="FQ112" s="232"/>
      <c r="FR112" s="232"/>
      <c r="FS112" s="232"/>
      <c r="FT112" s="232"/>
      <c r="FU112" s="232"/>
      <c r="FV112" s="232"/>
      <c r="FW112" s="232"/>
      <c r="FX112" s="232"/>
      <c r="FY112" s="232"/>
      <c r="FZ112" s="232"/>
      <c r="GA112" s="232"/>
      <c r="GB112" s="232"/>
      <c r="GC112" s="232"/>
      <c r="GD112" s="232"/>
      <c r="GE112" s="232"/>
      <c r="GF112" s="232"/>
      <c r="GG112" s="232"/>
      <c r="GH112" s="232"/>
      <c r="GI112" s="232"/>
      <c r="GJ112" s="232"/>
      <c r="GK112" s="232"/>
      <c r="GL112" s="232"/>
      <c r="GM112" s="232"/>
      <c r="GN112" s="232"/>
      <c r="GO112" s="232"/>
      <c r="GP112" s="232"/>
      <c r="GQ112" s="232"/>
      <c r="GR112" s="232"/>
      <c r="GS112" s="232"/>
      <c r="GT112" s="232"/>
      <c r="GU112" s="232"/>
      <c r="GV112" s="232"/>
      <c r="GW112" s="232"/>
      <c r="GX112" s="232"/>
      <c r="GY112" s="232"/>
      <c r="GZ112" s="232"/>
      <c r="HA112" s="232"/>
      <c r="HB112" s="232"/>
      <c r="HC112" s="232"/>
      <c r="HD112" s="232"/>
      <c r="HE112" s="232"/>
      <c r="HF112" s="232"/>
      <c r="HG112" s="232"/>
      <c r="HH112" s="232"/>
      <c r="HI112" s="232"/>
      <c r="HJ112" s="232"/>
      <c r="HK112" s="232"/>
      <c r="HL112" s="232"/>
      <c r="HM112" s="232"/>
      <c r="HN112" s="232"/>
      <c r="HO112" s="232"/>
      <c r="HP112" s="232"/>
      <c r="HQ112" s="232"/>
      <c r="HR112" s="232"/>
      <c r="HS112" s="232"/>
      <c r="HT112" s="232"/>
      <c r="HU112" s="232"/>
      <c r="HV112" s="232"/>
      <c r="HW112" s="232"/>
      <c r="HX112" s="232"/>
      <c r="HY112" s="232"/>
      <c r="HZ112" s="232"/>
      <c r="IA112" s="232"/>
      <c r="IB112" s="232"/>
      <c r="IC112" s="232"/>
      <c r="ID112" s="232"/>
      <c r="IE112" s="232"/>
      <c r="IF112" s="232"/>
      <c r="IG112" s="232"/>
      <c r="IH112" s="232"/>
      <c r="II112" s="232"/>
      <c r="IJ112" s="232"/>
      <c r="IK112" s="232"/>
      <c r="IL112" s="232"/>
      <c r="IM112" s="232"/>
      <c r="IN112" s="232"/>
      <c r="IO112" s="232"/>
      <c r="IP112" s="232"/>
      <c r="IQ112" s="232"/>
      <c r="IR112" s="232"/>
      <c r="IS112" s="232"/>
      <c r="IT112" s="232"/>
      <c r="IU112" s="232"/>
      <c r="IV112" s="232"/>
      <c r="IW112" s="232"/>
      <c r="IX112" s="232"/>
      <c r="IY112" s="232"/>
      <c r="IZ112" s="232"/>
      <c r="JA112" s="232"/>
      <c r="JB112" s="232"/>
      <c r="JC112" s="232"/>
      <c r="JD112" s="232"/>
      <c r="JE112" s="232"/>
      <c r="JF112" s="232"/>
      <c r="JG112" s="232"/>
      <c r="JH112" s="232"/>
      <c r="JI112" s="232"/>
      <c r="JJ112" s="232"/>
      <c r="JK112" s="232"/>
      <c r="JL112" s="232"/>
      <c r="JM112" s="232"/>
      <c r="JN112" s="232"/>
      <c r="JO112" s="232"/>
      <c r="JP112" s="232"/>
      <c r="JQ112" s="232"/>
      <c r="JR112" s="232"/>
      <c r="JS112" s="232"/>
      <c r="JT112" s="232"/>
      <c r="JU112" s="232"/>
      <c r="JV112" s="232"/>
      <c r="JW112" s="232"/>
      <c r="JX112" s="232"/>
      <c r="JY112" s="232"/>
      <c r="JZ112" s="232"/>
      <c r="KA112" s="232"/>
      <c r="KB112" s="232"/>
      <c r="KC112" s="232"/>
      <c r="KD112" s="232"/>
      <c r="KE112" s="232"/>
      <c r="KF112" s="232"/>
      <c r="KG112" s="232"/>
      <c r="KH112" s="232"/>
      <c r="KI112" s="232"/>
      <c r="KJ112" s="232"/>
      <c r="KK112" s="232"/>
      <c r="KL112" s="232"/>
      <c r="KM112" s="232"/>
      <c r="KN112" s="232"/>
      <c r="KO112" s="232"/>
      <c r="KP112" s="232"/>
      <c r="KQ112" s="232"/>
      <c r="KR112" s="232"/>
      <c r="KS112" s="232"/>
      <c r="KT112" s="232"/>
      <c r="KU112" s="232"/>
      <c r="KV112" s="232"/>
      <c r="KW112" s="232"/>
      <c r="KX112" s="232"/>
      <c r="KY112" s="232"/>
      <c r="KZ112" s="232"/>
      <c r="LA112" s="232"/>
      <c r="LB112" s="232"/>
      <c r="LC112" s="232"/>
      <c r="LD112" s="232"/>
      <c r="LE112" s="232"/>
      <c r="LF112" s="232"/>
      <c r="LG112" s="232"/>
      <c r="LH112" s="232"/>
      <c r="LI112" s="232"/>
      <c r="LJ112" s="232"/>
      <c r="LK112" s="232"/>
      <c r="LL112" s="232"/>
      <c r="LM112" s="232"/>
      <c r="LN112" s="232"/>
      <c r="LO112" s="232"/>
      <c r="LP112" s="232"/>
      <c r="LQ112" s="232"/>
      <c r="LR112" s="232"/>
      <c r="LS112" s="232"/>
      <c r="LT112" s="232"/>
      <c r="LU112" s="232"/>
      <c r="LV112" s="232"/>
      <c r="LW112" s="232"/>
      <c r="LX112" s="232"/>
      <c r="LY112" s="232"/>
      <c r="LZ112" s="232"/>
      <c r="MA112" s="232"/>
      <c r="MB112" s="232"/>
      <c r="MC112" s="232"/>
      <c r="MD112" s="232"/>
      <c r="ME112" s="232"/>
      <c r="MF112" s="232"/>
      <c r="MG112" s="232"/>
      <c r="MH112" s="232"/>
      <c r="MI112" s="232"/>
      <c r="MJ112" s="232"/>
      <c r="MK112" s="232"/>
      <c r="ML112" s="232"/>
      <c r="MM112" s="232"/>
      <c r="MN112" s="232"/>
      <c r="MO112" s="232"/>
      <c r="MP112" s="232"/>
      <c r="MQ112" s="232"/>
      <c r="MR112" s="232"/>
      <c r="MS112" s="232"/>
      <c r="MT112" s="232"/>
      <c r="MU112" s="232"/>
      <c r="MV112" s="232"/>
      <c r="MW112" s="232"/>
      <c r="MX112" s="232"/>
      <c r="MY112" s="232"/>
      <c r="MZ112" s="232"/>
      <c r="NA112" s="232"/>
      <c r="NB112" s="232"/>
      <c r="NC112" s="232"/>
      <c r="ND112" s="232"/>
      <c r="NE112" s="232"/>
      <c r="NF112" s="232"/>
      <c r="NG112" s="232"/>
      <c r="NH112" s="232"/>
      <c r="NI112" s="232"/>
      <c r="NJ112" s="232"/>
      <c r="NK112" s="232"/>
      <c r="NL112" s="232"/>
      <c r="NM112" s="232"/>
      <c r="NN112" s="232"/>
      <c r="NO112" s="232"/>
      <c r="NP112" s="232"/>
      <c r="NQ112" s="232"/>
      <c r="NR112" s="232"/>
      <c r="NS112" s="232"/>
      <c r="NT112" s="232"/>
      <c r="NU112" s="232"/>
      <c r="NV112" s="232"/>
      <c r="NW112" s="232"/>
      <c r="NX112" s="232"/>
      <c r="NY112" s="232"/>
      <c r="NZ112" s="232"/>
      <c r="OA112" s="232"/>
      <c r="OB112" s="232"/>
      <c r="OC112" s="232"/>
      <c r="OD112" s="232"/>
      <c r="OE112" s="232"/>
      <c r="OF112" s="232"/>
      <c r="OG112" s="232"/>
      <c r="OH112" s="232"/>
      <c r="OI112" s="232"/>
      <c r="OJ112" s="232"/>
      <c r="OK112" s="232"/>
      <c r="OL112" s="232"/>
      <c r="OM112" s="232"/>
      <c r="ON112" s="232"/>
      <c r="OO112" s="232"/>
      <c r="OP112" s="232"/>
      <c r="OQ112" s="232"/>
      <c r="OR112" s="232"/>
      <c r="OS112" s="232"/>
      <c r="OT112" s="232"/>
      <c r="OU112" s="232"/>
      <c r="OV112" s="232"/>
      <c r="OW112" s="232"/>
      <c r="OX112" s="232"/>
      <c r="OY112" s="232"/>
      <c r="OZ112" s="232"/>
      <c r="PA112" s="232"/>
      <c r="PB112" s="232"/>
      <c r="PC112" s="232"/>
      <c r="PD112" s="232"/>
      <c r="PE112" s="232"/>
      <c r="PF112" s="232"/>
      <c r="PG112" s="232"/>
      <c r="PH112" s="232"/>
      <c r="PI112" s="232"/>
      <c r="PJ112" s="232"/>
      <c r="PK112" s="232"/>
      <c r="PL112" s="232"/>
      <c r="PM112" s="232"/>
      <c r="PN112" s="232"/>
      <c r="PO112" s="232"/>
      <c r="PP112" s="232"/>
      <c r="PQ112" s="232"/>
      <c r="PR112" s="232"/>
      <c r="PS112" s="232"/>
      <c r="PT112" s="232"/>
      <c r="PU112" s="232"/>
      <c r="PV112" s="232"/>
      <c r="PW112" s="232"/>
      <c r="PX112" s="232"/>
      <c r="PY112" s="232"/>
      <c r="PZ112" s="232"/>
      <c r="QA112" s="232"/>
      <c r="QB112" s="232"/>
      <c r="QC112" s="232"/>
      <c r="QD112" s="232"/>
      <c r="QE112" s="232"/>
      <c r="QF112" s="232"/>
      <c r="QG112" s="232"/>
      <c r="QH112" s="232"/>
      <c r="QI112" s="232"/>
      <c r="QJ112" s="232"/>
      <c r="QK112" s="232"/>
      <c r="QL112" s="232"/>
      <c r="QM112" s="232"/>
      <c r="QN112" s="232"/>
      <c r="QO112" s="232"/>
      <c r="QP112" s="232"/>
      <c r="QQ112" s="232"/>
      <c r="QR112" s="232"/>
      <c r="QS112" s="232"/>
      <c r="QT112" s="232"/>
      <c r="QU112" s="232"/>
      <c r="QV112" s="232"/>
      <c r="QW112" s="232"/>
      <c r="QX112" s="232"/>
      <c r="QY112" s="232"/>
      <c r="QZ112" s="232"/>
      <c r="RA112" s="232"/>
      <c r="RB112" s="232"/>
      <c r="RC112" s="232"/>
      <c r="RD112" s="232"/>
      <c r="RE112" s="232"/>
      <c r="RF112" s="232"/>
      <c r="RG112" s="232"/>
      <c r="RH112" s="232"/>
      <c r="RI112" s="232"/>
      <c r="RJ112" s="232"/>
      <c r="RK112" s="232"/>
      <c r="RL112" s="232"/>
      <c r="RM112" s="232"/>
      <c r="RN112" s="232"/>
      <c r="RO112" s="232"/>
      <c r="RP112" s="232"/>
      <c r="RQ112" s="232"/>
      <c r="RR112" s="232"/>
      <c r="RS112" s="232"/>
      <c r="RT112" s="232"/>
      <c r="RU112" s="232"/>
      <c r="RV112" s="232"/>
      <c r="RW112" s="232"/>
      <c r="RX112" s="232"/>
      <c r="RY112" s="232"/>
      <c r="RZ112" s="232"/>
      <c r="SA112" s="232"/>
      <c r="SB112" s="232"/>
      <c r="SC112" s="232"/>
      <c r="SD112" s="232"/>
      <c r="SE112" s="232"/>
      <c r="SF112" s="232"/>
      <c r="SG112" s="232"/>
      <c r="SH112" s="232"/>
      <c r="SI112" s="232"/>
      <c r="SJ112" s="232"/>
      <c r="SK112" s="232"/>
      <c r="SL112" s="232"/>
      <c r="SM112" s="232"/>
      <c r="SN112" s="232"/>
      <c r="SO112" s="232"/>
      <c r="SP112" s="232"/>
      <c r="SQ112" s="232"/>
      <c r="SR112" s="232"/>
      <c r="SS112" s="232"/>
      <c r="ST112" s="232"/>
      <c r="SU112" s="232"/>
      <c r="SV112" s="232"/>
      <c r="SW112" s="232"/>
      <c r="SX112" s="232"/>
      <c r="SY112" s="232"/>
      <c r="SZ112" s="232"/>
      <c r="TA112" s="232"/>
      <c r="TB112" s="232"/>
      <c r="TC112" s="232"/>
      <c r="TD112" s="232"/>
      <c r="TE112" s="232"/>
      <c r="TF112" s="232"/>
      <c r="TG112" s="232"/>
      <c r="TH112" s="232"/>
      <c r="TI112" s="232"/>
      <c r="TJ112" s="232"/>
      <c r="TK112" s="232"/>
      <c r="TL112" s="232"/>
      <c r="TM112" s="232"/>
      <c r="TN112" s="232"/>
      <c r="TO112" s="232"/>
      <c r="TP112" s="232"/>
      <c r="TQ112" s="232"/>
      <c r="TR112" s="232"/>
      <c r="TS112" s="232"/>
      <c r="TT112" s="232"/>
      <c r="TU112" s="232"/>
      <c r="TV112" s="232"/>
      <c r="TW112" s="232"/>
      <c r="TX112" s="232"/>
      <c r="TY112" s="232"/>
      <c r="TZ112" s="232"/>
      <c r="UA112" s="232"/>
      <c r="UB112" s="232"/>
      <c r="UC112" s="232"/>
      <c r="UD112" s="232"/>
      <c r="UE112" s="232"/>
      <c r="UF112" s="232"/>
      <c r="UG112" s="232"/>
      <c r="UH112" s="232"/>
      <c r="UI112" s="232"/>
      <c r="UJ112" s="232"/>
      <c r="UK112" s="232"/>
      <c r="UL112" s="232"/>
      <c r="UM112" s="232"/>
      <c r="UN112" s="232"/>
      <c r="UO112" s="232"/>
      <c r="UP112" s="232"/>
      <c r="UQ112" s="232"/>
      <c r="UR112" s="232"/>
      <c r="US112" s="232"/>
      <c r="UT112" s="232"/>
      <c r="UU112" s="232"/>
      <c r="UV112" s="232"/>
      <c r="UW112" s="232"/>
      <c r="UX112" s="232"/>
      <c r="UY112" s="232"/>
      <c r="UZ112" s="232"/>
      <c r="VA112" s="232"/>
      <c r="VB112" s="232"/>
      <c r="VC112" s="232"/>
      <c r="VD112" s="232"/>
      <c r="VE112" s="232"/>
      <c r="VF112" s="232"/>
      <c r="VG112" s="232"/>
      <c r="VH112" s="232"/>
      <c r="VI112" s="232"/>
      <c r="VJ112" s="232"/>
      <c r="VK112" s="232"/>
      <c r="VL112" s="232"/>
      <c r="VM112" s="232"/>
      <c r="VN112" s="232"/>
      <c r="VO112" s="232"/>
      <c r="VP112" s="232"/>
      <c r="VQ112" s="232"/>
      <c r="VR112" s="232"/>
      <c r="VS112" s="232"/>
      <c r="VT112" s="232"/>
      <c r="VU112" s="232"/>
      <c r="VV112" s="232"/>
      <c r="VW112" s="232"/>
      <c r="VX112" s="232"/>
      <c r="VY112" s="232"/>
      <c r="VZ112" s="232"/>
      <c r="WA112" s="232"/>
      <c r="WB112" s="232"/>
      <c r="WC112" s="232"/>
      <c r="WD112" s="232"/>
      <c r="WE112" s="232"/>
      <c r="WF112" s="232"/>
      <c r="WG112" s="232"/>
      <c r="WH112" s="232"/>
      <c r="WI112" s="232"/>
      <c r="WJ112" s="232"/>
      <c r="WK112" s="232"/>
      <c r="WL112" s="232"/>
      <c r="WM112" s="232"/>
      <c r="WN112" s="232"/>
      <c r="WO112" s="232"/>
      <c r="WP112" s="232"/>
      <c r="WQ112" s="232"/>
      <c r="WR112" s="232"/>
      <c r="WS112" s="232"/>
      <c r="WT112" s="232"/>
      <c r="WU112" s="232"/>
      <c r="WV112" s="232"/>
      <c r="WW112" s="232"/>
      <c r="WX112" s="232"/>
      <c r="WY112" s="232"/>
      <c r="WZ112" s="232"/>
      <c r="XA112" s="232"/>
      <c r="XB112" s="232"/>
      <c r="XC112" s="232"/>
      <c r="XD112" s="232"/>
      <c r="XE112" s="232"/>
      <c r="XF112" s="232"/>
      <c r="XG112" s="232"/>
      <c r="XH112" s="232"/>
      <c r="XI112" s="232"/>
      <c r="XJ112" s="232"/>
      <c r="XK112" s="232"/>
      <c r="XL112" s="232"/>
      <c r="XM112" s="232"/>
      <c r="XN112" s="232"/>
      <c r="XO112" s="232"/>
      <c r="XP112" s="232"/>
      <c r="XQ112" s="232"/>
      <c r="XR112" s="232"/>
      <c r="XS112" s="232"/>
      <c r="XT112" s="232"/>
      <c r="XU112" s="232"/>
      <c r="XV112" s="232"/>
      <c r="XW112" s="232"/>
      <c r="XX112" s="232"/>
      <c r="XY112" s="232"/>
      <c r="XZ112" s="232"/>
      <c r="YA112" s="232"/>
      <c r="YB112" s="232"/>
      <c r="YC112" s="232"/>
      <c r="YD112" s="232"/>
      <c r="YE112" s="232"/>
      <c r="YF112" s="232"/>
      <c r="YG112" s="232"/>
      <c r="YH112" s="232"/>
      <c r="YI112" s="232"/>
      <c r="YJ112" s="232"/>
      <c r="YK112" s="232"/>
      <c r="YL112" s="232"/>
      <c r="YM112" s="232"/>
      <c r="YN112" s="232"/>
      <c r="YO112" s="232"/>
      <c r="YP112" s="232"/>
      <c r="YQ112" s="232"/>
      <c r="YR112" s="232"/>
      <c r="YS112" s="232"/>
      <c r="YT112" s="232"/>
      <c r="YU112" s="232"/>
      <c r="YV112" s="232"/>
      <c r="YW112" s="232"/>
      <c r="YX112" s="232"/>
      <c r="YY112" s="232"/>
      <c r="YZ112" s="232"/>
      <c r="ZA112" s="232"/>
      <c r="ZB112" s="232"/>
      <c r="ZC112" s="232"/>
      <c r="ZD112" s="232"/>
      <c r="ZE112" s="232"/>
      <c r="ZF112" s="232"/>
      <c r="ZG112" s="232"/>
      <c r="ZH112" s="232"/>
      <c r="ZI112" s="232"/>
      <c r="ZJ112" s="232"/>
      <c r="ZK112" s="232"/>
      <c r="ZL112" s="232"/>
      <c r="ZM112" s="232"/>
      <c r="ZN112" s="232"/>
      <c r="ZO112" s="232"/>
      <c r="ZP112" s="232"/>
      <c r="ZQ112" s="232"/>
      <c r="ZR112" s="232"/>
      <c r="ZS112" s="232"/>
      <c r="ZT112" s="232"/>
      <c r="ZU112" s="232"/>
      <c r="ZV112" s="232"/>
      <c r="ZW112" s="232"/>
      <c r="ZX112" s="232"/>
      <c r="ZY112" s="232"/>
      <c r="ZZ112" s="232"/>
      <c r="AAA112" s="232"/>
      <c r="AAB112" s="232"/>
      <c r="AAC112" s="232"/>
      <c r="AAD112" s="232"/>
      <c r="AAE112" s="232"/>
      <c r="AAF112" s="232"/>
      <c r="AAG112" s="232"/>
      <c r="AAH112" s="232"/>
      <c r="AAI112" s="232"/>
      <c r="AAJ112" s="232"/>
      <c r="AAK112" s="232"/>
      <c r="AAL112" s="232"/>
      <c r="AAM112" s="232"/>
      <c r="AAN112" s="232"/>
      <c r="AAO112" s="232"/>
      <c r="AAP112" s="232"/>
      <c r="AAQ112" s="232"/>
      <c r="AAR112" s="232"/>
      <c r="AAS112" s="232"/>
      <c r="AAT112" s="232"/>
      <c r="AAU112" s="232"/>
      <c r="AAV112" s="232"/>
      <c r="AAW112" s="232"/>
      <c r="AAX112" s="232"/>
      <c r="AAY112" s="232"/>
      <c r="AAZ112" s="232"/>
      <c r="ABA112" s="232"/>
      <c r="ABB112" s="232"/>
      <c r="ABC112" s="232"/>
      <c r="ABD112" s="232"/>
      <c r="ABE112" s="232"/>
      <c r="ABF112" s="232"/>
      <c r="ABG112" s="232"/>
      <c r="ABH112" s="232"/>
      <c r="ABI112" s="232"/>
      <c r="ABJ112" s="232"/>
      <c r="ABK112" s="232"/>
      <c r="ABL112" s="232"/>
      <c r="ABM112" s="232"/>
      <c r="ABN112" s="232"/>
      <c r="ABO112" s="232"/>
      <c r="ABP112" s="232"/>
      <c r="ABQ112" s="232"/>
      <c r="ABR112" s="232"/>
      <c r="ABS112" s="232"/>
      <c r="ABT112" s="232"/>
      <c r="ABU112" s="232"/>
      <c r="ABV112" s="232"/>
      <c r="ABW112" s="232"/>
      <c r="ABX112" s="232"/>
      <c r="ABY112" s="232"/>
      <c r="ABZ112" s="232"/>
      <c r="ACA112" s="232"/>
      <c r="ACB112" s="232"/>
      <c r="ACC112" s="232"/>
      <c r="ACD112" s="232"/>
      <c r="ACE112" s="232"/>
      <c r="ACF112" s="232"/>
      <c r="ACG112" s="232"/>
      <c r="ACH112" s="232"/>
      <c r="ACI112" s="232"/>
      <c r="ACJ112" s="232"/>
      <c r="ACK112" s="232"/>
      <c r="ACL112" s="232"/>
      <c r="ACM112" s="232"/>
      <c r="ACN112" s="232"/>
      <c r="ACO112" s="232"/>
      <c r="ACP112" s="232"/>
      <c r="ACQ112" s="232"/>
      <c r="ACR112" s="232"/>
      <c r="ACS112" s="232"/>
      <c r="ACT112" s="232"/>
      <c r="ACU112" s="232"/>
      <c r="ACV112" s="232"/>
      <c r="ACW112" s="232"/>
      <c r="ACX112" s="232"/>
      <c r="ACY112" s="232"/>
      <c r="ACZ112" s="232"/>
      <c r="ADA112" s="232"/>
      <c r="ADB112" s="232"/>
      <c r="ADC112" s="232"/>
      <c r="ADD112" s="232"/>
      <c r="ADE112" s="232"/>
      <c r="ADF112" s="232"/>
      <c r="ADG112" s="232"/>
      <c r="ADH112" s="232"/>
      <c r="ADI112" s="232"/>
      <c r="ADJ112" s="232"/>
      <c r="ADK112" s="232"/>
      <c r="ADL112" s="232"/>
      <c r="ADM112" s="232"/>
      <c r="ADN112" s="232"/>
      <c r="ADO112" s="232"/>
      <c r="ADP112" s="232"/>
      <c r="ADQ112" s="232"/>
      <c r="ADR112" s="232"/>
      <c r="ADS112" s="232"/>
      <c r="ADT112" s="232"/>
      <c r="ADU112" s="232"/>
      <c r="ADV112" s="232"/>
      <c r="ADW112" s="232"/>
      <c r="ADX112" s="232"/>
      <c r="ADY112" s="232"/>
      <c r="ADZ112" s="232"/>
      <c r="AEA112" s="232"/>
      <c r="AEB112" s="232"/>
      <c r="AEC112" s="232"/>
      <c r="AED112" s="232"/>
      <c r="AEE112" s="232"/>
      <c r="AEF112" s="232"/>
      <c r="AEG112" s="232"/>
      <c r="AEH112" s="232"/>
      <c r="AEI112" s="232"/>
      <c r="AEJ112" s="232"/>
      <c r="AEK112" s="232"/>
      <c r="AEL112" s="232"/>
      <c r="AEM112" s="232"/>
      <c r="AEN112" s="232"/>
      <c r="AEO112" s="232"/>
      <c r="AEP112" s="232"/>
      <c r="AEQ112" s="232"/>
      <c r="AER112" s="232"/>
      <c r="AES112" s="232"/>
      <c r="AET112" s="232"/>
      <c r="AEU112" s="232"/>
      <c r="AEV112" s="232"/>
      <c r="AEW112" s="232"/>
      <c r="AEX112" s="232"/>
      <c r="AEY112" s="232"/>
      <c r="AEZ112" s="232"/>
      <c r="AFA112" s="232"/>
      <c r="AFB112" s="232"/>
      <c r="AFC112" s="232"/>
      <c r="AFD112" s="232"/>
      <c r="AFE112" s="232"/>
      <c r="AFF112" s="232"/>
      <c r="AFG112" s="232"/>
      <c r="AFH112" s="232"/>
      <c r="AFI112" s="232"/>
      <c r="AFJ112" s="232"/>
      <c r="AFK112" s="232"/>
      <c r="AFL112" s="232"/>
      <c r="AFM112" s="232"/>
      <c r="AFN112" s="232"/>
      <c r="AFO112" s="232"/>
      <c r="AFP112" s="232"/>
      <c r="AFQ112" s="232"/>
      <c r="AFR112" s="232"/>
      <c r="AFS112" s="232"/>
      <c r="AFT112" s="232"/>
      <c r="AFU112" s="232"/>
      <c r="AFV112" s="232"/>
      <c r="AFW112" s="232"/>
      <c r="AFX112" s="232"/>
      <c r="AFY112" s="232"/>
      <c r="AFZ112" s="232"/>
      <c r="AGA112" s="232"/>
      <c r="AGB112" s="232"/>
      <c r="AGC112" s="232"/>
      <c r="AGD112" s="232"/>
      <c r="AGE112" s="232"/>
      <c r="AGF112" s="232"/>
      <c r="AGG112" s="232"/>
      <c r="AGH112" s="232"/>
      <c r="AGI112" s="232"/>
      <c r="AGJ112" s="232"/>
      <c r="AGK112" s="232"/>
      <c r="AGL112" s="232"/>
      <c r="AGM112" s="232"/>
      <c r="AGN112" s="232"/>
      <c r="AGO112" s="232"/>
      <c r="AGP112" s="232"/>
      <c r="AGQ112" s="232"/>
      <c r="AGR112" s="232"/>
      <c r="AGS112" s="232"/>
      <c r="AGT112" s="232"/>
      <c r="AGU112" s="232"/>
      <c r="AGV112" s="232"/>
      <c r="AGW112" s="232"/>
      <c r="AGX112" s="232"/>
      <c r="AGY112" s="232"/>
      <c r="AGZ112" s="232"/>
      <c r="AHA112" s="232"/>
      <c r="AHB112" s="232"/>
      <c r="AHC112" s="232"/>
      <c r="AHD112" s="232"/>
      <c r="AHE112" s="232"/>
      <c r="AHF112" s="232"/>
      <c r="AHG112" s="232"/>
      <c r="AHH112" s="232"/>
      <c r="AHI112" s="232"/>
      <c r="AHJ112" s="232"/>
      <c r="AHK112" s="232"/>
      <c r="AHL112" s="232"/>
      <c r="AHM112" s="232"/>
      <c r="AHN112" s="232"/>
      <c r="AHO112" s="232"/>
      <c r="AHP112" s="232"/>
      <c r="AHQ112" s="232"/>
      <c r="AHR112" s="232"/>
      <c r="AHS112" s="232"/>
      <c r="AHT112" s="232"/>
      <c r="AHU112" s="232"/>
      <c r="AHV112" s="232"/>
      <c r="AHW112" s="232"/>
      <c r="AHX112" s="232"/>
      <c r="AHY112" s="232"/>
      <c r="AHZ112" s="232"/>
      <c r="AIA112" s="232"/>
      <c r="AIB112" s="232"/>
      <c r="AIC112" s="232"/>
      <c r="AID112" s="232"/>
      <c r="AIE112" s="232"/>
      <c r="AIF112" s="232"/>
      <c r="AIG112" s="232"/>
      <c r="AIH112" s="232"/>
      <c r="AII112" s="232"/>
      <c r="AIJ112" s="232"/>
      <c r="AIK112" s="232"/>
      <c r="AIL112" s="232"/>
      <c r="AIM112" s="232"/>
      <c r="AIN112" s="232"/>
      <c r="AIO112" s="232"/>
      <c r="AIP112" s="232"/>
      <c r="AIQ112" s="232"/>
      <c r="AIR112" s="232"/>
      <c r="AIS112" s="232"/>
      <c r="AIT112" s="232"/>
      <c r="AIU112" s="232"/>
      <c r="AIV112" s="232"/>
      <c r="AIW112" s="232"/>
      <c r="AIX112" s="232"/>
      <c r="AIY112" s="232"/>
      <c r="AIZ112" s="232"/>
      <c r="AJA112" s="232"/>
      <c r="AJB112" s="232"/>
      <c r="AJC112" s="232"/>
      <c r="AJD112" s="232"/>
      <c r="AJE112" s="232"/>
      <c r="AJF112" s="232"/>
      <c r="AJG112" s="232"/>
      <c r="AJH112" s="232"/>
      <c r="AJI112" s="232"/>
      <c r="AJJ112" s="232"/>
      <c r="AJK112" s="232"/>
      <c r="AJL112" s="232"/>
      <c r="AJM112" s="232"/>
      <c r="AJN112" s="232"/>
      <c r="AJO112" s="232"/>
      <c r="AJP112" s="232"/>
      <c r="AJQ112" s="232"/>
      <c r="AJR112" s="232"/>
      <c r="AJS112" s="232"/>
      <c r="AJT112" s="232"/>
      <c r="AJU112" s="232"/>
      <c r="AJV112" s="232"/>
      <c r="AJW112" s="232"/>
      <c r="AJX112" s="232"/>
      <c r="AJY112" s="232"/>
      <c r="AJZ112" s="232"/>
      <c r="AKA112" s="232"/>
      <c r="AKB112" s="232"/>
      <c r="AKC112" s="232"/>
      <c r="AKD112" s="232"/>
      <c r="AKE112" s="232"/>
      <c r="AKF112" s="232"/>
      <c r="AKG112" s="232"/>
      <c r="AKH112" s="232"/>
      <c r="AKI112" s="232"/>
      <c r="AKJ112" s="232"/>
      <c r="AKK112" s="232"/>
      <c r="AKL112" s="232"/>
      <c r="AKM112" s="232"/>
      <c r="AKN112" s="232"/>
      <c r="AKO112" s="232"/>
      <c r="AKP112" s="232"/>
      <c r="AKQ112" s="232"/>
      <c r="AKR112" s="232"/>
      <c r="AKS112" s="232"/>
      <c r="AKT112" s="232"/>
      <c r="AKU112" s="232"/>
      <c r="AKV112" s="232"/>
      <c r="AKW112" s="232"/>
      <c r="AKX112" s="232"/>
      <c r="AKY112" s="232"/>
      <c r="AKZ112" s="232"/>
      <c r="ALA112" s="232"/>
      <c r="ALB112" s="232"/>
      <c r="ALC112" s="232"/>
      <c r="ALD112" s="232"/>
      <c r="ALE112" s="232"/>
      <c r="ALF112" s="232"/>
      <c r="ALG112" s="232"/>
      <c r="ALH112" s="232"/>
      <c r="ALI112" s="232"/>
      <c r="ALJ112" s="232"/>
      <c r="ALK112" s="232"/>
      <c r="ALL112" s="232"/>
      <c r="ALM112" s="232"/>
      <c r="ALN112" s="232"/>
      <c r="ALO112" s="232"/>
      <c r="ALP112" s="232"/>
      <c r="ALQ112" s="232"/>
      <c r="ALR112" s="232"/>
      <c r="ALS112" s="232"/>
      <c r="ALT112" s="232"/>
      <c r="ALU112" s="232"/>
      <c r="ALV112" s="232"/>
      <c r="ALW112" s="232"/>
      <c r="ALX112" s="232"/>
      <c r="ALY112" s="232"/>
      <c r="ALZ112" s="232"/>
      <c r="AMA112" s="232"/>
      <c r="AMB112" s="232"/>
      <c r="AMC112" s="232"/>
      <c r="AMD112" s="232"/>
      <c r="AME112" s="232"/>
      <c r="AMF112" s="232"/>
      <c r="AMG112" s="232"/>
      <c r="AMH112" s="232"/>
      <c r="AMI112" s="232"/>
      <c r="AMJ112" s="232"/>
      <c r="AMK112" s="232"/>
    </row>
    <row r="113" spans="1:18" s="232" customFormat="1">
      <c r="A113" s="335">
        <f>A112+0.1</f>
        <v>7.3</v>
      </c>
      <c r="B113" s="334" t="s">
        <v>166</v>
      </c>
      <c r="C113" s="312">
        <f>IF(ISBLANK('[10]PRESUP LINEA IMPULSION'!C694),"",'[10]PRESUP LINEA IMPULSION'!C694)</f>
        <v>320</v>
      </c>
      <c r="D113" s="331" t="str">
        <f>IF(ISBLANK('[10]PRESUP LINEA IMPULSION'!D694),"",'[10]PRESUP LINEA IMPULSION'!D694)</f>
        <v>ML</v>
      </c>
      <c r="E113" s="310"/>
      <c r="F113" s="309">
        <f t="shared" si="5"/>
        <v>0</v>
      </c>
      <c r="G113" s="288">
        <f>SUM(F111:F113)</f>
        <v>0</v>
      </c>
      <c r="H113" s="250"/>
      <c r="I113" s="234"/>
      <c r="J113" s="234"/>
      <c r="K113" s="233"/>
      <c r="L113" s="233"/>
      <c r="M113" s="233"/>
      <c r="N113" s="233"/>
      <c r="O113" s="233"/>
      <c r="P113" s="233"/>
      <c r="Q113" s="233"/>
      <c r="R113" s="233"/>
    </row>
    <row r="114" spans="1:18" s="232" customFormat="1" ht="15" customHeight="1">
      <c r="A114" s="323" t="str">
        <f>IF(ISBLANK('[10]PRESUP LINEA IMPULSION'!A701),"",'[10]PRESUP LINEA IMPULSION'!A701)</f>
        <v/>
      </c>
      <c r="B114" s="322" t="str">
        <f>IF(ISBLANK('[10]PRESUP LINEA IMPULSION'!B701),"",'[10]PRESUP LINEA IMPULSION'!B701)</f>
        <v/>
      </c>
      <c r="C114" s="312" t="str">
        <f>IF(ISBLANK('[10]PRESUP LINEA IMPULSION'!C701),"",'[10]PRESUP LINEA IMPULSION'!C701)</f>
        <v/>
      </c>
      <c r="D114" s="311" t="str">
        <f>IF(ISBLANK('[10]PRESUP LINEA IMPULSION'!D701),"",'[10]PRESUP LINEA IMPULSION'!D701)</f>
        <v/>
      </c>
      <c r="E114" s="310"/>
      <c r="F114" s="309" t="str">
        <f t="shared" si="5"/>
        <v/>
      </c>
      <c r="G114" s="288" t="str">
        <f>IF(ISBLANK('[10]PRESUP LINEA IMPULSION'!G701),"",'[10]PRESUP LINEA IMPULSION'!G701)</f>
        <v/>
      </c>
      <c r="H114" s="250"/>
      <c r="I114" s="234"/>
      <c r="J114" s="234"/>
      <c r="K114" s="233"/>
      <c r="L114" s="233"/>
      <c r="M114" s="233"/>
      <c r="N114" s="233"/>
      <c r="O114" s="233"/>
      <c r="P114" s="233"/>
      <c r="Q114" s="233"/>
      <c r="R114" s="233"/>
    </row>
    <row r="115" spans="1:18" s="232" customFormat="1" ht="68.25" customHeight="1">
      <c r="A115" s="333">
        <f>A110+1</f>
        <v>8</v>
      </c>
      <c r="B115" s="332" t="str">
        <f>IF(ISBLANK('[10]PRESUP LINEA IMPULSION'!B704),"",'[10]PRESUP LINEA IMPULSION'!B704)</f>
        <v>ACOMETIDAS DOMICILIARIAS PROMEDIO DE  Ø3/4" ( Con Clamps de Acero y Caja Ovalada)</v>
      </c>
      <c r="C115" s="312">
        <f>IF(ISBLANK('[10]PRESUP LINEA IMPULSION'!C704),"",'[10]PRESUP LINEA IMPULSION'!C704)</f>
        <v>70</v>
      </c>
      <c r="D115" s="331" t="str">
        <f>IF(ISBLANK('[10]PRESUP LINEA IMPULSION'!D704),"",'[10]PRESUP LINEA IMPULSION'!D704)</f>
        <v>UD</v>
      </c>
      <c r="E115" s="310"/>
      <c r="F115" s="309">
        <f t="shared" si="5"/>
        <v>0</v>
      </c>
      <c r="G115" s="288">
        <f>SUM(F115)</f>
        <v>0</v>
      </c>
      <c r="H115" s="250"/>
      <c r="I115" s="234"/>
      <c r="J115" s="234"/>
      <c r="K115" s="233"/>
      <c r="L115" s="233"/>
      <c r="M115" s="233"/>
      <c r="N115" s="233"/>
      <c r="O115" s="233"/>
      <c r="P115" s="233"/>
      <c r="Q115" s="233"/>
      <c r="R115" s="233"/>
    </row>
    <row r="116" spans="1:18" s="232" customFormat="1" ht="12.75" customHeight="1">
      <c r="A116" s="323"/>
      <c r="B116" s="322"/>
      <c r="C116" s="312"/>
      <c r="D116" s="311"/>
      <c r="E116" s="310"/>
      <c r="F116" s="309" t="str">
        <f t="shared" si="5"/>
        <v/>
      </c>
      <c r="G116" s="288"/>
      <c r="H116" s="250"/>
      <c r="I116" s="234"/>
      <c r="J116" s="234"/>
      <c r="K116" s="233"/>
      <c r="L116" s="233"/>
      <c r="M116" s="233"/>
      <c r="N116" s="233"/>
      <c r="O116" s="233"/>
      <c r="P116" s="233"/>
      <c r="Q116" s="233"/>
      <c r="R116" s="233"/>
    </row>
    <row r="117" spans="1:18" s="232" customFormat="1" ht="72" customHeight="1">
      <c r="A117" s="330">
        <f>A115+1</f>
        <v>9</v>
      </c>
      <c r="B117" s="313" t="s">
        <v>165</v>
      </c>
      <c r="C117" s="312">
        <v>1</v>
      </c>
      <c r="D117" s="311" t="s">
        <v>14</v>
      </c>
      <c r="E117" s="310"/>
      <c r="F117" s="309">
        <f t="shared" si="5"/>
        <v>0</v>
      </c>
      <c r="G117" s="288">
        <f>SUM(F117)</f>
        <v>0</v>
      </c>
      <c r="H117" s="250"/>
      <c r="I117" s="234"/>
      <c r="J117" s="234"/>
      <c r="K117" s="233"/>
      <c r="L117" s="233"/>
      <c r="M117" s="233"/>
      <c r="N117" s="233"/>
      <c r="O117" s="233"/>
      <c r="P117" s="233"/>
      <c r="Q117" s="233"/>
      <c r="R117" s="233"/>
    </row>
    <row r="118" spans="1:18" s="232" customFormat="1" ht="31.5" customHeight="1">
      <c r="A118" s="330"/>
      <c r="B118" s="313"/>
      <c r="C118" s="312"/>
      <c r="D118" s="311"/>
      <c r="E118" s="310"/>
      <c r="F118" s="309"/>
      <c r="G118" s="288"/>
      <c r="H118" s="250"/>
      <c r="I118" s="234"/>
      <c r="J118" s="234"/>
      <c r="K118" s="233"/>
      <c r="L118" s="233"/>
      <c r="M118" s="233"/>
      <c r="N118" s="233"/>
      <c r="O118" s="233"/>
      <c r="P118" s="233"/>
      <c r="Q118" s="233"/>
      <c r="R118" s="233"/>
    </row>
    <row r="119" spans="1:18" s="232" customFormat="1" ht="39.75" customHeight="1">
      <c r="A119" s="321" t="s">
        <v>81</v>
      </c>
      <c r="B119" s="329" t="s">
        <v>164</v>
      </c>
      <c r="C119" s="328">
        <f>+(C21+C60+C61+C62)*0.8</f>
        <v>843.21</v>
      </c>
      <c r="D119" s="327" t="s">
        <v>15</v>
      </c>
      <c r="E119" s="326"/>
      <c r="F119" s="325">
        <f>SUM(C119*E119)</f>
        <v>0</v>
      </c>
      <c r="G119" s="324">
        <f>SUM(F119)</f>
        <v>0</v>
      </c>
      <c r="H119" s="250"/>
      <c r="I119" s="234"/>
      <c r="J119" s="234"/>
      <c r="K119" s="233"/>
      <c r="L119" s="233"/>
      <c r="M119" s="233"/>
      <c r="N119" s="233"/>
      <c r="O119" s="233"/>
      <c r="P119" s="233"/>
      <c r="Q119" s="233"/>
      <c r="R119" s="233"/>
    </row>
    <row r="120" spans="1:18" s="232" customFormat="1" ht="20.25" customHeight="1">
      <c r="A120" s="323" t="str">
        <f>IF(ISBLANK('[10]PRESUP LINEA IMPULSION'!A703),"",'[10]PRESUP LINEA IMPULSION'!A703)</f>
        <v/>
      </c>
      <c r="B120" s="322" t="str">
        <f>IF(ISBLANK('[10]PRESUP LINEA IMPULSION'!B703),"",'[10]PRESUP LINEA IMPULSION'!B703)</f>
        <v/>
      </c>
      <c r="C120" s="312" t="str">
        <f>IF(ISBLANK('[10]PRESUP LINEA IMPULSION'!C703),"",'[10]PRESUP LINEA IMPULSION'!C703)</f>
        <v/>
      </c>
      <c r="D120" s="311" t="str">
        <f>IF(ISBLANK('[10]PRESUP LINEA IMPULSION'!D703),"",'[10]PRESUP LINEA IMPULSION'!D703)</f>
        <v/>
      </c>
      <c r="E120" s="310"/>
      <c r="F120" s="309" t="str">
        <f>IF(C120="","",ROUND(C120*E120,2))</f>
        <v/>
      </c>
      <c r="G120" s="288" t="str">
        <f>IF(ISBLANK('[10]PRESUP LINEA IMPULSION'!G703),"",'[10]PRESUP LINEA IMPULSION'!G703)</f>
        <v/>
      </c>
      <c r="H120" s="250"/>
      <c r="I120" s="234"/>
      <c r="J120" s="234"/>
      <c r="K120" s="233"/>
      <c r="L120" s="233"/>
      <c r="M120" s="233"/>
      <c r="N120" s="233"/>
      <c r="O120" s="233"/>
      <c r="P120" s="233"/>
      <c r="Q120" s="233"/>
      <c r="R120" s="233"/>
    </row>
    <row r="121" spans="1:18" s="232" customFormat="1" ht="82.5" customHeight="1">
      <c r="A121" s="321" t="s">
        <v>79</v>
      </c>
      <c r="B121" s="320" t="s">
        <v>163</v>
      </c>
      <c r="C121" s="319">
        <v>1048.22</v>
      </c>
      <c r="D121" s="318" t="s">
        <v>5</v>
      </c>
      <c r="E121" s="317"/>
      <c r="F121" s="316">
        <f>IF(C121="","",ROUND(C121*E121,2))</f>
        <v>0</v>
      </c>
      <c r="G121" s="315">
        <f>SUM(F121)</f>
        <v>0</v>
      </c>
      <c r="H121" s="250"/>
      <c r="I121" s="234"/>
      <c r="J121" s="234"/>
      <c r="K121" s="233"/>
      <c r="L121" s="233"/>
      <c r="M121" s="233"/>
      <c r="N121" s="233"/>
      <c r="O121" s="233"/>
      <c r="P121" s="233"/>
      <c r="Q121" s="233"/>
      <c r="R121" s="233"/>
    </row>
    <row r="122" spans="1:18" s="232" customFormat="1" ht="15" customHeight="1">
      <c r="A122" s="321"/>
      <c r="B122" s="320"/>
      <c r="C122" s="319"/>
      <c r="D122" s="318"/>
      <c r="E122" s="317"/>
      <c r="F122" s="316"/>
      <c r="G122" s="315"/>
      <c r="H122" s="250"/>
      <c r="I122" s="234"/>
      <c r="J122" s="234"/>
      <c r="K122" s="233"/>
      <c r="L122" s="233"/>
      <c r="M122" s="233"/>
      <c r="N122" s="233"/>
      <c r="O122" s="233"/>
      <c r="P122" s="233"/>
      <c r="Q122" s="233"/>
      <c r="R122" s="233"/>
    </row>
    <row r="123" spans="1:18" s="232" customFormat="1" ht="42" customHeight="1">
      <c r="A123" s="321" t="s">
        <v>77</v>
      </c>
      <c r="B123" s="320" t="s">
        <v>162</v>
      </c>
      <c r="C123" s="319">
        <v>6</v>
      </c>
      <c r="D123" s="318" t="s">
        <v>2</v>
      </c>
      <c r="E123" s="317"/>
      <c r="F123" s="316">
        <f>C123*E123</f>
        <v>0</v>
      </c>
      <c r="G123" s="315">
        <f>SUM(F123)</f>
        <v>0</v>
      </c>
      <c r="H123" s="250"/>
      <c r="I123" s="234"/>
      <c r="J123" s="234"/>
      <c r="K123" s="233"/>
      <c r="L123" s="233"/>
      <c r="M123" s="233"/>
      <c r="N123" s="233"/>
      <c r="O123" s="233"/>
      <c r="P123" s="233"/>
      <c r="Q123" s="233"/>
      <c r="R123" s="233"/>
    </row>
    <row r="124" spans="1:18" s="232" customFormat="1" ht="21.75" customHeight="1" thickBot="1">
      <c r="A124" s="314" t="str">
        <f>IF(ISBLANK('[10]PRESUP LINEA IMPULSION'!A705),"",'[10]PRESUP LINEA IMPULSION'!A705)</f>
        <v/>
      </c>
      <c r="B124" s="313" t="str">
        <f>IF(ISBLANK('[10]PRESUP LINEA IMPULSION'!B705),"",'[10]PRESUP LINEA IMPULSION'!B705)</f>
        <v/>
      </c>
      <c r="C124" s="312" t="str">
        <f>IF(ISBLANK('[10]PRESUP LINEA IMPULSION'!C705),"",'[10]PRESUP LINEA IMPULSION'!C705)</f>
        <v/>
      </c>
      <c r="D124" s="311" t="str">
        <f>IF(ISBLANK('[10]PRESUP LINEA IMPULSION'!D705),"",'[10]PRESUP LINEA IMPULSION'!D705)</f>
        <v/>
      </c>
      <c r="E124" s="310" t="str">
        <f>IF(ISBLANK('[10]PRESUP LINEA IMPULSION'!E705),"",'[10]PRESUP LINEA IMPULSION'!E705)</f>
        <v/>
      </c>
      <c r="F124" s="309" t="str">
        <f>IF(ISBLANK('[10]PRESUP LINEA IMPULSION'!F705),"",'[10]PRESUP LINEA IMPULSION'!F705)</f>
        <v/>
      </c>
      <c r="G124" s="308" t="str">
        <f>IF(ISBLANK('[10]PRESUP LINEA IMPULSION'!G705),"",'[10]PRESUP LINEA IMPULSION'!G705)</f>
        <v/>
      </c>
      <c r="H124" s="250"/>
      <c r="I124" s="234"/>
      <c r="J124" s="234"/>
      <c r="K124" s="233"/>
      <c r="L124" s="233"/>
      <c r="M124" s="233"/>
      <c r="N124" s="233"/>
      <c r="O124" s="233"/>
      <c r="P124" s="233"/>
      <c r="Q124" s="233"/>
      <c r="R124" s="233"/>
    </row>
    <row r="125" spans="1:18" s="232" customFormat="1" ht="24.75" customHeight="1" thickTop="1" thickBot="1">
      <c r="A125" s="1587" t="s">
        <v>161</v>
      </c>
      <c r="B125" s="1587"/>
      <c r="C125" s="1587"/>
      <c r="D125" s="1587"/>
      <c r="E125" s="1587"/>
      <c r="F125" s="1587"/>
      <c r="G125" s="251">
        <f>SUM(G42:G124)</f>
        <v>0</v>
      </c>
      <c r="H125" s="250"/>
      <c r="I125" s="234"/>
      <c r="J125" s="233"/>
      <c r="K125" s="233"/>
      <c r="L125" s="233"/>
      <c r="M125" s="233"/>
      <c r="N125" s="233"/>
      <c r="O125" s="233"/>
      <c r="P125" s="233"/>
      <c r="Q125" s="233"/>
      <c r="R125" s="233"/>
    </row>
    <row r="126" spans="1:18" s="232" customFormat="1" ht="24.75" customHeight="1" thickTop="1" thickBot="1">
      <c r="A126" s="1587" t="s">
        <v>160</v>
      </c>
      <c r="B126" s="1587"/>
      <c r="C126" s="1587"/>
      <c r="D126" s="1587"/>
      <c r="E126" s="1587"/>
      <c r="F126" s="1587"/>
      <c r="G126" s="308">
        <f>G125+G40</f>
        <v>0</v>
      </c>
      <c r="H126" s="250"/>
      <c r="I126" s="234"/>
      <c r="J126" s="233"/>
      <c r="K126" s="233"/>
      <c r="L126" s="233"/>
      <c r="M126" s="233"/>
      <c r="N126" s="233"/>
      <c r="O126" s="233"/>
      <c r="P126" s="233"/>
      <c r="Q126" s="233"/>
      <c r="R126" s="233"/>
    </row>
    <row r="127" spans="1:18" s="232" customFormat="1" ht="24.75" customHeight="1" thickTop="1" thickBot="1">
      <c r="A127" s="1590" t="s">
        <v>160</v>
      </c>
      <c r="B127" s="1590"/>
      <c r="C127" s="1590"/>
      <c r="D127" s="1590"/>
      <c r="E127" s="1590"/>
      <c r="F127" s="1590"/>
      <c r="G127" s="288">
        <f>G126</f>
        <v>0</v>
      </c>
      <c r="H127" s="250"/>
      <c r="I127" s="234"/>
      <c r="J127" s="233"/>
      <c r="K127" s="233"/>
      <c r="L127" s="233"/>
      <c r="M127" s="233"/>
      <c r="N127" s="233"/>
      <c r="O127" s="233"/>
      <c r="P127" s="233"/>
      <c r="Q127" s="233"/>
      <c r="R127" s="233"/>
    </row>
    <row r="128" spans="1:18" s="232" customFormat="1" ht="24" thickTop="1">
      <c r="A128" s="307"/>
      <c r="B128" s="305"/>
      <c r="C128" s="306"/>
      <c r="D128" s="305"/>
      <c r="E128" s="304"/>
      <c r="F128" s="303"/>
      <c r="G128" s="302"/>
      <c r="H128" s="250"/>
      <c r="I128" s="234"/>
      <c r="J128" s="233"/>
      <c r="K128" s="233"/>
      <c r="L128" s="233"/>
      <c r="M128" s="233"/>
      <c r="N128" s="233"/>
      <c r="O128" s="233"/>
      <c r="P128" s="233"/>
      <c r="Q128" s="233"/>
      <c r="R128" s="233"/>
    </row>
    <row r="129" spans="1:18" s="242" customFormat="1">
      <c r="A129" s="294"/>
      <c r="B129" s="291" t="s">
        <v>72</v>
      </c>
      <c r="C129" s="293"/>
      <c r="D129" s="292">
        <v>0.1</v>
      </c>
      <c r="E129" s="301"/>
      <c r="F129" s="290">
        <f t="shared" ref="F129:F134" si="6">ROUND(D129*$G$126,2)</f>
        <v>0</v>
      </c>
      <c r="G129" s="299"/>
      <c r="H129" s="250"/>
      <c r="I129" s="234"/>
      <c r="J129" s="243"/>
      <c r="K129" s="243"/>
      <c r="L129" s="243"/>
      <c r="M129" s="243"/>
      <c r="N129" s="243"/>
      <c r="O129" s="243"/>
      <c r="P129" s="243"/>
      <c r="Q129" s="243"/>
      <c r="R129" s="243"/>
    </row>
    <row r="130" spans="1:18" s="242" customFormat="1">
      <c r="A130" s="300"/>
      <c r="B130" s="291" t="s">
        <v>8</v>
      </c>
      <c r="C130" s="293"/>
      <c r="D130" s="297">
        <v>2.5000000000000001E-2</v>
      </c>
      <c r="E130" s="291"/>
      <c r="F130" s="290">
        <f t="shared" si="6"/>
        <v>0</v>
      </c>
      <c r="G130" s="299"/>
      <c r="H130" s="250"/>
      <c r="I130" s="234"/>
      <c r="J130" s="243"/>
      <c r="K130" s="243"/>
      <c r="L130" s="243"/>
      <c r="M130" s="243"/>
      <c r="N130" s="243"/>
      <c r="O130" s="243"/>
      <c r="P130" s="243"/>
      <c r="Q130" s="243"/>
      <c r="R130" s="243"/>
    </row>
    <row r="131" spans="1:18" s="242" customFormat="1">
      <c r="A131" s="294"/>
      <c r="B131" s="291" t="s">
        <v>159</v>
      </c>
      <c r="C131" s="293"/>
      <c r="D131" s="298">
        <v>5.3499999999999999E-2</v>
      </c>
      <c r="E131" s="291"/>
      <c r="F131" s="290">
        <f t="shared" si="6"/>
        <v>0</v>
      </c>
      <c r="G131" s="295"/>
      <c r="H131" s="250"/>
      <c r="I131" s="234"/>
      <c r="J131" s="243"/>
      <c r="K131" s="243"/>
      <c r="L131" s="243"/>
      <c r="M131" s="243"/>
      <c r="N131" s="243"/>
      <c r="O131" s="243"/>
      <c r="P131" s="243"/>
      <c r="Q131" s="243"/>
      <c r="R131" s="243"/>
    </row>
    <row r="132" spans="1:18" s="242" customFormat="1">
      <c r="A132" s="294"/>
      <c r="B132" s="291" t="s">
        <v>10</v>
      </c>
      <c r="C132" s="293"/>
      <c r="D132" s="297">
        <v>0.02</v>
      </c>
      <c r="E132" s="291"/>
      <c r="F132" s="290">
        <f t="shared" si="6"/>
        <v>0</v>
      </c>
      <c r="G132" s="296"/>
      <c r="H132" s="250"/>
      <c r="I132" s="234"/>
      <c r="J132" s="243"/>
      <c r="K132" s="243"/>
      <c r="L132" s="243"/>
      <c r="M132" s="243"/>
      <c r="N132" s="243"/>
      <c r="O132" s="243"/>
      <c r="P132" s="243"/>
      <c r="Q132" s="243"/>
      <c r="R132" s="243"/>
    </row>
    <row r="133" spans="1:18" s="242" customFormat="1">
      <c r="A133" s="294"/>
      <c r="B133" s="291" t="s">
        <v>11</v>
      </c>
      <c r="C133" s="293"/>
      <c r="D133" s="292">
        <v>0.01</v>
      </c>
      <c r="E133" s="291"/>
      <c r="F133" s="290">
        <f t="shared" si="6"/>
        <v>0</v>
      </c>
      <c r="G133" s="295"/>
      <c r="H133" s="250"/>
      <c r="I133" s="234"/>
      <c r="J133" s="243"/>
      <c r="K133" s="243"/>
      <c r="L133" s="243"/>
      <c r="M133" s="243"/>
      <c r="N133" s="243"/>
      <c r="O133" s="243"/>
      <c r="P133" s="243"/>
      <c r="Q133" s="243"/>
      <c r="R133" s="243"/>
    </row>
    <row r="134" spans="1:18" s="242" customFormat="1">
      <c r="A134" s="294"/>
      <c r="B134" s="291" t="s">
        <v>158</v>
      </c>
      <c r="C134" s="293"/>
      <c r="D134" s="292">
        <v>0.05</v>
      </c>
      <c r="E134" s="291"/>
      <c r="F134" s="290">
        <f t="shared" si="6"/>
        <v>0</v>
      </c>
      <c r="G134" s="295"/>
      <c r="H134" s="250"/>
      <c r="I134" s="234"/>
      <c r="J134" s="243"/>
      <c r="K134" s="243"/>
      <c r="L134" s="243"/>
      <c r="M134" s="243"/>
      <c r="N134" s="243"/>
      <c r="O134" s="243"/>
      <c r="P134" s="243"/>
      <c r="Q134" s="243"/>
      <c r="R134" s="243"/>
    </row>
    <row r="135" spans="1:18" s="242" customFormat="1" ht="24" thickBot="1">
      <c r="A135" s="294"/>
      <c r="B135" s="291"/>
      <c r="C135" s="293"/>
      <c r="D135" s="292"/>
      <c r="E135" s="291"/>
      <c r="F135" s="290"/>
      <c r="G135" s="289"/>
      <c r="H135" s="250"/>
      <c r="I135" s="234"/>
      <c r="J135" s="243"/>
      <c r="K135" s="243"/>
      <c r="L135" s="243"/>
      <c r="M135" s="243"/>
      <c r="N135" s="243"/>
      <c r="O135" s="243"/>
      <c r="P135" s="243"/>
      <c r="Q135" s="243"/>
      <c r="R135" s="243"/>
    </row>
    <row r="136" spans="1:18" s="232" customFormat="1" ht="24.75" customHeight="1" thickTop="1" thickBot="1">
      <c r="A136" s="1587" t="s">
        <v>17</v>
      </c>
      <c r="B136" s="1587"/>
      <c r="C136" s="1587"/>
      <c r="D136" s="1587"/>
      <c r="E136" s="1587"/>
      <c r="F136" s="1587"/>
      <c r="G136" s="251">
        <f>SUM(F129:F134)</f>
        <v>0</v>
      </c>
      <c r="H136" s="250"/>
      <c r="I136" s="234"/>
      <c r="J136" s="233"/>
      <c r="K136" s="233"/>
      <c r="L136" s="233"/>
      <c r="M136" s="233"/>
      <c r="N136" s="233"/>
      <c r="O136" s="233"/>
      <c r="P136" s="233"/>
      <c r="Q136" s="233"/>
      <c r="R136" s="233"/>
    </row>
    <row r="137" spans="1:18" s="232" customFormat="1" ht="24.75" customHeight="1" thickTop="1" thickBot="1">
      <c r="A137" s="1587" t="s">
        <v>25</v>
      </c>
      <c r="B137" s="1587"/>
      <c r="C137" s="1587"/>
      <c r="D137" s="1587"/>
      <c r="E137" s="1587"/>
      <c r="F137" s="1587"/>
      <c r="G137" s="288">
        <f>G136+G126</f>
        <v>0</v>
      </c>
      <c r="H137" s="250"/>
      <c r="I137" s="234"/>
      <c r="J137" s="233"/>
      <c r="K137" s="233"/>
      <c r="L137" s="233"/>
      <c r="M137" s="233"/>
      <c r="N137" s="233"/>
      <c r="O137" s="233"/>
      <c r="P137" s="233"/>
      <c r="Q137" s="233"/>
      <c r="R137" s="233"/>
    </row>
    <row r="138" spans="1:18" s="232" customFormat="1" ht="24.75" customHeight="1" thickTop="1">
      <c r="A138" s="287"/>
      <c r="B138" s="286"/>
      <c r="C138" s="286"/>
      <c r="D138" s="286"/>
      <c r="E138" s="286"/>
      <c r="F138" s="286"/>
      <c r="G138" s="285"/>
      <c r="H138" s="250"/>
      <c r="I138" s="234"/>
      <c r="J138" s="233"/>
      <c r="K138" s="233"/>
      <c r="L138" s="233"/>
      <c r="M138" s="233"/>
      <c r="N138" s="233"/>
      <c r="O138" s="233"/>
      <c r="P138" s="233"/>
      <c r="Q138" s="233"/>
      <c r="R138" s="233"/>
    </row>
    <row r="139" spans="1:18" s="280" customFormat="1" ht="50.25" customHeight="1">
      <c r="A139" s="282"/>
      <c r="B139" s="284" t="s">
        <v>157</v>
      </c>
      <c r="C139" s="276"/>
      <c r="D139" s="275">
        <v>0.03</v>
      </c>
      <c r="E139" s="274"/>
      <c r="F139" s="273"/>
      <c r="G139" s="259">
        <f>ROUND(D139*G136,2)</f>
        <v>0</v>
      </c>
      <c r="H139" s="250"/>
      <c r="I139" s="234"/>
      <c r="J139" s="281"/>
      <c r="K139" s="281"/>
      <c r="L139" s="283"/>
    </row>
    <row r="140" spans="1:18" s="280" customFormat="1" ht="31.5" customHeight="1">
      <c r="A140" s="282"/>
      <c r="B140" s="274" t="s">
        <v>26</v>
      </c>
      <c r="C140" s="276"/>
      <c r="D140" s="275">
        <v>0.06</v>
      </c>
      <c r="E140" s="274"/>
      <c r="F140" s="273"/>
      <c r="G140" s="259">
        <f>ROUND(D140*G126,2)</f>
        <v>0</v>
      </c>
      <c r="H140" s="250"/>
      <c r="I140" s="234"/>
      <c r="J140" s="281"/>
    </row>
    <row r="141" spans="1:18" s="242" customFormat="1" ht="30.75" customHeight="1">
      <c r="A141" s="277"/>
      <c r="B141" s="274" t="s">
        <v>156</v>
      </c>
      <c r="C141" s="276"/>
      <c r="D141" s="275">
        <v>0.18</v>
      </c>
      <c r="E141" s="279"/>
      <c r="F141" s="278"/>
      <c r="G141" s="259">
        <f>ROUND(D141*F129,2)</f>
        <v>0</v>
      </c>
      <c r="H141" s="250"/>
      <c r="I141" s="234"/>
      <c r="J141" s="243"/>
      <c r="K141" s="243"/>
      <c r="L141" s="243"/>
      <c r="M141" s="243"/>
      <c r="N141" s="243"/>
      <c r="O141" s="243"/>
      <c r="P141" s="243"/>
      <c r="Q141" s="243"/>
      <c r="R141" s="243"/>
    </row>
    <row r="142" spans="1:18" s="242" customFormat="1" ht="27.75" customHeight="1">
      <c r="A142" s="277"/>
      <c r="B142" s="274" t="s">
        <v>13</v>
      </c>
      <c r="C142" s="276"/>
      <c r="D142" s="275">
        <v>0.05</v>
      </c>
      <c r="E142" s="274"/>
      <c r="F142" s="273"/>
      <c r="G142" s="259">
        <f>ROUND(D142*G137,2)</f>
        <v>0</v>
      </c>
      <c r="H142" s="250"/>
      <c r="I142" s="234"/>
      <c r="J142" s="243"/>
      <c r="K142" s="243"/>
      <c r="L142" s="243"/>
      <c r="M142" s="243"/>
      <c r="N142" s="243"/>
      <c r="O142" s="243"/>
      <c r="P142" s="243"/>
      <c r="Q142" s="243"/>
      <c r="R142" s="243"/>
    </row>
    <row r="143" spans="1:18" s="242" customFormat="1" ht="33" customHeight="1">
      <c r="A143" s="272"/>
      <c r="B143" s="271" t="s">
        <v>63</v>
      </c>
      <c r="C143" s="270"/>
      <c r="D143" s="269">
        <v>1E-3</v>
      </c>
      <c r="E143" s="268"/>
      <c r="F143" s="267"/>
      <c r="G143" s="266">
        <f>+G126*D143</f>
        <v>0</v>
      </c>
      <c r="H143" s="250"/>
      <c r="I143" s="234"/>
      <c r="J143" s="243"/>
      <c r="K143" s="243"/>
      <c r="L143" s="243"/>
      <c r="M143" s="243"/>
      <c r="N143" s="243"/>
      <c r="O143" s="243"/>
      <c r="P143" s="243"/>
      <c r="Q143" s="243"/>
      <c r="R143" s="243"/>
    </row>
    <row r="144" spans="1:18" s="242" customFormat="1" ht="54" customHeight="1">
      <c r="A144" s="265"/>
      <c r="B144" s="264" t="s">
        <v>155</v>
      </c>
      <c r="C144" s="263">
        <v>1</v>
      </c>
      <c r="D144" s="262" t="s">
        <v>14</v>
      </c>
      <c r="E144" s="261"/>
      <c r="F144" s="260"/>
      <c r="G144" s="259"/>
      <c r="H144" s="250"/>
      <c r="I144" s="234"/>
      <c r="J144" s="243"/>
      <c r="K144" s="243"/>
      <c r="L144" s="243"/>
      <c r="M144" s="243"/>
      <c r="N144" s="243"/>
      <c r="O144" s="243"/>
      <c r="P144" s="243"/>
      <c r="Q144" s="243"/>
      <c r="R144" s="243"/>
    </row>
    <row r="145" spans="1:38" s="242" customFormat="1" ht="15.75" customHeight="1" thickBot="1">
      <c r="A145" s="258"/>
      <c r="B145" s="257"/>
      <c r="C145" s="256"/>
      <c r="D145" s="255"/>
      <c r="E145" s="254"/>
      <c r="F145" s="253"/>
      <c r="G145" s="252"/>
      <c r="H145" s="250"/>
      <c r="I145" s="234"/>
      <c r="J145" s="243"/>
      <c r="K145" s="243"/>
      <c r="L145" s="243"/>
      <c r="M145" s="243"/>
      <c r="N145" s="243"/>
      <c r="O145" s="243"/>
      <c r="P145" s="243"/>
      <c r="Q145" s="243"/>
      <c r="R145" s="243"/>
    </row>
    <row r="146" spans="1:38" s="242" customFormat="1" ht="25" thickTop="1" thickBot="1">
      <c r="A146" s="1588" t="s">
        <v>19</v>
      </c>
      <c r="B146" s="1588"/>
      <c r="C146" s="1588"/>
      <c r="D146" s="1588"/>
      <c r="E146" s="1588"/>
      <c r="F146" s="1588"/>
      <c r="G146" s="251">
        <f>SUM(G137:G144)</f>
        <v>0</v>
      </c>
      <c r="H146" s="250"/>
      <c r="I146" s="234"/>
      <c r="J146" s="243"/>
      <c r="K146" s="243"/>
      <c r="L146" s="243"/>
      <c r="M146" s="243"/>
      <c r="N146" s="243"/>
      <c r="O146" s="243"/>
      <c r="P146" s="243"/>
      <c r="Q146" s="243"/>
      <c r="R146" s="243"/>
    </row>
    <row r="147" spans="1:38" s="242" customFormat="1" ht="24" thickTop="1">
      <c r="A147" s="240"/>
      <c r="B147" s="239"/>
      <c r="C147" s="238"/>
      <c r="D147" s="238"/>
      <c r="E147" s="238"/>
      <c r="F147" s="238"/>
      <c r="G147" s="238"/>
      <c r="H147" s="249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</row>
    <row r="148" spans="1:38" s="232" customFormat="1" ht="12.75" customHeight="1">
      <c r="A148" s="240"/>
      <c r="B148" s="239"/>
      <c r="C148" s="238"/>
      <c r="D148" s="238"/>
      <c r="E148" s="238"/>
      <c r="F148" s="248"/>
      <c r="G148" s="238"/>
      <c r="H148" s="243"/>
      <c r="I148" s="233"/>
      <c r="J148" s="233"/>
      <c r="K148" s="233"/>
      <c r="L148" s="233"/>
      <c r="M148" s="233"/>
      <c r="N148" s="233"/>
      <c r="O148" s="233"/>
      <c r="P148" s="233"/>
      <c r="Q148" s="233"/>
      <c r="R148" s="233"/>
    </row>
    <row r="149" spans="1:38" s="242" customFormat="1">
      <c r="A149" s="240"/>
      <c r="B149" s="239"/>
      <c r="C149" s="238"/>
      <c r="D149" s="238"/>
      <c r="E149" s="238"/>
      <c r="F149" s="238"/>
      <c r="G149" s="238"/>
      <c r="H149" s="233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</row>
    <row r="150" spans="1:38" s="242" customFormat="1">
      <c r="A150" s="240"/>
      <c r="B150" s="239"/>
      <c r="C150" s="238"/>
      <c r="D150" s="238"/>
      <c r="E150" s="238"/>
      <c r="F150" s="238"/>
      <c r="G150" s="238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</row>
    <row r="151" spans="1:38" s="242" customFormat="1">
      <c r="A151" s="240"/>
      <c r="B151" s="239"/>
      <c r="C151" s="238"/>
      <c r="D151" s="238"/>
      <c r="E151" s="238"/>
      <c r="F151" s="238"/>
      <c r="G151" s="238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</row>
    <row r="152" spans="1:38" s="242" customFormat="1">
      <c r="A152" s="240"/>
      <c r="B152" s="239"/>
      <c r="C152" s="238"/>
      <c r="D152" s="238"/>
      <c r="E152" s="238"/>
      <c r="F152" s="238"/>
      <c r="G152" s="238"/>
      <c r="H152" s="243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</row>
    <row r="153" spans="1:38" s="242" customFormat="1">
      <c r="A153" s="240"/>
      <c r="B153" s="245"/>
      <c r="C153" s="244"/>
      <c r="D153" s="238"/>
      <c r="E153" s="247"/>
      <c r="F153" s="247"/>
      <c r="G153" s="238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</row>
    <row r="154" spans="1:38" s="242" customFormat="1">
      <c r="A154" s="240"/>
      <c r="B154" s="239"/>
      <c r="C154" s="238"/>
      <c r="D154" s="238"/>
      <c r="E154" s="238"/>
      <c r="F154" s="238"/>
      <c r="G154" s="238"/>
      <c r="H154" s="243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</row>
    <row r="155" spans="1:38" s="242" customFormat="1">
      <c r="A155" s="240"/>
      <c r="B155" s="239"/>
      <c r="C155" s="238"/>
      <c r="D155" s="244"/>
      <c r="E155" s="238"/>
      <c r="F155" s="238"/>
      <c r="G155" s="238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</row>
    <row r="156" spans="1:38" s="242" customFormat="1">
      <c r="A156" s="240"/>
      <c r="B156" s="239"/>
      <c r="C156" s="238"/>
      <c r="D156" s="238"/>
      <c r="E156" s="238"/>
      <c r="F156" s="238"/>
      <c r="G156" s="238"/>
      <c r="H156" s="243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</row>
    <row r="157" spans="1:38" s="242" customFormat="1">
      <c r="A157" s="240"/>
      <c r="B157" s="239"/>
      <c r="C157" s="238"/>
      <c r="D157" s="238"/>
      <c r="E157" s="238"/>
      <c r="F157" s="238"/>
      <c r="G157" s="238"/>
      <c r="H157" s="243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</row>
    <row r="158" spans="1:38" s="242" customFormat="1" ht="24" thickBot="1">
      <c r="A158" s="240"/>
      <c r="B158" s="239"/>
      <c r="C158" s="238"/>
      <c r="D158" s="238"/>
      <c r="E158" s="238"/>
      <c r="F158" s="238"/>
      <c r="G158" s="238"/>
      <c r="H158" s="243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</row>
    <row r="159" spans="1:38" s="241" customFormat="1" ht="25" thickTop="1" thickBot="1">
      <c r="A159" s="240"/>
      <c r="B159" s="239"/>
      <c r="C159" s="238"/>
      <c r="D159" s="238"/>
      <c r="E159" s="238"/>
      <c r="F159" s="238"/>
      <c r="G159" s="238"/>
      <c r="H159" s="243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2"/>
      <c r="T159" s="242"/>
      <c r="U159" s="242"/>
      <c r="V159" s="242"/>
      <c r="W159" s="242"/>
      <c r="X159" s="242"/>
      <c r="Y159" s="242"/>
      <c r="Z159" s="242"/>
      <c r="AA159" s="242"/>
      <c r="AB159" s="242"/>
      <c r="AC159" s="242"/>
      <c r="AD159" s="242"/>
      <c r="AE159" s="246"/>
      <c r="AF159" s="246"/>
      <c r="AG159" s="246"/>
      <c r="AH159" s="246"/>
      <c r="AI159" s="246"/>
      <c r="AJ159" s="246"/>
      <c r="AK159" s="246"/>
      <c r="AL159" s="246"/>
    </row>
    <row r="160" spans="1:38" s="242" customFormat="1" ht="24" thickTop="1">
      <c r="A160" s="240"/>
      <c r="B160" s="239"/>
      <c r="C160" s="238"/>
      <c r="D160" s="238"/>
      <c r="E160" s="238"/>
      <c r="F160" s="238"/>
      <c r="G160" s="238"/>
      <c r="H160" s="243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</row>
    <row r="161" spans="1:30" s="242" customFormat="1" ht="24" thickBot="1">
      <c r="A161" s="240"/>
      <c r="B161" s="239"/>
      <c r="C161" s="238"/>
      <c r="D161" s="238"/>
      <c r="E161" s="238"/>
      <c r="F161" s="238"/>
      <c r="G161" s="238"/>
      <c r="H161" s="243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</row>
    <row r="162" spans="1:30" s="241" customFormat="1" ht="25" thickTop="1" thickBot="1">
      <c r="A162" s="240"/>
      <c r="B162" s="245"/>
      <c r="C162" s="244"/>
      <c r="D162" s="244"/>
      <c r="E162" s="244"/>
      <c r="F162" s="244"/>
      <c r="G162" s="244"/>
      <c r="H162" s="243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2"/>
      <c r="T162" s="242"/>
      <c r="U162" s="242"/>
      <c r="V162" s="242"/>
      <c r="W162" s="242"/>
      <c r="X162" s="242"/>
      <c r="Y162" s="242"/>
      <c r="Z162" s="242"/>
      <c r="AA162" s="242"/>
      <c r="AB162" s="242"/>
      <c r="AC162" s="242"/>
      <c r="AD162" s="242"/>
    </row>
    <row r="163" spans="1:30" ht="24" thickTop="1">
      <c r="A163" s="240"/>
      <c r="B163" s="239"/>
      <c r="C163" s="238"/>
      <c r="D163" s="238"/>
      <c r="E163" s="238"/>
      <c r="F163" s="238"/>
      <c r="G163" s="238"/>
    </row>
  </sheetData>
  <mergeCells count="15">
    <mergeCell ref="A137:F137"/>
    <mergeCell ref="A146:F146"/>
    <mergeCell ref="A6:G6"/>
    <mergeCell ref="A40:F40"/>
    <mergeCell ref="A125:F125"/>
    <mergeCell ref="A126:F126"/>
    <mergeCell ref="A127:F127"/>
    <mergeCell ref="A136:F136"/>
    <mergeCell ref="A1:G1"/>
    <mergeCell ref="A2:G2"/>
    <mergeCell ref="A3:G3"/>
    <mergeCell ref="K4:AC4"/>
    <mergeCell ref="A5:B5"/>
    <mergeCell ref="F5:G5"/>
    <mergeCell ref="K5:AC5"/>
  </mergeCells>
  <dataValidations count="1">
    <dataValidation type="list" allowBlank="1" showInputMessage="1" showErrorMessage="1" promptTitle="Material de Tuberia" prompt="Elegir el material de la tuberia." sqref="H8" xr:uid="{00000000-0002-0000-0200-000000000000}">
      <formula1>$AF$4:$AF$5</formula1>
      <formula2>0</formula2>
    </dataValidation>
  </dataValidations>
  <printOptions horizontalCentered="1"/>
  <pageMargins left="0.19685039370078741" right="0.19685039370078741" top="0.6692913385826772" bottom="0.62992125984251968" header="0.39370078740157483" footer="0.51181102362204722"/>
  <pageSetup scale="59" firstPageNumber="0" orientation="portrait" r:id="rId1"/>
  <headerFooter>
    <oddFooter>&amp;R&amp;P de &amp;N</oddFooter>
  </headerFooter>
  <rowBreaks count="4" manualBreakCount="4">
    <brk id="40" max="6" man="1"/>
    <brk id="72" max="6" man="1"/>
    <brk id="103" max="6" man="1"/>
    <brk id="126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82CC2-9121-4D6B-B825-F948F790551F}">
  <dimension ref="A1:IR132"/>
  <sheetViews>
    <sheetView view="pageBreakPreview" topLeftCell="A80" zoomScale="75" zoomScaleNormal="75" zoomScaleSheetLayoutView="75" zoomScalePageLayoutView="77" workbookViewId="0">
      <selection activeCell="B83" sqref="B83:G98"/>
    </sheetView>
  </sheetViews>
  <sheetFormatPr baseColWidth="10" defaultColWidth="7.140625" defaultRowHeight="18"/>
  <cols>
    <col min="1" max="1" width="10.5703125" style="143" customWidth="1"/>
    <col min="2" max="2" width="44.7109375" style="143" customWidth="1"/>
    <col min="3" max="3" width="12.28515625" style="144" customWidth="1"/>
    <col min="4" max="4" width="9.28515625" style="144" customWidth="1"/>
    <col min="5" max="5" width="14.28515625" style="144" customWidth="1"/>
    <col min="6" max="6" width="16.7109375" style="144" customWidth="1"/>
    <col min="7" max="7" width="18.42578125" style="144" customWidth="1"/>
    <col min="8" max="8" width="7.28515625" style="143" customWidth="1"/>
    <col min="9" max="16384" width="7.140625" style="143"/>
  </cols>
  <sheetData>
    <row r="1" spans="1:7">
      <c r="A1" s="1592" t="s">
        <v>154</v>
      </c>
      <c r="B1" s="1592"/>
      <c r="C1" s="1592"/>
      <c r="D1" s="1592"/>
      <c r="E1" s="1592"/>
      <c r="F1" s="1592"/>
      <c r="G1" s="1592"/>
    </row>
    <row r="2" spans="1:7">
      <c r="A2" s="1592" t="s">
        <v>153</v>
      </c>
      <c r="B2" s="1592"/>
      <c r="C2" s="1592"/>
      <c r="D2" s="1592"/>
      <c r="E2" s="1592"/>
      <c r="F2" s="1592"/>
      <c r="G2" s="1592"/>
    </row>
    <row r="3" spans="1:7">
      <c r="A3" s="1592" t="s">
        <v>152</v>
      </c>
      <c r="B3" s="1592"/>
      <c r="C3" s="1592"/>
      <c r="D3" s="1592"/>
      <c r="E3" s="1592"/>
      <c r="F3" s="1592"/>
      <c r="G3" s="1592"/>
    </row>
    <row r="4" spans="1:7" ht="15.75" customHeight="1">
      <c r="A4" s="230"/>
      <c r="B4" s="229"/>
    </row>
    <row r="5" spans="1:7">
      <c r="A5" s="1593" t="s">
        <v>151</v>
      </c>
      <c r="B5" s="1593"/>
      <c r="F5" s="1594"/>
      <c r="G5" s="1594"/>
    </row>
    <row r="6" spans="1:7" ht="52.5" customHeight="1">
      <c r="A6" s="1595" t="s">
        <v>150</v>
      </c>
      <c r="B6" s="1595"/>
      <c r="C6" s="1595"/>
      <c r="D6" s="1595"/>
      <c r="E6" s="1595"/>
      <c r="F6" s="1595"/>
      <c r="G6" s="1595"/>
    </row>
    <row r="7" spans="1:7" ht="19" thickBot="1">
      <c r="B7" s="1591"/>
      <c r="C7" s="1591"/>
      <c r="D7" s="1591"/>
      <c r="E7" s="1591"/>
      <c r="F7" s="1591"/>
      <c r="G7" s="1591"/>
    </row>
    <row r="8" spans="1:7" ht="27" customHeight="1" thickTop="1" thickBot="1">
      <c r="A8" s="226" t="s">
        <v>0</v>
      </c>
      <c r="B8" s="225" t="s">
        <v>149</v>
      </c>
      <c r="C8" s="228" t="s">
        <v>148</v>
      </c>
      <c r="D8" s="228" t="s">
        <v>147</v>
      </c>
      <c r="E8" s="228" t="s">
        <v>146</v>
      </c>
      <c r="F8" s="228" t="s">
        <v>145</v>
      </c>
      <c r="G8" s="227" t="s">
        <v>144</v>
      </c>
    </row>
    <row r="9" spans="1:7" ht="16.5" customHeight="1" thickTop="1">
      <c r="A9" s="226"/>
      <c r="B9" s="225"/>
      <c r="C9" s="195"/>
      <c r="D9" s="195"/>
      <c r="E9" s="195"/>
      <c r="F9" s="195"/>
      <c r="G9" s="224"/>
    </row>
    <row r="10" spans="1:7" ht="27.75" customHeight="1">
      <c r="A10" s="203" t="s">
        <v>143</v>
      </c>
      <c r="B10" s="207" t="s">
        <v>142</v>
      </c>
      <c r="C10" s="164"/>
      <c r="D10" s="165"/>
      <c r="E10" s="165"/>
      <c r="F10" s="165"/>
      <c r="G10" s="201"/>
    </row>
    <row r="11" spans="1:7" ht="18" customHeight="1">
      <c r="A11" s="193" t="s">
        <v>141</v>
      </c>
      <c r="B11" s="191" t="s">
        <v>140</v>
      </c>
      <c r="C11" s="164">
        <v>276</v>
      </c>
      <c r="D11" s="165" t="s">
        <v>5</v>
      </c>
      <c r="E11" s="165"/>
      <c r="F11" s="164">
        <f>ROUND(C11*E11,2)</f>
        <v>0</v>
      </c>
      <c r="G11" s="223"/>
    </row>
    <row r="12" spans="1:7">
      <c r="A12" s="193" t="s">
        <v>139</v>
      </c>
      <c r="B12" s="191" t="s">
        <v>138</v>
      </c>
      <c r="C12" s="164">
        <v>1</v>
      </c>
      <c r="D12" s="165" t="s">
        <v>14</v>
      </c>
      <c r="E12" s="165"/>
      <c r="F12" s="164">
        <f>ROUND(C12*E12,2)</f>
        <v>0</v>
      </c>
      <c r="G12" s="204">
        <f>SUM(F11:F12)</f>
        <v>0</v>
      </c>
    </row>
    <row r="13" spans="1:7" ht="18" customHeight="1">
      <c r="A13" s="203"/>
      <c r="B13" s="207"/>
      <c r="C13" s="164"/>
      <c r="D13" s="165"/>
      <c r="E13" s="165"/>
      <c r="F13" s="165"/>
      <c r="G13" s="204"/>
    </row>
    <row r="14" spans="1:7">
      <c r="A14" s="203" t="s">
        <v>137</v>
      </c>
      <c r="B14" s="207" t="s">
        <v>32</v>
      </c>
      <c r="C14" s="164"/>
      <c r="D14" s="165"/>
      <c r="E14" s="165"/>
      <c r="F14" s="165"/>
      <c r="G14" s="204"/>
    </row>
    <row r="15" spans="1:7">
      <c r="A15" s="203" t="s">
        <v>136</v>
      </c>
      <c r="B15" s="207" t="s">
        <v>135</v>
      </c>
      <c r="C15" s="164"/>
      <c r="D15" s="165"/>
      <c r="E15" s="165"/>
      <c r="F15" s="164"/>
      <c r="G15" s="204"/>
    </row>
    <row r="16" spans="1:7">
      <c r="A16" s="193" t="s">
        <v>134</v>
      </c>
      <c r="B16" s="191" t="s">
        <v>133</v>
      </c>
      <c r="C16" s="164">
        <v>89.7</v>
      </c>
      <c r="D16" s="165" t="s">
        <v>6</v>
      </c>
      <c r="E16" s="165"/>
      <c r="F16" s="164">
        <f t="shared" ref="F16:F22" si="0">ROUND(C16*E16,2)</f>
        <v>0</v>
      </c>
      <c r="G16" s="204"/>
    </row>
    <row r="17" spans="1:50" ht="38">
      <c r="A17" s="193" t="s">
        <v>132</v>
      </c>
      <c r="B17" s="222" t="s">
        <v>131</v>
      </c>
      <c r="C17" s="164">
        <v>134.55000000000001</v>
      </c>
      <c r="D17" s="165" t="s">
        <v>6</v>
      </c>
      <c r="E17" s="165"/>
      <c r="F17" s="164">
        <f t="shared" si="0"/>
        <v>0</v>
      </c>
      <c r="G17" s="204"/>
    </row>
    <row r="18" spans="1:50">
      <c r="A18" s="193" t="s">
        <v>130</v>
      </c>
      <c r="B18" s="191" t="s">
        <v>129</v>
      </c>
      <c r="C18" s="164">
        <v>17.940000000000001</v>
      </c>
      <c r="D18" s="165" t="s">
        <v>6</v>
      </c>
      <c r="E18" s="165"/>
      <c r="F18" s="164">
        <f t="shared" si="0"/>
        <v>0</v>
      </c>
      <c r="G18" s="204"/>
    </row>
    <row r="19" spans="1:50">
      <c r="A19" s="193" t="s">
        <v>128</v>
      </c>
      <c r="B19" s="191" t="s">
        <v>127</v>
      </c>
      <c r="C19" s="164">
        <v>201.29</v>
      </c>
      <c r="D19" s="165" t="s">
        <v>6</v>
      </c>
      <c r="E19" s="165"/>
      <c r="F19" s="164">
        <f t="shared" si="0"/>
        <v>0</v>
      </c>
      <c r="G19" s="204"/>
    </row>
    <row r="20" spans="1:50">
      <c r="A20" s="193" t="s">
        <v>126</v>
      </c>
      <c r="B20" s="191" t="s">
        <v>125</v>
      </c>
      <c r="C20" s="164">
        <v>72.459999999999994</v>
      </c>
      <c r="D20" s="165" t="s">
        <v>6</v>
      </c>
      <c r="E20" s="165"/>
      <c r="F20" s="164">
        <f t="shared" si="0"/>
        <v>0</v>
      </c>
      <c r="G20" s="204"/>
    </row>
    <row r="21" spans="1:50">
      <c r="A21" s="193" t="s">
        <v>124</v>
      </c>
      <c r="B21" s="191" t="s">
        <v>123</v>
      </c>
      <c r="C21" s="164">
        <v>100.02</v>
      </c>
      <c r="D21" s="165" t="s">
        <v>6</v>
      </c>
      <c r="E21" s="165"/>
      <c r="F21" s="164">
        <f t="shared" si="0"/>
        <v>0</v>
      </c>
      <c r="G21" s="204"/>
    </row>
    <row r="22" spans="1:50">
      <c r="A22" s="193" t="s">
        <v>122</v>
      </c>
      <c r="B22" s="191" t="s">
        <v>121</v>
      </c>
      <c r="C22" s="164">
        <f>C11*2</f>
        <v>552</v>
      </c>
      <c r="D22" s="165" t="s">
        <v>5</v>
      </c>
      <c r="E22" s="165"/>
      <c r="F22" s="164">
        <f t="shared" si="0"/>
        <v>0</v>
      </c>
      <c r="G22" s="204">
        <f>SUM(F15:F22)</f>
        <v>0</v>
      </c>
    </row>
    <row r="23" spans="1:50" ht="15.75" customHeight="1">
      <c r="A23" s="193"/>
      <c r="B23" s="191"/>
      <c r="C23" s="164"/>
      <c r="D23" s="165"/>
      <c r="E23" s="165"/>
      <c r="F23" s="164"/>
      <c r="G23" s="204"/>
    </row>
    <row r="24" spans="1:50" ht="44.25" customHeight="1">
      <c r="A24" s="203" t="s">
        <v>120</v>
      </c>
      <c r="B24" s="211" t="s">
        <v>119</v>
      </c>
      <c r="C24" s="164"/>
      <c r="D24" s="165"/>
      <c r="E24" s="165"/>
      <c r="F24" s="164"/>
      <c r="G24" s="204"/>
    </row>
    <row r="25" spans="1:50">
      <c r="A25" s="193" t="s">
        <v>118</v>
      </c>
      <c r="B25" s="209" t="s">
        <v>105</v>
      </c>
      <c r="C25" s="164">
        <v>286.13</v>
      </c>
      <c r="D25" s="165" t="s">
        <v>5</v>
      </c>
      <c r="E25" s="165"/>
      <c r="F25" s="164">
        <f>ROUND(C25*E25,2)</f>
        <v>0</v>
      </c>
      <c r="G25" s="204"/>
    </row>
    <row r="26" spans="1:50">
      <c r="A26" s="193" t="s">
        <v>117</v>
      </c>
      <c r="B26" s="217" t="s">
        <v>103</v>
      </c>
      <c r="C26" s="164">
        <v>1</v>
      </c>
      <c r="D26" s="165" t="s">
        <v>2</v>
      </c>
      <c r="E26" s="164"/>
      <c r="F26" s="164">
        <f>ROUND(C26*E26,2)</f>
        <v>0</v>
      </c>
      <c r="G26" s="204"/>
    </row>
    <row r="27" spans="1:50">
      <c r="A27" s="193" t="s">
        <v>116</v>
      </c>
      <c r="B27" s="217" t="s">
        <v>115</v>
      </c>
      <c r="C27" s="164">
        <v>2</v>
      </c>
      <c r="D27" s="165" t="s">
        <v>2</v>
      </c>
      <c r="E27" s="164"/>
      <c r="F27" s="164">
        <f>ROUND(C27*E27,2)</f>
        <v>0</v>
      </c>
      <c r="G27" s="204"/>
    </row>
    <row r="28" spans="1:50">
      <c r="A28" s="193" t="s">
        <v>114</v>
      </c>
      <c r="B28" s="217" t="s">
        <v>101</v>
      </c>
      <c r="C28" s="164">
        <v>1</v>
      </c>
      <c r="D28" s="165" t="s">
        <v>2</v>
      </c>
      <c r="E28" s="164"/>
      <c r="F28" s="164">
        <f>+C28*E28</f>
        <v>0</v>
      </c>
      <c r="G28" s="204"/>
    </row>
    <row r="29" spans="1:50" ht="24" customHeight="1">
      <c r="A29" s="203" t="s">
        <v>113</v>
      </c>
      <c r="B29" s="210" t="s">
        <v>99</v>
      </c>
      <c r="C29" s="164"/>
      <c r="D29" s="165"/>
      <c r="E29" s="164"/>
      <c r="F29" s="164"/>
      <c r="G29" s="204"/>
      <c r="I29" s="164"/>
    </row>
    <row r="30" spans="1:50" ht="38">
      <c r="A30" s="193" t="s">
        <v>112</v>
      </c>
      <c r="B30" s="219" t="s">
        <v>97</v>
      </c>
      <c r="C30" s="164">
        <v>1</v>
      </c>
      <c r="D30" s="165" t="s">
        <v>2</v>
      </c>
      <c r="E30" s="164"/>
      <c r="F30" s="164">
        <f>ROUND(C30*E30,2)</f>
        <v>0</v>
      </c>
      <c r="G30" s="204"/>
    </row>
    <row r="31" spans="1:50" ht="38">
      <c r="A31" s="193" t="s">
        <v>111</v>
      </c>
      <c r="B31" s="219" t="s">
        <v>95</v>
      </c>
      <c r="C31" s="164">
        <v>1</v>
      </c>
      <c r="D31" s="165" t="s">
        <v>2</v>
      </c>
      <c r="E31" s="164"/>
      <c r="F31" s="164">
        <f>ROUND(C31*E31,2)</f>
        <v>0</v>
      </c>
      <c r="G31" s="204"/>
    </row>
    <row r="32" spans="1:50" s="218" customFormat="1" ht="27.75" customHeight="1" thickBot="1">
      <c r="A32" s="193" t="s">
        <v>110</v>
      </c>
      <c r="B32" s="217" t="s">
        <v>109</v>
      </c>
      <c r="C32" s="164">
        <f>SUM(C30:C31)</f>
        <v>2</v>
      </c>
      <c r="D32" s="165" t="s">
        <v>2</v>
      </c>
      <c r="E32" s="164"/>
      <c r="F32" s="164">
        <f>ROUND(C32*E32,2)</f>
        <v>0</v>
      </c>
      <c r="G32" s="204">
        <f>SUM(F25:F32)</f>
        <v>0</v>
      </c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</row>
    <row r="33" spans="1:50" ht="14.25" customHeight="1" thickTop="1">
      <c r="A33" s="193"/>
      <c r="B33" s="217"/>
      <c r="C33" s="164"/>
      <c r="D33" s="164"/>
      <c r="E33" s="164"/>
      <c r="F33" s="164"/>
      <c r="G33" s="204"/>
    </row>
    <row r="34" spans="1:50" ht="48.75" customHeight="1">
      <c r="A34" s="203" t="s">
        <v>108</v>
      </c>
      <c r="B34" s="221" t="s">
        <v>107</v>
      </c>
      <c r="C34" s="164"/>
      <c r="D34" s="165"/>
      <c r="E34" s="165"/>
      <c r="F34" s="164"/>
      <c r="G34" s="185"/>
    </row>
    <row r="35" spans="1:50">
      <c r="A35" s="193" t="s">
        <v>106</v>
      </c>
      <c r="B35" s="209" t="s">
        <v>105</v>
      </c>
      <c r="C35" s="164">
        <f>+C25</f>
        <v>286.13</v>
      </c>
      <c r="D35" s="165" t="s">
        <v>5</v>
      </c>
      <c r="E35" s="164"/>
      <c r="F35" s="164">
        <f>ROUND(C35*E35,2)</f>
        <v>0</v>
      </c>
      <c r="G35" s="204"/>
    </row>
    <row r="36" spans="1:50">
      <c r="A36" s="193" t="s">
        <v>104</v>
      </c>
      <c r="B36" s="217" t="s">
        <v>103</v>
      </c>
      <c r="C36" s="164">
        <v>1</v>
      </c>
      <c r="D36" s="165" t="s">
        <v>2</v>
      </c>
      <c r="E36" s="164"/>
      <c r="F36" s="164">
        <f>ROUND(C36*E36,2)</f>
        <v>0</v>
      </c>
      <c r="G36" s="204"/>
    </row>
    <row r="37" spans="1:50" s="220" customFormat="1" ht="19" thickBot="1">
      <c r="A37" s="193" t="s">
        <v>102</v>
      </c>
      <c r="B37" s="217" t="s">
        <v>101</v>
      </c>
      <c r="C37" s="164">
        <v>1</v>
      </c>
      <c r="D37" s="165" t="s">
        <v>2</v>
      </c>
      <c r="E37" s="164"/>
      <c r="F37" s="164">
        <f>+C37*E37</f>
        <v>0</v>
      </c>
      <c r="G37" s="204"/>
    </row>
    <row r="38" spans="1:50" ht="19" thickTop="1">
      <c r="A38" s="203" t="s">
        <v>100</v>
      </c>
      <c r="B38" s="210" t="s">
        <v>99</v>
      </c>
      <c r="C38" s="164"/>
      <c r="D38" s="165"/>
      <c r="E38" s="164"/>
      <c r="F38" s="164"/>
      <c r="G38" s="204"/>
    </row>
    <row r="39" spans="1:50" ht="38">
      <c r="A39" s="193" t="s">
        <v>98</v>
      </c>
      <c r="B39" s="219" t="s">
        <v>97</v>
      </c>
      <c r="C39" s="164">
        <v>1</v>
      </c>
      <c r="D39" s="165" t="s">
        <v>2</v>
      </c>
      <c r="E39" s="164"/>
      <c r="F39" s="164">
        <f>ROUND(C39*E39,2)</f>
        <v>0</v>
      </c>
      <c r="G39" s="204"/>
    </row>
    <row r="40" spans="1:50" ht="38">
      <c r="A40" s="193" t="s">
        <v>96</v>
      </c>
      <c r="B40" s="219" t="s">
        <v>95</v>
      </c>
      <c r="C40" s="164">
        <v>1</v>
      </c>
      <c r="D40" s="165" t="s">
        <v>2</v>
      </c>
      <c r="E40" s="164"/>
      <c r="F40" s="164">
        <f>ROUND(C40*E40,2)</f>
        <v>0</v>
      </c>
      <c r="G40" s="204"/>
    </row>
    <row r="41" spans="1:50" s="218" customFormat="1" ht="24.75" customHeight="1" thickBot="1">
      <c r="A41" s="193" t="s">
        <v>94</v>
      </c>
      <c r="B41" s="217" t="s">
        <v>93</v>
      </c>
      <c r="C41" s="164">
        <f>SUM(C39:C40)</f>
        <v>2</v>
      </c>
      <c r="D41" s="165" t="s">
        <v>2</v>
      </c>
      <c r="E41" s="164"/>
      <c r="F41" s="164">
        <f>ROUND(C41*E41,2)</f>
        <v>0</v>
      </c>
      <c r="G41" s="204">
        <f>SUM(F35:F41)</f>
        <v>0</v>
      </c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</row>
    <row r="42" spans="1:50" ht="16.5" customHeight="1" thickTop="1">
      <c r="A42" s="193"/>
      <c r="B42" s="217"/>
      <c r="C42" s="164"/>
      <c r="D42" s="165"/>
      <c r="E42" s="164"/>
      <c r="F42" s="164"/>
      <c r="G42" s="204"/>
    </row>
    <row r="43" spans="1:50" ht="20.25" customHeight="1" thickBot="1">
      <c r="A43" s="216" t="s">
        <v>92</v>
      </c>
      <c r="B43" s="215" t="s">
        <v>91</v>
      </c>
      <c r="C43" s="186">
        <v>1</v>
      </c>
      <c r="D43" s="187" t="s">
        <v>14</v>
      </c>
      <c r="E43" s="186"/>
      <c r="F43" s="186">
        <f>ROUND(C43*E43,2)</f>
        <v>0</v>
      </c>
      <c r="G43" s="214">
        <f>SUM(F43:F43)</f>
        <v>0</v>
      </c>
    </row>
    <row r="44" spans="1:50" ht="13.5" customHeight="1" thickTop="1">
      <c r="A44" s="203"/>
      <c r="B44" s="210"/>
      <c r="C44" s="164"/>
      <c r="D44" s="165"/>
      <c r="E44" s="164"/>
      <c r="F44" s="164"/>
      <c r="G44" s="204"/>
    </row>
    <row r="45" spans="1:50">
      <c r="A45" s="203" t="s">
        <v>90</v>
      </c>
      <c r="B45" s="210" t="s">
        <v>89</v>
      </c>
      <c r="C45" s="164">
        <v>2</v>
      </c>
      <c r="D45" s="165" t="s">
        <v>88</v>
      </c>
      <c r="E45" s="164"/>
      <c r="F45" s="164">
        <f>ROUND(C45*E45,2)</f>
        <v>0</v>
      </c>
      <c r="G45" s="204">
        <f>SUM(F45:F45)</f>
        <v>0</v>
      </c>
    </row>
    <row r="46" spans="1:50" ht="12.75" customHeight="1">
      <c r="A46" s="193"/>
      <c r="B46" s="209"/>
      <c r="C46" s="164"/>
      <c r="D46" s="165"/>
      <c r="E46" s="164"/>
      <c r="F46" s="164"/>
      <c r="G46" s="204"/>
    </row>
    <row r="47" spans="1:50" ht="58.5" customHeight="1">
      <c r="A47" s="212" t="s">
        <v>87</v>
      </c>
      <c r="B47" s="213" t="s">
        <v>86</v>
      </c>
      <c r="C47" s="164">
        <v>105</v>
      </c>
      <c r="D47" s="165" t="s">
        <v>2</v>
      </c>
      <c r="E47" s="164"/>
      <c r="F47" s="164">
        <f>+C47*E47</f>
        <v>0</v>
      </c>
      <c r="G47" s="204">
        <f>+F47</f>
        <v>0</v>
      </c>
    </row>
    <row r="48" spans="1:50" ht="12.75" customHeight="1">
      <c r="A48" s="212"/>
      <c r="B48" s="166"/>
      <c r="C48" s="164"/>
      <c r="D48" s="165"/>
      <c r="E48" s="164"/>
      <c r="F48" s="164"/>
      <c r="G48" s="204"/>
    </row>
    <row r="49" spans="1:7" ht="72" customHeight="1">
      <c r="A49" s="203" t="s">
        <v>85</v>
      </c>
      <c r="B49" s="211" t="s">
        <v>84</v>
      </c>
      <c r="C49" s="164">
        <v>1</v>
      </c>
      <c r="D49" s="165" t="s">
        <v>14</v>
      </c>
      <c r="E49" s="164"/>
      <c r="F49" s="164">
        <f>ROUND(C49*E49,2)</f>
        <v>0</v>
      </c>
      <c r="G49" s="204">
        <f>SUM(F49)</f>
        <v>0</v>
      </c>
    </row>
    <row r="50" spans="1:7" ht="16.5" customHeight="1">
      <c r="A50" s="203"/>
      <c r="B50" s="210"/>
      <c r="C50" s="164"/>
      <c r="D50" s="165"/>
      <c r="E50" s="164"/>
      <c r="F50" s="164"/>
      <c r="G50" s="204"/>
    </row>
    <row r="51" spans="1:7" ht="37.5" customHeight="1">
      <c r="A51" s="203" t="s">
        <v>83</v>
      </c>
      <c r="B51" s="208" t="s">
        <v>82</v>
      </c>
      <c r="C51" s="164">
        <f>+C35</f>
        <v>286.13</v>
      </c>
      <c r="D51" s="165" t="s">
        <v>5</v>
      </c>
      <c r="E51" s="164"/>
      <c r="F51" s="164">
        <f>ROUND(C51*E51,2)</f>
        <v>0</v>
      </c>
      <c r="G51" s="204">
        <f>SUM(F51:F51)</f>
        <v>0</v>
      </c>
    </row>
    <row r="52" spans="1:7" ht="14.25" customHeight="1">
      <c r="A52" s="193"/>
      <c r="B52" s="209"/>
      <c r="C52" s="164"/>
      <c r="D52" s="164"/>
      <c r="E52" s="164"/>
      <c r="F52" s="164"/>
      <c r="G52" s="204"/>
    </row>
    <row r="53" spans="1:7" ht="43.5" customHeight="1">
      <c r="A53" s="203" t="s">
        <v>81</v>
      </c>
      <c r="B53" s="208" t="s">
        <v>80</v>
      </c>
      <c r="C53" s="164">
        <v>286.13</v>
      </c>
      <c r="D53" s="164" t="s">
        <v>5</v>
      </c>
      <c r="E53" s="164"/>
      <c r="F53" s="164">
        <f>ROUND(C53*E53,2)</f>
        <v>0</v>
      </c>
      <c r="G53" s="204">
        <f>+F53</f>
        <v>0</v>
      </c>
    </row>
    <row r="54" spans="1:7" ht="15" customHeight="1">
      <c r="A54" s="203"/>
      <c r="B54" s="208"/>
      <c r="C54" s="164"/>
      <c r="D54" s="164"/>
      <c r="E54" s="164"/>
      <c r="F54" s="164"/>
      <c r="G54" s="205"/>
    </row>
    <row r="55" spans="1:7" ht="42" customHeight="1">
      <c r="A55" s="203" t="s">
        <v>79</v>
      </c>
      <c r="B55" s="208" t="s">
        <v>78</v>
      </c>
      <c r="C55" s="164">
        <v>1</v>
      </c>
      <c r="D55" s="164" t="s">
        <v>2</v>
      </c>
      <c r="E55" s="164"/>
      <c r="F55" s="164">
        <f>+C55*E55</f>
        <v>0</v>
      </c>
      <c r="G55" s="205">
        <f>+F55</f>
        <v>0</v>
      </c>
    </row>
    <row r="56" spans="1:7" ht="15" customHeight="1">
      <c r="A56" s="193"/>
      <c r="B56" s="208"/>
      <c r="C56" s="164"/>
      <c r="D56" s="164"/>
      <c r="E56" s="164"/>
      <c r="F56" s="164"/>
      <c r="G56" s="205"/>
    </row>
    <row r="57" spans="1:7" ht="24" customHeight="1">
      <c r="A57" s="203" t="s">
        <v>77</v>
      </c>
      <c r="B57" s="207" t="s">
        <v>76</v>
      </c>
      <c r="C57" s="164">
        <f>C53*0.8</f>
        <v>228.9</v>
      </c>
      <c r="D57" s="164" t="s">
        <v>15</v>
      </c>
      <c r="E57" s="164"/>
      <c r="F57" s="164">
        <f>ROUND(C57*E57,2)</f>
        <v>0</v>
      </c>
      <c r="G57" s="204">
        <f>SUM(F57)</f>
        <v>0</v>
      </c>
    </row>
    <row r="58" spans="1:7" ht="14.25" customHeight="1">
      <c r="A58" s="203"/>
      <c r="B58" s="206"/>
      <c r="C58" s="164"/>
      <c r="D58" s="164"/>
      <c r="E58" s="164"/>
      <c r="F58" s="164"/>
      <c r="G58" s="205"/>
    </row>
    <row r="59" spans="1:7" ht="85.5" customHeight="1">
      <c r="A59" s="203" t="s">
        <v>75</v>
      </c>
      <c r="B59" s="202" t="s">
        <v>74</v>
      </c>
      <c r="C59" s="164">
        <v>1</v>
      </c>
      <c r="D59" s="164" t="s">
        <v>14</v>
      </c>
      <c r="E59" s="164"/>
      <c r="F59" s="164">
        <f>ROUND(C59*E59,2)</f>
        <v>0</v>
      </c>
      <c r="G59" s="204">
        <f>SUM(F59)</f>
        <v>0</v>
      </c>
    </row>
    <row r="60" spans="1:7" ht="17.25" customHeight="1" thickBot="1">
      <c r="A60" s="203"/>
      <c r="B60" s="202"/>
      <c r="C60" s="164"/>
      <c r="D60" s="164"/>
      <c r="E60" s="164"/>
      <c r="F60" s="164"/>
      <c r="G60" s="201"/>
    </row>
    <row r="61" spans="1:7" ht="29.25" customHeight="1" thickTop="1" thickBot="1">
      <c r="A61" s="200"/>
      <c r="B61" s="199" t="s">
        <v>73</v>
      </c>
      <c r="C61" s="159"/>
      <c r="D61" s="159"/>
      <c r="E61" s="160"/>
      <c r="F61" s="160"/>
      <c r="G61" s="198">
        <f>SUM(G10:G59)</f>
        <v>0</v>
      </c>
    </row>
    <row r="62" spans="1:7" ht="29.25" customHeight="1" thickTop="1" thickBot="1">
      <c r="A62" s="200"/>
      <c r="B62" s="199" t="s">
        <v>73</v>
      </c>
      <c r="C62" s="159"/>
      <c r="D62" s="159"/>
      <c r="E62" s="160"/>
      <c r="F62" s="160"/>
      <c r="G62" s="198">
        <f>+G61</f>
        <v>0</v>
      </c>
    </row>
    <row r="63" spans="1:7" ht="17.25" customHeight="1" thickTop="1">
      <c r="A63" s="197"/>
      <c r="B63" s="196"/>
      <c r="C63" s="195"/>
      <c r="D63" s="195"/>
      <c r="E63" s="195"/>
      <c r="F63" s="195"/>
      <c r="G63" s="194"/>
    </row>
    <row r="64" spans="1:7" ht="20.25" customHeight="1">
      <c r="A64" s="167"/>
      <c r="B64" s="191" t="s">
        <v>72</v>
      </c>
      <c r="C64" s="165"/>
      <c r="D64" s="175">
        <v>0.1</v>
      </c>
      <c r="E64" s="165"/>
      <c r="F64" s="164">
        <f t="shared" ref="F64:F69" si="1">ROUND(D64*$G$62,2)</f>
        <v>0</v>
      </c>
      <c r="G64" s="185"/>
    </row>
    <row r="65" spans="1:252" ht="22.5" customHeight="1">
      <c r="A65" s="193"/>
      <c r="B65" s="191" t="s">
        <v>8</v>
      </c>
      <c r="C65" s="165"/>
      <c r="D65" s="175">
        <v>2.5000000000000001E-2</v>
      </c>
      <c r="E65" s="165"/>
      <c r="F65" s="164">
        <f t="shared" si="1"/>
        <v>0</v>
      </c>
      <c r="G65" s="185"/>
    </row>
    <row r="66" spans="1:252" ht="22.5" customHeight="1">
      <c r="A66" s="193"/>
      <c r="B66" s="191" t="s">
        <v>10</v>
      </c>
      <c r="C66" s="165"/>
      <c r="D66" s="175">
        <v>0.02</v>
      </c>
      <c r="E66" s="165"/>
      <c r="F66" s="164">
        <f t="shared" si="1"/>
        <v>0</v>
      </c>
      <c r="G66" s="185"/>
    </row>
    <row r="67" spans="1:252">
      <c r="A67" s="167"/>
      <c r="B67" s="191" t="s">
        <v>71</v>
      </c>
      <c r="C67" s="165"/>
      <c r="D67" s="192">
        <v>5.3499999999999999E-2</v>
      </c>
      <c r="E67" s="165"/>
      <c r="F67" s="164">
        <f t="shared" si="1"/>
        <v>0</v>
      </c>
      <c r="G67" s="185"/>
    </row>
    <row r="68" spans="1:252">
      <c r="A68" s="167"/>
      <c r="B68" s="191" t="s">
        <v>11</v>
      </c>
      <c r="C68" s="165"/>
      <c r="D68" s="175">
        <v>0.01</v>
      </c>
      <c r="E68" s="165"/>
      <c r="F68" s="164">
        <f t="shared" si="1"/>
        <v>0</v>
      </c>
      <c r="G68" s="185"/>
    </row>
    <row r="69" spans="1:252">
      <c r="A69" s="167"/>
      <c r="B69" s="191" t="s">
        <v>70</v>
      </c>
      <c r="C69" s="165"/>
      <c r="D69" s="175">
        <v>0.05</v>
      </c>
      <c r="E69" s="165"/>
      <c r="F69" s="164">
        <f t="shared" si="1"/>
        <v>0</v>
      </c>
      <c r="G69" s="185" t="s">
        <v>69</v>
      </c>
    </row>
    <row r="70" spans="1:252" ht="12" customHeight="1" thickBot="1">
      <c r="A70" s="190"/>
      <c r="B70" s="189" t="s">
        <v>69</v>
      </c>
      <c r="C70" s="187" t="s">
        <v>69</v>
      </c>
      <c r="D70" s="188" t="s">
        <v>69</v>
      </c>
      <c r="E70" s="187" t="s">
        <v>69</v>
      </c>
      <c r="F70" s="186" t="s">
        <v>69</v>
      </c>
      <c r="G70" s="185" t="s">
        <v>69</v>
      </c>
    </row>
    <row r="71" spans="1:252" ht="30.75" customHeight="1" thickTop="1" thickBot="1">
      <c r="A71" s="162"/>
      <c r="B71" s="161" t="s">
        <v>17</v>
      </c>
      <c r="C71" s="159"/>
      <c r="D71" s="184"/>
      <c r="E71" s="159"/>
      <c r="F71" s="159"/>
      <c r="G71" s="158">
        <f>SUM(F64:F69)</f>
        <v>0</v>
      </c>
    </row>
    <row r="72" spans="1:252" ht="32.25" customHeight="1" thickTop="1" thickBot="1">
      <c r="A72" s="162"/>
      <c r="B72" s="161" t="s">
        <v>68</v>
      </c>
      <c r="C72" s="159"/>
      <c r="D72" s="184"/>
      <c r="E72" s="159"/>
      <c r="F72" s="159"/>
      <c r="G72" s="158">
        <f>SUM(G62+G71)</f>
        <v>0</v>
      </c>
    </row>
    <row r="73" spans="1:252" ht="16.5" customHeight="1" thickTop="1">
      <c r="A73" s="167"/>
      <c r="B73" s="183"/>
      <c r="C73" s="181"/>
      <c r="D73" s="182"/>
      <c r="E73" s="181"/>
      <c r="F73" s="181"/>
      <c r="G73" s="180"/>
    </row>
    <row r="74" spans="1:252" ht="50.25" customHeight="1">
      <c r="A74" s="172"/>
      <c r="B74" s="179" t="s">
        <v>67</v>
      </c>
      <c r="C74" s="170"/>
      <c r="D74" s="175">
        <v>0.03</v>
      </c>
      <c r="E74" s="165"/>
      <c r="F74" s="170"/>
      <c r="G74" s="168">
        <f>+D74*G71</f>
        <v>0</v>
      </c>
    </row>
    <row r="75" spans="1:252" ht="30.75" customHeight="1">
      <c r="A75" s="172"/>
      <c r="B75" s="178" t="s">
        <v>26</v>
      </c>
      <c r="C75" s="170"/>
      <c r="D75" s="173">
        <v>0.06</v>
      </c>
      <c r="E75" s="170"/>
      <c r="F75" s="170"/>
      <c r="G75" s="168">
        <f>+D75*G62</f>
        <v>0</v>
      </c>
    </row>
    <row r="76" spans="1:252" ht="27" customHeight="1">
      <c r="A76" s="172"/>
      <c r="B76" s="178" t="s">
        <v>13</v>
      </c>
      <c r="C76" s="170"/>
      <c r="D76" s="173">
        <v>0.05</v>
      </c>
      <c r="E76" s="170"/>
      <c r="F76" s="170"/>
      <c r="G76" s="168">
        <f>D76*G72</f>
        <v>0</v>
      </c>
    </row>
    <row r="77" spans="1:252" ht="27" customHeight="1">
      <c r="A77" s="177"/>
      <c r="B77" s="176" t="s">
        <v>66</v>
      </c>
      <c r="C77" s="165"/>
      <c r="D77" s="175">
        <v>0.18</v>
      </c>
      <c r="E77" s="165"/>
      <c r="F77" s="164"/>
      <c r="G77" s="163">
        <f>+D77*F64</f>
        <v>0</v>
      </c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5"/>
      <c r="AF77" s="155"/>
      <c r="AG77" s="155"/>
      <c r="AH77" s="15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ht="26.25" customHeight="1">
      <c r="A78" s="172"/>
      <c r="B78" s="174" t="s">
        <v>63</v>
      </c>
      <c r="C78" s="170"/>
      <c r="D78" s="173">
        <v>1E-3</v>
      </c>
      <c r="E78" s="170"/>
      <c r="F78" s="169"/>
      <c r="G78" s="168">
        <f>+G62*D78</f>
        <v>0</v>
      </c>
    </row>
    <row r="79" spans="1:252" ht="53.25" customHeight="1">
      <c r="A79" s="172"/>
      <c r="B79" s="171" t="s">
        <v>65</v>
      </c>
      <c r="C79" s="170">
        <v>1</v>
      </c>
      <c r="D79" s="169" t="s">
        <v>14</v>
      </c>
      <c r="E79" s="170"/>
      <c r="F79" s="169"/>
      <c r="G79" s="168">
        <f>+F79</f>
        <v>0</v>
      </c>
    </row>
    <row r="80" spans="1:252" ht="17.25" customHeight="1" thickBot="1">
      <c r="A80" s="167"/>
      <c r="B80" s="166"/>
      <c r="C80" s="165"/>
      <c r="D80" s="164"/>
      <c r="E80" s="165"/>
      <c r="F80" s="164"/>
      <c r="G80" s="163"/>
    </row>
    <row r="81" spans="1:7" ht="31.5" customHeight="1" thickTop="1" thickBot="1">
      <c r="A81" s="162"/>
      <c r="B81" s="161" t="s">
        <v>19</v>
      </c>
      <c r="C81" s="159"/>
      <c r="D81" s="160"/>
      <c r="E81" s="159"/>
      <c r="F81" s="159"/>
      <c r="G81" s="158">
        <f>SUM(G72:G79)</f>
        <v>0</v>
      </c>
    </row>
    <row r="82" spans="1:7" ht="23.25" customHeight="1" thickTop="1">
      <c r="A82" s="157"/>
      <c r="B82" s="156"/>
      <c r="C82" s="147"/>
      <c r="D82" s="147"/>
      <c r="E82" s="147"/>
      <c r="F82" s="147"/>
      <c r="G82" s="147"/>
    </row>
    <row r="83" spans="1:7" ht="25.5" customHeight="1">
      <c r="A83" s="154"/>
      <c r="B83" s="149"/>
      <c r="C83" s="146"/>
      <c r="D83" s="146"/>
      <c r="E83" s="146"/>
      <c r="G83" s="146"/>
    </row>
    <row r="84" spans="1:7" ht="23.25" customHeight="1">
      <c r="A84" s="154"/>
      <c r="B84" s="149"/>
      <c r="C84" s="146"/>
      <c r="D84" s="146"/>
      <c r="E84" s="146"/>
      <c r="G84" s="146"/>
    </row>
    <row r="85" spans="1:7" ht="24" customHeight="1">
      <c r="A85" s="154"/>
      <c r="B85" s="149"/>
      <c r="C85" s="146"/>
      <c r="D85" s="146"/>
      <c r="E85" s="146"/>
      <c r="G85" s="146"/>
    </row>
    <row r="86" spans="1:7" s="155" customFormat="1">
      <c r="A86" s="154"/>
      <c r="B86" s="149"/>
      <c r="C86" s="146"/>
      <c r="D86" s="146"/>
      <c r="E86" s="146"/>
      <c r="F86" s="144"/>
      <c r="G86" s="146"/>
    </row>
    <row r="87" spans="1:7" s="155" customFormat="1" ht="27.75" customHeight="1">
      <c r="A87" s="154"/>
      <c r="B87" s="152"/>
      <c r="C87" s="146"/>
      <c r="D87" s="146"/>
      <c r="E87" s="151"/>
      <c r="F87" s="144"/>
      <c r="G87" s="146"/>
    </row>
    <row r="88" spans="1:7" ht="27" customHeight="1">
      <c r="A88" s="154"/>
      <c r="B88" s="149"/>
      <c r="C88" s="146"/>
      <c r="D88" s="146"/>
      <c r="E88" s="146"/>
      <c r="G88" s="146"/>
    </row>
    <row r="89" spans="1:7">
      <c r="A89" s="154"/>
      <c r="B89" s="149"/>
      <c r="C89" s="146"/>
      <c r="D89" s="146"/>
      <c r="E89" s="146"/>
      <c r="G89" s="146"/>
    </row>
    <row r="90" spans="1:7">
      <c r="A90" s="150"/>
      <c r="B90" s="149"/>
      <c r="C90" s="146"/>
      <c r="D90" s="146"/>
      <c r="E90" s="146"/>
      <c r="G90" s="146"/>
    </row>
    <row r="91" spans="1:7">
      <c r="A91" s="150"/>
      <c r="B91" s="149"/>
      <c r="C91" s="146"/>
      <c r="D91" s="146"/>
      <c r="E91" s="146"/>
      <c r="G91" s="146"/>
    </row>
    <row r="92" spans="1:7">
      <c r="A92" s="150"/>
      <c r="B92" s="149"/>
      <c r="C92" s="146"/>
      <c r="D92" s="146"/>
      <c r="E92" s="146"/>
      <c r="G92" s="146"/>
    </row>
    <row r="93" spans="1:7">
      <c r="A93" s="150"/>
      <c r="B93" s="149"/>
      <c r="C93" s="146"/>
      <c r="D93" s="146"/>
      <c r="E93" s="146"/>
      <c r="G93" s="146"/>
    </row>
    <row r="94" spans="1:7" ht="14.25" customHeight="1">
      <c r="A94" s="150"/>
      <c r="B94" s="149"/>
      <c r="C94" s="146"/>
      <c r="D94" s="146"/>
      <c r="E94" s="146"/>
      <c r="G94" s="146"/>
    </row>
    <row r="95" spans="1:7">
      <c r="A95" s="150"/>
      <c r="B95" s="149"/>
      <c r="C95" s="146"/>
      <c r="D95" s="146"/>
      <c r="E95" s="146"/>
      <c r="G95" s="146"/>
    </row>
    <row r="96" spans="1:7" ht="27" customHeight="1">
      <c r="A96" s="153"/>
      <c r="B96" s="152"/>
      <c r="C96" s="146"/>
      <c r="D96" s="146"/>
      <c r="E96" s="151"/>
      <c r="G96" s="146"/>
    </row>
    <row r="97" spans="1:7">
      <c r="A97" s="150"/>
      <c r="B97" s="149"/>
      <c r="C97" s="146"/>
      <c r="D97" s="146"/>
      <c r="E97" s="146"/>
      <c r="G97" s="146"/>
    </row>
    <row r="98" spans="1:7">
      <c r="A98" s="148"/>
      <c r="B98" s="148"/>
    </row>
    <row r="99" spans="1:7">
      <c r="F99" s="147"/>
      <c r="G99" s="146"/>
    </row>
    <row r="105" spans="1:7" ht="20.25" customHeight="1"/>
    <row r="110" spans="1:7" ht="23.25" customHeight="1"/>
    <row r="114" spans="1:43" s="145" customFormat="1" ht="20" thickTop="1" thickBot="1">
      <c r="A114" s="143"/>
      <c r="B114" s="143"/>
      <c r="C114" s="144"/>
      <c r="D114" s="144"/>
      <c r="E114" s="144"/>
      <c r="F114" s="144"/>
      <c r="G114" s="144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  <c r="AI114" s="143"/>
      <c r="AJ114" s="143"/>
      <c r="AK114" s="143"/>
      <c r="AL114" s="143"/>
      <c r="AM114" s="143"/>
      <c r="AN114" s="143"/>
      <c r="AO114" s="143"/>
      <c r="AP114" s="143"/>
      <c r="AQ114" s="143"/>
    </row>
    <row r="132" spans="1:26" s="145" customFormat="1" ht="20" thickTop="1" thickBot="1">
      <c r="A132" s="143"/>
      <c r="B132" s="143"/>
      <c r="C132" s="144"/>
      <c r="D132" s="144"/>
      <c r="E132" s="144"/>
      <c r="F132" s="144"/>
      <c r="G132" s="144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</row>
  </sheetData>
  <mergeCells count="7">
    <mergeCell ref="B7:G7"/>
    <mergeCell ref="A1:G1"/>
    <mergeCell ref="A2:G2"/>
    <mergeCell ref="A3:G3"/>
    <mergeCell ref="A5:B5"/>
    <mergeCell ref="F5:G5"/>
    <mergeCell ref="A6:G6"/>
  </mergeCells>
  <printOptions horizontalCentered="1"/>
  <pageMargins left="0.19685039370078741" right="0.19685039370078741" top="0.39370078740157483" bottom="1.5354330708661419" header="0.23622047244094491" footer="1.1811023622047245"/>
  <pageSetup scale="62" firstPageNumber="0" orientation="portrait" horizontalDpi="300" verticalDpi="300" r:id="rId1"/>
  <headerFooter>
    <oddFooter>&amp;RPAGINAS:&amp;P/&amp;N</oddFooter>
  </headerFooter>
  <rowBreaks count="2" manualBreakCount="2">
    <brk id="43" max="6" man="1"/>
    <brk id="61" max="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/>
  <dimension ref="A1:K217"/>
  <sheetViews>
    <sheetView showGridLines="0" showZeros="0" tabSelected="1" view="pageBreakPreview" topLeftCell="A74" zoomScale="80" zoomScaleSheetLayoutView="80" workbookViewId="0">
      <selection activeCell="I86" sqref="I86"/>
    </sheetView>
  </sheetViews>
  <sheetFormatPr baseColWidth="10" defaultColWidth="12.7109375" defaultRowHeight="15" customHeight="1"/>
  <cols>
    <col min="1" max="1" width="8.28515625" style="3" customWidth="1"/>
    <col min="2" max="2" width="49.28515625" style="4" customWidth="1"/>
    <col min="3" max="3" width="12.85546875" style="9" customWidth="1"/>
    <col min="4" max="4" width="8" style="6" customWidth="1"/>
    <col min="5" max="5" width="12.85546875" style="5" customWidth="1"/>
    <col min="6" max="6" width="14.7109375" style="8" bestFit="1" customWidth="1"/>
    <col min="7" max="7" width="16.28515625" style="7" customWidth="1"/>
    <col min="8" max="8" width="16.7109375" style="1" customWidth="1"/>
    <col min="9" max="9" width="19.5703125" style="1" customWidth="1"/>
    <col min="10" max="10" width="19.85546875" style="1" customWidth="1"/>
    <col min="11" max="11" width="10.7109375" style="1" customWidth="1"/>
    <col min="12" max="16384" width="12.7109375" style="4"/>
  </cols>
  <sheetData>
    <row r="1" spans="1:8" ht="21" customHeight="1">
      <c r="A1" s="1596" t="s">
        <v>20</v>
      </c>
      <c r="B1" s="1596"/>
      <c r="C1" s="1596"/>
      <c r="D1" s="1596"/>
      <c r="E1" s="1596"/>
      <c r="F1" s="1596"/>
      <c r="G1" s="1596"/>
    </row>
    <row r="2" spans="1:8" ht="18.75" customHeight="1">
      <c r="A2" s="1596" t="s">
        <v>21</v>
      </c>
      <c r="B2" s="1596"/>
      <c r="C2" s="1596"/>
      <c r="D2" s="1596"/>
      <c r="E2" s="1596"/>
      <c r="F2" s="1596"/>
      <c r="G2" s="1596"/>
    </row>
    <row r="3" spans="1:8" ht="15.75" customHeight="1">
      <c r="A3" s="1597" t="s">
        <v>12</v>
      </c>
      <c r="B3" s="1597"/>
      <c r="C3" s="1597"/>
      <c r="D3" s="1597"/>
      <c r="E3" s="1597"/>
      <c r="F3" s="1597"/>
      <c r="G3" s="1597"/>
    </row>
    <row r="4" spans="1:8" ht="15" customHeight="1">
      <c r="A4" s="10"/>
      <c r="B4" s="11"/>
      <c r="C4" s="12"/>
      <c r="D4" s="13"/>
      <c r="E4" s="14"/>
      <c r="F4" s="15"/>
      <c r="G4" s="16"/>
    </row>
    <row r="5" spans="1:8" s="21" customFormat="1" ht="18">
      <c r="A5" s="91" t="s">
        <v>47</v>
      </c>
      <c r="B5" s="11"/>
      <c r="C5" s="12"/>
      <c r="D5" s="13"/>
      <c r="E5" s="14"/>
      <c r="F5" s="15"/>
      <c r="G5" s="16"/>
    </row>
    <row r="6" spans="1:8" ht="24.75" customHeight="1">
      <c r="A6" s="1598" t="s">
        <v>48</v>
      </c>
      <c r="B6" s="1598"/>
      <c r="C6" s="1598"/>
      <c r="D6" s="1598"/>
      <c r="E6" s="1598"/>
      <c r="F6" s="1598"/>
      <c r="G6" s="1598"/>
    </row>
    <row r="7" spans="1:8" ht="20.25" customHeight="1" thickBot="1">
      <c r="A7" s="22"/>
      <c r="B7" s="23"/>
      <c r="C7" s="24"/>
      <c r="D7" s="23"/>
      <c r="E7" s="25"/>
      <c r="F7" s="26"/>
      <c r="G7" s="27"/>
    </row>
    <row r="8" spans="1:8" ht="18.75" customHeight="1" thickTop="1" thickBot="1">
      <c r="A8" s="28" t="s">
        <v>0</v>
      </c>
      <c r="B8" s="29" t="s">
        <v>1</v>
      </c>
      <c r="C8" s="30" t="s">
        <v>3</v>
      </c>
      <c r="D8" s="29" t="s">
        <v>2</v>
      </c>
      <c r="E8" s="31" t="s">
        <v>22</v>
      </c>
      <c r="F8" s="30" t="s">
        <v>4</v>
      </c>
      <c r="G8" s="32" t="s">
        <v>16</v>
      </c>
      <c r="H8" s="2"/>
    </row>
    <row r="9" spans="1:8" ht="24" customHeight="1" thickTop="1">
      <c r="A9" s="33"/>
      <c r="B9" s="34"/>
      <c r="C9" s="35"/>
      <c r="D9" s="34"/>
      <c r="E9" s="34"/>
      <c r="F9" s="35"/>
      <c r="G9" s="36"/>
      <c r="H9" s="2"/>
    </row>
    <row r="10" spans="1:8" ht="24" customHeight="1">
      <c r="A10" s="37">
        <v>1</v>
      </c>
      <c r="B10" s="38" t="s">
        <v>35</v>
      </c>
      <c r="C10" s="39"/>
      <c r="D10" s="40"/>
      <c r="E10" s="41"/>
      <c r="F10" s="42"/>
      <c r="G10" s="43"/>
      <c r="H10" s="2"/>
    </row>
    <row r="11" spans="1:8" ht="24" customHeight="1">
      <c r="A11" s="44">
        <f>A10+0.1</f>
        <v>1.1000000000000001</v>
      </c>
      <c r="B11" s="45" t="s">
        <v>23</v>
      </c>
      <c r="C11" s="46">
        <v>600</v>
      </c>
      <c r="D11" s="40" t="s">
        <v>5</v>
      </c>
      <c r="E11" s="41"/>
      <c r="F11" s="42" t="str">
        <f t="shared" ref="F11:F40" si="0">IF(E11=0," ",(ROUND(C11*E11,2)))</f>
        <v xml:space="preserve"> </v>
      </c>
      <c r="G11" s="43">
        <f>SUM(F11:F11)</f>
        <v>0</v>
      </c>
      <c r="H11" s="2"/>
    </row>
    <row r="12" spans="1:8" ht="24" customHeight="1">
      <c r="A12" s="47"/>
      <c r="B12" s="38"/>
      <c r="C12" s="46"/>
      <c r="D12" s="45"/>
      <c r="E12" s="41"/>
      <c r="F12" s="42" t="str">
        <f t="shared" si="0"/>
        <v xml:space="preserve"> </v>
      </c>
      <c r="G12" s="43"/>
      <c r="H12" s="2"/>
    </row>
    <row r="13" spans="1:8" ht="24" customHeight="1">
      <c r="A13" s="37">
        <v>2</v>
      </c>
      <c r="B13" s="38" t="s">
        <v>32</v>
      </c>
      <c r="C13" s="46"/>
      <c r="D13" s="45"/>
      <c r="E13" s="41"/>
      <c r="F13" s="42" t="str">
        <f t="shared" si="0"/>
        <v xml:space="preserve"> </v>
      </c>
      <c r="G13" s="43"/>
      <c r="H13" s="2"/>
    </row>
    <row r="14" spans="1:8" ht="24" customHeight="1">
      <c r="A14" s="44">
        <f>A13+0.1</f>
        <v>2.1</v>
      </c>
      <c r="B14" s="48" t="s">
        <v>34</v>
      </c>
      <c r="C14" s="46">
        <f>C11*0.85*1.5</f>
        <v>765</v>
      </c>
      <c r="D14" s="49" t="s">
        <v>6</v>
      </c>
      <c r="E14" s="41"/>
      <c r="F14" s="42" t="str">
        <f t="shared" si="0"/>
        <v xml:space="preserve"> </v>
      </c>
      <c r="G14" s="43"/>
      <c r="H14" s="2"/>
    </row>
    <row r="15" spans="1:8" ht="24" customHeight="1">
      <c r="A15" s="44">
        <f t="shared" ref="A15:A19" si="1">A14+0.1</f>
        <v>2.2000000000000002</v>
      </c>
      <c r="B15" s="45" t="s">
        <v>29</v>
      </c>
      <c r="C15" s="46">
        <f>0.85*0.1*C11</f>
        <v>51</v>
      </c>
      <c r="D15" s="49" t="s">
        <v>6</v>
      </c>
      <c r="E15" s="41"/>
      <c r="F15" s="42" t="str">
        <f>IF(E15=0," ",(ROUND(C15*E15,2)))</f>
        <v xml:space="preserve"> </v>
      </c>
      <c r="G15" s="43"/>
      <c r="H15" s="2"/>
    </row>
    <row r="16" spans="1:8" ht="24" customHeight="1">
      <c r="A16" s="44">
        <f t="shared" si="1"/>
        <v>2.2999999999999998</v>
      </c>
      <c r="B16" s="45" t="s">
        <v>50</v>
      </c>
      <c r="C16" s="46">
        <f>C17*1.2</f>
        <v>833.46</v>
      </c>
      <c r="D16" s="49" t="s">
        <v>6</v>
      </c>
      <c r="E16" s="41"/>
      <c r="F16" s="42" t="str">
        <f>IF(E16=0," ",(ROUND(C16*E16,2)))</f>
        <v xml:space="preserve"> </v>
      </c>
      <c r="G16" s="43"/>
      <c r="H16" s="2"/>
    </row>
    <row r="17" spans="1:8" ht="24" customHeight="1">
      <c r="A17" s="44">
        <f t="shared" si="1"/>
        <v>2.4</v>
      </c>
      <c r="B17" s="45" t="s">
        <v>49</v>
      </c>
      <c r="C17" s="46">
        <f>C14-(C15+C11*0.032421)</f>
        <v>694.55</v>
      </c>
      <c r="D17" s="49" t="s">
        <v>6</v>
      </c>
      <c r="E17" s="41"/>
      <c r="F17" s="42" t="str">
        <f t="shared" si="0"/>
        <v xml:space="preserve"> </v>
      </c>
      <c r="G17" s="43"/>
      <c r="H17" s="2"/>
    </row>
    <row r="18" spans="1:8" ht="24" customHeight="1">
      <c r="A18" s="44">
        <f t="shared" si="1"/>
        <v>2.5</v>
      </c>
      <c r="B18" s="45" t="s">
        <v>59</v>
      </c>
      <c r="C18" s="46">
        <f>C11*2</f>
        <v>1200</v>
      </c>
      <c r="D18" s="49" t="s">
        <v>24</v>
      </c>
      <c r="E18" s="41"/>
      <c r="F18" s="42" t="str">
        <f>IF(E18=0," ",(ROUND(C18*E18,2)))</f>
        <v xml:space="preserve"> </v>
      </c>
      <c r="G18" s="43"/>
      <c r="H18" s="2"/>
    </row>
    <row r="19" spans="1:8" ht="24" customHeight="1">
      <c r="A19" s="44">
        <f t="shared" si="1"/>
        <v>2.6</v>
      </c>
      <c r="B19" s="45" t="s">
        <v>58</v>
      </c>
      <c r="C19" s="46">
        <f>C14*1.3</f>
        <v>994.5</v>
      </c>
      <c r="D19" s="49" t="s">
        <v>6</v>
      </c>
      <c r="E19" s="41"/>
      <c r="F19" s="42" t="str">
        <f t="shared" si="0"/>
        <v xml:space="preserve"> </v>
      </c>
      <c r="G19" s="43">
        <f>SUM(F14:F19)</f>
        <v>0</v>
      </c>
      <c r="H19" s="2"/>
    </row>
    <row r="20" spans="1:8" ht="24" customHeight="1">
      <c r="A20" s="47"/>
      <c r="B20" s="45"/>
      <c r="C20" s="46"/>
      <c r="D20" s="45"/>
      <c r="E20" s="41"/>
      <c r="F20" s="42" t="str">
        <f t="shared" si="0"/>
        <v xml:space="preserve"> </v>
      </c>
      <c r="G20" s="43"/>
      <c r="H20" s="2"/>
    </row>
    <row r="21" spans="1:8" ht="24" customHeight="1">
      <c r="A21" s="37">
        <v>3</v>
      </c>
      <c r="B21" s="38" t="s">
        <v>36</v>
      </c>
      <c r="C21" s="46"/>
      <c r="D21" s="45"/>
      <c r="E21" s="41"/>
      <c r="F21" s="42" t="str">
        <f t="shared" si="0"/>
        <v xml:space="preserve"> </v>
      </c>
      <c r="G21" s="43"/>
      <c r="H21" s="2"/>
    </row>
    <row r="22" spans="1:8" ht="24" customHeight="1">
      <c r="A22" s="44">
        <f>A21+0.1</f>
        <v>3.1</v>
      </c>
      <c r="B22" s="50" t="s">
        <v>33</v>
      </c>
      <c r="C22" s="46">
        <f>C11*1.025641</f>
        <v>615.38</v>
      </c>
      <c r="D22" s="49" t="s">
        <v>5</v>
      </c>
      <c r="E22" s="41"/>
      <c r="F22" s="42" t="str">
        <f t="shared" si="0"/>
        <v xml:space="preserve"> </v>
      </c>
      <c r="G22" s="43"/>
      <c r="H22" s="2"/>
    </row>
    <row r="23" spans="1:8" ht="24" customHeight="1">
      <c r="A23" s="44">
        <f>A22+0.1</f>
        <v>3.2</v>
      </c>
      <c r="B23" s="50" t="s">
        <v>55</v>
      </c>
      <c r="C23" s="46">
        <v>9.7100000000000009</v>
      </c>
      <c r="D23" s="49" t="s">
        <v>56</v>
      </c>
      <c r="E23" s="41"/>
      <c r="F23" s="42" t="str">
        <f t="shared" si="0"/>
        <v xml:space="preserve"> </v>
      </c>
      <c r="G23" s="43">
        <f>SUM(F22:F23)</f>
        <v>0</v>
      </c>
      <c r="H23" s="2"/>
    </row>
    <row r="24" spans="1:8" ht="24" customHeight="1">
      <c r="A24" s="44"/>
      <c r="B24" s="50"/>
      <c r="C24" s="46"/>
      <c r="D24" s="49"/>
      <c r="E24" s="41"/>
      <c r="F24" s="42"/>
      <c r="G24" s="43"/>
      <c r="H24" s="2"/>
    </row>
    <row r="25" spans="1:8" ht="24" customHeight="1">
      <c r="A25" s="37">
        <v>4</v>
      </c>
      <c r="B25" s="38" t="s">
        <v>37</v>
      </c>
      <c r="C25" s="46"/>
      <c r="D25" s="45"/>
      <c r="E25" s="41"/>
      <c r="F25" s="42" t="str">
        <f>IF(E25=0," ",(ROUND(C25*E25,2)))</f>
        <v xml:space="preserve"> </v>
      </c>
      <c r="G25" s="43"/>
      <c r="H25" s="2"/>
    </row>
    <row r="26" spans="1:8" ht="24" customHeight="1">
      <c r="A26" s="44">
        <f>A25+0.1</f>
        <v>4.0999999999999996</v>
      </c>
      <c r="B26" s="50" t="s">
        <v>33</v>
      </c>
      <c r="C26" s="46">
        <f>C22</f>
        <v>615.38</v>
      </c>
      <c r="D26" s="49" t="s">
        <v>5</v>
      </c>
      <c r="E26" s="41"/>
      <c r="F26" s="42" t="str">
        <f t="shared" ref="F26" si="2">IF(E26=0," ",(ROUND(C26*E26,2)))</f>
        <v xml:space="preserve"> </v>
      </c>
      <c r="G26" s="43">
        <f>SUM(F26)</f>
        <v>0</v>
      </c>
      <c r="H26" s="2"/>
    </row>
    <row r="27" spans="1:8" ht="24" customHeight="1">
      <c r="A27" s="44"/>
      <c r="B27" s="50"/>
      <c r="C27" s="46"/>
      <c r="D27" s="49"/>
      <c r="E27" s="51"/>
      <c r="F27" s="42"/>
      <c r="G27" s="43"/>
      <c r="H27" s="2"/>
    </row>
    <row r="28" spans="1:8" ht="24" customHeight="1">
      <c r="A28" s="37">
        <v>5</v>
      </c>
      <c r="B28" s="38" t="s">
        <v>38</v>
      </c>
      <c r="C28" s="46"/>
      <c r="D28" s="49"/>
      <c r="E28" s="41"/>
      <c r="F28" s="42" t="str">
        <f t="shared" si="0"/>
        <v xml:space="preserve"> </v>
      </c>
      <c r="G28" s="43"/>
      <c r="H28" s="2"/>
    </row>
    <row r="29" spans="1:8" ht="24" customHeight="1">
      <c r="A29" s="44">
        <f>A28+0.1</f>
        <v>5.0999999999999996</v>
      </c>
      <c r="B29" s="52" t="s">
        <v>30</v>
      </c>
      <c r="C29" s="46">
        <v>1</v>
      </c>
      <c r="D29" s="49" t="s">
        <v>27</v>
      </c>
      <c r="E29" s="51"/>
      <c r="F29" s="42" t="str">
        <f t="shared" si="0"/>
        <v xml:space="preserve"> </v>
      </c>
      <c r="G29" s="43"/>
      <c r="H29" s="2"/>
    </row>
    <row r="30" spans="1:8" ht="24" customHeight="1">
      <c r="A30" s="44">
        <f t="shared" ref="A30" si="3">A29+0.1</f>
        <v>5.2</v>
      </c>
      <c r="B30" s="52" t="s">
        <v>31</v>
      </c>
      <c r="C30" s="46">
        <v>2</v>
      </c>
      <c r="D30" s="49" t="s">
        <v>27</v>
      </c>
      <c r="E30" s="51"/>
      <c r="F30" s="42" t="str">
        <f t="shared" si="0"/>
        <v xml:space="preserve"> </v>
      </c>
      <c r="G30" s="43"/>
      <c r="H30" s="2"/>
    </row>
    <row r="31" spans="1:8" ht="24" customHeight="1">
      <c r="A31" s="44">
        <f>A30+0.1</f>
        <v>5.3</v>
      </c>
      <c r="B31" s="45" t="s">
        <v>44</v>
      </c>
      <c r="C31" s="46">
        <v>1</v>
      </c>
      <c r="D31" s="49" t="s">
        <v>27</v>
      </c>
      <c r="E31" s="51"/>
      <c r="F31" s="42" t="str">
        <f t="shared" si="0"/>
        <v xml:space="preserve"> </v>
      </c>
      <c r="G31" s="43"/>
      <c r="H31" s="2"/>
    </row>
    <row r="32" spans="1:8" ht="24" customHeight="1">
      <c r="A32" s="44">
        <f>A31+0.1</f>
        <v>5.4</v>
      </c>
      <c r="B32" s="45" t="s">
        <v>45</v>
      </c>
      <c r="C32" s="46">
        <v>2</v>
      </c>
      <c r="D32" s="49" t="s">
        <v>27</v>
      </c>
      <c r="E32" s="51"/>
      <c r="F32" s="42" t="str">
        <f t="shared" si="0"/>
        <v xml:space="preserve"> </v>
      </c>
      <c r="G32" s="43">
        <f>SUM(F29:F32)</f>
        <v>0</v>
      </c>
      <c r="H32" s="2"/>
    </row>
    <row r="33" spans="1:9" ht="24" customHeight="1">
      <c r="A33" s="53"/>
      <c r="B33" s="45"/>
      <c r="C33" s="46"/>
      <c r="D33" s="49"/>
      <c r="E33" s="51"/>
      <c r="F33" s="42"/>
      <c r="G33" s="43"/>
      <c r="H33" s="2"/>
    </row>
    <row r="34" spans="1:9" ht="24" customHeight="1">
      <c r="A34" s="37">
        <v>6</v>
      </c>
      <c r="B34" s="38" t="s">
        <v>39</v>
      </c>
      <c r="C34" s="46"/>
      <c r="D34" s="49"/>
      <c r="E34" s="41"/>
      <c r="F34" s="42" t="str">
        <f t="shared" si="0"/>
        <v xml:space="preserve"> </v>
      </c>
      <c r="G34" s="43"/>
      <c r="H34" s="2"/>
    </row>
    <row r="35" spans="1:9" ht="21" customHeight="1">
      <c r="A35" s="44">
        <f>A34+0.1</f>
        <v>6.1</v>
      </c>
      <c r="B35" s="45" t="s">
        <v>57</v>
      </c>
      <c r="C35" s="46">
        <v>50</v>
      </c>
      <c r="D35" s="49" t="s">
        <v>27</v>
      </c>
      <c r="E35" s="41"/>
      <c r="F35" s="42" t="str">
        <f t="shared" si="0"/>
        <v xml:space="preserve"> </v>
      </c>
      <c r="G35" s="43">
        <f>SUM(F35)</f>
        <v>0</v>
      </c>
      <c r="H35" s="2"/>
    </row>
    <row r="36" spans="1:9" ht="25.5" customHeight="1">
      <c r="A36" s="54"/>
      <c r="B36" s="55"/>
      <c r="C36" s="56"/>
      <c r="D36" s="57"/>
      <c r="E36" s="58"/>
      <c r="F36" s="59"/>
      <c r="G36" s="60"/>
      <c r="H36" s="2"/>
    </row>
    <row r="37" spans="1:9" ht="21.75" customHeight="1">
      <c r="A37" s="61">
        <v>7</v>
      </c>
      <c r="B37" s="62" t="s">
        <v>40</v>
      </c>
      <c r="C37" s="56"/>
      <c r="D37" s="57"/>
      <c r="E37" s="58"/>
      <c r="F37" s="59" t="str">
        <f>IF(E37=0," ",(ROUND(C37*E37,2)))</f>
        <v xml:space="preserve"> </v>
      </c>
      <c r="G37" s="60"/>
      <c r="H37" s="2"/>
    </row>
    <row r="38" spans="1:9" ht="21.75" customHeight="1">
      <c r="A38" s="44">
        <f>A37+0.1</f>
        <v>7.1</v>
      </c>
      <c r="B38" s="50" t="s">
        <v>51</v>
      </c>
      <c r="C38" s="46">
        <f>SUM(C11)</f>
        <v>600</v>
      </c>
      <c r="D38" s="49" t="s">
        <v>5</v>
      </c>
      <c r="E38" s="51"/>
      <c r="F38" s="42" t="str">
        <f t="shared" ref="F38" si="4">IF(E38=0," ",(ROUND(C38*E38,2)))</f>
        <v xml:space="preserve"> </v>
      </c>
      <c r="G38" s="43">
        <f>SUM(F38:F38)</f>
        <v>0</v>
      </c>
      <c r="H38" s="2"/>
    </row>
    <row r="39" spans="1:9" ht="21.75" customHeight="1">
      <c r="A39" s="44"/>
      <c r="B39" s="50"/>
      <c r="C39" s="46"/>
      <c r="D39" s="49"/>
      <c r="E39" s="51"/>
      <c r="F39" s="42" t="str">
        <f>IF(E4=0," ",(ROUND(C39*E39,2)))</f>
        <v xml:space="preserve"> </v>
      </c>
      <c r="G39" s="43"/>
      <c r="H39" s="2"/>
    </row>
    <row r="40" spans="1:9" ht="21.75" customHeight="1">
      <c r="A40" s="37">
        <v>8</v>
      </c>
      <c r="B40" s="38" t="s">
        <v>41</v>
      </c>
      <c r="C40" s="46">
        <v>1</v>
      </c>
      <c r="D40" s="40" t="s">
        <v>14</v>
      </c>
      <c r="E40" s="41"/>
      <c r="F40" s="42" t="str">
        <f t="shared" si="0"/>
        <v xml:space="preserve"> </v>
      </c>
      <c r="G40" s="43" t="str">
        <f>+F40</f>
        <v xml:space="preserve"> </v>
      </c>
      <c r="H40" s="2"/>
    </row>
    <row r="41" spans="1:9" ht="21.75" customHeight="1">
      <c r="A41" s="63"/>
      <c r="B41" s="55"/>
      <c r="C41" s="56"/>
      <c r="D41" s="57"/>
      <c r="E41" s="58"/>
      <c r="F41" s="59"/>
      <c r="G41" s="60"/>
      <c r="H41" s="2"/>
    </row>
    <row r="42" spans="1:9" ht="21.75" customHeight="1">
      <c r="A42" s="37">
        <v>9</v>
      </c>
      <c r="B42" s="38" t="s">
        <v>42</v>
      </c>
      <c r="C42" s="46"/>
      <c r="D42" s="49"/>
      <c r="E42" s="41"/>
      <c r="F42" s="42" t="str">
        <f t="shared" ref="F42:F44" si="5">IF(E42=0," ",(ROUND(C42*E42,2)))</f>
        <v xml:space="preserve"> </v>
      </c>
      <c r="G42" s="43"/>
      <c r="H42" s="2"/>
    </row>
    <row r="43" spans="1:9" ht="21.75" customHeight="1">
      <c r="A43" s="64">
        <f>A42+0.1</f>
        <v>9.1</v>
      </c>
      <c r="B43" s="65" t="s">
        <v>28</v>
      </c>
      <c r="C43" s="66">
        <v>1</v>
      </c>
      <c r="D43" s="67" t="s">
        <v>14</v>
      </c>
      <c r="E43" s="68"/>
      <c r="F43" s="69" t="str">
        <f t="shared" si="5"/>
        <v xml:space="preserve"> </v>
      </c>
      <c r="G43" s="70"/>
      <c r="H43" s="2"/>
      <c r="I43" s="1">
        <f>36000000*1%</f>
        <v>360000</v>
      </c>
    </row>
    <row r="44" spans="1:9" ht="21.75" customHeight="1">
      <c r="A44" s="64">
        <v>9.1999999999999993</v>
      </c>
      <c r="B44" s="45" t="s">
        <v>60</v>
      </c>
      <c r="C44" s="46">
        <f>C38*0.8</f>
        <v>480</v>
      </c>
      <c r="D44" s="49" t="s">
        <v>15</v>
      </c>
      <c r="E44" s="41"/>
      <c r="F44" s="42" t="str">
        <f t="shared" si="5"/>
        <v xml:space="preserve"> </v>
      </c>
      <c r="G44" s="43">
        <f>SUM(F43:F44)</f>
        <v>0</v>
      </c>
      <c r="H44" s="2"/>
    </row>
    <row r="45" spans="1:9" ht="21.75" customHeight="1">
      <c r="A45" s="44"/>
      <c r="B45" s="45"/>
      <c r="C45" s="46"/>
      <c r="D45" s="49"/>
      <c r="E45" s="41"/>
      <c r="F45" s="42"/>
      <c r="G45" s="43"/>
      <c r="H45" s="2"/>
    </row>
    <row r="46" spans="1:9" ht="36" customHeight="1">
      <c r="A46" s="61">
        <v>10</v>
      </c>
      <c r="B46" s="62" t="s">
        <v>54</v>
      </c>
      <c r="C46" s="56">
        <v>1</v>
      </c>
      <c r="D46" s="71" t="s">
        <v>7</v>
      </c>
      <c r="E46" s="58"/>
      <c r="F46" s="59" t="str">
        <f>IF(E46=0," ",(ROUND(C46*E46,2)))</f>
        <v xml:space="preserve"> </v>
      </c>
      <c r="G46" s="60" t="str">
        <f>+F46</f>
        <v xml:space="preserve"> </v>
      </c>
      <c r="H46" s="2"/>
    </row>
    <row r="47" spans="1:9" ht="21.75" customHeight="1">
      <c r="A47" s="72"/>
      <c r="B47" s="45"/>
      <c r="C47" s="46"/>
      <c r="D47" s="49"/>
      <c r="E47" s="41"/>
      <c r="F47" s="42"/>
      <c r="G47" s="43"/>
      <c r="H47" s="2"/>
    </row>
    <row r="48" spans="1:9" ht="21.75" customHeight="1">
      <c r="A48" s="37">
        <v>11</v>
      </c>
      <c r="B48" s="38" t="s">
        <v>43</v>
      </c>
      <c r="C48" s="46">
        <v>1</v>
      </c>
      <c r="D48" s="40" t="s">
        <v>7</v>
      </c>
      <c r="E48" s="41"/>
      <c r="F48" s="42" t="str">
        <f>IF(E48=0," ",(ROUND(C48*E48,2)))</f>
        <v xml:space="preserve"> </v>
      </c>
      <c r="G48" s="43" t="str">
        <f>+F48</f>
        <v xml:space="preserve"> </v>
      </c>
      <c r="H48" s="2"/>
    </row>
    <row r="49" spans="1:8" ht="21.75" customHeight="1" thickBot="1">
      <c r="A49" s="73"/>
      <c r="B49" s="74"/>
      <c r="C49" s="75"/>
      <c r="D49" s="76"/>
      <c r="E49" s="77"/>
      <c r="F49" s="78"/>
      <c r="G49" s="79"/>
      <c r="H49" s="2"/>
    </row>
    <row r="50" spans="1:8" ht="21.75" customHeight="1" thickTop="1" thickBot="1">
      <c r="A50" s="80" t="s">
        <v>46</v>
      </c>
      <c r="B50" s="81" t="s">
        <v>52</v>
      </c>
      <c r="C50" s="82"/>
      <c r="D50" s="83"/>
      <c r="E50" s="84"/>
      <c r="F50" s="85"/>
      <c r="G50" s="86">
        <f>SUM(G11:G48)</f>
        <v>0</v>
      </c>
      <c r="H50" s="2"/>
    </row>
    <row r="51" spans="1:8" ht="21.75" customHeight="1" thickTop="1" thickBot="1">
      <c r="A51" s="80"/>
      <c r="B51" s="81" t="s">
        <v>53</v>
      </c>
      <c r="C51" s="82"/>
      <c r="D51" s="83"/>
      <c r="E51" s="87"/>
      <c r="F51" s="85"/>
      <c r="G51" s="86">
        <f>SUM(F11:F48)</f>
        <v>0</v>
      </c>
      <c r="H51" s="2">
        <f>SUM(F10:F50)</f>
        <v>0</v>
      </c>
    </row>
    <row r="52" spans="1:8" ht="19.5" customHeight="1" thickTop="1">
      <c r="A52" s="106"/>
      <c r="B52" s="107"/>
      <c r="C52" s="108"/>
      <c r="D52" s="108"/>
      <c r="E52" s="108"/>
      <c r="F52" s="108"/>
      <c r="G52" s="109"/>
      <c r="H52" s="2"/>
    </row>
    <row r="53" spans="1:8" ht="19.5" customHeight="1">
      <c r="A53" s="110"/>
      <c r="B53" s="111" t="s">
        <v>61</v>
      </c>
      <c r="C53" s="112"/>
      <c r="D53" s="113">
        <v>0.1</v>
      </c>
      <c r="E53" s="114"/>
      <c r="F53" s="114">
        <f>D53*G50</f>
        <v>0</v>
      </c>
      <c r="G53" s="115"/>
      <c r="H53" s="2"/>
    </row>
    <row r="54" spans="1:8" ht="19.5" customHeight="1">
      <c r="A54" s="110"/>
      <c r="B54" s="111" t="s">
        <v>8</v>
      </c>
      <c r="C54" s="112"/>
      <c r="D54" s="113">
        <v>2.5000000000000001E-2</v>
      </c>
      <c r="E54" s="114"/>
      <c r="F54" s="114">
        <f>D54*G50</f>
        <v>0</v>
      </c>
      <c r="G54" s="115"/>
      <c r="H54" s="2"/>
    </row>
    <row r="55" spans="1:8" ht="19.5" customHeight="1">
      <c r="A55" s="110"/>
      <c r="B55" s="111" t="s">
        <v>9</v>
      </c>
      <c r="C55" s="112"/>
      <c r="D55" s="113">
        <v>5.3499999999999999E-2</v>
      </c>
      <c r="E55" s="114"/>
      <c r="F55" s="114">
        <f>D55*G50</f>
        <v>0</v>
      </c>
      <c r="G55" s="115"/>
      <c r="H55" s="2"/>
    </row>
    <row r="56" spans="1:8" ht="19.5" customHeight="1">
      <c r="A56" s="110"/>
      <c r="B56" s="111" t="s">
        <v>10</v>
      </c>
      <c r="C56" s="112"/>
      <c r="D56" s="113">
        <v>0.02</v>
      </c>
      <c r="E56" s="114"/>
      <c r="F56" s="114">
        <f>D56*G50</f>
        <v>0</v>
      </c>
      <c r="G56" s="115"/>
      <c r="H56" s="2"/>
    </row>
    <row r="57" spans="1:8" ht="19.5" customHeight="1">
      <c r="A57" s="110"/>
      <c r="B57" s="111" t="s">
        <v>11</v>
      </c>
      <c r="C57" s="112"/>
      <c r="D57" s="113">
        <v>0.01</v>
      </c>
      <c r="E57" s="114"/>
      <c r="F57" s="114">
        <f>D57*G50</f>
        <v>0</v>
      </c>
      <c r="G57" s="115"/>
      <c r="H57" s="2"/>
    </row>
    <row r="58" spans="1:8" ht="19.5" customHeight="1">
      <c r="A58" s="110"/>
      <c r="B58" s="111" t="s">
        <v>62</v>
      </c>
      <c r="C58" s="112"/>
      <c r="D58" s="113">
        <v>0.05</v>
      </c>
      <c r="E58" s="114"/>
      <c r="F58" s="114">
        <f>D58*G50</f>
        <v>0</v>
      </c>
      <c r="G58" s="115"/>
      <c r="H58" s="2"/>
    </row>
    <row r="59" spans="1:8" ht="19.5" customHeight="1" thickBot="1">
      <c r="A59" s="110"/>
      <c r="B59" s="111"/>
      <c r="C59" s="112"/>
      <c r="D59" s="116"/>
      <c r="E59" s="114"/>
      <c r="F59" s="114"/>
      <c r="G59" s="117"/>
      <c r="H59" s="2"/>
    </row>
    <row r="60" spans="1:8" ht="21.75" customHeight="1" thickTop="1" thickBot="1">
      <c r="A60" s="118"/>
      <c r="B60" s="119" t="s">
        <v>17</v>
      </c>
      <c r="C60" s="120"/>
      <c r="D60" s="121"/>
      <c r="E60" s="122"/>
      <c r="F60" s="122"/>
      <c r="G60" s="123">
        <f>SUM(F53:F58)</f>
        <v>0</v>
      </c>
      <c r="H60" s="2"/>
    </row>
    <row r="61" spans="1:8" ht="18.75" customHeight="1" thickTop="1" thickBot="1">
      <c r="A61" s="124"/>
      <c r="B61" s="125"/>
      <c r="C61" s="126"/>
      <c r="D61" s="127"/>
      <c r="E61" s="128"/>
      <c r="F61" s="128"/>
      <c r="G61" s="129"/>
      <c r="H61" s="2"/>
    </row>
    <row r="62" spans="1:8" ht="21.75" customHeight="1" thickTop="1" thickBot="1">
      <c r="A62" s="118"/>
      <c r="B62" s="119" t="s">
        <v>25</v>
      </c>
      <c r="C62" s="120"/>
      <c r="D62" s="121"/>
      <c r="E62" s="122"/>
      <c r="F62" s="122"/>
      <c r="G62" s="123">
        <f>+G60+G50</f>
        <v>0</v>
      </c>
      <c r="H62" s="2"/>
    </row>
    <row r="63" spans="1:8" ht="21.75" customHeight="1" thickTop="1" thickBot="1">
      <c r="A63" s="124"/>
      <c r="B63" s="125"/>
      <c r="C63" s="126"/>
      <c r="D63" s="127"/>
      <c r="E63" s="128"/>
      <c r="F63" s="128"/>
      <c r="G63" s="129"/>
      <c r="H63" s="2"/>
    </row>
    <row r="64" spans="1:8" ht="21.75" customHeight="1" thickTop="1" thickBot="1">
      <c r="A64" s="118"/>
      <c r="B64" s="119" t="s">
        <v>18</v>
      </c>
      <c r="C64" s="120"/>
      <c r="D64" s="130">
        <v>0.03</v>
      </c>
      <c r="E64" s="122"/>
      <c r="F64" s="122"/>
      <c r="G64" s="123">
        <f>+G60*D64</f>
        <v>0</v>
      </c>
      <c r="H64" s="2"/>
    </row>
    <row r="65" spans="1:8" ht="21.75" customHeight="1" thickTop="1" thickBot="1">
      <c r="A65" s="124"/>
      <c r="B65" s="125"/>
      <c r="C65" s="126"/>
      <c r="D65" s="127"/>
      <c r="E65" s="128"/>
      <c r="F65" s="128"/>
      <c r="G65" s="129"/>
      <c r="H65" s="2"/>
    </row>
    <row r="66" spans="1:8" ht="21.75" customHeight="1" thickTop="1" thickBot="1">
      <c r="A66" s="118"/>
      <c r="B66" s="119" t="s">
        <v>26</v>
      </c>
      <c r="C66" s="120"/>
      <c r="D66" s="130">
        <v>0.06</v>
      </c>
      <c r="E66" s="122"/>
      <c r="F66" s="122"/>
      <c r="G66" s="123">
        <f>D66*G50</f>
        <v>0</v>
      </c>
      <c r="H66" s="2"/>
    </row>
    <row r="67" spans="1:8" ht="21.75" customHeight="1" thickTop="1" thickBot="1">
      <c r="A67" s="131"/>
      <c r="B67" s="132"/>
      <c r="C67" s="133"/>
      <c r="D67" s="134"/>
      <c r="E67" s="135"/>
      <c r="F67" s="135"/>
      <c r="G67" s="136"/>
      <c r="H67" s="2"/>
    </row>
    <row r="68" spans="1:8" ht="27.75" customHeight="1" thickTop="1" thickBot="1">
      <c r="A68" s="137"/>
      <c r="B68" s="138" t="s">
        <v>63</v>
      </c>
      <c r="C68" s="139"/>
      <c r="D68" s="130">
        <f>1/1000</f>
        <v>1E-3</v>
      </c>
      <c r="E68" s="140"/>
      <c r="F68" s="140"/>
      <c r="G68" s="141">
        <f>D68*G50</f>
        <v>0</v>
      </c>
      <c r="H68" s="2"/>
    </row>
    <row r="69" spans="1:8" ht="21.75" customHeight="1" thickTop="1" thickBot="1">
      <c r="A69" s="124"/>
      <c r="B69" s="125"/>
      <c r="C69" s="126"/>
      <c r="D69" s="127"/>
      <c r="E69" s="128"/>
      <c r="F69" s="128"/>
      <c r="G69" s="129"/>
      <c r="H69" s="2"/>
    </row>
    <row r="70" spans="1:8" ht="21.75" customHeight="1" thickTop="1" thickBot="1">
      <c r="A70" s="118"/>
      <c r="B70" s="119" t="s">
        <v>13</v>
      </c>
      <c r="C70" s="120"/>
      <c r="D70" s="130">
        <v>0.05</v>
      </c>
      <c r="E70" s="122"/>
      <c r="F70" s="122"/>
      <c r="G70" s="123">
        <f>D70*G62</f>
        <v>0</v>
      </c>
      <c r="H70" s="2"/>
    </row>
    <row r="71" spans="1:8" ht="21.75" customHeight="1" thickTop="1" thickBot="1">
      <c r="A71" s="124"/>
      <c r="B71" s="125"/>
      <c r="C71" s="126"/>
      <c r="D71" s="128"/>
      <c r="E71" s="128"/>
      <c r="F71" s="128"/>
      <c r="G71" s="129"/>
      <c r="H71" s="2"/>
    </row>
    <row r="72" spans="1:8" ht="34.5" customHeight="1" thickTop="1" thickBot="1">
      <c r="A72" s="118"/>
      <c r="B72" s="142" t="s">
        <v>64</v>
      </c>
      <c r="C72" s="120"/>
      <c r="D72" s="130">
        <v>0.18</v>
      </c>
      <c r="E72" s="122"/>
      <c r="F72" s="122"/>
      <c r="G72" s="123">
        <f>D72*F53</f>
        <v>0</v>
      </c>
      <c r="H72" s="2"/>
    </row>
    <row r="73" spans="1:8" ht="21" customHeight="1" thickTop="1" thickBot="1">
      <c r="A73" s="124"/>
      <c r="B73" s="125"/>
      <c r="C73" s="126"/>
      <c r="D73" s="128"/>
      <c r="E73" s="128"/>
      <c r="F73" s="128"/>
      <c r="G73" s="129"/>
      <c r="H73" s="2"/>
    </row>
    <row r="74" spans="1:8" ht="21" customHeight="1" thickTop="1" thickBot="1">
      <c r="A74" s="118"/>
      <c r="B74" s="119" t="s">
        <v>19</v>
      </c>
      <c r="C74" s="120"/>
      <c r="D74" s="122"/>
      <c r="E74" s="122"/>
      <c r="F74" s="122"/>
      <c r="G74" s="123">
        <f>G62+G64+G66+G70+G72+G68</f>
        <v>0</v>
      </c>
      <c r="H74" s="2"/>
    </row>
    <row r="75" spans="1:8" ht="18.75" customHeight="1" thickTop="1">
      <c r="A75" s="17"/>
      <c r="B75" s="17"/>
      <c r="C75" s="18"/>
      <c r="D75" s="19"/>
      <c r="E75" s="18"/>
      <c r="F75" s="18"/>
      <c r="G75" s="20"/>
    </row>
    <row r="76" spans="1:8" ht="18.75" customHeight="1">
      <c r="A76" s="92"/>
      <c r="B76" s="93"/>
      <c r="C76" s="94"/>
      <c r="D76" s="94"/>
      <c r="E76" s="95"/>
      <c r="F76" s="96"/>
      <c r="G76" s="94"/>
    </row>
    <row r="77" spans="1:8" ht="18.75" customHeight="1">
      <c r="A77" s="92"/>
      <c r="B77" s="93"/>
      <c r="C77" s="94"/>
      <c r="D77" s="94"/>
      <c r="E77" s="95"/>
      <c r="F77" s="96"/>
      <c r="G77" s="94"/>
    </row>
    <row r="78" spans="1:8" ht="18.75" customHeight="1">
      <c r="A78" s="92"/>
      <c r="B78" s="93"/>
      <c r="C78" s="94"/>
      <c r="D78" s="94"/>
      <c r="E78" s="95"/>
      <c r="F78" s="96"/>
      <c r="G78" s="94"/>
    </row>
    <row r="79" spans="1:8" ht="18.75" customHeight="1">
      <c r="A79" s="92"/>
      <c r="B79" s="93"/>
      <c r="C79" s="94"/>
      <c r="D79" s="94"/>
      <c r="E79" s="95"/>
      <c r="F79" s="96"/>
      <c r="G79" s="94"/>
    </row>
    <row r="80" spans="1:8" ht="23.25" customHeight="1">
      <c r="A80" s="92"/>
      <c r="B80" s="97"/>
      <c r="C80" s="98"/>
      <c r="D80" s="94"/>
      <c r="E80" s="99"/>
      <c r="F80" s="96"/>
      <c r="G80" s="94"/>
    </row>
    <row r="81" spans="1:8" ht="23.25" customHeight="1">
      <c r="A81" s="92"/>
      <c r="B81" s="93"/>
      <c r="C81" s="94"/>
      <c r="D81" s="94"/>
      <c r="E81" s="95"/>
      <c r="F81" s="96"/>
      <c r="G81" s="94"/>
    </row>
    <row r="82" spans="1:8" ht="23.25" customHeight="1">
      <c r="A82" s="92"/>
      <c r="B82" s="93"/>
      <c r="C82" s="94"/>
      <c r="D82" s="98"/>
      <c r="E82" s="95"/>
      <c r="F82" s="96"/>
      <c r="G82" s="94"/>
    </row>
    <row r="83" spans="1:8" ht="23.25" customHeight="1">
      <c r="A83" s="100"/>
      <c r="B83" s="93"/>
      <c r="C83" s="94"/>
      <c r="D83" s="94"/>
      <c r="E83" s="95"/>
      <c r="F83" s="96"/>
      <c r="G83" s="94"/>
    </row>
    <row r="84" spans="1:8" ht="23.25" customHeight="1">
      <c r="A84" s="100"/>
      <c r="B84" s="93"/>
      <c r="C84" s="94"/>
      <c r="D84" s="94"/>
      <c r="E84" s="95"/>
      <c r="F84" s="96"/>
      <c r="G84" s="94"/>
    </row>
    <row r="85" spans="1:8" ht="23.25" customHeight="1">
      <c r="A85" s="100"/>
      <c r="B85" s="93"/>
      <c r="C85" s="94"/>
      <c r="D85" s="94"/>
      <c r="E85" s="95"/>
      <c r="F85" s="96"/>
      <c r="G85" s="94"/>
    </row>
    <row r="86" spans="1:8" ht="23.25" customHeight="1">
      <c r="A86" s="100"/>
      <c r="B86" s="93"/>
      <c r="C86" s="94"/>
      <c r="D86" s="94"/>
      <c r="E86" s="95"/>
      <c r="F86" s="96"/>
      <c r="G86" s="94"/>
      <c r="H86" s="1">
        <f>SUM(F75:F107)</f>
        <v>0</v>
      </c>
    </row>
    <row r="87" spans="1:8" ht="23.25" customHeight="1">
      <c r="A87" s="101"/>
      <c r="B87" s="97"/>
      <c r="C87" s="98"/>
      <c r="D87" s="98"/>
      <c r="E87" s="99"/>
      <c r="F87" s="96"/>
      <c r="G87" s="98"/>
      <c r="H87" s="1">
        <f>SUM(F9:F107)</f>
        <v>0</v>
      </c>
    </row>
    <row r="88" spans="1:8" ht="23.25" customHeight="1">
      <c r="A88" s="100"/>
      <c r="B88" s="93"/>
      <c r="C88" s="94"/>
      <c r="D88" s="94"/>
      <c r="E88" s="95"/>
      <c r="F88" s="96"/>
      <c r="G88" s="94"/>
    </row>
    <row r="89" spans="1:8" ht="23.25" customHeight="1">
      <c r="A89" s="102"/>
      <c r="B89" s="103"/>
      <c r="C89" s="104"/>
      <c r="D89" s="102"/>
      <c r="E89" s="103"/>
      <c r="F89" s="103"/>
      <c r="G89" s="105"/>
    </row>
    <row r="90" spans="1:8" ht="23.25" customHeight="1">
      <c r="A90" s="102"/>
      <c r="B90" s="102"/>
      <c r="C90" s="104"/>
      <c r="D90" s="102"/>
      <c r="E90" s="102"/>
      <c r="F90" s="102"/>
      <c r="G90" s="105"/>
    </row>
    <row r="91" spans="1:8" ht="23.25" customHeight="1">
      <c r="A91" s="88"/>
      <c r="B91" s="88"/>
      <c r="C91" s="89"/>
      <c r="D91" s="88"/>
      <c r="E91" s="90"/>
      <c r="F91" s="7"/>
    </row>
    <row r="92" spans="1:8" ht="23.25" customHeight="1">
      <c r="A92" s="88"/>
      <c r="B92" s="88"/>
      <c r="C92" s="89"/>
      <c r="D92" s="88"/>
      <c r="E92" s="90"/>
      <c r="F92" s="7"/>
    </row>
    <row r="93" spans="1:8" ht="23.25" customHeight="1">
      <c r="A93" s="88"/>
      <c r="B93" s="88"/>
      <c r="C93" s="89"/>
      <c r="D93" s="88"/>
      <c r="E93" s="90"/>
      <c r="F93" s="7"/>
    </row>
    <row r="94" spans="1:8" ht="23.25" customHeight="1">
      <c r="A94" s="88"/>
      <c r="B94" s="88"/>
      <c r="C94" s="89"/>
      <c r="D94" s="88"/>
      <c r="E94" s="90"/>
      <c r="F94" s="7"/>
    </row>
    <row r="95" spans="1:8" ht="23.25" customHeight="1">
      <c r="A95" s="88"/>
      <c r="B95" s="88"/>
      <c r="C95" s="89"/>
      <c r="D95" s="88"/>
      <c r="E95" s="90"/>
      <c r="F95" s="7"/>
    </row>
    <row r="96" spans="1:8" ht="23.25" customHeight="1">
      <c r="A96" s="88"/>
      <c r="B96" s="88"/>
      <c r="C96" s="89"/>
      <c r="D96" s="88"/>
      <c r="E96" s="90"/>
      <c r="F96" s="7"/>
    </row>
    <row r="97" spans="1:6" ht="23.25" customHeight="1">
      <c r="A97" s="88"/>
      <c r="B97" s="88"/>
      <c r="C97" s="89"/>
      <c r="D97" s="88"/>
      <c r="E97" s="90"/>
      <c r="F97" s="7"/>
    </row>
    <row r="98" spans="1:6" ht="23.25" customHeight="1">
      <c r="A98" s="88"/>
      <c r="B98" s="88"/>
      <c r="C98" s="89"/>
      <c r="D98" s="88"/>
      <c r="E98" s="90"/>
      <c r="F98" s="7"/>
    </row>
    <row r="99" spans="1:6" ht="23.25" customHeight="1">
      <c r="A99" s="88"/>
      <c r="B99" s="88"/>
      <c r="C99" s="89"/>
      <c r="D99" s="88"/>
      <c r="E99" s="90"/>
      <c r="F99" s="7"/>
    </row>
    <row r="100" spans="1:6" ht="23.25" customHeight="1">
      <c r="A100" s="88"/>
      <c r="B100" s="88"/>
      <c r="C100" s="89"/>
      <c r="D100" s="88"/>
      <c r="E100" s="90"/>
      <c r="F100" s="7"/>
    </row>
    <row r="101" spans="1:6" ht="23.25" customHeight="1">
      <c r="A101" s="88"/>
      <c r="B101" s="88"/>
      <c r="C101" s="89"/>
      <c r="D101" s="88"/>
      <c r="E101" s="90"/>
      <c r="F101" s="7"/>
    </row>
    <row r="102" spans="1:6" ht="23.25" customHeight="1">
      <c r="A102" s="88"/>
      <c r="B102" s="88"/>
      <c r="C102" s="89"/>
      <c r="D102" s="88"/>
      <c r="E102" s="90"/>
      <c r="F102" s="7"/>
    </row>
    <row r="103" spans="1:6" ht="23.25" customHeight="1">
      <c r="A103" s="88"/>
      <c r="B103" s="88"/>
      <c r="C103" s="89"/>
      <c r="D103" s="88"/>
      <c r="E103" s="90"/>
      <c r="F103" s="7"/>
    </row>
    <row r="104" spans="1:6" ht="23.25" customHeight="1">
      <c r="A104" s="88"/>
      <c r="B104" s="88"/>
      <c r="C104" s="89"/>
      <c r="D104" s="88"/>
      <c r="E104" s="90"/>
      <c r="F104" s="7"/>
    </row>
    <row r="105" spans="1:6" ht="23.25" customHeight="1">
      <c r="A105" s="88"/>
      <c r="B105" s="88"/>
      <c r="C105" s="89"/>
      <c r="D105" s="88"/>
      <c r="E105" s="90"/>
      <c r="F105" s="7"/>
    </row>
    <row r="106" spans="1:6" ht="23.25" customHeight="1">
      <c r="A106" s="88"/>
      <c r="B106" s="88"/>
      <c r="C106" s="89"/>
      <c r="D106" s="88"/>
      <c r="E106" s="90"/>
      <c r="F106" s="7"/>
    </row>
    <row r="107" spans="1:6" ht="23.25" customHeight="1">
      <c r="A107" s="88"/>
      <c r="B107" s="88"/>
      <c r="C107" s="89"/>
      <c r="D107" s="88"/>
      <c r="E107" s="90"/>
      <c r="F107" s="7"/>
    </row>
    <row r="108" spans="1:6" ht="23.25" customHeight="1">
      <c r="A108" s="88"/>
      <c r="B108" s="88"/>
      <c r="C108" s="89"/>
      <c r="D108" s="88"/>
      <c r="E108" s="90"/>
      <c r="F108" s="7"/>
    </row>
    <row r="109" spans="1:6" ht="23.25" customHeight="1">
      <c r="A109" s="88"/>
      <c r="B109" s="88"/>
      <c r="C109" s="89"/>
      <c r="D109" s="88"/>
      <c r="E109" s="90"/>
      <c r="F109" s="7"/>
    </row>
    <row r="110" spans="1:6" ht="23.25" customHeight="1">
      <c r="A110" s="88"/>
      <c r="B110" s="88"/>
      <c r="C110" s="89"/>
      <c r="D110" s="88"/>
      <c r="E110" s="90"/>
      <c r="F110" s="7"/>
    </row>
    <row r="111" spans="1:6" ht="23.25" customHeight="1">
      <c r="A111" s="88"/>
      <c r="B111" s="88"/>
      <c r="C111" s="89"/>
      <c r="D111" s="88"/>
      <c r="E111" s="90"/>
      <c r="F111" s="7"/>
    </row>
    <row r="112" spans="1:6" ht="23.25" customHeight="1">
      <c r="A112" s="88"/>
      <c r="B112" s="88"/>
      <c r="C112" s="89"/>
      <c r="D112" s="88"/>
      <c r="E112" s="90"/>
      <c r="F112" s="7"/>
    </row>
    <row r="113" spans="1:6" ht="23.25" customHeight="1">
      <c r="A113" s="88"/>
      <c r="B113" s="88"/>
      <c r="C113" s="89"/>
      <c r="D113" s="88"/>
      <c r="E113" s="90"/>
      <c r="F113" s="7"/>
    </row>
    <row r="114" spans="1:6" ht="23.25" customHeight="1">
      <c r="A114" s="88"/>
      <c r="B114" s="88"/>
      <c r="C114" s="89"/>
      <c r="D114" s="88"/>
      <c r="E114" s="90"/>
      <c r="F114" s="7"/>
    </row>
    <row r="115" spans="1:6" ht="23.25" customHeight="1">
      <c r="A115" s="88"/>
      <c r="B115" s="88"/>
      <c r="C115" s="89"/>
      <c r="D115" s="88"/>
      <c r="E115" s="90"/>
      <c r="F115" s="7"/>
    </row>
    <row r="116" spans="1:6" ht="23.25" customHeight="1">
      <c r="A116" s="88"/>
      <c r="B116" s="88"/>
      <c r="C116" s="89"/>
      <c r="D116" s="88"/>
      <c r="E116" s="90"/>
      <c r="F116" s="7"/>
    </row>
    <row r="117" spans="1:6" ht="23.25" customHeight="1">
      <c r="A117" s="88"/>
      <c r="B117" s="88"/>
      <c r="C117" s="89"/>
      <c r="D117" s="88"/>
      <c r="E117" s="90"/>
      <c r="F117" s="7"/>
    </row>
    <row r="118" spans="1:6" ht="15" customHeight="1">
      <c r="A118" s="88"/>
      <c r="B118" s="88"/>
      <c r="C118" s="89"/>
      <c r="D118" s="88"/>
      <c r="E118" s="90"/>
      <c r="F118" s="7"/>
    </row>
    <row r="119" spans="1:6" ht="15" customHeight="1">
      <c r="A119" s="88"/>
      <c r="B119" s="88"/>
      <c r="C119" s="89"/>
      <c r="D119" s="88"/>
      <c r="E119" s="90"/>
      <c r="F119" s="7"/>
    </row>
    <row r="120" spans="1:6" ht="15" customHeight="1">
      <c r="A120" s="88"/>
      <c r="B120" s="88"/>
      <c r="C120" s="89"/>
      <c r="D120" s="88"/>
      <c r="E120" s="90"/>
      <c r="F120" s="7"/>
    </row>
    <row r="121" spans="1:6" ht="15" customHeight="1">
      <c r="A121" s="88"/>
      <c r="B121" s="88"/>
      <c r="C121" s="89"/>
      <c r="D121" s="88"/>
      <c r="E121" s="90"/>
      <c r="F121" s="7"/>
    </row>
    <row r="122" spans="1:6" ht="15" customHeight="1">
      <c r="A122" s="88"/>
      <c r="B122" s="88"/>
      <c r="C122" s="89"/>
      <c r="D122" s="88"/>
      <c r="E122" s="90"/>
      <c r="F122" s="7"/>
    </row>
    <row r="123" spans="1:6" ht="15" customHeight="1">
      <c r="A123" s="88"/>
      <c r="B123" s="88"/>
      <c r="C123" s="89"/>
      <c r="D123" s="88"/>
      <c r="E123" s="90"/>
      <c r="F123" s="7"/>
    </row>
    <row r="124" spans="1:6" ht="15" customHeight="1">
      <c r="A124" s="88"/>
      <c r="B124" s="88"/>
      <c r="C124" s="89"/>
      <c r="D124" s="88"/>
      <c r="E124" s="90"/>
      <c r="F124" s="7"/>
    </row>
    <row r="125" spans="1:6" ht="15" customHeight="1">
      <c r="A125" s="88"/>
      <c r="B125" s="88"/>
      <c r="C125" s="89"/>
      <c r="D125" s="88"/>
      <c r="E125" s="90"/>
      <c r="F125" s="7"/>
    </row>
    <row r="126" spans="1:6" ht="15" customHeight="1">
      <c r="A126" s="88"/>
      <c r="B126" s="88"/>
      <c r="C126" s="89"/>
      <c r="D126" s="88"/>
      <c r="E126" s="90"/>
      <c r="F126" s="7"/>
    </row>
    <row r="127" spans="1:6" ht="15" customHeight="1">
      <c r="A127" s="88"/>
      <c r="B127" s="88"/>
      <c r="C127" s="89"/>
      <c r="D127" s="88"/>
      <c r="E127" s="90"/>
      <c r="F127" s="7"/>
    </row>
    <row r="128" spans="1:6" ht="15" customHeight="1">
      <c r="A128" s="88"/>
      <c r="B128" s="88"/>
      <c r="C128" s="89"/>
      <c r="D128" s="88"/>
      <c r="E128" s="90"/>
      <c r="F128" s="7"/>
    </row>
    <row r="129" spans="1:6" ht="15" customHeight="1">
      <c r="A129" s="88"/>
      <c r="B129" s="88"/>
      <c r="C129" s="89"/>
      <c r="D129" s="88"/>
      <c r="E129" s="90"/>
      <c r="F129" s="7"/>
    </row>
    <row r="130" spans="1:6" ht="15" customHeight="1">
      <c r="A130" s="88"/>
      <c r="B130" s="88"/>
      <c r="C130" s="89"/>
      <c r="D130" s="88"/>
      <c r="E130" s="90"/>
      <c r="F130" s="7"/>
    </row>
    <row r="131" spans="1:6" ht="15" customHeight="1">
      <c r="A131" s="88"/>
      <c r="B131" s="88"/>
      <c r="C131" s="89"/>
      <c r="D131" s="88"/>
      <c r="E131" s="90"/>
      <c r="F131" s="7"/>
    </row>
    <row r="132" spans="1:6" ht="15" customHeight="1">
      <c r="A132" s="88"/>
      <c r="B132" s="88"/>
      <c r="C132" s="89"/>
      <c r="D132" s="88"/>
      <c r="E132" s="90"/>
      <c r="F132" s="7"/>
    </row>
    <row r="133" spans="1:6" ht="15" customHeight="1">
      <c r="A133" s="88"/>
      <c r="B133" s="88"/>
      <c r="C133" s="89"/>
      <c r="D133" s="88"/>
      <c r="E133" s="90"/>
      <c r="F133" s="7"/>
    </row>
    <row r="134" spans="1:6" ht="15" customHeight="1">
      <c r="A134" s="88"/>
      <c r="B134" s="88"/>
      <c r="C134" s="89"/>
      <c r="D134" s="88"/>
      <c r="E134" s="90"/>
      <c r="F134" s="7"/>
    </row>
    <row r="135" spans="1:6" ht="15" customHeight="1">
      <c r="A135" s="88"/>
      <c r="B135" s="88"/>
      <c r="C135" s="89"/>
      <c r="D135" s="88"/>
      <c r="E135" s="90"/>
      <c r="F135" s="7"/>
    </row>
    <row r="136" spans="1:6" ht="15" customHeight="1">
      <c r="A136" s="88"/>
      <c r="B136" s="88"/>
      <c r="C136" s="89"/>
      <c r="D136" s="88"/>
      <c r="E136" s="90"/>
      <c r="F136" s="7"/>
    </row>
    <row r="137" spans="1:6" ht="15" customHeight="1">
      <c r="A137" s="88"/>
      <c r="B137" s="88"/>
      <c r="C137" s="89"/>
      <c r="D137" s="88"/>
      <c r="E137" s="90"/>
      <c r="F137" s="7"/>
    </row>
    <row r="138" spans="1:6" ht="15" customHeight="1">
      <c r="A138" s="88"/>
      <c r="B138" s="88"/>
      <c r="C138" s="89"/>
      <c r="D138" s="88"/>
      <c r="E138" s="90"/>
      <c r="F138" s="7"/>
    </row>
    <row r="139" spans="1:6" ht="15" customHeight="1">
      <c r="A139" s="88"/>
      <c r="B139" s="88"/>
      <c r="C139" s="89"/>
      <c r="D139" s="88"/>
      <c r="E139" s="90"/>
      <c r="F139" s="7"/>
    </row>
    <row r="140" spans="1:6" ht="15" customHeight="1">
      <c r="A140" s="88"/>
      <c r="B140" s="88"/>
      <c r="C140" s="89"/>
      <c r="D140" s="88"/>
      <c r="E140" s="90"/>
      <c r="F140" s="7"/>
    </row>
    <row r="141" spans="1:6" ht="15" customHeight="1">
      <c r="A141" s="88"/>
      <c r="B141" s="88"/>
      <c r="C141" s="89"/>
      <c r="D141" s="88"/>
      <c r="E141" s="90"/>
      <c r="F141" s="7"/>
    </row>
    <row r="142" spans="1:6" ht="15" customHeight="1">
      <c r="A142" s="88"/>
      <c r="B142" s="88"/>
      <c r="C142" s="89"/>
      <c r="D142" s="88"/>
      <c r="E142" s="90"/>
      <c r="F142" s="7"/>
    </row>
    <row r="143" spans="1:6" ht="15" customHeight="1">
      <c r="A143" s="88"/>
      <c r="B143" s="88"/>
      <c r="C143" s="89"/>
      <c r="D143" s="88"/>
      <c r="E143" s="90"/>
      <c r="F143" s="7"/>
    </row>
    <row r="144" spans="1:6" ht="15" customHeight="1">
      <c r="A144" s="88"/>
      <c r="B144" s="88"/>
      <c r="C144" s="89"/>
      <c r="D144" s="88"/>
      <c r="E144" s="90"/>
      <c r="F144" s="7"/>
    </row>
    <row r="145" spans="1:6" ht="15" customHeight="1">
      <c r="A145" s="88"/>
      <c r="B145" s="88"/>
      <c r="C145" s="89"/>
      <c r="D145" s="88"/>
      <c r="E145" s="90"/>
      <c r="F145" s="7"/>
    </row>
    <row r="146" spans="1:6" ht="15" customHeight="1">
      <c r="A146" s="88"/>
      <c r="B146" s="88"/>
      <c r="C146" s="89"/>
      <c r="D146" s="88"/>
      <c r="E146" s="90"/>
      <c r="F146" s="7"/>
    </row>
    <row r="147" spans="1:6" ht="15" customHeight="1">
      <c r="A147" s="88"/>
      <c r="B147" s="88"/>
      <c r="C147" s="89"/>
      <c r="D147" s="88"/>
      <c r="E147" s="90"/>
      <c r="F147" s="7"/>
    </row>
    <row r="148" spans="1:6" ht="15" customHeight="1">
      <c r="A148" s="88"/>
      <c r="B148" s="88"/>
      <c r="C148" s="89"/>
      <c r="D148" s="88"/>
      <c r="E148" s="90"/>
      <c r="F148" s="7"/>
    </row>
    <row r="149" spans="1:6" ht="15" customHeight="1">
      <c r="A149" s="88"/>
      <c r="B149" s="88"/>
      <c r="C149" s="89"/>
      <c r="D149" s="88"/>
      <c r="E149" s="90"/>
      <c r="F149" s="7"/>
    </row>
    <row r="150" spans="1:6" ht="15" customHeight="1">
      <c r="A150" s="88"/>
      <c r="B150" s="88"/>
      <c r="C150" s="89"/>
      <c r="D150" s="88"/>
      <c r="E150" s="90"/>
      <c r="F150" s="7"/>
    </row>
    <row r="151" spans="1:6" ht="15" customHeight="1">
      <c r="A151" s="88"/>
      <c r="B151" s="88"/>
      <c r="C151" s="89"/>
      <c r="D151" s="88"/>
      <c r="E151" s="90"/>
      <c r="F151" s="7"/>
    </row>
    <row r="152" spans="1:6" ht="15" customHeight="1">
      <c r="A152" s="88"/>
      <c r="B152" s="88"/>
      <c r="C152" s="89"/>
      <c r="D152" s="88"/>
      <c r="E152" s="90"/>
      <c r="F152" s="7"/>
    </row>
    <row r="153" spans="1:6" ht="15" customHeight="1">
      <c r="A153" s="88"/>
      <c r="B153" s="88"/>
      <c r="C153" s="89"/>
      <c r="D153" s="88"/>
      <c r="E153" s="90"/>
      <c r="F153" s="7"/>
    </row>
    <row r="154" spans="1:6" ht="15" customHeight="1">
      <c r="A154" s="88"/>
      <c r="B154" s="88"/>
      <c r="C154" s="89"/>
      <c r="D154" s="88"/>
      <c r="E154" s="90"/>
      <c r="F154" s="7"/>
    </row>
    <row r="155" spans="1:6" ht="15" customHeight="1">
      <c r="A155" s="88"/>
      <c r="B155" s="88"/>
      <c r="C155" s="89"/>
      <c r="D155" s="88"/>
      <c r="E155" s="90"/>
      <c r="F155" s="7"/>
    </row>
    <row r="156" spans="1:6" ht="15" customHeight="1">
      <c r="A156" s="88"/>
      <c r="B156" s="88"/>
      <c r="C156" s="89"/>
      <c r="D156" s="88"/>
      <c r="E156" s="90"/>
      <c r="F156" s="7"/>
    </row>
    <row r="157" spans="1:6" ht="15" customHeight="1">
      <c r="A157" s="88"/>
      <c r="B157" s="88"/>
      <c r="C157" s="89"/>
      <c r="D157" s="88"/>
      <c r="E157" s="90"/>
      <c r="F157" s="7"/>
    </row>
    <row r="158" spans="1:6" ht="15" customHeight="1">
      <c r="A158" s="88"/>
      <c r="B158" s="88"/>
      <c r="C158" s="89"/>
      <c r="D158" s="88"/>
      <c r="E158" s="90"/>
      <c r="F158" s="7"/>
    </row>
    <row r="159" spans="1:6" ht="15" customHeight="1">
      <c r="A159" s="88"/>
      <c r="B159" s="88"/>
      <c r="C159" s="89"/>
      <c r="D159" s="88"/>
      <c r="E159" s="90"/>
      <c r="F159" s="7"/>
    </row>
    <row r="160" spans="1:6" ht="15" customHeight="1">
      <c r="A160" s="88"/>
      <c r="B160" s="88"/>
      <c r="C160" s="89"/>
      <c r="D160" s="88"/>
      <c r="E160" s="90"/>
      <c r="F160" s="7"/>
    </row>
    <row r="161" spans="1:6" ht="15" customHeight="1">
      <c r="A161" s="88"/>
      <c r="B161" s="88"/>
      <c r="C161" s="89"/>
      <c r="D161" s="88"/>
      <c r="E161" s="90"/>
      <c r="F161" s="7"/>
    </row>
    <row r="162" spans="1:6" ht="15" customHeight="1">
      <c r="A162" s="88"/>
      <c r="B162" s="88"/>
      <c r="C162" s="89"/>
      <c r="D162" s="88"/>
      <c r="E162" s="90"/>
      <c r="F162" s="7"/>
    </row>
    <row r="163" spans="1:6" ht="15" customHeight="1">
      <c r="A163" s="88"/>
      <c r="B163" s="88"/>
      <c r="C163" s="89"/>
      <c r="D163" s="88"/>
      <c r="E163" s="90"/>
      <c r="F163" s="7"/>
    </row>
    <row r="164" spans="1:6" ht="15" customHeight="1">
      <c r="A164" s="88"/>
      <c r="B164" s="88"/>
      <c r="C164" s="89"/>
      <c r="D164" s="88"/>
      <c r="E164" s="90"/>
      <c r="F164" s="7"/>
    </row>
    <row r="165" spans="1:6" ht="15" customHeight="1">
      <c r="A165" s="88"/>
      <c r="B165" s="88"/>
      <c r="C165" s="89"/>
      <c r="D165" s="88"/>
      <c r="E165" s="90"/>
      <c r="F165" s="7"/>
    </row>
    <row r="166" spans="1:6" ht="15" customHeight="1">
      <c r="A166" s="88"/>
      <c r="B166" s="88"/>
      <c r="C166" s="89"/>
      <c r="D166" s="88"/>
      <c r="E166" s="90"/>
      <c r="F166" s="7"/>
    </row>
    <row r="167" spans="1:6" ht="15" customHeight="1">
      <c r="A167" s="88"/>
      <c r="B167" s="88"/>
      <c r="C167" s="89"/>
      <c r="D167" s="88"/>
      <c r="E167" s="90"/>
      <c r="F167" s="7"/>
    </row>
    <row r="168" spans="1:6" ht="15" customHeight="1">
      <c r="A168" s="88"/>
      <c r="B168" s="88"/>
      <c r="C168" s="89"/>
      <c r="D168" s="88"/>
      <c r="E168" s="90"/>
      <c r="F168" s="7"/>
    </row>
    <row r="169" spans="1:6" ht="15" customHeight="1">
      <c r="A169" s="88"/>
      <c r="B169" s="88"/>
      <c r="C169" s="89"/>
      <c r="D169" s="88"/>
      <c r="E169" s="90"/>
      <c r="F169" s="7"/>
    </row>
    <row r="170" spans="1:6" ht="15" customHeight="1">
      <c r="A170" s="88"/>
      <c r="B170" s="88"/>
      <c r="C170" s="89"/>
      <c r="D170" s="88"/>
      <c r="E170" s="90"/>
      <c r="F170" s="7"/>
    </row>
    <row r="171" spans="1:6" ht="15" customHeight="1">
      <c r="A171" s="88"/>
      <c r="B171" s="88"/>
      <c r="C171" s="89"/>
      <c r="D171" s="88"/>
      <c r="E171" s="90"/>
      <c r="F171" s="7"/>
    </row>
    <row r="172" spans="1:6" ht="15" customHeight="1">
      <c r="A172" s="88"/>
      <c r="B172" s="88"/>
      <c r="C172" s="89"/>
      <c r="D172" s="88"/>
      <c r="E172" s="90"/>
      <c r="F172" s="7"/>
    </row>
    <row r="173" spans="1:6" ht="15" customHeight="1">
      <c r="A173" s="88"/>
      <c r="B173" s="88"/>
      <c r="C173" s="89"/>
      <c r="D173" s="88"/>
      <c r="E173" s="90"/>
      <c r="F173" s="7"/>
    </row>
    <row r="174" spans="1:6" ht="15" customHeight="1">
      <c r="A174" s="88"/>
      <c r="B174" s="88"/>
      <c r="C174" s="89"/>
      <c r="D174" s="88"/>
      <c r="E174" s="90"/>
      <c r="F174" s="7"/>
    </row>
    <row r="175" spans="1:6" ht="15" customHeight="1">
      <c r="A175" s="88"/>
      <c r="B175" s="88"/>
      <c r="C175" s="89"/>
      <c r="D175" s="88"/>
      <c r="E175" s="90"/>
      <c r="F175" s="7"/>
    </row>
    <row r="176" spans="1:6" ht="15" customHeight="1">
      <c r="A176" s="88"/>
      <c r="B176" s="88"/>
      <c r="C176" s="89"/>
      <c r="D176" s="88"/>
      <c r="E176" s="90"/>
      <c r="F176" s="7"/>
    </row>
    <row r="177" spans="1:6" ht="15" customHeight="1">
      <c r="A177" s="88"/>
      <c r="B177" s="88"/>
      <c r="C177" s="89"/>
      <c r="D177" s="88"/>
      <c r="E177" s="90"/>
      <c r="F177" s="7"/>
    </row>
    <row r="178" spans="1:6" ht="15" customHeight="1">
      <c r="A178" s="88"/>
      <c r="B178" s="88"/>
      <c r="C178" s="89"/>
      <c r="D178" s="88"/>
      <c r="E178" s="90"/>
      <c r="F178" s="7"/>
    </row>
    <row r="179" spans="1:6" ht="15" customHeight="1">
      <c r="A179" s="88"/>
      <c r="B179" s="88"/>
      <c r="C179" s="89"/>
      <c r="D179" s="88"/>
      <c r="E179" s="90"/>
      <c r="F179" s="7"/>
    </row>
    <row r="180" spans="1:6" ht="15" customHeight="1">
      <c r="A180" s="88"/>
      <c r="B180" s="88"/>
      <c r="C180" s="89"/>
      <c r="D180" s="88"/>
      <c r="E180" s="90"/>
      <c r="F180" s="7"/>
    </row>
    <row r="181" spans="1:6" ht="15" customHeight="1">
      <c r="A181" s="88"/>
      <c r="B181" s="88"/>
      <c r="C181" s="89"/>
      <c r="D181" s="88"/>
      <c r="E181" s="90"/>
      <c r="F181" s="7"/>
    </row>
    <row r="182" spans="1:6" ht="15" customHeight="1">
      <c r="A182" s="88"/>
      <c r="B182" s="88"/>
      <c r="C182" s="89"/>
      <c r="D182" s="88"/>
      <c r="E182" s="90"/>
      <c r="F182" s="7"/>
    </row>
    <row r="183" spans="1:6" ht="15" customHeight="1">
      <c r="A183" s="88"/>
      <c r="B183" s="88"/>
      <c r="C183" s="89"/>
      <c r="D183" s="88"/>
      <c r="E183" s="90"/>
      <c r="F183" s="7"/>
    </row>
    <row r="184" spans="1:6" ht="15" customHeight="1">
      <c r="A184" s="88"/>
      <c r="B184" s="88"/>
      <c r="C184" s="89"/>
      <c r="D184" s="88"/>
      <c r="E184" s="90"/>
      <c r="F184" s="7"/>
    </row>
    <row r="185" spans="1:6" ht="15" customHeight="1">
      <c r="A185" s="88"/>
      <c r="B185" s="88"/>
      <c r="C185" s="89"/>
      <c r="D185" s="88"/>
      <c r="E185" s="90"/>
      <c r="F185" s="7"/>
    </row>
    <row r="186" spans="1:6" ht="15" customHeight="1">
      <c r="A186" s="88"/>
      <c r="B186" s="88"/>
      <c r="C186" s="89"/>
      <c r="D186" s="88"/>
      <c r="E186" s="90"/>
      <c r="F186" s="7"/>
    </row>
    <row r="187" spans="1:6" ht="15" customHeight="1">
      <c r="A187" s="88"/>
      <c r="B187" s="88"/>
      <c r="C187" s="89"/>
      <c r="D187" s="88"/>
      <c r="E187" s="90"/>
      <c r="F187" s="7"/>
    </row>
    <row r="188" spans="1:6" ht="15" customHeight="1">
      <c r="A188" s="88"/>
      <c r="B188" s="88"/>
      <c r="C188" s="89"/>
      <c r="D188" s="88"/>
      <c r="E188" s="90"/>
      <c r="F188" s="7"/>
    </row>
    <row r="189" spans="1:6" ht="15" customHeight="1">
      <c r="A189" s="88"/>
      <c r="B189" s="88"/>
      <c r="C189" s="89"/>
      <c r="D189" s="88"/>
      <c r="E189" s="90"/>
      <c r="F189" s="7"/>
    </row>
    <row r="190" spans="1:6" ht="15" customHeight="1">
      <c r="A190" s="88"/>
      <c r="B190" s="88"/>
      <c r="C190" s="89"/>
      <c r="D190" s="88"/>
      <c r="E190" s="90"/>
      <c r="F190" s="7"/>
    </row>
    <row r="191" spans="1:6" ht="15" customHeight="1">
      <c r="A191" s="88"/>
      <c r="B191" s="88"/>
      <c r="C191" s="89"/>
      <c r="D191" s="88"/>
      <c r="E191" s="90"/>
      <c r="F191" s="7"/>
    </row>
    <row r="192" spans="1:6" ht="15" customHeight="1">
      <c r="A192" s="88"/>
      <c r="B192" s="88"/>
      <c r="C192" s="89"/>
      <c r="D192" s="88"/>
      <c r="E192" s="90"/>
      <c r="F192" s="7"/>
    </row>
    <row r="193" spans="1:6" ht="15" customHeight="1">
      <c r="A193" s="88"/>
      <c r="B193" s="88"/>
      <c r="C193" s="89"/>
      <c r="D193" s="88"/>
      <c r="E193" s="90"/>
      <c r="F193" s="7"/>
    </row>
    <row r="194" spans="1:6" ht="15" customHeight="1">
      <c r="A194" s="88"/>
      <c r="B194" s="88"/>
      <c r="C194" s="89"/>
      <c r="D194" s="88"/>
      <c r="E194" s="90"/>
      <c r="F194" s="7"/>
    </row>
    <row r="195" spans="1:6" ht="15" customHeight="1">
      <c r="A195" s="88"/>
      <c r="B195" s="88"/>
      <c r="C195" s="89"/>
      <c r="D195" s="88"/>
      <c r="E195" s="90"/>
      <c r="F195" s="7"/>
    </row>
    <row r="196" spans="1:6" ht="15" customHeight="1">
      <c r="A196" s="88"/>
      <c r="B196" s="88"/>
      <c r="C196" s="89"/>
      <c r="D196" s="88"/>
      <c r="E196" s="90"/>
      <c r="F196" s="7"/>
    </row>
    <row r="197" spans="1:6" ht="15" customHeight="1">
      <c r="A197" s="88"/>
      <c r="B197" s="88"/>
      <c r="C197" s="89"/>
      <c r="D197" s="88"/>
      <c r="E197" s="90"/>
      <c r="F197" s="7"/>
    </row>
    <row r="198" spans="1:6" ht="15" customHeight="1">
      <c r="A198" s="88"/>
      <c r="B198" s="88"/>
      <c r="C198" s="89"/>
      <c r="D198" s="88"/>
      <c r="E198" s="90"/>
      <c r="F198" s="7"/>
    </row>
    <row r="199" spans="1:6" ht="15" customHeight="1">
      <c r="A199" s="88"/>
      <c r="B199" s="88"/>
      <c r="C199" s="89"/>
      <c r="D199" s="88"/>
      <c r="E199" s="90"/>
      <c r="F199" s="7"/>
    </row>
    <row r="200" spans="1:6" ht="15" customHeight="1">
      <c r="A200" s="88"/>
      <c r="B200" s="88"/>
      <c r="C200" s="89"/>
      <c r="D200" s="88"/>
      <c r="E200" s="90"/>
      <c r="F200" s="7"/>
    </row>
    <row r="201" spans="1:6" ht="15" customHeight="1">
      <c r="A201" s="88"/>
      <c r="B201" s="88"/>
      <c r="C201" s="89"/>
      <c r="D201" s="88"/>
      <c r="E201" s="90"/>
      <c r="F201" s="7"/>
    </row>
    <row r="202" spans="1:6" ht="15" customHeight="1">
      <c r="A202" s="88"/>
      <c r="B202" s="88"/>
      <c r="C202" s="89"/>
      <c r="D202" s="88"/>
      <c r="E202" s="90"/>
      <c r="F202" s="7"/>
    </row>
    <row r="203" spans="1:6" ht="15" customHeight="1">
      <c r="A203" s="88"/>
      <c r="B203" s="88"/>
      <c r="C203" s="89"/>
      <c r="D203" s="88"/>
      <c r="E203" s="90"/>
      <c r="F203" s="7"/>
    </row>
    <row r="204" spans="1:6" ht="15" customHeight="1">
      <c r="A204" s="88"/>
      <c r="B204" s="88"/>
      <c r="C204" s="89"/>
      <c r="D204" s="88"/>
      <c r="E204" s="90"/>
      <c r="F204" s="7"/>
    </row>
    <row r="205" spans="1:6" ht="15" customHeight="1">
      <c r="A205" s="88"/>
      <c r="B205" s="88"/>
      <c r="C205" s="89"/>
      <c r="D205" s="88"/>
      <c r="E205" s="90"/>
      <c r="F205" s="7"/>
    </row>
    <row r="206" spans="1:6" ht="15" customHeight="1">
      <c r="A206" s="88"/>
      <c r="B206" s="88"/>
      <c r="C206" s="89"/>
      <c r="D206" s="88"/>
      <c r="E206" s="90"/>
      <c r="F206" s="7"/>
    </row>
    <row r="207" spans="1:6" ht="15" customHeight="1">
      <c r="A207" s="88"/>
      <c r="B207" s="88"/>
      <c r="C207" s="89"/>
      <c r="D207" s="88"/>
      <c r="E207" s="90"/>
      <c r="F207" s="7"/>
    </row>
    <row r="208" spans="1:6" ht="15" customHeight="1">
      <c r="A208" s="88"/>
      <c r="B208" s="88"/>
      <c r="C208" s="89"/>
      <c r="D208" s="88"/>
      <c r="E208" s="90"/>
      <c r="F208" s="7"/>
    </row>
    <row r="209" spans="1:6" ht="15" customHeight="1">
      <c r="A209" s="88"/>
      <c r="B209" s="88"/>
      <c r="C209" s="89"/>
      <c r="D209" s="88"/>
      <c r="E209" s="90"/>
      <c r="F209" s="7"/>
    </row>
    <row r="210" spans="1:6" ht="15" customHeight="1">
      <c r="A210" s="88"/>
      <c r="B210" s="88"/>
      <c r="C210" s="89"/>
      <c r="D210" s="88"/>
      <c r="E210" s="90"/>
      <c r="F210" s="7"/>
    </row>
    <row r="211" spans="1:6" ht="15" customHeight="1">
      <c r="A211" s="88"/>
      <c r="B211" s="88"/>
      <c r="C211" s="89"/>
      <c r="D211" s="88"/>
      <c r="E211" s="90"/>
      <c r="F211" s="7"/>
    </row>
    <row r="212" spans="1:6" ht="15" customHeight="1">
      <c r="A212" s="88"/>
      <c r="B212" s="88"/>
      <c r="C212" s="89"/>
      <c r="D212" s="88"/>
      <c r="E212" s="90"/>
      <c r="F212" s="7"/>
    </row>
    <row r="213" spans="1:6" ht="15" customHeight="1">
      <c r="A213" s="88"/>
      <c r="B213" s="88"/>
      <c r="C213" s="89"/>
      <c r="D213" s="88"/>
      <c r="E213" s="90"/>
      <c r="F213" s="7"/>
    </row>
    <row r="214" spans="1:6" ht="15" customHeight="1">
      <c r="A214" s="88"/>
      <c r="B214" s="88"/>
      <c r="C214" s="89"/>
      <c r="D214" s="88"/>
      <c r="E214" s="90"/>
      <c r="F214" s="7"/>
    </row>
    <row r="215" spans="1:6" ht="15" customHeight="1">
      <c r="A215" s="88"/>
      <c r="B215" s="88"/>
      <c r="C215" s="89"/>
      <c r="D215" s="88"/>
      <c r="E215" s="90"/>
      <c r="F215" s="7"/>
    </row>
    <row r="216" spans="1:6" ht="15" customHeight="1">
      <c r="A216" s="88"/>
      <c r="B216" s="88"/>
      <c r="C216" s="89"/>
      <c r="D216" s="88"/>
      <c r="E216" s="90"/>
      <c r="F216" s="7"/>
    </row>
    <row r="217" spans="1:6" ht="15" customHeight="1">
      <c r="A217" s="88"/>
      <c r="B217" s="88"/>
      <c r="C217" s="89"/>
      <c r="D217" s="88"/>
      <c r="E217" s="90"/>
      <c r="F217" s="7"/>
    </row>
  </sheetData>
  <mergeCells count="4">
    <mergeCell ref="A1:G1"/>
    <mergeCell ref="A2:G2"/>
    <mergeCell ref="A3:G3"/>
    <mergeCell ref="A6:G6"/>
  </mergeCells>
  <printOptions horizontalCentered="1"/>
  <pageMargins left="0.51181102362204722" right="0.39370078740157483" top="0.51181102362204722" bottom="0.98425196850393704" header="0.15748031496062992" footer="0.78740157480314965"/>
  <pageSetup scale="58" orientation="portrait" horizontalDpi="4294967295" verticalDpi="300" r:id="rId1"/>
  <headerFooter alignWithMargins="0">
    <oddFooter>&amp;L&amp;9&amp;F&amp;Z&amp;R&amp;11&amp;Pde&amp;N</oddFooter>
  </headerFooter>
  <rowBreaks count="2" manualBreakCount="2">
    <brk id="50" max="6" man="1"/>
    <brk id="9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17</vt:i4>
      </vt:variant>
    </vt:vector>
  </HeadingPairs>
  <TitlesOfParts>
    <vt:vector size="26" baseType="lpstr">
      <vt:lpstr>2020-21</vt:lpstr>
      <vt:lpstr>2020-13</vt:lpstr>
      <vt:lpstr>2020-10</vt:lpstr>
      <vt:lpstr>2020-05</vt:lpstr>
      <vt:lpstr>2019-190</vt:lpstr>
      <vt:lpstr>2019-68</vt:lpstr>
      <vt:lpstr>2019-24</vt:lpstr>
      <vt:lpstr>2017-35</vt:lpstr>
      <vt:lpstr>2018-71</vt:lpstr>
      <vt:lpstr>'2017-35'!Área_de_impresión</vt:lpstr>
      <vt:lpstr>'2018-71'!Área_de_impresión</vt:lpstr>
      <vt:lpstr>'2019-190'!Área_de_impresión</vt:lpstr>
      <vt:lpstr>'2019-24'!Área_de_impresión</vt:lpstr>
      <vt:lpstr>'2019-68'!Área_de_impresión</vt:lpstr>
      <vt:lpstr>'2020-13'!Área_de_impresión</vt:lpstr>
      <vt:lpstr>'2020-21'!Área_de_impresión</vt:lpstr>
      <vt:lpstr>'2018-71'!Imprimir_títulos_IM</vt:lpstr>
      <vt:lpstr>'2019-190'!Imprimir_títulos_IM</vt:lpstr>
      <vt:lpstr>'2019-24'!Print_Titles_0</vt:lpstr>
      <vt:lpstr>'2017-35'!Títulos_a_imprimir</vt:lpstr>
      <vt:lpstr>'2018-71'!Títulos_a_imprimir</vt:lpstr>
      <vt:lpstr>'2019-190'!Títulos_a_imprimir</vt:lpstr>
      <vt:lpstr>'2019-24'!Títulos_a_imprimir</vt:lpstr>
      <vt:lpstr>'2019-68'!Títulos_a_imprimir</vt:lpstr>
      <vt:lpstr>'2020-13'!Títulos_a_imprimir</vt:lpstr>
      <vt:lpstr>'2020-21'!Títulos_a_imprimir</vt:lpstr>
    </vt:vector>
  </TitlesOfParts>
  <Company>UES_CAASD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Raysa Rosario</dc:creator>
  <cp:lastModifiedBy>Microsoft Office User</cp:lastModifiedBy>
  <cp:lastPrinted>2020-10-29T13:38:54Z</cp:lastPrinted>
  <dcterms:created xsi:type="dcterms:W3CDTF">2004-09-23T12:21:02Z</dcterms:created>
  <dcterms:modified xsi:type="dcterms:W3CDTF">2020-11-25T12:03:16Z</dcterms:modified>
</cp:coreProperties>
</file>