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esktop/NOVIEMBRE 23-11-20/AMPLIACION MICRO RED ACUEDUCTO ORIENTAL/"/>
    </mc:Choice>
  </mc:AlternateContent>
  <xr:revisionPtr revIDLastSave="0" documentId="13_ncr:1_{4411A3C7-73C4-C346-B261-D2DC3B692711}" xr6:coauthVersionLast="45" xr6:coauthVersionMax="45" xr10:uidLastSave="{00000000-0000-0000-0000-000000000000}"/>
  <bookViews>
    <workbookView xWindow="0" yWindow="460" windowWidth="20740" windowHeight="11160" tabRatio="500" activeTab="1" xr2:uid="{00000000-000D-0000-FFFF-FFFF00000000}"/>
  </bookViews>
  <sheets>
    <sheet name="2020-291" sheetId="9" r:id="rId1"/>
    <sheet name="2020-270" sheetId="8" r:id="rId2"/>
  </sheets>
  <externalReferences>
    <externalReference r:id="rId3"/>
    <externalReference r:id="rId4"/>
    <externalReference r:id="rId5"/>
    <externalReference r:id="rId6"/>
  </externalReferences>
  <definedNames>
    <definedName name="__F" localSheetId="1">'[1]C016201804(CONSTRUCTORA GLOBAL)'!#REF!</definedName>
    <definedName name="__F">'[1]C016201804(CONSTRUCTORA GLOBAL)'!#REF!</definedName>
    <definedName name="_F" localSheetId="1">'2020-270'!#REF!</definedName>
    <definedName name="_F">#REF!</definedName>
    <definedName name="A" localSheetId="1">'2020-270'!#REF!</definedName>
    <definedName name="A">'[1]C016201804(CONSTRUCTORA GLOBAL)'!#REF!</definedName>
    <definedName name="A_2" localSheetId="1">#REF!</definedName>
    <definedName name="A_2">#REF!</definedName>
    <definedName name="_xlnm.Print_Area" localSheetId="1">'2020-270'!$A$1:$G$116</definedName>
    <definedName name="_xlnm.Print_Area" localSheetId="0">'2020-291'!$A$1:$G$145</definedName>
    <definedName name="COPIA" localSheetId="1">'[1]C016201804(CONSTRUCTORA GLOBAL)'!#REF!</definedName>
    <definedName name="COPIA">'[1]C016201804(CONSTRUCTORA GLOBAL)'!#REF!</definedName>
    <definedName name="DESPLU3">'[2]analisis de pu'!#REF!</definedName>
    <definedName name="Excel_BuiltIn__FilterDatabase_1" localSheetId="1">'2020-270'!#REF!</definedName>
    <definedName name="Excel_BuiltIn__FilterDatabase_1">'[1]C016201804(CONSTRUCTORA GLOBAL)'!#REF!</definedName>
    <definedName name="Excel_BuiltIn_Print_Area_1_1" localSheetId="1">'2020-270'!#REF!</definedName>
    <definedName name="Excel_BuiltIn_Print_Area_1_1">'[1]C016201804(CONSTRUCTORA GLOBAL)'!#REF!</definedName>
    <definedName name="Excel_BuiltIn_Print_Area_1_1_1" localSheetId="1">'2020-270'!$A$1:$G$77</definedName>
    <definedName name="Excel_BuiltIn_Print_Area_1_1_1">#REF!</definedName>
    <definedName name="Excel_BuiltIn_Print_Area_1_1_1_1" localSheetId="1">'2020-270'!#REF!</definedName>
    <definedName name="Excel_BuiltIn_Print_Area_1_1_1_1">'[1]C016201804(CONSTRUCTORA GLOBAL)'!#REF!</definedName>
    <definedName name="Excel_BuiltIn_Print_Area_1_1_1_1_1" localSheetId="1">'2020-270'!$A$1:$G$77</definedName>
    <definedName name="Excel_BuiltIn_Print_Area_1_1_1_1_1">#REF!</definedName>
    <definedName name="Excel_BuiltIn_Print_Area_2" localSheetId="1">#REF!</definedName>
    <definedName name="Excel_BuiltIn_Print_Area_2">#REF!</definedName>
    <definedName name="Excel_BuiltIn_Print_Area_3" localSheetId="1">#REF!</definedName>
    <definedName name="Excel_BuiltIn_Print_Area_3">#REF!</definedName>
    <definedName name="Excel_BuiltIn_Print_Titles" localSheetId="1">'2020-270'!$A$1:$IV$9</definedName>
    <definedName name="Excel_BuiltIn_Print_Titles_1" localSheetId="1">'2020-270'!$A$1:$HV$9</definedName>
    <definedName name="Excel_BuiltIn_Print_Titles_1">#REF!</definedName>
    <definedName name="Excel_BuiltIn_Print_Titles_1_1" localSheetId="1">'2020-270'!$A$1:$HO$9</definedName>
    <definedName name="Excel_BuiltIn_Print_Titles_1_1">#REF!</definedName>
    <definedName name="F_2" localSheetId="1">#REF!</definedName>
    <definedName name="F_2">#REF!</definedName>
    <definedName name="GASOLINA" localSheetId="0">[3]Ins!$E$582</definedName>
    <definedName name="GASOLINA">[4]Ins!$E$582</definedName>
    <definedName name="H">#N/A</definedName>
    <definedName name="Imprimir_área_IM" localSheetId="0">'2020-291'!#REF!</definedName>
    <definedName name="Imprimir_títulos_IM" localSheetId="0">'2020-291'!$1:$7</definedName>
    <definedName name="LLL" localSheetId="1">#REF!</definedName>
    <definedName name="LLL">#REF!</definedName>
    <definedName name="PLIGADORA2" localSheetId="0">[3]Ins!$E$584</definedName>
    <definedName name="PLIGADORA2">[4]Ins!$E$584</definedName>
    <definedName name="PRESCOPIA" localSheetId="1">#REF!</definedName>
    <definedName name="PRESCOPIA">#REF!</definedName>
    <definedName name="PRESPUESTO" localSheetId="1">#REF!</definedName>
    <definedName name="PRESPUESTO">#REF!</definedName>
    <definedName name="Print_Area_MI_1" localSheetId="1">'2020-270'!$A$1:$G$77</definedName>
    <definedName name="Print_Area_MI_1">#REF!</definedName>
    <definedName name="Print_Area_MI_2" localSheetId="1">#REF!</definedName>
    <definedName name="Print_Area_MI_2">#REF!</definedName>
    <definedName name="PWINCHE2000K" localSheetId="0">[3]Ins!$E$592</definedName>
    <definedName name="PWINCHE2000K">[4]Ins!$E$592</definedName>
    <definedName name="_xlnm.Print_Titles" localSheetId="1">'2020-270'!$1:$9</definedName>
    <definedName name="_xlnm.Print_Titles" localSheetId="0">'2020-291'!$1:$9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9" l="1"/>
  <c r="F12" i="9"/>
  <c r="G13" i="9" s="1"/>
  <c r="A13" i="9"/>
  <c r="F13" i="9"/>
  <c r="F14" i="9"/>
  <c r="F15" i="9"/>
  <c r="A16" i="9"/>
  <c r="A17" i="9" s="1"/>
  <c r="A18" i="9" s="1"/>
  <c r="A19" i="9" s="1"/>
  <c r="A20" i="9" s="1"/>
  <c r="A21" i="9" s="1"/>
  <c r="A22" i="9" s="1"/>
  <c r="F16" i="9"/>
  <c r="F17" i="9"/>
  <c r="F18" i="9"/>
  <c r="F19" i="9"/>
  <c r="F20" i="9"/>
  <c r="F21" i="9"/>
  <c r="F22" i="9"/>
  <c r="G22" i="9"/>
  <c r="F23" i="9"/>
  <c r="F24" i="9"/>
  <c r="A25" i="9"/>
  <c r="F26" i="9"/>
  <c r="H26" i="9"/>
  <c r="A27" i="9"/>
  <c r="A33" i="9" s="1"/>
  <c r="A37" i="9" s="1"/>
  <c r="A41" i="9" s="1"/>
  <c r="F28" i="9"/>
  <c r="F29" i="9"/>
  <c r="F30" i="9"/>
  <c r="H30" i="9"/>
  <c r="F31" i="9"/>
  <c r="F32" i="9"/>
  <c r="F34" i="9"/>
  <c r="G46" i="9" s="1"/>
  <c r="F35" i="9"/>
  <c r="F36" i="9"/>
  <c r="F38" i="9"/>
  <c r="F39" i="9"/>
  <c r="F40" i="9"/>
  <c r="F42" i="9"/>
  <c r="F43" i="9"/>
  <c r="F44" i="9"/>
  <c r="F45" i="9"/>
  <c r="F46" i="9"/>
  <c r="F48" i="9"/>
  <c r="A49" i="9"/>
  <c r="F50" i="9"/>
  <c r="G64" i="9" s="1"/>
  <c r="A51" i="9"/>
  <c r="F52" i="9"/>
  <c r="F53" i="9"/>
  <c r="F54" i="9"/>
  <c r="F55" i="9"/>
  <c r="F56" i="9"/>
  <c r="A57" i="9"/>
  <c r="F58" i="9"/>
  <c r="F59" i="9"/>
  <c r="F60" i="9"/>
  <c r="A61" i="9"/>
  <c r="F62" i="9"/>
  <c r="F63" i="9"/>
  <c r="F64" i="9"/>
  <c r="F66" i="9"/>
  <c r="G66" i="9" s="1"/>
  <c r="I66" i="9"/>
  <c r="F68" i="9"/>
  <c r="G68" i="9"/>
  <c r="A71" i="9"/>
  <c r="F72" i="9"/>
  <c r="F73" i="9"/>
  <c r="I73" i="9"/>
  <c r="F74" i="9"/>
  <c r="F75" i="9"/>
  <c r="F76" i="9"/>
  <c r="F77" i="9"/>
  <c r="F78" i="9"/>
  <c r="F79" i="9"/>
  <c r="F81" i="9"/>
  <c r="A82" i="9"/>
  <c r="A83" i="9" s="1"/>
  <c r="F82" i="9"/>
  <c r="F83" i="9"/>
  <c r="G83" i="9"/>
  <c r="F85" i="9"/>
  <c r="G85" i="9"/>
  <c r="A88" i="9"/>
  <c r="F88" i="9"/>
  <c r="G91" i="9" s="1"/>
  <c r="A89" i="9"/>
  <c r="A90" i="9" s="1"/>
  <c r="A91" i="9" s="1"/>
  <c r="F89" i="9"/>
  <c r="F90" i="9"/>
  <c r="F91" i="9"/>
  <c r="H93" i="9"/>
  <c r="A94" i="9"/>
  <c r="A95" i="9" s="1"/>
  <c r="A96" i="9" s="1"/>
  <c r="F94" i="9"/>
  <c r="G96" i="9" s="1"/>
  <c r="F95" i="9"/>
  <c r="F96" i="9"/>
  <c r="F98" i="9"/>
  <c r="G98" i="9" s="1"/>
  <c r="F100" i="9"/>
  <c r="G100" i="9" s="1"/>
  <c r="F102" i="9"/>
  <c r="G102" i="9" s="1"/>
  <c r="I121" i="9"/>
  <c r="D122" i="9"/>
  <c r="H137" i="9"/>
  <c r="G104" i="9" l="1"/>
  <c r="G105" i="9" s="1"/>
  <c r="H104" i="9"/>
  <c r="F107" i="9" l="1"/>
  <c r="F111" i="9"/>
  <c r="F108" i="9"/>
  <c r="F112" i="9"/>
  <c r="G120" i="9"/>
  <c r="F110" i="9"/>
  <c r="F109" i="9"/>
  <c r="G122" i="9"/>
  <c r="G126" i="9" l="1"/>
  <c r="G114" i="9"/>
  <c r="H138" i="9"/>
  <c r="G118" i="9" l="1"/>
  <c r="G116" i="9"/>
  <c r="G124" i="9" l="1"/>
  <c r="G128" i="9"/>
  <c r="A12" i="8" l="1"/>
  <c r="A13" i="8" s="1"/>
  <c r="F12" i="8"/>
  <c r="F13" i="8"/>
  <c r="G13" i="8" s="1"/>
  <c r="A16" i="8"/>
  <c r="F16" i="8"/>
  <c r="A17" i="8"/>
  <c r="A18" i="8" s="1"/>
  <c r="A19" i="8" s="1"/>
  <c r="A20" i="8" s="1"/>
  <c r="F17" i="8"/>
  <c r="F18" i="8"/>
  <c r="F19" i="8"/>
  <c r="F20" i="8"/>
  <c r="G20" i="8"/>
  <c r="A23" i="8"/>
  <c r="A25" i="8" s="1"/>
  <c r="A28" i="8" s="1"/>
  <c r="A30" i="8" s="1"/>
  <c r="A34" i="8" s="1"/>
  <c r="A36" i="8" s="1"/>
  <c r="F24" i="8"/>
  <c r="F26" i="8"/>
  <c r="G39" i="8" s="1"/>
  <c r="F27" i="8"/>
  <c r="F29" i="8"/>
  <c r="F31" i="8"/>
  <c r="F32" i="8"/>
  <c r="F33" i="8"/>
  <c r="F35" i="8"/>
  <c r="F37" i="8"/>
  <c r="F38" i="8"/>
  <c r="F39" i="8"/>
  <c r="A42" i="8"/>
  <c r="A44" i="8" s="1"/>
  <c r="A47" i="8" s="1"/>
  <c r="A49" i="8" s="1"/>
  <c r="A51" i="8" s="1"/>
  <c r="F43" i="8"/>
  <c r="F45" i="8"/>
  <c r="F46" i="8"/>
  <c r="G54" i="8" s="1"/>
  <c r="F48" i="8"/>
  <c r="F50" i="8"/>
  <c r="F52" i="8"/>
  <c r="F53" i="8"/>
  <c r="F54" i="8"/>
  <c r="F56" i="8"/>
  <c r="G56" i="8"/>
  <c r="F58" i="8"/>
  <c r="G58" i="8" s="1"/>
  <c r="F60" i="8"/>
  <c r="G60" i="8" s="1"/>
  <c r="F62" i="8"/>
  <c r="G62" i="8" s="1"/>
  <c r="A65" i="8"/>
  <c r="F65" i="8"/>
  <c r="G65" i="8"/>
  <c r="F67" i="8"/>
  <c r="G67" i="8" s="1"/>
  <c r="F69" i="8"/>
  <c r="G69" i="8"/>
  <c r="F71" i="8"/>
  <c r="G71" i="8" s="1"/>
  <c r="D91" i="8"/>
  <c r="G73" i="8" l="1"/>
  <c r="G74" i="8" s="1"/>
  <c r="F76" i="8" l="1"/>
  <c r="F80" i="8"/>
  <c r="G91" i="8"/>
  <c r="F77" i="8"/>
  <c r="F81" i="8"/>
  <c r="G89" i="8"/>
  <c r="F78" i="8"/>
  <c r="F79" i="8"/>
  <c r="G95" i="8" l="1"/>
  <c r="G83" i="8"/>
  <c r="G87" i="8" l="1"/>
  <c r="G85" i="8"/>
  <c r="G93" i="8" l="1"/>
  <c r="G97" i="8"/>
</calcChain>
</file>

<file path=xl/sharedStrings.xml><?xml version="1.0" encoding="utf-8"?>
<sst xmlns="http://schemas.openxmlformats.org/spreadsheetml/2006/main" count="357" uniqueCount="199">
  <si>
    <t>M3</t>
  </si>
  <si>
    <t>ML</t>
  </si>
  <si>
    <t>PA</t>
  </si>
  <si>
    <t>UD</t>
  </si>
  <si>
    <t>Caja Telescópica</t>
  </si>
  <si>
    <t>MOVIMIENTO DE TIERRA:</t>
  </si>
  <si>
    <t>No.</t>
  </si>
  <si>
    <t>Suministro y Colocación Asiento de Arena</t>
  </si>
  <si>
    <t>Tee de:</t>
  </si>
  <si>
    <t>Junta Dresser de:</t>
  </si>
  <si>
    <t>GASTOS ADMINISTRATIVOS</t>
  </si>
  <si>
    <t>TRANSPORTE</t>
  </si>
  <si>
    <t>LEY # 6/86</t>
  </si>
  <si>
    <t>TOTAL DE GASTOS INDIRECTOS</t>
  </si>
  <si>
    <t>SUB-TOTAL GENERAL</t>
  </si>
  <si>
    <t>EQUIPAMIENTO CAASD</t>
  </si>
  <si>
    <t>IMPREVISTOS</t>
  </si>
  <si>
    <t>CODIA</t>
  </si>
  <si>
    <t>TOTAL GENERAL A CONTRATAR</t>
  </si>
  <si>
    <t>Sometido por :</t>
  </si>
  <si>
    <t>___________________________</t>
  </si>
  <si>
    <t>Ing. Luis Báez</t>
  </si>
  <si>
    <t xml:space="preserve">Enc. Departamento de Ingeniería </t>
  </si>
  <si>
    <t>Analista de Costos y Presupuestos</t>
  </si>
  <si>
    <t>Visto Bueno por:</t>
  </si>
  <si>
    <t>Aprobado por :</t>
  </si>
  <si>
    <t>Ing. Luis López</t>
  </si>
  <si>
    <t>Enc. Departamento de Costos y Presupuestos</t>
  </si>
  <si>
    <t>Enc. Unidad Ejecutora de Proyectos</t>
  </si>
  <si>
    <t>M2</t>
  </si>
  <si>
    <t>Unidad Ejecutora de Proyectos</t>
  </si>
  <si>
    <t>***C.A.A.S.D.***</t>
  </si>
  <si>
    <t xml:space="preserve">CORPORACION DEL ACUEDUCTO Y ALCANTARILLADO DE SANTO DOMINGO </t>
  </si>
  <si>
    <t>DIRECCIÓN TÉCNICA</t>
  </si>
  <si>
    <t xml:space="preserve">Ing. Marcelle Ríos Díaz </t>
  </si>
  <si>
    <t>Ing. Sauri Montero Morillo</t>
  </si>
  <si>
    <t>Preparado por:</t>
  </si>
  <si>
    <t>ITBIS (18% DE DIRECCIÓN TÉCNICA)SEGÚN NORMA 07-2007 DGII</t>
  </si>
  <si>
    <t>CUENCA HIDROGRAFICA</t>
  </si>
  <si>
    <t>SUB-TOTAL GENERAL EN RD$</t>
  </si>
  <si>
    <t>SUPERVISIÓN</t>
  </si>
  <si>
    <t>SEGURO Y FIANZAS</t>
  </si>
  <si>
    <t xml:space="preserve">SUB-TOTAL GENERAL </t>
  </si>
  <si>
    <t>TRANSPORTE INTERNO DE TUBERÍAS</t>
  </si>
  <si>
    <t>SEÑALES, LUCES Y  CONTROL DE TRÁNSITO</t>
  </si>
  <si>
    <t>REPOSICIÓN DE SERVICIOS EXISTENTES (CUBICAR DESGLOSADO)</t>
  </si>
  <si>
    <t>De 48" GRP</t>
  </si>
  <si>
    <t>PRUEBA DE TUBERÍA:</t>
  </si>
  <si>
    <t>ANCLAJES PARA PIEZAS ESPECIALES</t>
  </si>
  <si>
    <t>FILTRANTE PARA VÁLVULA DE DESAGÜE</t>
  </si>
  <si>
    <t>REGISTRO DE LADRILLO PARA VÁLVULA DE DESAGÜE</t>
  </si>
  <si>
    <t>REGISTRO DE LADRILLO PARA VÁLVULA DE AIRE Y VACIO</t>
  </si>
  <si>
    <t>4.5.3</t>
  </si>
  <si>
    <t>Ø6" de Aire y Vacío (Completa)</t>
  </si>
  <si>
    <t>4.5.2</t>
  </si>
  <si>
    <t xml:space="preserve">Ø8" de Desagüe  </t>
  </si>
  <si>
    <t>4.5.1</t>
  </si>
  <si>
    <t>Válvula  de:</t>
  </si>
  <si>
    <t>Ø8" X 24" Acero Para Válvula de Desagüe</t>
  </si>
  <si>
    <t>4.4.1</t>
  </si>
  <si>
    <t>Niple de :</t>
  </si>
  <si>
    <t>Ø48"X 22.5 Acero</t>
  </si>
  <si>
    <t>4.3.1</t>
  </si>
  <si>
    <t>Codo de:</t>
  </si>
  <si>
    <t>Ø48" X 6" Plat en Ext de 6" Acero Para Colocar Válvula de aire y Vacío</t>
  </si>
  <si>
    <t>Ø48" X 8" Acero Para Colocar Válvula de Desagüe</t>
  </si>
  <si>
    <t>4.2.1</t>
  </si>
  <si>
    <t>Tee de :</t>
  </si>
  <si>
    <t>Ø48" GRP</t>
  </si>
  <si>
    <t>4.1.1</t>
  </si>
  <si>
    <t>Tubería de:</t>
  </si>
  <si>
    <t>COLOCACION DE TUBERÍA Y PIEZAS ESPECIALES:</t>
  </si>
  <si>
    <t>3.6.3</t>
  </si>
  <si>
    <t>3.6.2</t>
  </si>
  <si>
    <t>3.6.1</t>
  </si>
  <si>
    <t>3.5.1</t>
  </si>
  <si>
    <t>Ø8" en Válvula de Compuerta</t>
  </si>
  <si>
    <t>3.4.3</t>
  </si>
  <si>
    <t>Ø8" en Válvula de Desagüe</t>
  </si>
  <si>
    <t>3.4.2</t>
  </si>
  <si>
    <t>Ø48" para GRP</t>
  </si>
  <si>
    <t>3.4.1</t>
  </si>
  <si>
    <t>Junta Dresser de :</t>
  </si>
  <si>
    <t>3.3.1</t>
  </si>
  <si>
    <t>3.2.2</t>
  </si>
  <si>
    <t>3.2.1</t>
  </si>
  <si>
    <t>3.1.1</t>
  </si>
  <si>
    <t>SUMINISTRO DE TUBERÍA Y PIEZAS ESPECIALES:</t>
  </si>
  <si>
    <t>Bote de material sobrante</t>
  </si>
  <si>
    <t xml:space="preserve">Relleno Compactado con Equipo </t>
  </si>
  <si>
    <t>Suministro Material de Relleno</t>
  </si>
  <si>
    <t>Limpieza de zanja con retroexcavadora y extracción de relleno de tubería colocada</t>
  </si>
  <si>
    <t>Campamento</t>
  </si>
  <si>
    <t>Replanteo y control topográfico</t>
  </si>
  <si>
    <t>PRELIMINARES:</t>
  </si>
  <si>
    <t>SUB-TOTAL (RD$)</t>
  </si>
  <si>
    <t>COSTO (RD$)</t>
  </si>
  <si>
    <t>P.U. (RD$)</t>
  </si>
  <si>
    <t>CANTIDAD</t>
  </si>
  <si>
    <t>DESCRIPCIÓN</t>
  </si>
  <si>
    <t>EXTRACCIÓN DE TUBERÍA DE Ø48” GRP EN MAL ESTADO Y SUMINISTRO E INSTALACIÓN  DE TUBERÍA DE Ø48” GRP EN SUSTIUCION DE LA EXTRAIDA, EN LA CARRETERA DE SAN ISIDRO PRÓXIMO A LA ZONA FRANCA</t>
  </si>
  <si>
    <t xml:space="preserve">2020-270 UEP   </t>
  </si>
  <si>
    <t>P.A.</t>
  </si>
  <si>
    <t>LIMPIEZA FINAL (cubicar desglosado)</t>
  </si>
  <si>
    <t>11</t>
  </si>
  <si>
    <t>SEÑALIZACIÓN (Letreros, pasarelas, cintas y movimiento de transito) (cubicar desglosado)</t>
  </si>
  <si>
    <t>12</t>
  </si>
  <si>
    <t>Días</t>
  </si>
  <si>
    <t xml:space="preserve">USO DE BOMBA DE ACHIQUE DE 4" </t>
  </si>
  <si>
    <t>Viajes</t>
  </si>
  <si>
    <t>Traslado de tubería de 30" GRP</t>
  </si>
  <si>
    <t xml:space="preserve">Días </t>
  </si>
  <si>
    <t>Carguío y descarga con grúa</t>
  </si>
  <si>
    <t>Ø30" GRP</t>
  </si>
  <si>
    <t xml:space="preserve">TRANSPORTE INTERNO DE TUBERÍAS: </t>
  </si>
  <si>
    <t>Asfalto e = 3"</t>
  </si>
  <si>
    <t>Contén</t>
  </si>
  <si>
    <t xml:space="preserve">Acera </t>
  </si>
  <si>
    <t>Servicios existentes (Cubicar desglosado)</t>
  </si>
  <si>
    <t>REPOSICIÓN DE:</t>
  </si>
  <si>
    <r>
      <t>Cruce de Puente Arroyo Cachón (L=34.90 m) (</t>
    </r>
    <r>
      <rPr>
        <sz val="14"/>
        <rFont val="Arial"/>
        <family val="2"/>
      </rPr>
      <t>Cubicar Desglosado)</t>
    </r>
  </si>
  <si>
    <t>Ø6" de Aire y Vacío  (Registro de Ladrillos)</t>
  </si>
  <si>
    <t>Ø6" de Desagüe (Incl. Filtrante 8" + camisa 6" x 10', PVC SDR-26) (Registro de Ladrillos)</t>
  </si>
  <si>
    <t>Ud.</t>
  </si>
  <si>
    <t>Escalera Ø3/4" H.G @ 0.40 Mts</t>
  </si>
  <si>
    <t>7.1.9</t>
  </si>
  <si>
    <t>7.1.8</t>
  </si>
  <si>
    <t xml:space="preserve">Orificio p/izamiento </t>
  </si>
  <si>
    <t>7.1.7</t>
  </si>
  <si>
    <t>Tapa H.F. Pesada (D = 0.60 Mts)</t>
  </si>
  <si>
    <t>7.1.6</t>
  </si>
  <si>
    <t>Pañete interior</t>
  </si>
  <si>
    <t>7.1.5</t>
  </si>
  <si>
    <t>Losa de Techo e=0.25 m Q=3.15</t>
  </si>
  <si>
    <t>7.1.4</t>
  </si>
  <si>
    <t>Viga de amarre Q = 3.92</t>
  </si>
  <si>
    <t>7.1.3</t>
  </si>
  <si>
    <t>Muro de H.A e = 0.20 q = 2.50</t>
  </si>
  <si>
    <t>7.1.2</t>
  </si>
  <si>
    <t>Zapata de Muros 102 x0.30  Q 1.38</t>
  </si>
  <si>
    <t>7.1.1</t>
  </si>
  <si>
    <t>Ø30" de  Mariposa (3 Uds)</t>
  </si>
  <si>
    <t>REGISTRO PARA VALVULAS DE:</t>
  </si>
  <si>
    <t>Ml</t>
  </si>
  <si>
    <t>Prueba Hidrostática de Tubería</t>
  </si>
  <si>
    <t>ANCLAJE DE PIEZAS ESPECIALES EN H. A.</t>
  </si>
  <si>
    <t>5</t>
  </si>
  <si>
    <t>Ø6" de Compuerta Para Desagüe, Completa (Incl. Juntas Dresser, Juntas de Goma, Niples Platillados y Tornillos)</t>
  </si>
  <si>
    <t>4.4.3</t>
  </si>
  <si>
    <t>Ø12" de Compuerta, Completa (Incl. Juntas Dresser, Juntas de Goma, Niples Platillados y Tornillos)</t>
  </si>
  <si>
    <t>4.4.2</t>
  </si>
  <si>
    <t>Ø30" de  Mariposa, Completa (Incl. Juntas Dresser, Juntas de Goma, Niples Platillados y Tornillos)</t>
  </si>
  <si>
    <t>Válvula de:</t>
  </si>
  <si>
    <t>Ø12" x 12" Acero</t>
  </si>
  <si>
    <t>4.3.3</t>
  </si>
  <si>
    <t>Ø30" x 12" Acero</t>
  </si>
  <si>
    <t>4.3.2</t>
  </si>
  <si>
    <t>Ø30" x 30" Acero</t>
  </si>
  <si>
    <t>Ø30" x 5° Acero</t>
  </si>
  <si>
    <t>4.2.5</t>
  </si>
  <si>
    <t>Ø30" x 10° Acero</t>
  </si>
  <si>
    <t>4.2.4</t>
  </si>
  <si>
    <t>Ø30" x 22.5° Acero</t>
  </si>
  <si>
    <t>4.2.3</t>
  </si>
  <si>
    <t>Ø30" x 45° Acero</t>
  </si>
  <si>
    <t>4.2.2</t>
  </si>
  <si>
    <t>Ø30" x 55° Acero</t>
  </si>
  <si>
    <t xml:space="preserve">Ø30" GRP </t>
  </si>
  <si>
    <t>COLOCACION DE TUBERIAS Y PIEZAS:</t>
  </si>
  <si>
    <t>Ø4" de Aire, Completa ((Incl. Piezas especiales y Colocación))</t>
  </si>
  <si>
    <t>3.5.5</t>
  </si>
  <si>
    <t>Ø4" de Aire y Vacío, Completa (Incl. Piezas especiales y Colocación)</t>
  </si>
  <si>
    <t>3.5.4</t>
  </si>
  <si>
    <t>3.5.3</t>
  </si>
  <si>
    <t>3.5.2</t>
  </si>
  <si>
    <t>Ø6" Acero</t>
  </si>
  <si>
    <t>Ø12" Acero</t>
  </si>
  <si>
    <t>Ø30" Acero</t>
  </si>
  <si>
    <t>3.3.3</t>
  </si>
  <si>
    <t>3.3.2</t>
  </si>
  <si>
    <t>3.2.5</t>
  </si>
  <si>
    <t>3.2.4</t>
  </si>
  <si>
    <t>3.2.3</t>
  </si>
  <si>
    <t>SUMINISTRO DE TUBERIAS Y PIEZAS:</t>
  </si>
  <si>
    <t>Bote de sobrantes (a 15 Km)</t>
  </si>
  <si>
    <t>Compactación de material de relleno con Maquito</t>
  </si>
  <si>
    <t xml:space="preserve">Suministro de Material de relleno </t>
  </si>
  <si>
    <t>Asiento de Arena tuberías</t>
  </si>
  <si>
    <t>Excavación con Retro Martillo (30%)</t>
  </si>
  <si>
    <t>Excavación con Retro Excavadora (70%)</t>
  </si>
  <si>
    <t>Corte de Carpeta Asfáltica e= 3"</t>
  </si>
  <si>
    <t>Replanteo y Control topográfico, Almacén</t>
  </si>
  <si>
    <t>Campamento (Cubicar desglosado)</t>
  </si>
  <si>
    <t>SUB-TOTAL</t>
  </si>
  <si>
    <t>COSTO RD$</t>
  </si>
  <si>
    <t>P.U. RD$</t>
  </si>
  <si>
    <t>DESCRIPCION</t>
  </si>
  <si>
    <t>COLOCACION TUBERIA Ø30" GRP AGUA POTABLE, MACRO RED ACUEDUCTO ORIENTAL,  EN LA AVENIDA FRAY BARTOLOME DE LAS CASAS, BARRERA SALINIDAD</t>
  </si>
  <si>
    <t>2020-291 UEP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</si>
</sst>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RD$&quot;#,##0.00_);\(&quot;RD$&quot;#,##0.00\)"/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([$€]* #,##0.00_);_([$€]* \(#,##0.00\);_([$€]* \-??_);_(@_)"/>
    <numFmt numFmtId="168" formatCode="_-* #,##0.00\ _€_-;\-* #,##0.00\ _€_-;_-* \-??\ _€_-;_-@_-"/>
    <numFmt numFmtId="169" formatCode="_-* #,##0\ _€_-;\-* #,##0\ _€_-;_-* &quot;- &quot;_€_-;_-@_-"/>
    <numFmt numFmtId="170" formatCode="_(* #,##0_);_(* \(#,##0\);_(* \-_);_(@_)"/>
    <numFmt numFmtId="171" formatCode="_(&quot;RD$&quot;* #,##0.00_);_(&quot;RD$&quot;* \(#,##0.00\);_(&quot;RD$&quot;* \-??_);_(@_)"/>
    <numFmt numFmtId="172" formatCode="[$-1C0A]#,##0.00_);\(#,##0.00\)"/>
    <numFmt numFmtId="173" formatCode="0.00_)"/>
    <numFmt numFmtId="174" formatCode="0.0"/>
    <numFmt numFmtId="175" formatCode="0.0_)"/>
    <numFmt numFmtId="176" formatCode="_(* #,##0.0000_);_(* \(#,##0.0000\);_(* \-??_);_(@_)"/>
    <numFmt numFmtId="177" formatCode="0_)"/>
  </numFmts>
  <fonts count="35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sz val="10"/>
      <name val="Times New Roman"/>
      <family val="1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</font>
    <font>
      <sz val="12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b/>
      <sz val="13"/>
      <name val="Arial"/>
      <family val="2"/>
    </font>
    <font>
      <sz val="12"/>
      <name val="Arial MT"/>
    </font>
    <font>
      <sz val="13"/>
      <name val="Arial"/>
      <family val="2"/>
    </font>
    <font>
      <sz val="14"/>
      <name val="Arial MT"/>
    </font>
    <font>
      <b/>
      <sz val="14"/>
      <name val="Arial MT"/>
    </font>
  </fonts>
  <fills count="27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CE6F2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99666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215968"/>
      </patternFill>
    </fill>
    <fill>
      <patternFill patternType="solid">
        <fgColor rgb="FF996666"/>
        <bgColor rgb="FF99663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double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double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64"/>
      </bottom>
      <diagonal/>
    </border>
  </borders>
  <cellStyleXfs count="628">
    <xf numFmtId="0" fontId="0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4" borderId="0" applyBorder="0" applyProtection="0"/>
    <xf numFmtId="0" fontId="4" fillId="4" borderId="0" applyBorder="0" applyProtection="0"/>
    <xf numFmtId="0" fontId="4" fillId="4" borderId="0" applyBorder="0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6" fillId="0" borderId="2" applyProtection="0"/>
    <xf numFmtId="0" fontId="6" fillId="0" borderId="2" applyProtection="0"/>
    <xf numFmtId="0" fontId="6" fillId="0" borderId="2" applyProtection="0"/>
    <xf numFmtId="0" fontId="6" fillId="0" borderId="2" applyProtection="0"/>
    <xf numFmtId="164" fontId="22" fillId="0" borderId="0" applyBorder="0" applyProtection="0"/>
    <xf numFmtId="165" fontId="22" fillId="0" borderId="0" applyBorder="0" applyProtection="0"/>
    <xf numFmtId="166" fontId="22" fillId="0" borderId="0" applyBorder="0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7" borderId="3" applyProtection="0"/>
    <xf numFmtId="0" fontId="9" fillId="7" borderId="3" applyProtection="0"/>
    <xf numFmtId="0" fontId="9" fillId="7" borderId="3" applyProtection="0"/>
    <xf numFmtId="0" fontId="9" fillId="7" borderId="3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0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171" fontId="22" fillId="0" borderId="0" applyBorder="0" applyProtection="0"/>
    <xf numFmtId="0" fontId="11" fillId="18" borderId="0" applyBorder="0" applyProtection="0"/>
    <xf numFmtId="0" fontId="11" fillId="18" borderId="0" applyBorder="0" applyProtection="0"/>
    <xf numFmtId="0" fontId="11" fillId="18" borderId="0" applyBorder="0" applyProtection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2" fontId="1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22" fillId="19" borderId="4" applyProtection="0"/>
    <xf numFmtId="0" fontId="22" fillId="19" borderId="4" applyProtection="0"/>
    <xf numFmtId="0" fontId="22" fillId="19" borderId="4" applyProtection="0"/>
    <xf numFmtId="0" fontId="22" fillId="19" borderId="4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26" fillId="0" borderId="0"/>
    <xf numFmtId="164" fontId="22" fillId="0" borderId="0" applyFill="0" applyBorder="0" applyAlignment="0" applyProtection="0"/>
    <xf numFmtId="9" fontId="22" fillId="0" borderId="0" applyFill="0" applyBorder="0" applyAlignment="0" applyProtection="0"/>
    <xf numFmtId="0" fontId="22" fillId="0" borderId="0"/>
    <xf numFmtId="39" fontId="28" fillId="0" borderId="0"/>
    <xf numFmtId="43" fontId="22" fillId="0" borderId="0" applyFont="0" applyFill="0" applyBorder="0" applyAlignment="0" applyProtection="0"/>
    <xf numFmtId="0" fontId="1" fillId="0" borderId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8" fillId="0" borderId="0" applyFill="0" applyBorder="0" applyAlignment="0" applyProtection="0"/>
    <xf numFmtId="43" fontId="22" fillId="0" borderId="0" applyFont="0" applyFill="0" applyBorder="0" applyAlignment="0" applyProtection="0"/>
    <xf numFmtId="0" fontId="28" fillId="0" borderId="0" applyFill="0" applyBorder="0" applyAlignment="0" applyProtection="0"/>
    <xf numFmtId="173" fontId="27" fillId="0" borderId="0"/>
    <xf numFmtId="43" fontId="22" fillId="0" borderId="0" applyFont="0" applyFill="0" applyBorder="0" applyAlignment="0" applyProtection="0"/>
    <xf numFmtId="39" fontId="28" fillId="0" borderId="0"/>
  </cellStyleXfs>
  <cellXfs count="264">
    <xf numFmtId="0" fontId="0" fillId="0" borderId="0" xfId="0"/>
    <xf numFmtId="39" fontId="24" fillId="0" borderId="0" xfId="617" applyFont="1"/>
    <xf numFmtId="39" fontId="23" fillId="0" borderId="0" xfId="617" applyFont="1" applyAlignment="1">
      <alignment vertical="center"/>
    </xf>
    <xf numFmtId="176" fontId="23" fillId="0" borderId="0" xfId="617" applyNumberFormat="1" applyFont="1" applyAlignment="1">
      <alignment vertical="center"/>
    </xf>
    <xf numFmtId="39" fontId="23" fillId="0" borderId="0" xfId="617" applyFont="1" applyAlignment="1">
      <alignment horizontal="center" vertical="center"/>
    </xf>
    <xf numFmtId="49" fontId="23" fillId="0" borderId="0" xfId="617" applyNumberFormat="1" applyFont="1" applyAlignment="1">
      <alignment horizontal="right" vertical="center"/>
    </xf>
    <xf numFmtId="43" fontId="24" fillId="0" borderId="0" xfId="618" applyFont="1" applyBorder="1" applyAlignment="1" applyProtection="1">
      <alignment vertical="center"/>
    </xf>
    <xf numFmtId="0" fontId="24" fillId="0" borderId="0" xfId="619" applyFont="1" applyAlignment="1">
      <alignment horizontal="left" vertical="center"/>
    </xf>
    <xf numFmtId="175" fontId="24" fillId="0" borderId="0" xfId="619" applyNumberFormat="1" applyFont="1" applyAlignment="1">
      <alignment vertical="center"/>
    </xf>
    <xf numFmtId="43" fontId="24" fillId="0" borderId="0" xfId="618" applyFont="1" applyAlignment="1">
      <alignment vertical="center"/>
    </xf>
    <xf numFmtId="43" fontId="24" fillId="0" borderId="16" xfId="618" applyFont="1" applyFill="1" applyBorder="1" applyAlignment="1" applyProtection="1">
      <alignment vertical="center"/>
    </xf>
    <xf numFmtId="43" fontId="24" fillId="0" borderId="13" xfId="618" applyFont="1" applyFill="1" applyBorder="1" applyAlignment="1" applyProtection="1">
      <alignment vertical="center"/>
    </xf>
    <xf numFmtId="10" fontId="24" fillId="0" borderId="13" xfId="621" applyNumberFormat="1" applyFont="1" applyFill="1" applyBorder="1" applyAlignment="1" applyProtection="1">
      <alignment vertical="center" wrapText="1"/>
    </xf>
    <xf numFmtId="43" fontId="24" fillId="0" borderId="13" xfId="618" applyFont="1" applyFill="1" applyBorder="1" applyAlignment="1" applyProtection="1">
      <alignment horizontal="left" vertical="center"/>
    </xf>
    <xf numFmtId="173" fontId="24" fillId="0" borderId="13" xfId="619" applyNumberFormat="1" applyFont="1" applyBorder="1" applyAlignment="1">
      <alignment horizontal="left" vertical="center"/>
    </xf>
    <xf numFmtId="175" fontId="24" fillId="0" borderId="14" xfId="619" applyNumberFormat="1" applyFont="1" applyBorder="1" applyAlignment="1">
      <alignment vertical="center"/>
    </xf>
    <xf numFmtId="43" fontId="24" fillId="0" borderId="12" xfId="618" applyFont="1" applyFill="1" applyBorder="1" applyAlignment="1" applyProtection="1">
      <alignment vertical="center"/>
    </xf>
    <xf numFmtId="10" fontId="24" fillId="0" borderId="13" xfId="621" applyNumberFormat="1" applyFont="1" applyFill="1" applyBorder="1" applyAlignment="1" applyProtection="1">
      <alignment horizontal="center" vertical="center" wrapText="1"/>
    </xf>
    <xf numFmtId="43" fontId="23" fillId="24" borderId="20" xfId="623" applyFont="1" applyFill="1" applyBorder="1" applyAlignment="1" applyProtection="1">
      <alignment vertical="center" wrapText="1"/>
    </xf>
    <xf numFmtId="43" fontId="23" fillId="24" borderId="21" xfId="623" applyFont="1" applyFill="1" applyBorder="1" applyAlignment="1" applyProtection="1">
      <alignment horizontal="right" vertical="center"/>
    </xf>
    <xf numFmtId="43" fontId="23" fillId="24" borderId="21" xfId="623" applyFont="1" applyFill="1" applyBorder="1" applyAlignment="1" applyProtection="1">
      <alignment horizontal="center" vertical="center" wrapText="1"/>
    </xf>
    <xf numFmtId="0" fontId="23" fillId="24" borderId="21" xfId="613" applyFont="1" applyFill="1" applyBorder="1" applyAlignment="1">
      <alignment horizontal="left" vertical="center" wrapText="1"/>
    </xf>
    <xf numFmtId="175" fontId="23" fillId="24" borderId="22" xfId="613" applyNumberFormat="1" applyFont="1" applyFill="1" applyBorder="1" applyAlignment="1">
      <alignment horizontal="right" vertical="center" wrapText="1"/>
    </xf>
    <xf numFmtId="0" fontId="23" fillId="25" borderId="23" xfId="613" applyFont="1" applyFill="1" applyBorder="1" applyAlignment="1">
      <alignment vertical="center" wrapText="1"/>
    </xf>
    <xf numFmtId="0" fontId="23" fillId="25" borderId="23" xfId="613" applyFont="1" applyFill="1" applyBorder="1" applyAlignment="1">
      <alignment horizontal="center" vertical="center" wrapText="1"/>
    </xf>
    <xf numFmtId="2" fontId="23" fillId="25" borderId="24" xfId="613" applyNumberFormat="1" applyFont="1" applyFill="1" applyBorder="1" applyAlignment="1">
      <alignment horizontal="right" vertical="center" wrapText="1"/>
    </xf>
    <xf numFmtId="0" fontId="24" fillId="0" borderId="26" xfId="624" applyFont="1" applyFill="1" applyBorder="1" applyAlignment="1" applyProtection="1">
      <alignment horizontal="right" vertical="center" wrapText="1"/>
    </xf>
    <xf numFmtId="0" fontId="24" fillId="0" borderId="26" xfId="624" applyFont="1" applyFill="1" applyBorder="1" applyAlignment="1" applyProtection="1">
      <alignment vertical="center" wrapText="1"/>
    </xf>
    <xf numFmtId="0" fontId="24" fillId="0" borderId="26" xfId="613" applyFont="1" applyBorder="1" applyAlignment="1">
      <alignment horizontal="center" vertical="center" wrapText="1"/>
    </xf>
    <xf numFmtId="0" fontId="24" fillId="0" borderId="26" xfId="613" applyFont="1" applyBorder="1" applyAlignment="1">
      <alignment vertical="center" wrapText="1"/>
    </xf>
    <xf numFmtId="2" fontId="24" fillId="0" borderId="27" xfId="613" applyNumberFormat="1" applyFont="1" applyBorder="1" applyAlignment="1">
      <alignment horizontal="right" vertical="center" wrapText="1"/>
    </xf>
    <xf numFmtId="43" fontId="24" fillId="0" borderId="29" xfId="623" applyFont="1" applyFill="1" applyBorder="1" applyAlignment="1" applyProtection="1">
      <alignment horizontal="right" vertical="center" wrapText="1"/>
    </xf>
    <xf numFmtId="43" fontId="24" fillId="0" borderId="29" xfId="623" applyFont="1" applyFill="1" applyBorder="1" applyAlignment="1" applyProtection="1">
      <alignment vertical="center" wrapText="1"/>
    </xf>
    <xf numFmtId="0" fontId="24" fillId="0" borderId="29" xfId="613" applyFont="1" applyBorder="1" applyAlignment="1">
      <alignment horizontal="center" vertical="center" wrapText="1"/>
    </xf>
    <xf numFmtId="0" fontId="23" fillId="0" borderId="29" xfId="613" applyFont="1" applyBorder="1" applyAlignment="1">
      <alignment vertical="center" wrapText="1"/>
    </xf>
    <xf numFmtId="1" fontId="23" fillId="0" borderId="30" xfId="613" applyNumberFormat="1" applyFont="1" applyBorder="1" applyAlignment="1">
      <alignment horizontal="right" vertical="center" wrapText="1"/>
    </xf>
    <xf numFmtId="0" fontId="24" fillId="0" borderId="29" xfId="613" applyFont="1" applyBorder="1" applyAlignment="1">
      <alignment vertical="center" wrapText="1"/>
    </xf>
    <xf numFmtId="174" fontId="24" fillId="0" borderId="30" xfId="613" applyNumberFormat="1" applyFont="1" applyBorder="1" applyAlignment="1">
      <alignment horizontal="right" vertical="center" wrapText="1"/>
    </xf>
    <xf numFmtId="174" fontId="23" fillId="0" borderId="30" xfId="613" applyNumberFormat="1" applyFont="1" applyBorder="1" applyAlignment="1">
      <alignment horizontal="right" vertical="center" wrapText="1"/>
    </xf>
    <xf numFmtId="1" fontId="24" fillId="0" borderId="30" xfId="613" applyNumberFormat="1" applyFont="1" applyBorder="1" applyAlignment="1">
      <alignment horizontal="right" vertical="center" wrapText="1"/>
    </xf>
    <xf numFmtId="43" fontId="24" fillId="0" borderId="32" xfId="623" applyFont="1" applyFill="1" applyBorder="1" applyAlignment="1" applyProtection="1">
      <alignment horizontal="right" vertical="center" wrapText="1"/>
    </xf>
    <xf numFmtId="43" fontId="24" fillId="0" borderId="32" xfId="623" applyFont="1" applyFill="1" applyBorder="1" applyAlignment="1" applyProtection="1">
      <alignment vertical="center" wrapText="1"/>
    </xf>
    <xf numFmtId="0" fontId="24" fillId="0" borderId="32" xfId="613" applyFont="1" applyBorder="1" applyAlignment="1">
      <alignment horizontal="center" vertical="center" wrapText="1"/>
    </xf>
    <xf numFmtId="0" fontId="23" fillId="0" borderId="32" xfId="613" applyFont="1" applyBorder="1" applyAlignment="1">
      <alignment vertical="center" wrapText="1"/>
    </xf>
    <xf numFmtId="174" fontId="23" fillId="0" borderId="33" xfId="613" applyNumberFormat="1" applyFont="1" applyBorder="1" applyAlignment="1">
      <alignment horizontal="right" vertical="center" wrapText="1"/>
    </xf>
    <xf numFmtId="43" fontId="24" fillId="0" borderId="35" xfId="623" applyFont="1" applyFill="1" applyBorder="1" applyAlignment="1" applyProtection="1">
      <alignment horizontal="right" vertical="center" wrapText="1"/>
    </xf>
    <xf numFmtId="43" fontId="24" fillId="0" borderId="35" xfId="623" applyFont="1" applyFill="1" applyBorder="1" applyAlignment="1" applyProtection="1">
      <alignment vertical="center" wrapText="1"/>
    </xf>
    <xf numFmtId="0" fontId="24" fillId="0" borderId="35" xfId="613" applyFont="1" applyBorder="1" applyAlignment="1">
      <alignment horizontal="center" vertical="center" wrapText="1"/>
    </xf>
    <xf numFmtId="0" fontId="24" fillId="0" borderId="35" xfId="613" applyFont="1" applyBorder="1" applyAlignment="1">
      <alignment vertical="center" wrapText="1"/>
    </xf>
    <xf numFmtId="1" fontId="23" fillId="0" borderId="36" xfId="613" applyNumberFormat="1" applyFont="1" applyBorder="1" applyAlignment="1">
      <alignment horizontal="right" vertical="center" wrapText="1"/>
    </xf>
    <xf numFmtId="0" fontId="24" fillId="0" borderId="29" xfId="624" applyFont="1" applyFill="1" applyBorder="1" applyAlignment="1" applyProtection="1">
      <alignment vertical="center" wrapText="1"/>
    </xf>
    <xf numFmtId="0" fontId="24" fillId="0" borderId="29" xfId="624" applyFont="1" applyFill="1" applyBorder="1" applyAlignment="1" applyProtection="1">
      <alignment horizontal="right" vertical="center" wrapText="1"/>
    </xf>
    <xf numFmtId="0" fontId="24" fillId="0" borderId="38" xfId="624" applyFont="1" applyFill="1" applyBorder="1" applyAlignment="1" applyProtection="1">
      <alignment horizontal="right" vertical="center" wrapText="1"/>
    </xf>
    <xf numFmtId="0" fontId="24" fillId="0" borderId="38" xfId="624" applyFont="1" applyFill="1" applyBorder="1" applyAlignment="1" applyProtection="1">
      <alignment vertical="center" wrapText="1"/>
    </xf>
    <xf numFmtId="0" fontId="24" fillId="0" borderId="38" xfId="613" applyFont="1" applyBorder="1" applyAlignment="1">
      <alignment horizontal="center" vertical="center" wrapText="1"/>
    </xf>
    <xf numFmtId="0" fontId="24" fillId="0" borderId="38" xfId="613" applyFont="1" applyBorder="1" applyAlignment="1">
      <alignment vertical="center" wrapText="1"/>
    </xf>
    <xf numFmtId="2" fontId="24" fillId="0" borderId="39" xfId="613" applyNumberFormat="1" applyFont="1" applyBorder="1" applyAlignment="1">
      <alignment horizontal="right" vertical="center" wrapText="1"/>
    </xf>
    <xf numFmtId="0" fontId="23" fillId="0" borderId="0" xfId="613" applyFont="1" applyAlignment="1">
      <alignment horizontal="left" vertical="center"/>
    </xf>
    <xf numFmtId="0" fontId="23" fillId="0" borderId="0" xfId="613" applyFont="1" applyAlignment="1">
      <alignment horizontal="center" vertical="center"/>
    </xf>
    <xf numFmtId="2" fontId="23" fillId="0" borderId="0" xfId="613" applyNumberFormat="1" applyFont="1" applyAlignment="1">
      <alignment horizontal="right" vertical="center"/>
    </xf>
    <xf numFmtId="0" fontId="23" fillId="0" borderId="0" xfId="613" applyFont="1" applyFill="1" applyAlignment="1">
      <alignment horizontal="left" vertical="center"/>
    </xf>
    <xf numFmtId="0" fontId="24" fillId="0" borderId="38" xfId="624" applyFont="1" applyFill="1" applyBorder="1" applyAlignment="1" applyProtection="1">
      <alignment horizontal="center" vertical="center" wrapText="1"/>
    </xf>
    <xf numFmtId="0" fontId="24" fillId="0" borderId="29" xfId="624" applyFont="1" applyFill="1" applyBorder="1" applyAlignment="1" applyProtection="1">
      <alignment horizontal="center" vertical="center" wrapText="1"/>
    </xf>
    <xf numFmtId="43" fontId="24" fillId="0" borderId="29" xfId="623" applyFont="1" applyFill="1" applyBorder="1" applyAlignment="1" applyProtection="1">
      <alignment horizontal="center" vertical="center" wrapText="1"/>
    </xf>
    <xf numFmtId="43" fontId="24" fillId="0" borderId="35" xfId="623" applyFont="1" applyFill="1" applyBorder="1" applyAlignment="1" applyProtection="1">
      <alignment horizontal="center" vertical="center" wrapText="1"/>
    </xf>
    <xf numFmtId="43" fontId="24" fillId="0" borderId="32" xfId="623" applyFont="1" applyFill="1" applyBorder="1" applyAlignment="1" applyProtection="1">
      <alignment horizontal="center" vertical="center" wrapText="1"/>
    </xf>
    <xf numFmtId="0" fontId="24" fillId="0" borderId="26" xfId="624" applyFont="1" applyFill="1" applyBorder="1" applyAlignment="1" applyProtection="1">
      <alignment horizontal="center" vertical="center" wrapText="1"/>
    </xf>
    <xf numFmtId="0" fontId="23" fillId="0" borderId="23" xfId="624" applyFont="1" applyFill="1" applyBorder="1" applyAlignment="1" applyProtection="1">
      <alignment horizontal="center" vertical="center" wrapText="1"/>
    </xf>
    <xf numFmtId="43" fontId="23" fillId="0" borderId="21" xfId="623" applyFont="1" applyFill="1" applyBorder="1" applyAlignment="1" applyProtection="1">
      <alignment vertical="center"/>
    </xf>
    <xf numFmtId="43" fontId="24" fillId="0" borderId="0" xfId="618" applyFont="1" applyFill="1" applyBorder="1" applyAlignment="1" applyProtection="1">
      <alignment vertical="center"/>
    </xf>
    <xf numFmtId="39" fontId="23" fillId="0" borderId="0" xfId="617" applyFont="1" applyFill="1" applyAlignment="1">
      <alignment vertical="center"/>
    </xf>
    <xf numFmtId="173" fontId="23" fillId="0" borderId="0" xfId="613" applyNumberFormat="1" applyFont="1" applyAlignment="1">
      <alignment horizontal="center"/>
    </xf>
    <xf numFmtId="173" fontId="23" fillId="0" borderId="0" xfId="613" applyNumberFormat="1" applyFont="1" applyFill="1" applyAlignment="1">
      <alignment horizontal="center"/>
    </xf>
    <xf numFmtId="173" fontId="25" fillId="0" borderId="0" xfId="613" applyNumberFormat="1" applyFont="1" applyAlignment="1">
      <alignment horizontal="left"/>
    </xf>
    <xf numFmtId="173" fontId="23" fillId="0" borderId="0" xfId="613" applyNumberFormat="1" applyFont="1"/>
    <xf numFmtId="164" fontId="23" fillId="0" borderId="0" xfId="622" applyFont="1" applyFill="1" applyAlignment="1" applyProtection="1">
      <alignment horizontal="center"/>
    </xf>
    <xf numFmtId="164" fontId="23" fillId="0" borderId="0" xfId="622" applyFont="1" applyProtection="1"/>
    <xf numFmtId="164" fontId="24" fillId="0" borderId="0" xfId="622" applyFont="1" applyProtection="1"/>
    <xf numFmtId="164" fontId="23" fillId="0" borderId="0" xfId="622" applyFont="1" applyAlignment="1" applyProtection="1">
      <alignment horizontal="right"/>
    </xf>
    <xf numFmtId="176" fontId="23" fillId="0" borderId="0" xfId="613" applyNumberFormat="1" applyFont="1" applyAlignment="1">
      <alignment horizontal="left" vertical="center"/>
    </xf>
    <xf numFmtId="173" fontId="30" fillId="24" borderId="11" xfId="613" applyNumberFormat="1" applyFont="1" applyFill="1" applyBorder="1" applyAlignment="1">
      <alignment horizontal="center" vertical="center"/>
    </xf>
    <xf numFmtId="173" fontId="30" fillId="24" borderId="10" xfId="613" applyNumberFormat="1" applyFont="1" applyFill="1" applyBorder="1" applyAlignment="1">
      <alignment horizontal="center" vertical="center"/>
    </xf>
    <xf numFmtId="164" fontId="30" fillId="0" borderId="10" xfId="622" applyFont="1" applyFill="1" applyBorder="1" applyAlignment="1" applyProtection="1">
      <alignment horizontal="center" vertical="center"/>
    </xf>
    <xf numFmtId="164" fontId="30" fillId="24" borderId="10" xfId="622" applyFont="1" applyFill="1" applyBorder="1" applyAlignment="1" applyProtection="1">
      <alignment horizontal="center" vertical="center"/>
    </xf>
    <xf numFmtId="164" fontId="30" fillId="24" borderId="10" xfId="622" applyFont="1" applyFill="1" applyBorder="1" applyAlignment="1" applyProtection="1">
      <alignment horizontal="center" vertical="center" wrapText="1"/>
    </xf>
    <xf numFmtId="164" fontId="30" fillId="24" borderId="15" xfId="622" applyFont="1" applyFill="1" applyBorder="1" applyAlignment="1" applyProtection="1">
      <alignment horizontal="center" vertical="center" wrapText="1"/>
    </xf>
    <xf numFmtId="164" fontId="23" fillId="0" borderId="37" xfId="613" applyNumberFormat="1" applyFont="1" applyBorder="1" applyAlignment="1">
      <alignment horizontal="right" vertical="center"/>
    </xf>
    <xf numFmtId="164" fontId="23" fillId="0" borderId="28" xfId="613" applyNumberFormat="1" applyFont="1" applyBorder="1" applyAlignment="1">
      <alignment horizontal="right" vertical="center"/>
    </xf>
    <xf numFmtId="164" fontId="23" fillId="0" borderId="34" xfId="613" applyNumberFormat="1" applyFont="1" applyBorder="1" applyAlignment="1">
      <alignment horizontal="right" vertical="center"/>
    </xf>
    <xf numFmtId="164" fontId="23" fillId="0" borderId="31" xfId="613" applyNumberFormat="1" applyFont="1" applyBorder="1" applyAlignment="1">
      <alignment horizontal="right" vertical="center"/>
    </xf>
    <xf numFmtId="164" fontId="23" fillId="0" borderId="25" xfId="613" applyNumberFormat="1" applyFont="1" applyBorder="1" applyAlignment="1">
      <alignment horizontal="right" vertical="center"/>
    </xf>
    <xf numFmtId="175" fontId="24" fillId="0" borderId="19" xfId="619" applyNumberFormat="1" applyFont="1" applyBorder="1" applyAlignment="1">
      <alignment vertical="center"/>
    </xf>
    <xf numFmtId="173" fontId="24" fillId="0" borderId="18" xfId="619" applyNumberFormat="1" applyFont="1" applyBorder="1" applyAlignment="1">
      <alignment horizontal="left" vertical="center"/>
    </xf>
    <xf numFmtId="43" fontId="24" fillId="0" borderId="18" xfId="618" applyFont="1" applyFill="1" applyBorder="1" applyAlignment="1" applyProtection="1">
      <alignment vertical="center"/>
    </xf>
    <xf numFmtId="43" fontId="24" fillId="0" borderId="18" xfId="618" applyFont="1" applyBorder="1" applyAlignment="1" applyProtection="1">
      <alignment vertical="center"/>
    </xf>
    <xf numFmtId="43" fontId="23" fillId="0" borderId="17" xfId="618" applyFont="1" applyBorder="1" applyAlignment="1" applyProtection="1">
      <alignment vertical="center"/>
    </xf>
    <xf numFmtId="175" fontId="24" fillId="24" borderId="11" xfId="619" applyNumberFormat="1" applyFont="1" applyFill="1" applyBorder="1" applyAlignment="1">
      <alignment vertical="center"/>
    </xf>
    <xf numFmtId="173" fontId="23" fillId="24" borderId="10" xfId="619" applyNumberFormat="1" applyFont="1" applyFill="1" applyBorder="1" applyAlignment="1">
      <alignment horizontal="left" vertical="center"/>
    </xf>
    <xf numFmtId="43" fontId="23" fillId="0" borderId="10" xfId="618" applyFont="1" applyFill="1" applyBorder="1" applyAlignment="1" applyProtection="1">
      <alignment vertical="center"/>
    </xf>
    <xf numFmtId="10" fontId="24" fillId="24" borderId="10" xfId="621" applyNumberFormat="1" applyFont="1" applyFill="1" applyBorder="1" applyAlignment="1" applyProtection="1">
      <alignment vertical="center" wrapText="1"/>
    </xf>
    <xf numFmtId="43" fontId="24" fillId="24" borderId="10" xfId="618" applyFont="1" applyFill="1" applyBorder="1" applyAlignment="1" applyProtection="1">
      <alignment vertical="center"/>
    </xf>
    <xf numFmtId="43" fontId="23" fillId="24" borderId="15" xfId="618" applyFont="1" applyFill="1" applyBorder="1" applyAlignment="1" applyProtection="1">
      <alignment vertical="center"/>
    </xf>
    <xf numFmtId="175" fontId="24" fillId="0" borderId="11" xfId="619" applyNumberFormat="1" applyFont="1" applyBorder="1" applyAlignment="1">
      <alignment vertical="center"/>
    </xf>
    <xf numFmtId="173" fontId="23" fillId="0" borderId="10" xfId="619" applyNumberFormat="1" applyFont="1" applyBorder="1" applyAlignment="1">
      <alignment horizontal="left" vertical="center"/>
    </xf>
    <xf numFmtId="10" fontId="24" fillId="0" borderId="10" xfId="621" applyNumberFormat="1" applyFont="1" applyFill="1" applyBorder="1" applyAlignment="1" applyProtection="1">
      <alignment vertical="center" wrapText="1"/>
    </xf>
    <xf numFmtId="43" fontId="24" fillId="0" borderId="10" xfId="618" applyFont="1" applyFill="1" applyBorder="1" applyAlignment="1" applyProtection="1">
      <alignment vertical="center"/>
    </xf>
    <xf numFmtId="43" fontId="23" fillId="0" borderId="15" xfId="618" applyFont="1" applyFill="1" applyBorder="1" applyAlignment="1" applyProtection="1">
      <alignment vertical="center"/>
    </xf>
    <xf numFmtId="10" fontId="24" fillId="24" borderId="10" xfId="621" applyNumberFormat="1" applyFont="1" applyFill="1" applyBorder="1" applyAlignment="1" applyProtection="1">
      <alignment horizontal="center" vertical="center" wrapText="1"/>
    </xf>
    <xf numFmtId="173" fontId="24" fillId="0" borderId="11" xfId="613" applyNumberFormat="1" applyFont="1" applyBorder="1" applyAlignment="1">
      <alignment vertical="center" wrapText="1"/>
    </xf>
    <xf numFmtId="173" fontId="23" fillId="0" borderId="10" xfId="613" applyNumberFormat="1" applyFont="1" applyBorder="1" applyAlignment="1">
      <alignment vertical="center" wrapText="1"/>
    </xf>
    <xf numFmtId="164" fontId="23" fillId="0" borderId="10" xfId="622" applyFont="1" applyFill="1" applyBorder="1" applyAlignment="1" applyProtection="1">
      <alignment vertical="center" wrapText="1"/>
    </xf>
    <xf numFmtId="10" fontId="24" fillId="0" borderId="10" xfId="613" applyNumberFormat="1" applyFont="1" applyBorder="1" applyAlignment="1">
      <alignment vertical="center" wrapText="1"/>
    </xf>
    <xf numFmtId="164" fontId="24" fillId="0" borderId="10" xfId="622" applyFont="1" applyFill="1" applyBorder="1" applyAlignment="1" applyProtection="1">
      <alignment vertical="center" wrapText="1"/>
    </xf>
    <xf numFmtId="164" fontId="23" fillId="0" borderId="15" xfId="622" applyFont="1" applyFill="1" applyBorder="1" applyAlignment="1" applyProtection="1">
      <alignment vertical="center" wrapText="1"/>
    </xf>
    <xf numFmtId="173" fontId="24" fillId="24" borderId="11" xfId="613" applyNumberFormat="1" applyFont="1" applyFill="1" applyBorder="1" applyAlignment="1">
      <alignment vertical="center" wrapText="1"/>
    </xf>
    <xf numFmtId="173" fontId="23" fillId="24" borderId="10" xfId="613" applyNumberFormat="1" applyFont="1" applyFill="1" applyBorder="1" applyAlignment="1">
      <alignment vertical="center" wrapText="1"/>
    </xf>
    <xf numFmtId="10" fontId="24" fillId="0" borderId="10" xfId="613" applyNumberFormat="1" applyFont="1" applyFill="1" applyBorder="1" applyAlignment="1">
      <alignment horizontal="right" vertical="center" wrapText="1"/>
    </xf>
    <xf numFmtId="10" fontId="24" fillId="24" borderId="10" xfId="613" applyNumberFormat="1" applyFont="1" applyFill="1" applyBorder="1" applyAlignment="1">
      <alignment horizontal="right" vertical="center" wrapText="1"/>
    </xf>
    <xf numFmtId="164" fontId="24" fillId="24" borderId="10" xfId="622" applyFont="1" applyFill="1" applyBorder="1" applyAlignment="1" applyProtection="1">
      <alignment vertical="center" wrapText="1"/>
    </xf>
    <xf numFmtId="164" fontId="23" fillId="24" borderId="15" xfId="622" applyFont="1" applyFill="1" applyBorder="1" applyAlignment="1" applyProtection="1">
      <alignment vertical="center" wrapText="1"/>
    </xf>
    <xf numFmtId="175" fontId="23" fillId="24" borderId="10" xfId="619" applyNumberFormat="1" applyFont="1" applyFill="1" applyBorder="1" applyAlignment="1">
      <alignment vertical="center" wrapText="1"/>
    </xf>
    <xf numFmtId="0" fontId="23" fillId="0" borderId="0" xfId="619" applyFont="1" applyAlignment="1">
      <alignment horizontal="left" vertical="center"/>
    </xf>
    <xf numFmtId="43" fontId="23" fillId="0" borderId="0" xfId="618" applyFont="1" applyFill="1" applyBorder="1" applyAlignment="1" applyProtection="1">
      <alignment vertical="center"/>
    </xf>
    <xf numFmtId="43" fontId="23" fillId="0" borderId="0" xfId="620" applyFont="1" applyBorder="1" applyAlignment="1" applyProtection="1">
      <alignment vertical="center"/>
    </xf>
    <xf numFmtId="43" fontId="23" fillId="0" borderId="0" xfId="618" applyFont="1" applyBorder="1" applyAlignment="1" applyProtection="1">
      <alignment vertical="center"/>
    </xf>
    <xf numFmtId="173" fontId="24" fillId="0" borderId="0" xfId="625" applyFont="1" applyAlignment="1">
      <alignment vertical="center"/>
    </xf>
    <xf numFmtId="43" fontId="24" fillId="0" borderId="0" xfId="623" applyFont="1" applyAlignment="1">
      <alignment vertical="center"/>
    </xf>
    <xf numFmtId="43" fontId="24" fillId="0" borderId="0" xfId="623" applyFont="1" applyBorder="1" applyAlignment="1">
      <alignment vertical="center"/>
    </xf>
    <xf numFmtId="173" fontId="24" fillId="0" borderId="0" xfId="625" applyFont="1" applyAlignment="1">
      <alignment horizontal="right" vertical="center"/>
    </xf>
    <xf numFmtId="173" fontId="24" fillId="0" borderId="0" xfId="625" applyFont="1" applyAlignment="1">
      <alignment horizontal="center" vertical="center"/>
    </xf>
    <xf numFmtId="43" fontId="24" fillId="0" borderId="0" xfId="623" applyFont="1" applyAlignment="1">
      <alignment horizontal="right" vertical="center"/>
    </xf>
    <xf numFmtId="174" fontId="24" fillId="0" borderId="0" xfId="625" applyNumberFormat="1" applyFont="1" applyAlignment="1">
      <alignment horizontal="right" vertical="center"/>
    </xf>
    <xf numFmtId="43" fontId="27" fillId="0" borderId="0" xfId="623" applyFont="1" applyAlignment="1">
      <alignment vertical="center"/>
    </xf>
    <xf numFmtId="0" fontId="31" fillId="0" borderId="0" xfId="625" applyNumberFormat="1" applyFont="1" applyAlignment="1">
      <alignment vertical="center"/>
    </xf>
    <xf numFmtId="43" fontId="31" fillId="0" borderId="0" xfId="623" applyFont="1" applyAlignment="1">
      <alignment vertical="center"/>
    </xf>
    <xf numFmtId="175" fontId="24" fillId="0" borderId="0" xfId="625" applyNumberFormat="1" applyFont="1" applyAlignment="1">
      <alignment vertical="center"/>
    </xf>
    <xf numFmtId="173" fontId="24" fillId="0" borderId="0" xfId="625" applyFont="1" applyAlignment="1">
      <alignment horizontal="left" vertical="center"/>
    </xf>
    <xf numFmtId="43" fontId="23" fillId="0" borderId="0" xfId="623" applyFont="1" applyAlignment="1">
      <alignment vertical="center"/>
    </xf>
    <xf numFmtId="10" fontId="32" fillId="0" borderId="13" xfId="621" applyNumberFormat="1" applyFont="1" applyFill="1" applyBorder="1" applyAlignment="1" applyProtection="1">
      <alignment vertical="center" wrapText="1"/>
    </xf>
    <xf numFmtId="173" fontId="24" fillId="0" borderId="13" xfId="625" applyFont="1" applyBorder="1" applyAlignment="1">
      <alignment horizontal="left" vertical="center"/>
    </xf>
    <xf numFmtId="175" fontId="24" fillId="0" borderId="14" xfId="625" applyNumberFormat="1" applyFont="1" applyBorder="1" applyAlignment="1">
      <alignment vertical="center"/>
    </xf>
    <xf numFmtId="10" fontId="32" fillId="0" borderId="13" xfId="621" applyNumberFormat="1" applyFont="1" applyFill="1" applyBorder="1" applyAlignment="1" applyProtection="1">
      <alignment horizontal="center" vertical="center" wrapText="1"/>
    </xf>
    <xf numFmtId="4" fontId="24" fillId="0" borderId="41" xfId="625" applyNumberFormat="1" applyFont="1" applyBorder="1" applyAlignment="1">
      <alignment horizontal="right" vertical="center" wrapText="1"/>
    </xf>
    <xf numFmtId="0" fontId="33" fillId="0" borderId="41" xfId="625" applyNumberFormat="1" applyFont="1" applyBorder="1" applyAlignment="1">
      <alignment vertical="center" wrapText="1"/>
    </xf>
    <xf numFmtId="164" fontId="23" fillId="0" borderId="28" xfId="622" applyFont="1" applyFill="1" applyBorder="1" applyAlignment="1" applyProtection="1">
      <alignment horizontal="right" vertical="center"/>
    </xf>
    <xf numFmtId="39" fontId="24" fillId="0" borderId="29" xfId="627" applyFont="1" applyBorder="1" applyAlignment="1">
      <alignment horizontal="center" vertical="center" wrapText="1"/>
    </xf>
    <xf numFmtId="43" fontId="33" fillId="0" borderId="41" xfId="623" applyFont="1" applyBorder="1" applyAlignment="1">
      <alignment horizontal="right" vertical="center" wrapText="1"/>
    </xf>
    <xf numFmtId="39" fontId="23" fillId="0" borderId="29" xfId="627" applyFont="1" applyBorder="1" applyAlignment="1">
      <alignment vertical="center" wrapText="1"/>
    </xf>
    <xf numFmtId="49" fontId="23" fillId="0" borderId="30" xfId="627" applyNumberFormat="1" applyFont="1" applyBorder="1" applyAlignment="1">
      <alignment horizontal="right" vertical="center" wrapText="1"/>
    </xf>
    <xf numFmtId="39" fontId="23" fillId="0" borderId="29" xfId="627" applyFont="1" applyBorder="1" applyAlignment="1">
      <alignment horizontal="left" vertical="center" wrapText="1"/>
    </xf>
    <xf numFmtId="164" fontId="23" fillId="0" borderId="31" xfId="622" applyFont="1" applyFill="1" applyBorder="1" applyAlignment="1" applyProtection="1">
      <alignment horizontal="right" vertical="center"/>
    </xf>
    <xf numFmtId="39" fontId="24" fillId="0" borderId="32" xfId="627" applyFont="1" applyBorder="1" applyAlignment="1">
      <alignment horizontal="center" vertical="center" wrapText="1"/>
    </xf>
    <xf numFmtId="39" fontId="23" fillId="0" borderId="32" xfId="627" applyFont="1" applyBorder="1" applyAlignment="1">
      <alignment vertical="center" wrapText="1"/>
    </xf>
    <xf numFmtId="49" fontId="23" fillId="0" borderId="33" xfId="627" applyNumberFormat="1" applyFont="1" applyBorder="1" applyAlignment="1">
      <alignment horizontal="right" vertical="center" wrapText="1"/>
    </xf>
    <xf numFmtId="39" fontId="24" fillId="0" borderId="29" xfId="627" applyFont="1" applyBorder="1" applyAlignment="1">
      <alignment vertical="center" wrapText="1"/>
    </xf>
    <xf numFmtId="49" fontId="24" fillId="0" borderId="30" xfId="627" applyNumberFormat="1" applyFont="1" applyBorder="1" applyAlignment="1">
      <alignment horizontal="right" vertical="center" wrapText="1"/>
    </xf>
    <xf numFmtId="43" fontId="23" fillId="0" borderId="40" xfId="623" applyFont="1" applyBorder="1" applyAlignment="1" applyProtection="1">
      <alignment vertical="center"/>
    </xf>
    <xf numFmtId="43" fontId="24" fillId="0" borderId="41" xfId="623" applyFont="1" applyBorder="1" applyAlignment="1" applyProtection="1">
      <alignment horizontal="right" vertical="center"/>
    </xf>
    <xf numFmtId="43" fontId="24" fillId="0" borderId="41" xfId="623" applyFont="1" applyFill="1" applyBorder="1" applyAlignment="1" applyProtection="1">
      <alignment vertical="center"/>
    </xf>
    <xf numFmtId="39" fontId="24" fillId="0" borderId="41" xfId="625" applyNumberFormat="1" applyFont="1" applyBorder="1" applyAlignment="1">
      <alignment horizontal="center" vertical="center"/>
    </xf>
    <xf numFmtId="173" fontId="23" fillId="0" borderId="41" xfId="625" applyFont="1" applyBorder="1" applyAlignment="1">
      <alignment vertical="center" wrapText="1"/>
    </xf>
    <xf numFmtId="1" fontId="23" fillId="0" borderId="42" xfId="625" applyNumberFormat="1" applyFont="1" applyBorder="1" applyAlignment="1">
      <alignment horizontal="right" vertical="top"/>
    </xf>
    <xf numFmtId="43" fontId="24" fillId="0" borderId="41" xfId="623" applyFont="1" applyBorder="1" applyAlignment="1" applyProtection="1">
      <alignment vertical="center"/>
    </xf>
    <xf numFmtId="173" fontId="24" fillId="0" borderId="41" xfId="625" applyFont="1" applyBorder="1" applyAlignment="1">
      <alignment vertical="center" wrapText="1"/>
    </xf>
    <xf numFmtId="174" fontId="24" fillId="0" borderId="42" xfId="625" applyNumberFormat="1" applyFont="1" applyBorder="1" applyAlignment="1">
      <alignment horizontal="right" vertical="center"/>
    </xf>
    <xf numFmtId="43" fontId="24" fillId="0" borderId="43" xfId="623" applyFont="1" applyBorder="1" applyAlignment="1" applyProtection="1">
      <alignment vertical="center"/>
    </xf>
    <xf numFmtId="43" fontId="24" fillId="0" borderId="44" xfId="623" applyFont="1" applyBorder="1" applyAlignment="1" applyProtection="1">
      <alignment horizontal="right" vertical="center"/>
    </xf>
    <xf numFmtId="43" fontId="24" fillId="0" borderId="44" xfId="623" applyFont="1" applyBorder="1" applyAlignment="1">
      <alignment vertical="center"/>
    </xf>
    <xf numFmtId="39" fontId="24" fillId="0" borderId="44" xfId="625" applyNumberFormat="1" applyFont="1" applyBorder="1" applyAlignment="1">
      <alignment horizontal="center" vertical="center"/>
    </xf>
    <xf numFmtId="173" fontId="24" fillId="0" borderId="44" xfId="625" applyFont="1" applyBorder="1" applyAlignment="1">
      <alignment vertical="center" wrapText="1"/>
    </xf>
    <xf numFmtId="174" fontId="24" fillId="0" borderId="45" xfId="625" applyNumberFormat="1" applyFont="1" applyBorder="1" applyAlignment="1">
      <alignment horizontal="right" vertical="center"/>
    </xf>
    <xf numFmtId="43" fontId="24" fillId="0" borderId="46" xfId="623" applyFont="1" applyBorder="1" applyAlignment="1" applyProtection="1">
      <alignment vertical="center"/>
    </xf>
    <xf numFmtId="43" fontId="24" fillId="0" borderId="47" xfId="623" applyFont="1" applyBorder="1" applyAlignment="1" applyProtection="1">
      <alignment horizontal="right" vertical="center"/>
    </xf>
    <xf numFmtId="43" fontId="24" fillId="0" borderId="47" xfId="623" applyFont="1" applyBorder="1" applyAlignment="1">
      <alignment vertical="center"/>
    </xf>
    <xf numFmtId="39" fontId="24" fillId="0" borderId="47" xfId="625" applyNumberFormat="1" applyFont="1" applyBorder="1" applyAlignment="1">
      <alignment horizontal="center" vertical="center"/>
    </xf>
    <xf numFmtId="173" fontId="24" fillId="0" borderId="47" xfId="625" applyFont="1" applyBorder="1" applyAlignment="1">
      <alignment vertical="center" wrapText="1"/>
    </xf>
    <xf numFmtId="174" fontId="24" fillId="0" borderId="48" xfId="625" applyNumberFormat="1" applyFont="1" applyBorder="1" applyAlignment="1">
      <alignment horizontal="right" vertical="center"/>
    </xf>
    <xf numFmtId="43" fontId="24" fillId="0" borderId="40" xfId="623" applyFont="1" applyBorder="1" applyAlignment="1" applyProtection="1">
      <alignment vertical="center"/>
    </xf>
    <xf numFmtId="173" fontId="24" fillId="0" borderId="41" xfId="625" applyFont="1" applyBorder="1" applyAlignment="1">
      <alignment horizontal="center" vertical="center" wrapText="1"/>
    </xf>
    <xf numFmtId="1" fontId="23" fillId="0" borderId="42" xfId="625" applyNumberFormat="1" applyFont="1" applyBorder="1" applyAlignment="1">
      <alignment horizontal="right" vertical="center"/>
    </xf>
    <xf numFmtId="4" fontId="24" fillId="0" borderId="44" xfId="625" applyNumberFormat="1" applyFont="1" applyBorder="1" applyAlignment="1">
      <alignment horizontal="right" vertical="center" wrapText="1"/>
    </xf>
    <xf numFmtId="43" fontId="33" fillId="0" borderId="44" xfId="623" applyFont="1" applyBorder="1" applyAlignment="1">
      <alignment horizontal="right" vertical="center" wrapText="1"/>
    </xf>
    <xf numFmtId="4" fontId="24" fillId="0" borderId="47" xfId="625" applyNumberFormat="1" applyFont="1" applyBorder="1" applyAlignment="1">
      <alignment horizontal="right" vertical="center" wrapText="1"/>
    </xf>
    <xf numFmtId="43" fontId="33" fillId="0" borderId="47" xfId="623" applyFont="1" applyBorder="1" applyAlignment="1">
      <alignment horizontal="right" vertical="center" wrapText="1"/>
    </xf>
    <xf numFmtId="13" fontId="24" fillId="0" borderId="0" xfId="623" applyNumberFormat="1" applyFont="1" applyAlignment="1">
      <alignment vertical="center"/>
    </xf>
    <xf numFmtId="39" fontId="24" fillId="0" borderId="41" xfId="625" applyNumberFormat="1" applyFont="1" applyBorder="1" applyAlignment="1">
      <alignment horizontal="right" vertical="center"/>
    </xf>
    <xf numFmtId="173" fontId="24" fillId="0" borderId="41" xfId="625" applyFont="1" applyBorder="1" applyAlignment="1">
      <alignment vertical="center"/>
    </xf>
    <xf numFmtId="4" fontId="23" fillId="0" borderId="0" xfId="625" applyNumberFormat="1" applyFont="1" applyAlignment="1">
      <alignment horizontal="centerContinuous" vertical="center"/>
    </xf>
    <xf numFmtId="0" fontId="34" fillId="0" borderId="0" xfId="625" applyNumberFormat="1" applyFont="1" applyAlignment="1">
      <alignment vertical="center"/>
    </xf>
    <xf numFmtId="0" fontId="24" fillId="0" borderId="0" xfId="625" applyNumberFormat="1" applyFont="1" applyAlignment="1">
      <alignment vertical="center"/>
    </xf>
    <xf numFmtId="173" fontId="23" fillId="0" borderId="0" xfId="625" applyFont="1" applyAlignment="1">
      <alignment vertical="center"/>
    </xf>
    <xf numFmtId="43" fontId="23" fillId="0" borderId="0" xfId="623" applyFont="1" applyAlignment="1" applyProtection="1">
      <alignment vertical="center"/>
    </xf>
    <xf numFmtId="43" fontId="24" fillId="0" borderId="0" xfId="623" applyFont="1" applyAlignment="1" applyProtection="1">
      <alignment vertical="center"/>
    </xf>
    <xf numFmtId="43" fontId="23" fillId="0" borderId="0" xfId="623" applyFont="1" applyAlignment="1" applyProtection="1">
      <alignment horizontal="right" vertical="center"/>
    </xf>
    <xf numFmtId="173" fontId="25" fillId="0" borderId="0" xfId="625" applyFont="1" applyAlignment="1">
      <alignment vertical="center"/>
    </xf>
    <xf numFmtId="0" fontId="34" fillId="0" borderId="0" xfId="625" applyNumberFormat="1" applyFont="1" applyAlignment="1">
      <alignment horizontal="centerContinuous" vertical="center"/>
    </xf>
    <xf numFmtId="43" fontId="34" fillId="0" borderId="0" xfId="623" applyFont="1" applyFill="1" applyBorder="1" applyAlignment="1">
      <alignment horizontal="centerContinuous" vertical="center"/>
    </xf>
    <xf numFmtId="43" fontId="24" fillId="0" borderId="0" xfId="623" applyFont="1" applyFill="1" applyBorder="1" applyAlignment="1">
      <alignment horizontal="centerContinuous" vertical="center"/>
    </xf>
    <xf numFmtId="43" fontId="23" fillId="0" borderId="0" xfId="623" applyFont="1" applyFill="1" applyBorder="1" applyAlignment="1">
      <alignment horizontal="right" vertical="center"/>
    </xf>
    <xf numFmtId="173" fontId="23" fillId="24" borderId="11" xfId="625" applyFont="1" applyFill="1" applyBorder="1" applyAlignment="1">
      <alignment horizontal="center" vertical="center"/>
    </xf>
    <xf numFmtId="173" fontId="23" fillId="24" borderId="10" xfId="625" applyFont="1" applyFill="1" applyBorder="1" applyAlignment="1">
      <alignment horizontal="center" vertical="center"/>
    </xf>
    <xf numFmtId="43" fontId="23" fillId="24" borderId="10" xfId="623" applyFont="1" applyFill="1" applyBorder="1" applyAlignment="1" applyProtection="1">
      <alignment horizontal="center" vertical="center"/>
    </xf>
    <xf numFmtId="43" fontId="23" fillId="24" borderId="15" xfId="623" applyFont="1" applyFill="1" applyBorder="1" applyAlignment="1" applyProtection="1">
      <alignment horizontal="center" vertical="center"/>
    </xf>
    <xf numFmtId="4" fontId="23" fillId="0" borderId="51" xfId="625" applyNumberFormat="1" applyFont="1" applyBorder="1" applyAlignment="1">
      <alignment vertical="center" wrapText="1"/>
    </xf>
    <xf numFmtId="4" fontId="23" fillId="0" borderId="50" xfId="625" applyNumberFormat="1" applyFont="1" applyBorder="1" applyAlignment="1">
      <alignment horizontal="center" vertical="center" wrapText="1"/>
    </xf>
    <xf numFmtId="43" fontId="23" fillId="0" borderId="50" xfId="623" applyFont="1" applyBorder="1" applyAlignment="1">
      <alignment horizontal="center" vertical="center" wrapText="1"/>
    </xf>
    <xf numFmtId="43" fontId="23" fillId="0" borderId="49" xfId="623" applyFont="1" applyBorder="1" applyAlignment="1">
      <alignment horizontal="center" vertical="center" wrapText="1"/>
    </xf>
    <xf numFmtId="0" fontId="34" fillId="0" borderId="42" xfId="625" applyNumberFormat="1" applyFont="1" applyBorder="1" applyAlignment="1">
      <alignment vertical="center" wrapText="1"/>
    </xf>
    <xf numFmtId="0" fontId="34" fillId="0" borderId="41" xfId="625" applyNumberFormat="1" applyFont="1" applyBorder="1" applyAlignment="1">
      <alignment vertical="center" wrapText="1"/>
    </xf>
    <xf numFmtId="43" fontId="33" fillId="0" borderId="41" xfId="623" applyFont="1" applyBorder="1" applyAlignment="1">
      <alignment horizontal="center" vertical="center" wrapText="1"/>
    </xf>
    <xf numFmtId="4" fontId="33" fillId="0" borderId="41" xfId="625" applyNumberFormat="1" applyFont="1" applyBorder="1" applyAlignment="1">
      <alignment horizontal="center" vertical="center" wrapText="1"/>
    </xf>
    <xf numFmtId="43" fontId="24" fillId="0" borderId="41" xfId="623" applyFont="1" applyBorder="1" applyAlignment="1">
      <alignment vertical="center" wrapText="1"/>
    </xf>
    <xf numFmtId="43" fontId="23" fillId="0" borderId="40" xfId="623" applyFont="1" applyBorder="1" applyAlignment="1">
      <alignment vertical="center" wrapText="1"/>
    </xf>
    <xf numFmtId="174" fontId="33" fillId="0" borderId="42" xfId="625" applyNumberFormat="1" applyFont="1" applyBorder="1" applyAlignment="1">
      <alignment vertical="center" wrapText="1"/>
    </xf>
    <xf numFmtId="0" fontId="33" fillId="0" borderId="42" xfId="625" applyNumberFormat="1" applyFont="1" applyBorder="1" applyAlignment="1">
      <alignment vertical="center" wrapText="1"/>
    </xf>
    <xf numFmtId="0" fontId="33" fillId="0" borderId="41" xfId="625" applyNumberFormat="1" applyFont="1" applyBorder="1" applyAlignment="1">
      <alignment horizontal="center" vertical="center" wrapText="1"/>
    </xf>
    <xf numFmtId="174" fontId="33" fillId="0" borderId="42" xfId="625" applyNumberFormat="1" applyFont="1" applyBorder="1" applyAlignment="1">
      <alignment horizontal="right" vertical="center" wrapText="1"/>
    </xf>
    <xf numFmtId="174" fontId="33" fillId="0" borderId="48" xfId="625" applyNumberFormat="1" applyFont="1" applyBorder="1" applyAlignment="1">
      <alignment horizontal="right" vertical="center" wrapText="1"/>
    </xf>
    <xf numFmtId="0" fontId="33" fillId="0" borderId="47" xfId="625" applyNumberFormat="1" applyFont="1" applyBorder="1" applyAlignment="1">
      <alignment vertical="center" wrapText="1"/>
    </xf>
    <xf numFmtId="0" fontId="33" fillId="0" borderId="47" xfId="625" applyNumberFormat="1" applyFont="1" applyBorder="1" applyAlignment="1">
      <alignment horizontal="center" vertical="center" wrapText="1"/>
    </xf>
    <xf numFmtId="43" fontId="24" fillId="0" borderId="47" xfId="623" applyFont="1" applyBorder="1" applyAlignment="1">
      <alignment vertical="center" wrapText="1"/>
    </xf>
    <xf numFmtId="43" fontId="23" fillId="0" borderId="46" xfId="623" applyFont="1" applyBorder="1" applyAlignment="1">
      <alignment vertical="center" wrapText="1"/>
    </xf>
    <xf numFmtId="174" fontId="33" fillId="0" borderId="45" xfId="625" applyNumberFormat="1" applyFont="1" applyBorder="1" applyAlignment="1">
      <alignment horizontal="right" vertical="center" wrapText="1"/>
    </xf>
    <xf numFmtId="0" fontId="33" fillId="0" borderId="44" xfId="625" applyNumberFormat="1" applyFont="1" applyBorder="1" applyAlignment="1">
      <alignment vertical="center" wrapText="1"/>
    </xf>
    <xf numFmtId="0" fontId="33" fillId="0" borderId="44" xfId="625" applyNumberFormat="1" applyFont="1" applyBorder="1" applyAlignment="1">
      <alignment horizontal="center" vertical="center" wrapText="1"/>
    </xf>
    <xf numFmtId="43" fontId="24" fillId="0" borderId="44" xfId="623" applyFont="1" applyBorder="1" applyAlignment="1">
      <alignment vertical="center" wrapText="1"/>
    </xf>
    <xf numFmtId="43" fontId="23" fillId="0" borderId="43" xfId="623" applyFont="1" applyBorder="1" applyAlignment="1">
      <alignment vertical="center" wrapText="1"/>
    </xf>
    <xf numFmtId="174" fontId="34" fillId="0" borderId="42" xfId="625" applyNumberFormat="1" applyFont="1" applyBorder="1" applyAlignment="1">
      <alignment horizontal="right" vertical="center" wrapText="1"/>
    </xf>
    <xf numFmtId="174" fontId="34" fillId="0" borderId="42" xfId="625" applyNumberFormat="1" applyFont="1" applyBorder="1" applyAlignment="1">
      <alignment vertical="center" wrapText="1"/>
    </xf>
    <xf numFmtId="177" fontId="24" fillId="26" borderId="11" xfId="625" applyNumberFormat="1" applyFont="1" applyFill="1" applyBorder="1" applyAlignment="1">
      <alignment vertical="center"/>
    </xf>
    <xf numFmtId="173" fontId="23" fillId="26" borderId="10" xfId="625" applyFont="1" applyFill="1" applyBorder="1" applyAlignment="1">
      <alignment vertical="center"/>
    </xf>
    <xf numFmtId="43" fontId="23" fillId="26" borderId="10" xfId="623" applyFont="1" applyFill="1" applyBorder="1" applyAlignment="1" applyProtection="1">
      <alignment vertical="center"/>
    </xf>
    <xf numFmtId="173" fontId="24" fillId="26" borderId="10" xfId="625" applyFont="1" applyFill="1" applyBorder="1" applyAlignment="1">
      <alignment vertical="center"/>
    </xf>
    <xf numFmtId="43" fontId="24" fillId="26" borderId="10" xfId="623" applyFont="1" applyFill="1" applyBorder="1" applyAlignment="1" applyProtection="1">
      <alignment vertical="center"/>
    </xf>
    <xf numFmtId="43" fontId="23" fillId="26" borderId="15" xfId="623" applyFont="1" applyFill="1" applyBorder="1" applyAlignment="1" applyProtection="1">
      <alignment vertical="center"/>
    </xf>
    <xf numFmtId="175" fontId="24" fillId="0" borderId="19" xfId="625" applyNumberFormat="1" applyFont="1" applyBorder="1" applyAlignment="1">
      <alignment vertical="center"/>
    </xf>
    <xf numFmtId="173" fontId="24" fillId="0" borderId="18" xfId="625" applyFont="1" applyBorder="1" applyAlignment="1">
      <alignment horizontal="left" vertical="center"/>
    </xf>
    <xf numFmtId="43" fontId="32" fillId="0" borderId="18" xfId="618" applyFont="1" applyBorder="1" applyAlignment="1" applyProtection="1">
      <alignment vertical="center"/>
    </xf>
    <xf numFmtId="175" fontId="24" fillId="24" borderId="11" xfId="625" applyNumberFormat="1" applyFont="1" applyFill="1" applyBorder="1" applyAlignment="1">
      <alignment vertical="center"/>
    </xf>
    <xf numFmtId="173" fontId="23" fillId="24" borderId="10" xfId="625" applyFont="1" applyFill="1" applyBorder="1" applyAlignment="1">
      <alignment horizontal="left" vertical="center"/>
    </xf>
    <xf numFmtId="43" fontId="23" fillId="24" borderId="10" xfId="618" applyFont="1" applyFill="1" applyBorder="1" applyAlignment="1" applyProtection="1">
      <alignment vertical="center"/>
    </xf>
    <xf numFmtId="10" fontId="32" fillId="24" borderId="10" xfId="621" applyNumberFormat="1" applyFont="1" applyFill="1" applyBorder="1" applyAlignment="1" applyProtection="1">
      <alignment vertical="center" wrapText="1"/>
    </xf>
    <xf numFmtId="175" fontId="24" fillId="0" borderId="11" xfId="625" applyNumberFormat="1" applyFont="1" applyBorder="1" applyAlignment="1">
      <alignment vertical="center"/>
    </xf>
    <xf numFmtId="173" fontId="23" fillId="0" borderId="10" xfId="625" applyFont="1" applyBorder="1" applyAlignment="1">
      <alignment horizontal="left" vertical="center"/>
    </xf>
    <xf numFmtId="10" fontId="32" fillId="0" borderId="10" xfId="621" applyNumberFormat="1" applyFont="1" applyFill="1" applyBorder="1" applyAlignment="1" applyProtection="1">
      <alignment vertical="center" wrapText="1"/>
    </xf>
    <xf numFmtId="10" fontId="32" fillId="24" borderId="10" xfId="621" applyNumberFormat="1" applyFont="1" applyFill="1" applyBorder="1" applyAlignment="1" applyProtection="1">
      <alignment horizontal="center" vertical="center" wrapText="1"/>
    </xf>
    <xf numFmtId="173" fontId="24" fillId="0" borderId="11" xfId="625" applyFont="1" applyBorder="1" applyAlignment="1">
      <alignment vertical="center" wrapText="1"/>
    </xf>
    <xf numFmtId="173" fontId="23" fillId="0" borderId="10" xfId="625" applyFont="1" applyBorder="1" applyAlignment="1">
      <alignment vertical="center" wrapText="1"/>
    </xf>
    <xf numFmtId="10" fontId="32" fillId="0" borderId="10" xfId="625" applyNumberFormat="1" applyFont="1" applyBorder="1" applyAlignment="1">
      <alignment vertical="center" wrapText="1"/>
    </xf>
    <xf numFmtId="173" fontId="24" fillId="24" borderId="11" xfId="625" applyFont="1" applyFill="1" applyBorder="1" applyAlignment="1">
      <alignment vertical="center" wrapText="1"/>
    </xf>
    <xf numFmtId="173" fontId="23" fillId="24" borderId="10" xfId="625" applyFont="1" applyFill="1" applyBorder="1" applyAlignment="1">
      <alignment vertical="center" wrapText="1"/>
    </xf>
    <xf numFmtId="10" fontId="24" fillId="24" borderId="10" xfId="625" applyNumberFormat="1" applyFont="1" applyFill="1" applyBorder="1" applyAlignment="1">
      <alignment horizontal="right" vertical="center" wrapText="1"/>
    </xf>
    <xf numFmtId="43" fontId="32" fillId="0" borderId="10" xfId="618" applyFont="1" applyFill="1" applyBorder="1" applyAlignment="1" applyProtection="1">
      <alignment vertical="center"/>
    </xf>
    <xf numFmtId="175" fontId="23" fillId="24" borderId="10" xfId="625" applyNumberFormat="1" applyFont="1" applyFill="1" applyBorder="1" applyAlignment="1">
      <alignment vertical="center" wrapText="1"/>
    </xf>
    <xf numFmtId="43" fontId="32" fillId="24" borderId="10" xfId="618" applyFont="1" applyFill="1" applyBorder="1" applyAlignment="1" applyProtection="1">
      <alignment vertical="center"/>
    </xf>
    <xf numFmtId="173" fontId="23" fillId="0" borderId="0" xfId="625" applyFont="1" applyAlignment="1">
      <alignment horizontal="left" vertical="center"/>
    </xf>
    <xf numFmtId="43" fontId="23" fillId="0" borderId="0" xfId="626" applyFont="1" applyBorder="1" applyAlignment="1" applyProtection="1">
      <alignment vertical="center"/>
    </xf>
    <xf numFmtId="4" fontId="27" fillId="0" borderId="0" xfId="625" applyNumberFormat="1" applyFont="1" applyAlignment="1">
      <alignment vertical="center"/>
    </xf>
    <xf numFmtId="7" fontId="23" fillId="0" borderId="0" xfId="625" applyNumberFormat="1" applyFont="1" applyAlignment="1">
      <alignment horizontal="center" vertical="center"/>
    </xf>
    <xf numFmtId="173" fontId="23" fillId="0" borderId="0" xfId="625" applyFont="1" applyAlignment="1">
      <alignment horizontal="center" vertical="center"/>
    </xf>
    <xf numFmtId="0" fontId="34" fillId="0" borderId="0" xfId="625" applyNumberFormat="1" applyFont="1" applyAlignment="1">
      <alignment horizontal="center" vertical="center" wrapText="1"/>
    </xf>
    <xf numFmtId="7" fontId="23" fillId="0" borderId="0" xfId="613" applyNumberFormat="1" applyFont="1" applyAlignment="1">
      <alignment horizontal="center"/>
    </xf>
    <xf numFmtId="173" fontId="23" fillId="0" borderId="0" xfId="613" applyNumberFormat="1" applyFont="1" applyAlignment="1">
      <alignment horizontal="center"/>
    </xf>
    <xf numFmtId="2" fontId="23" fillId="0" borderId="0" xfId="613" applyNumberFormat="1" applyFont="1" applyAlignment="1">
      <alignment horizontal="center" vertical="center" wrapText="1"/>
    </xf>
  </cellXfs>
  <cellStyles count="628">
    <cellStyle name="20% - Énfasis1 2" xfId="1" xr:uid="{00000000-0005-0000-0000-000000000000}"/>
    <cellStyle name="20% - Énfasis1 2 2" xfId="2" xr:uid="{00000000-0005-0000-0000-000001000000}"/>
    <cellStyle name="20% - Énfasis1 3" xfId="3" xr:uid="{00000000-0005-0000-0000-000002000000}"/>
    <cellStyle name="20% - Énfasis2 2" xfId="4" xr:uid="{00000000-0005-0000-0000-000003000000}"/>
    <cellStyle name="20% - Énfasis2 2 2" xfId="5" xr:uid="{00000000-0005-0000-0000-000004000000}"/>
    <cellStyle name="20% - Énfasis2 3" xfId="6" xr:uid="{00000000-0005-0000-0000-000005000000}"/>
    <cellStyle name="20% - Énfasis3 2" xfId="7" xr:uid="{00000000-0005-0000-0000-000006000000}"/>
    <cellStyle name="20% - Énfasis3 2 2" xfId="8" xr:uid="{00000000-0005-0000-0000-000007000000}"/>
    <cellStyle name="20% - Énfasis3 3" xfId="9" xr:uid="{00000000-0005-0000-0000-000008000000}"/>
    <cellStyle name="20% - Énfasis4 2" xfId="10" xr:uid="{00000000-0005-0000-0000-000009000000}"/>
    <cellStyle name="20% - Énfasis4 2 2" xfId="11" xr:uid="{00000000-0005-0000-0000-00000A000000}"/>
    <cellStyle name="20% - Énfasis4 3" xfId="12" xr:uid="{00000000-0005-0000-0000-00000B000000}"/>
    <cellStyle name="20% - Énfasis5 2" xfId="13" xr:uid="{00000000-0005-0000-0000-00000C000000}"/>
    <cellStyle name="20% - Énfasis5 2 2" xfId="14" xr:uid="{00000000-0005-0000-0000-00000D000000}"/>
    <cellStyle name="20% - Énfasis5 3" xfId="15" xr:uid="{00000000-0005-0000-0000-00000E000000}"/>
    <cellStyle name="20% - Énfasis6 2" xfId="16" xr:uid="{00000000-0005-0000-0000-00000F000000}"/>
    <cellStyle name="20% - Énfasis6 2 2" xfId="17" xr:uid="{00000000-0005-0000-0000-000010000000}"/>
    <cellStyle name="20% - Énfasis6 3" xfId="18" xr:uid="{00000000-0005-0000-0000-000011000000}"/>
    <cellStyle name="40% - Énfasis1 2" xfId="19" xr:uid="{00000000-0005-0000-0000-000012000000}"/>
    <cellStyle name="40% - Énfasis1 2 2" xfId="20" xr:uid="{00000000-0005-0000-0000-000013000000}"/>
    <cellStyle name="40% - Énfasis1 3" xfId="21" xr:uid="{00000000-0005-0000-0000-000014000000}"/>
    <cellStyle name="40% - Énfasis2 2" xfId="22" xr:uid="{00000000-0005-0000-0000-000015000000}"/>
    <cellStyle name="40% - Énfasis2 2 2" xfId="23" xr:uid="{00000000-0005-0000-0000-000016000000}"/>
    <cellStyle name="40% - Énfasis2 3" xfId="24" xr:uid="{00000000-0005-0000-0000-000017000000}"/>
    <cellStyle name="40% - Énfasis3 2" xfId="25" xr:uid="{00000000-0005-0000-0000-000018000000}"/>
    <cellStyle name="40% - Énfasis3 2 2" xfId="26" xr:uid="{00000000-0005-0000-0000-000019000000}"/>
    <cellStyle name="40% - Énfasis3 3" xfId="27" xr:uid="{00000000-0005-0000-0000-00001A000000}"/>
    <cellStyle name="40% - Énfasis4 2" xfId="28" xr:uid="{00000000-0005-0000-0000-00001B000000}"/>
    <cellStyle name="40% - Énfasis4 2 2" xfId="29" xr:uid="{00000000-0005-0000-0000-00001C000000}"/>
    <cellStyle name="40% - Énfasis4 3" xfId="30" xr:uid="{00000000-0005-0000-0000-00001D000000}"/>
    <cellStyle name="40% - Énfasis5 2" xfId="31" xr:uid="{00000000-0005-0000-0000-00001E000000}"/>
    <cellStyle name="40% - Énfasis5 2 2" xfId="32" xr:uid="{00000000-0005-0000-0000-00001F000000}"/>
    <cellStyle name="40% - Énfasis5 3" xfId="33" xr:uid="{00000000-0005-0000-0000-000020000000}"/>
    <cellStyle name="40% - Énfasis6 2" xfId="34" xr:uid="{00000000-0005-0000-0000-000021000000}"/>
    <cellStyle name="40% - Énfasis6 2 2" xfId="35" xr:uid="{00000000-0005-0000-0000-000022000000}"/>
    <cellStyle name="40% - Énfasis6 3" xfId="36" xr:uid="{00000000-0005-0000-0000-000023000000}"/>
    <cellStyle name="60% - Énfasis1 2" xfId="37" xr:uid="{00000000-0005-0000-0000-000024000000}"/>
    <cellStyle name="60% - Énfasis1 2 2" xfId="38" xr:uid="{00000000-0005-0000-0000-000025000000}"/>
    <cellStyle name="60% - Énfasis1 3" xfId="39" xr:uid="{00000000-0005-0000-0000-000026000000}"/>
    <cellStyle name="60% - Énfasis2 2" xfId="40" xr:uid="{00000000-0005-0000-0000-000027000000}"/>
    <cellStyle name="60% - Énfasis2 2 2" xfId="41" xr:uid="{00000000-0005-0000-0000-000028000000}"/>
    <cellStyle name="60% - Énfasis2 3" xfId="42" xr:uid="{00000000-0005-0000-0000-000029000000}"/>
    <cellStyle name="60% - Énfasis3 2" xfId="43" xr:uid="{00000000-0005-0000-0000-00002A000000}"/>
    <cellStyle name="60% - Énfasis3 2 2" xfId="44" xr:uid="{00000000-0005-0000-0000-00002B000000}"/>
    <cellStyle name="60% - Énfasis3 3" xfId="45" xr:uid="{00000000-0005-0000-0000-00002C000000}"/>
    <cellStyle name="60% - Énfasis4 2" xfId="46" xr:uid="{00000000-0005-0000-0000-00002D000000}"/>
    <cellStyle name="60% - Énfasis4 2 2" xfId="47" xr:uid="{00000000-0005-0000-0000-00002E000000}"/>
    <cellStyle name="60% - Énfasis4 3" xfId="48" xr:uid="{00000000-0005-0000-0000-00002F000000}"/>
    <cellStyle name="60% - Énfasis5 2" xfId="49" xr:uid="{00000000-0005-0000-0000-000030000000}"/>
    <cellStyle name="60% - Énfasis5 2 2" xfId="50" xr:uid="{00000000-0005-0000-0000-000031000000}"/>
    <cellStyle name="60% - Énfasis5 3" xfId="51" xr:uid="{00000000-0005-0000-0000-000032000000}"/>
    <cellStyle name="60% - Énfasis6 2" xfId="52" xr:uid="{00000000-0005-0000-0000-000033000000}"/>
    <cellStyle name="60% - Énfasis6 2 2" xfId="53" xr:uid="{00000000-0005-0000-0000-000034000000}"/>
    <cellStyle name="60% - Énfasis6 3" xfId="54" xr:uid="{00000000-0005-0000-0000-000035000000}"/>
    <cellStyle name="Buena 2" xfId="55" xr:uid="{00000000-0005-0000-0000-000036000000}"/>
    <cellStyle name="Buena 2 2" xfId="56" xr:uid="{00000000-0005-0000-0000-000037000000}"/>
    <cellStyle name="Buena 3" xfId="57" xr:uid="{00000000-0005-0000-0000-000038000000}"/>
    <cellStyle name="Cálculo 2" xfId="69" xr:uid="{00000000-0005-0000-0000-000039000000}"/>
    <cellStyle name="Cálculo 2 2" xfId="70" xr:uid="{00000000-0005-0000-0000-00003A000000}"/>
    <cellStyle name="Cálculo 2_Copia de Xl0000021.xls INGRID" xfId="71" xr:uid="{00000000-0005-0000-0000-00003B000000}"/>
    <cellStyle name="Cálculo 3" xfId="72" xr:uid="{00000000-0005-0000-0000-00003C000000}"/>
    <cellStyle name="Celda de comprobación 2" xfId="58" xr:uid="{00000000-0005-0000-0000-00003D000000}"/>
    <cellStyle name="Celda de comprobación 2 2" xfId="59" xr:uid="{00000000-0005-0000-0000-00003E000000}"/>
    <cellStyle name="Celda de comprobación 2_Copia de Xl0000021.xls INGRID" xfId="60" xr:uid="{00000000-0005-0000-0000-00003F000000}"/>
    <cellStyle name="Celda de comprobación 3" xfId="61" xr:uid="{00000000-0005-0000-0000-000040000000}"/>
    <cellStyle name="Celda vinculada 2" xfId="62" xr:uid="{00000000-0005-0000-0000-000041000000}"/>
    <cellStyle name="Celda vinculada 2 2" xfId="63" xr:uid="{00000000-0005-0000-0000-000042000000}"/>
    <cellStyle name="Celda vinculada 2_2013-68" xfId="64" xr:uid="{00000000-0005-0000-0000-000043000000}"/>
    <cellStyle name="Celda vinculada 3" xfId="65" xr:uid="{00000000-0005-0000-0000-000044000000}"/>
    <cellStyle name="Comma 2" xfId="66" xr:uid="{00000000-0005-0000-0000-000045000000}"/>
    <cellStyle name="Comma 3" xfId="67" xr:uid="{00000000-0005-0000-0000-000046000000}"/>
    <cellStyle name="Currency 2" xfId="68" xr:uid="{00000000-0005-0000-0000-000047000000}"/>
    <cellStyle name="Encabezado 4 2" xfId="73" xr:uid="{00000000-0005-0000-0000-000048000000}"/>
    <cellStyle name="Encabezado 4 2 2" xfId="74" xr:uid="{00000000-0005-0000-0000-000049000000}"/>
    <cellStyle name="Encabezado 4 3" xfId="75" xr:uid="{00000000-0005-0000-0000-00004A000000}"/>
    <cellStyle name="Énfasis1 2" xfId="595" xr:uid="{00000000-0005-0000-0000-00004B000000}"/>
    <cellStyle name="Énfasis1 2 2" xfId="596" xr:uid="{00000000-0005-0000-0000-00004C000000}"/>
    <cellStyle name="Énfasis1 3" xfId="597" xr:uid="{00000000-0005-0000-0000-00004D000000}"/>
    <cellStyle name="Énfasis2 2" xfId="598" xr:uid="{00000000-0005-0000-0000-00004E000000}"/>
    <cellStyle name="Énfasis2 2 2" xfId="599" xr:uid="{00000000-0005-0000-0000-00004F000000}"/>
    <cellStyle name="Énfasis2 3" xfId="600" xr:uid="{00000000-0005-0000-0000-000050000000}"/>
    <cellStyle name="Énfasis3 2" xfId="601" xr:uid="{00000000-0005-0000-0000-000051000000}"/>
    <cellStyle name="Énfasis3 2 2" xfId="602" xr:uid="{00000000-0005-0000-0000-000052000000}"/>
    <cellStyle name="Énfasis3 3" xfId="603" xr:uid="{00000000-0005-0000-0000-000053000000}"/>
    <cellStyle name="Énfasis4 2" xfId="604" xr:uid="{00000000-0005-0000-0000-000054000000}"/>
    <cellStyle name="Énfasis4 2 2" xfId="605" xr:uid="{00000000-0005-0000-0000-000055000000}"/>
    <cellStyle name="Énfasis4 3" xfId="606" xr:uid="{00000000-0005-0000-0000-000056000000}"/>
    <cellStyle name="Énfasis5 2" xfId="607" xr:uid="{00000000-0005-0000-0000-000057000000}"/>
    <cellStyle name="Énfasis5 2 2" xfId="608" xr:uid="{00000000-0005-0000-0000-000058000000}"/>
    <cellStyle name="Énfasis5 3" xfId="609" xr:uid="{00000000-0005-0000-0000-000059000000}"/>
    <cellStyle name="Énfasis6 2" xfId="610" xr:uid="{00000000-0005-0000-0000-00005A000000}"/>
    <cellStyle name="Énfasis6 2 2" xfId="611" xr:uid="{00000000-0005-0000-0000-00005B000000}"/>
    <cellStyle name="Énfasis6 3" xfId="612" xr:uid="{00000000-0005-0000-0000-00005C000000}"/>
    <cellStyle name="Entrada 2" xfId="76" xr:uid="{00000000-0005-0000-0000-00005D000000}"/>
    <cellStyle name="Entrada 2 2" xfId="77" xr:uid="{00000000-0005-0000-0000-00005E000000}"/>
    <cellStyle name="Entrada 2_Copia de Xl0000021.xls INGRID" xfId="78" xr:uid="{00000000-0005-0000-0000-00005F000000}"/>
    <cellStyle name="Entrada 3" xfId="79" xr:uid="{00000000-0005-0000-0000-000060000000}"/>
    <cellStyle name="Euro" xfId="80" xr:uid="{00000000-0005-0000-0000-000061000000}"/>
    <cellStyle name="Euro 10" xfId="81" xr:uid="{00000000-0005-0000-0000-000062000000}"/>
    <cellStyle name="Euro 10 2" xfId="82" xr:uid="{00000000-0005-0000-0000-000063000000}"/>
    <cellStyle name="Euro 10 3" xfId="83" xr:uid="{00000000-0005-0000-0000-000064000000}"/>
    <cellStyle name="Euro 10 4" xfId="84" xr:uid="{00000000-0005-0000-0000-000065000000}"/>
    <cellStyle name="Euro 11" xfId="85" xr:uid="{00000000-0005-0000-0000-000066000000}"/>
    <cellStyle name="Euro 11 2" xfId="86" xr:uid="{00000000-0005-0000-0000-000067000000}"/>
    <cellStyle name="Euro 11 3" xfId="87" xr:uid="{00000000-0005-0000-0000-000068000000}"/>
    <cellStyle name="Euro 11 4" xfId="88" xr:uid="{00000000-0005-0000-0000-000069000000}"/>
    <cellStyle name="Euro 12" xfId="89" xr:uid="{00000000-0005-0000-0000-00006A000000}"/>
    <cellStyle name="Euro 12 2" xfId="90" xr:uid="{00000000-0005-0000-0000-00006B000000}"/>
    <cellStyle name="Euro 12 3" xfId="91" xr:uid="{00000000-0005-0000-0000-00006C000000}"/>
    <cellStyle name="Euro 12 4" xfId="92" xr:uid="{00000000-0005-0000-0000-00006D000000}"/>
    <cellStyle name="Euro 13" xfId="93" xr:uid="{00000000-0005-0000-0000-00006E000000}"/>
    <cellStyle name="Euro 13 2" xfId="94" xr:uid="{00000000-0005-0000-0000-00006F000000}"/>
    <cellStyle name="Euro 13 3" xfId="95" xr:uid="{00000000-0005-0000-0000-000070000000}"/>
    <cellStyle name="Euro 13 4" xfId="96" xr:uid="{00000000-0005-0000-0000-000071000000}"/>
    <cellStyle name="Euro 14" xfId="97" xr:uid="{00000000-0005-0000-0000-000072000000}"/>
    <cellStyle name="Euro 14 2" xfId="98" xr:uid="{00000000-0005-0000-0000-000073000000}"/>
    <cellStyle name="Euro 14 3" xfId="99" xr:uid="{00000000-0005-0000-0000-000074000000}"/>
    <cellStyle name="Euro 14 4" xfId="100" xr:uid="{00000000-0005-0000-0000-000075000000}"/>
    <cellStyle name="Euro 15" xfId="101" xr:uid="{00000000-0005-0000-0000-000076000000}"/>
    <cellStyle name="Euro 15 2" xfId="102" xr:uid="{00000000-0005-0000-0000-000077000000}"/>
    <cellStyle name="Euro 15 3" xfId="103" xr:uid="{00000000-0005-0000-0000-000078000000}"/>
    <cellStyle name="Euro 15 4" xfId="104" xr:uid="{00000000-0005-0000-0000-000079000000}"/>
    <cellStyle name="Euro 16" xfId="105" xr:uid="{00000000-0005-0000-0000-00007A000000}"/>
    <cellStyle name="Euro 16 2" xfId="106" xr:uid="{00000000-0005-0000-0000-00007B000000}"/>
    <cellStyle name="Euro 16 3" xfId="107" xr:uid="{00000000-0005-0000-0000-00007C000000}"/>
    <cellStyle name="Euro 16 4" xfId="108" xr:uid="{00000000-0005-0000-0000-00007D000000}"/>
    <cellStyle name="Euro 17" xfId="109" xr:uid="{00000000-0005-0000-0000-00007E000000}"/>
    <cellStyle name="Euro 17 2" xfId="110" xr:uid="{00000000-0005-0000-0000-00007F000000}"/>
    <cellStyle name="Euro 17 3" xfId="111" xr:uid="{00000000-0005-0000-0000-000080000000}"/>
    <cellStyle name="Euro 17 4" xfId="112" xr:uid="{00000000-0005-0000-0000-000081000000}"/>
    <cellStyle name="Euro 2" xfId="113" xr:uid="{00000000-0005-0000-0000-000082000000}"/>
    <cellStyle name="Euro 2 10" xfId="114" xr:uid="{00000000-0005-0000-0000-000083000000}"/>
    <cellStyle name="Euro 2 11" xfId="115" xr:uid="{00000000-0005-0000-0000-000084000000}"/>
    <cellStyle name="Euro 2 2" xfId="116" xr:uid="{00000000-0005-0000-0000-000085000000}"/>
    <cellStyle name="Euro 2 2 2" xfId="117" xr:uid="{00000000-0005-0000-0000-000086000000}"/>
    <cellStyle name="Euro 2 2 2 2" xfId="118" xr:uid="{00000000-0005-0000-0000-000087000000}"/>
    <cellStyle name="Euro 2 2 2 3" xfId="119" xr:uid="{00000000-0005-0000-0000-000088000000}"/>
    <cellStyle name="Euro 2 2 2 4" xfId="120" xr:uid="{00000000-0005-0000-0000-000089000000}"/>
    <cellStyle name="Euro 2 2 3" xfId="121" xr:uid="{00000000-0005-0000-0000-00008A000000}"/>
    <cellStyle name="Euro 2 2 3 2" xfId="122" xr:uid="{00000000-0005-0000-0000-00008B000000}"/>
    <cellStyle name="Euro 2 2 3 3" xfId="123" xr:uid="{00000000-0005-0000-0000-00008C000000}"/>
    <cellStyle name="Euro 2 2 3 4" xfId="124" xr:uid="{00000000-0005-0000-0000-00008D000000}"/>
    <cellStyle name="Euro 2 2 4" xfId="125" xr:uid="{00000000-0005-0000-0000-00008E000000}"/>
    <cellStyle name="Euro 2 2 4 2" xfId="126" xr:uid="{00000000-0005-0000-0000-00008F000000}"/>
    <cellStyle name="Euro 2 2 4 3" xfId="127" xr:uid="{00000000-0005-0000-0000-000090000000}"/>
    <cellStyle name="Euro 2 2 4 4" xfId="128" xr:uid="{00000000-0005-0000-0000-000091000000}"/>
    <cellStyle name="Euro 2 2 5" xfId="129" xr:uid="{00000000-0005-0000-0000-000092000000}"/>
    <cellStyle name="Euro 2 2 5 2" xfId="130" xr:uid="{00000000-0005-0000-0000-000093000000}"/>
    <cellStyle name="Euro 2 2 5 3" xfId="131" xr:uid="{00000000-0005-0000-0000-000094000000}"/>
    <cellStyle name="Euro 2 2 5 4" xfId="132" xr:uid="{00000000-0005-0000-0000-000095000000}"/>
    <cellStyle name="Euro 2 2 6" xfId="133" xr:uid="{00000000-0005-0000-0000-000096000000}"/>
    <cellStyle name="Euro 2 2 6 2" xfId="134" xr:uid="{00000000-0005-0000-0000-000097000000}"/>
    <cellStyle name="Euro 2 2 6 3" xfId="135" xr:uid="{00000000-0005-0000-0000-000098000000}"/>
    <cellStyle name="Euro 2 2 6 4" xfId="136" xr:uid="{00000000-0005-0000-0000-000099000000}"/>
    <cellStyle name="Euro 2 3" xfId="137" xr:uid="{00000000-0005-0000-0000-00009A000000}"/>
    <cellStyle name="Euro 2 3 2" xfId="138" xr:uid="{00000000-0005-0000-0000-00009B000000}"/>
    <cellStyle name="Euro 2 3 3" xfId="139" xr:uid="{00000000-0005-0000-0000-00009C000000}"/>
    <cellStyle name="Euro 2 3 4" xfId="140" xr:uid="{00000000-0005-0000-0000-00009D000000}"/>
    <cellStyle name="Euro 2 4" xfId="141" xr:uid="{00000000-0005-0000-0000-00009E000000}"/>
    <cellStyle name="Euro 2 5" xfId="142" xr:uid="{00000000-0005-0000-0000-00009F000000}"/>
    <cellStyle name="Euro 2 6" xfId="143" xr:uid="{00000000-0005-0000-0000-0000A0000000}"/>
    <cellStyle name="Euro 2 7" xfId="144" xr:uid="{00000000-0005-0000-0000-0000A1000000}"/>
    <cellStyle name="Euro 2 8" xfId="145" xr:uid="{00000000-0005-0000-0000-0000A2000000}"/>
    <cellStyle name="Euro 2 9" xfId="146" xr:uid="{00000000-0005-0000-0000-0000A3000000}"/>
    <cellStyle name="Euro 3" xfId="147" xr:uid="{00000000-0005-0000-0000-0000A4000000}"/>
    <cellStyle name="Euro 3 2" xfId="148" xr:uid="{00000000-0005-0000-0000-0000A5000000}"/>
    <cellStyle name="Euro 3 3" xfId="149" xr:uid="{00000000-0005-0000-0000-0000A6000000}"/>
    <cellStyle name="Euro 3 4" xfId="150" xr:uid="{00000000-0005-0000-0000-0000A7000000}"/>
    <cellStyle name="Euro 3 5" xfId="151" xr:uid="{00000000-0005-0000-0000-0000A8000000}"/>
    <cellStyle name="Euro 4" xfId="152" xr:uid="{00000000-0005-0000-0000-0000A9000000}"/>
    <cellStyle name="Euro 4 2" xfId="153" xr:uid="{00000000-0005-0000-0000-0000AA000000}"/>
    <cellStyle name="Euro 4 3" xfId="154" xr:uid="{00000000-0005-0000-0000-0000AB000000}"/>
    <cellStyle name="Euro 4 4" xfId="155" xr:uid="{00000000-0005-0000-0000-0000AC000000}"/>
    <cellStyle name="Euro 4 5" xfId="156" xr:uid="{00000000-0005-0000-0000-0000AD000000}"/>
    <cellStyle name="Euro 5" xfId="157" xr:uid="{00000000-0005-0000-0000-0000AE000000}"/>
    <cellStyle name="Euro 5 2" xfId="158" xr:uid="{00000000-0005-0000-0000-0000AF000000}"/>
    <cellStyle name="Euro 5 3" xfId="159" xr:uid="{00000000-0005-0000-0000-0000B0000000}"/>
    <cellStyle name="Euro 5 4" xfId="160" xr:uid="{00000000-0005-0000-0000-0000B1000000}"/>
    <cellStyle name="Euro 6" xfId="161" xr:uid="{00000000-0005-0000-0000-0000B2000000}"/>
    <cellStyle name="Euro 6 2" xfId="162" xr:uid="{00000000-0005-0000-0000-0000B3000000}"/>
    <cellStyle name="Euro 6 3" xfId="163" xr:uid="{00000000-0005-0000-0000-0000B4000000}"/>
    <cellStyle name="Euro 6 4" xfId="164" xr:uid="{00000000-0005-0000-0000-0000B5000000}"/>
    <cellStyle name="Euro 7" xfId="165" xr:uid="{00000000-0005-0000-0000-0000B6000000}"/>
    <cellStyle name="Euro 7 2" xfId="166" xr:uid="{00000000-0005-0000-0000-0000B7000000}"/>
    <cellStyle name="Euro 7 3" xfId="167" xr:uid="{00000000-0005-0000-0000-0000B8000000}"/>
    <cellStyle name="Euro 7 4" xfId="168" xr:uid="{00000000-0005-0000-0000-0000B9000000}"/>
    <cellStyle name="Euro 8" xfId="169" xr:uid="{00000000-0005-0000-0000-0000BA000000}"/>
    <cellStyle name="Euro 8 2" xfId="170" xr:uid="{00000000-0005-0000-0000-0000BB000000}"/>
    <cellStyle name="Euro 8 3" xfId="171" xr:uid="{00000000-0005-0000-0000-0000BC000000}"/>
    <cellStyle name="Euro 8 4" xfId="172" xr:uid="{00000000-0005-0000-0000-0000BD000000}"/>
    <cellStyle name="Euro 9" xfId="173" xr:uid="{00000000-0005-0000-0000-0000BE000000}"/>
    <cellStyle name="Euro 9 2" xfId="174" xr:uid="{00000000-0005-0000-0000-0000BF000000}"/>
    <cellStyle name="Euro 9 3" xfId="175" xr:uid="{00000000-0005-0000-0000-0000C0000000}"/>
    <cellStyle name="Euro 9 4" xfId="176" xr:uid="{00000000-0005-0000-0000-0000C1000000}"/>
    <cellStyle name="Euro 9 5" xfId="177" xr:uid="{00000000-0005-0000-0000-0000C2000000}"/>
    <cellStyle name="Euro 9 6" xfId="178" xr:uid="{00000000-0005-0000-0000-0000C3000000}"/>
    <cellStyle name="Euro 9 7" xfId="179" xr:uid="{00000000-0005-0000-0000-0000C4000000}"/>
    <cellStyle name="Euro 9 8" xfId="180" xr:uid="{00000000-0005-0000-0000-0000C5000000}"/>
    <cellStyle name="Euro 9 9" xfId="181" xr:uid="{00000000-0005-0000-0000-0000C6000000}"/>
    <cellStyle name="Incorrecto 2" xfId="182" xr:uid="{00000000-0005-0000-0000-0000C7000000}"/>
    <cellStyle name="Incorrecto 2 2" xfId="183" xr:uid="{00000000-0005-0000-0000-0000C8000000}"/>
    <cellStyle name="Incorrecto 3" xfId="184" xr:uid="{00000000-0005-0000-0000-0000C9000000}"/>
    <cellStyle name="Millares [0] 2" xfId="456" xr:uid="{00000000-0005-0000-0000-0000CB000000}"/>
    <cellStyle name="Millares [0] 2 2" xfId="457" xr:uid="{00000000-0005-0000-0000-0000CC000000}"/>
    <cellStyle name="Millares [0] 2 2 2" xfId="458" xr:uid="{00000000-0005-0000-0000-0000CD000000}"/>
    <cellStyle name="Millares [0] 2 3" xfId="459" xr:uid="{00000000-0005-0000-0000-0000CE000000}"/>
    <cellStyle name="Millares [0] 3" xfId="460" xr:uid="{00000000-0005-0000-0000-0000CF000000}"/>
    <cellStyle name="Millares [0] 3 2" xfId="461" xr:uid="{00000000-0005-0000-0000-0000D0000000}"/>
    <cellStyle name="Millares [0] 3 2 2" xfId="462" xr:uid="{00000000-0005-0000-0000-0000D1000000}"/>
    <cellStyle name="Millares [0] 3 3" xfId="463" xr:uid="{00000000-0005-0000-0000-0000D2000000}"/>
    <cellStyle name="Millares [0] 4" xfId="464" xr:uid="{00000000-0005-0000-0000-0000D3000000}"/>
    <cellStyle name="Millares [0] 4 2" xfId="465" xr:uid="{00000000-0005-0000-0000-0000D4000000}"/>
    <cellStyle name="Millares [0] 4 2 2" xfId="466" xr:uid="{00000000-0005-0000-0000-0000D5000000}"/>
    <cellStyle name="Millares [0] 4 3" xfId="467" xr:uid="{00000000-0005-0000-0000-0000D6000000}"/>
    <cellStyle name="Millares [0] 5" xfId="468" xr:uid="{00000000-0005-0000-0000-0000D7000000}"/>
    <cellStyle name="Millares [0] 5 2" xfId="469" xr:uid="{00000000-0005-0000-0000-0000D8000000}"/>
    <cellStyle name="Millares [0] 5 2 2" xfId="470" xr:uid="{00000000-0005-0000-0000-0000D9000000}"/>
    <cellStyle name="Millares [0] 5 3" xfId="471" xr:uid="{00000000-0005-0000-0000-0000DA000000}"/>
    <cellStyle name="Millares [0] 6" xfId="472" xr:uid="{00000000-0005-0000-0000-0000DB000000}"/>
    <cellStyle name="Millares [0] 6 2" xfId="473" xr:uid="{00000000-0005-0000-0000-0000DC000000}"/>
    <cellStyle name="Millares [0] 6 2 2" xfId="474" xr:uid="{00000000-0005-0000-0000-0000DD000000}"/>
    <cellStyle name="Millares [0] 6 3" xfId="475" xr:uid="{00000000-0005-0000-0000-0000DE000000}"/>
    <cellStyle name="Millares 10" xfId="185" xr:uid="{00000000-0005-0000-0000-0000DF000000}"/>
    <cellStyle name="Millares 10 2" xfId="186" xr:uid="{00000000-0005-0000-0000-0000E0000000}"/>
    <cellStyle name="Millares 10 2 2" xfId="623" xr:uid="{0EA86042-3BFB-4723-A4E9-89949ED5FF9A}"/>
    <cellStyle name="Millares 10 3 2 2" xfId="187" xr:uid="{00000000-0005-0000-0000-0000E1000000}"/>
    <cellStyle name="Millares 10 3 2 2 2 5" xfId="188" xr:uid="{00000000-0005-0000-0000-0000E2000000}"/>
    <cellStyle name="Millares 11" xfId="189" xr:uid="{00000000-0005-0000-0000-0000E3000000}"/>
    <cellStyle name="Millares 11 2" xfId="190" xr:uid="{00000000-0005-0000-0000-0000E4000000}"/>
    <cellStyle name="Millares 11 3" xfId="191" xr:uid="{00000000-0005-0000-0000-0000E5000000}"/>
    <cellStyle name="Millares 12" xfId="192" xr:uid="{00000000-0005-0000-0000-0000E6000000}"/>
    <cellStyle name="Millares 12 2" xfId="193" xr:uid="{00000000-0005-0000-0000-0000E7000000}"/>
    <cellStyle name="Millares 12 3" xfId="620" xr:uid="{8A727A89-D7E9-4285-B752-6D55B7D8E3B2}"/>
    <cellStyle name="Millares 13" xfId="194" xr:uid="{00000000-0005-0000-0000-0000E8000000}"/>
    <cellStyle name="Millares 13 2" xfId="195" xr:uid="{00000000-0005-0000-0000-0000E9000000}"/>
    <cellStyle name="Millares 14" xfId="196" xr:uid="{00000000-0005-0000-0000-0000EA000000}"/>
    <cellStyle name="Millares 14 2" xfId="197" xr:uid="{00000000-0005-0000-0000-0000EB000000}"/>
    <cellStyle name="Millares 15" xfId="198" xr:uid="{00000000-0005-0000-0000-0000EC000000}"/>
    <cellStyle name="Millares 15 2" xfId="199" xr:uid="{00000000-0005-0000-0000-0000ED000000}"/>
    <cellStyle name="Millares 16" xfId="200" xr:uid="{00000000-0005-0000-0000-0000EE000000}"/>
    <cellStyle name="Millares 17" xfId="201" xr:uid="{00000000-0005-0000-0000-0000EF000000}"/>
    <cellStyle name="Millares 18" xfId="202" xr:uid="{00000000-0005-0000-0000-0000F0000000}"/>
    <cellStyle name="Millares 19" xfId="203" xr:uid="{00000000-0005-0000-0000-0000F1000000}"/>
    <cellStyle name="Millares 2" xfId="204" xr:uid="{00000000-0005-0000-0000-0000F2000000}"/>
    <cellStyle name="Millares 2 2" xfId="205" xr:uid="{00000000-0005-0000-0000-0000F3000000}"/>
    <cellStyle name="Millares 2 2 2" xfId="206" xr:uid="{00000000-0005-0000-0000-0000F4000000}"/>
    <cellStyle name="Millares 2 2 2 2" xfId="207" xr:uid="{00000000-0005-0000-0000-0000F5000000}"/>
    <cellStyle name="Millares 2 2 2 2 2" xfId="208" xr:uid="{00000000-0005-0000-0000-0000F6000000}"/>
    <cellStyle name="Millares 2 2 2 3" xfId="209" xr:uid="{00000000-0005-0000-0000-0000F7000000}"/>
    <cellStyle name="Millares 2 2 3" xfId="210" xr:uid="{00000000-0005-0000-0000-0000F8000000}"/>
    <cellStyle name="Millares 2 2 3 2" xfId="211" xr:uid="{00000000-0005-0000-0000-0000F9000000}"/>
    <cellStyle name="Millares 2 2 3 2 2" xfId="212" xr:uid="{00000000-0005-0000-0000-0000FA000000}"/>
    <cellStyle name="Millares 2 2 3 3" xfId="213" xr:uid="{00000000-0005-0000-0000-0000FB000000}"/>
    <cellStyle name="Millares 2 2 3 3 2" xfId="626" xr:uid="{FE3EED8E-4C28-421A-B7AD-6F7C490A82B6}"/>
    <cellStyle name="Millares 2 2 3 4" xfId="618" xr:uid="{6C3338DB-795A-457E-A9D8-90777189D452}"/>
    <cellStyle name="Millares 2 2 3_Sheet2" xfId="214" xr:uid="{00000000-0005-0000-0000-0000FC000000}"/>
    <cellStyle name="Millares 2 2 4" xfId="215" xr:uid="{00000000-0005-0000-0000-0000FD000000}"/>
    <cellStyle name="Millares 2 2 4 2" xfId="216" xr:uid="{00000000-0005-0000-0000-0000FE000000}"/>
    <cellStyle name="Millares 2 2 4 2 2" xfId="217" xr:uid="{00000000-0005-0000-0000-0000FF000000}"/>
    <cellStyle name="Millares 2 2 4 3" xfId="218" xr:uid="{00000000-0005-0000-0000-000000010000}"/>
    <cellStyle name="Millares 2 2 5" xfId="219" xr:uid="{00000000-0005-0000-0000-000001010000}"/>
    <cellStyle name="Millares 2 2 5 2" xfId="220" xr:uid="{00000000-0005-0000-0000-000002010000}"/>
    <cellStyle name="Millares 2 2 5 2 2" xfId="221" xr:uid="{00000000-0005-0000-0000-000003010000}"/>
    <cellStyle name="Millares 2 2 5 3" xfId="222" xr:uid="{00000000-0005-0000-0000-000004010000}"/>
    <cellStyle name="Millares 2 2 6" xfId="223" xr:uid="{00000000-0005-0000-0000-000005010000}"/>
    <cellStyle name="Millares 2 2 6 2" xfId="224" xr:uid="{00000000-0005-0000-0000-000006010000}"/>
    <cellStyle name="Millares 2 2 7" xfId="225" xr:uid="{00000000-0005-0000-0000-000007010000}"/>
    <cellStyle name="Millares 2 3" xfId="226" xr:uid="{00000000-0005-0000-0000-000008010000}"/>
    <cellStyle name="Millares 2 3 2" xfId="227" xr:uid="{00000000-0005-0000-0000-000009010000}"/>
    <cellStyle name="Millares 2 3 2 2" xfId="228" xr:uid="{00000000-0005-0000-0000-00000A010000}"/>
    <cellStyle name="Millares 2 3 2 2 2" xfId="229" xr:uid="{00000000-0005-0000-0000-00000B010000}"/>
    <cellStyle name="Millares 2 3 2 3" xfId="230" xr:uid="{00000000-0005-0000-0000-00000C010000}"/>
    <cellStyle name="Millares 2 3 3" xfId="231" xr:uid="{00000000-0005-0000-0000-00000D010000}"/>
    <cellStyle name="Millares 2 3 3 2" xfId="232" xr:uid="{00000000-0005-0000-0000-00000E010000}"/>
    <cellStyle name="Millares 2 3 3 2 2" xfId="233" xr:uid="{00000000-0005-0000-0000-00000F010000}"/>
    <cellStyle name="Millares 2 3 3 3" xfId="234" xr:uid="{00000000-0005-0000-0000-000010010000}"/>
    <cellStyle name="Millares 2 3 4" xfId="235" xr:uid="{00000000-0005-0000-0000-000011010000}"/>
    <cellStyle name="Millares 2 3 4 2" xfId="236" xr:uid="{00000000-0005-0000-0000-000012010000}"/>
    <cellStyle name="Millares 2 3 4 2 2" xfId="237" xr:uid="{00000000-0005-0000-0000-000013010000}"/>
    <cellStyle name="Millares 2 3 4 3" xfId="238" xr:uid="{00000000-0005-0000-0000-000014010000}"/>
    <cellStyle name="Millares 2 3 5" xfId="239" xr:uid="{00000000-0005-0000-0000-000015010000}"/>
    <cellStyle name="Millares 2 3 5 2" xfId="240" xr:uid="{00000000-0005-0000-0000-000016010000}"/>
    <cellStyle name="Millares 2 3 5 2 2" xfId="241" xr:uid="{00000000-0005-0000-0000-000017010000}"/>
    <cellStyle name="Millares 2 3 5 3" xfId="242" xr:uid="{00000000-0005-0000-0000-000018010000}"/>
    <cellStyle name="Millares 2 3 6" xfId="243" xr:uid="{00000000-0005-0000-0000-000019010000}"/>
    <cellStyle name="Millares 2 3 6 2" xfId="244" xr:uid="{00000000-0005-0000-0000-00001A010000}"/>
    <cellStyle name="Millares 2 3 7" xfId="245" xr:uid="{00000000-0005-0000-0000-00001B010000}"/>
    <cellStyle name="Millares 2 4" xfId="246" xr:uid="{00000000-0005-0000-0000-00001C010000}"/>
    <cellStyle name="Millares 2 4 2" xfId="247" xr:uid="{00000000-0005-0000-0000-00001D010000}"/>
    <cellStyle name="Millares 2 4 2 2" xfId="248" xr:uid="{00000000-0005-0000-0000-00001E010000}"/>
    <cellStyle name="Millares 2 4 2 3" xfId="249" xr:uid="{00000000-0005-0000-0000-00001F010000}"/>
    <cellStyle name="Millares 2 4 3" xfId="250" xr:uid="{00000000-0005-0000-0000-000020010000}"/>
    <cellStyle name="Millares 2 4 4" xfId="622" xr:uid="{058BE5FB-5EE3-4C8B-AAD2-C785B5AD3968}"/>
    <cellStyle name="Millares 2 5" xfId="251" xr:uid="{00000000-0005-0000-0000-000021010000}"/>
    <cellStyle name="Millares 2 5 2" xfId="252" xr:uid="{00000000-0005-0000-0000-000022010000}"/>
    <cellStyle name="Millares 2 5 2 2" xfId="253" xr:uid="{00000000-0005-0000-0000-000023010000}"/>
    <cellStyle name="Millares 2 5 2 3" xfId="254" xr:uid="{00000000-0005-0000-0000-000024010000}"/>
    <cellStyle name="Millares 2 5 2_Sheet2" xfId="255" xr:uid="{00000000-0005-0000-0000-000025010000}"/>
    <cellStyle name="Millares 2 5 3" xfId="256" xr:uid="{00000000-0005-0000-0000-000026010000}"/>
    <cellStyle name="Millares 2 5 4" xfId="257" xr:uid="{00000000-0005-0000-0000-000027010000}"/>
    <cellStyle name="Millares 2 5_Sheet2" xfId="258" xr:uid="{00000000-0005-0000-0000-000028010000}"/>
    <cellStyle name="Millares 2 6" xfId="259" xr:uid="{00000000-0005-0000-0000-000029010000}"/>
    <cellStyle name="Millares 2 6 2" xfId="260" xr:uid="{00000000-0005-0000-0000-00002A010000}"/>
    <cellStyle name="Millares 2 6 2 2" xfId="261" xr:uid="{00000000-0005-0000-0000-00002B010000}"/>
    <cellStyle name="Millares 2 6 3" xfId="262" xr:uid="{00000000-0005-0000-0000-00002C010000}"/>
    <cellStyle name="Millares 2 6 3 2" xfId="263" xr:uid="{00000000-0005-0000-0000-00002D010000}"/>
    <cellStyle name="Millares 2 6 4" xfId="264" xr:uid="{00000000-0005-0000-0000-00002E010000}"/>
    <cellStyle name="Millares 2 7" xfId="614" xr:uid="{E53056A6-13A4-4316-9F35-D3DA59E26870}"/>
    <cellStyle name="Millares 2_Sheet2" xfId="273" xr:uid="{00000000-0005-0000-0000-00002F010000}"/>
    <cellStyle name="Millares 20" xfId="265" xr:uid="{00000000-0005-0000-0000-000030010000}"/>
    <cellStyle name="Millares 21" xfId="266" xr:uid="{00000000-0005-0000-0000-000031010000}"/>
    <cellStyle name="Millares 22" xfId="267" xr:uid="{00000000-0005-0000-0000-000032010000}"/>
    <cellStyle name="Millares 23" xfId="268" xr:uid="{00000000-0005-0000-0000-000033010000}"/>
    <cellStyle name="Millares 24" xfId="269" xr:uid="{00000000-0005-0000-0000-000034010000}"/>
    <cellStyle name="Millares 25" xfId="270" xr:uid="{00000000-0005-0000-0000-000035010000}"/>
    <cellStyle name="Millares 26" xfId="271" xr:uid="{00000000-0005-0000-0000-000036010000}"/>
    <cellStyle name="Millares 27" xfId="272" xr:uid="{00000000-0005-0000-0000-000037010000}"/>
    <cellStyle name="Millares 3" xfId="274" xr:uid="{00000000-0005-0000-0000-000038010000}"/>
    <cellStyle name="Millares 3 2" xfId="275" xr:uid="{00000000-0005-0000-0000-000039010000}"/>
    <cellStyle name="Millares 3 2 2" xfId="276" xr:uid="{00000000-0005-0000-0000-00003A010000}"/>
    <cellStyle name="Millares 3 2 2 2" xfId="277" xr:uid="{00000000-0005-0000-0000-00003B010000}"/>
    <cellStyle name="Millares 3 2 2 2 2" xfId="278" xr:uid="{00000000-0005-0000-0000-00003C010000}"/>
    <cellStyle name="Millares 3 2 2 3" xfId="279" xr:uid="{00000000-0005-0000-0000-00003D010000}"/>
    <cellStyle name="Millares 3 2 2 4" xfId="280" xr:uid="{00000000-0005-0000-0000-00003E010000}"/>
    <cellStyle name="Millares 3 2 3" xfId="281" xr:uid="{00000000-0005-0000-0000-00003F010000}"/>
    <cellStyle name="Millares 3 2 3 2" xfId="282" xr:uid="{00000000-0005-0000-0000-000040010000}"/>
    <cellStyle name="Millares 3 2 3 2 2" xfId="283" xr:uid="{00000000-0005-0000-0000-000041010000}"/>
    <cellStyle name="Millares 3 2 3 3" xfId="284" xr:uid="{00000000-0005-0000-0000-000042010000}"/>
    <cellStyle name="Millares 3 2 4" xfId="285" xr:uid="{00000000-0005-0000-0000-000043010000}"/>
    <cellStyle name="Millares 3 2 4 2" xfId="286" xr:uid="{00000000-0005-0000-0000-000044010000}"/>
    <cellStyle name="Millares 3 2 4 2 2" xfId="287" xr:uid="{00000000-0005-0000-0000-000045010000}"/>
    <cellStyle name="Millares 3 2 4 3" xfId="288" xr:uid="{00000000-0005-0000-0000-000046010000}"/>
    <cellStyle name="Millares 3 2 5" xfId="289" xr:uid="{00000000-0005-0000-0000-000047010000}"/>
    <cellStyle name="Millares 3 2 5 2" xfId="290" xr:uid="{00000000-0005-0000-0000-000048010000}"/>
    <cellStyle name="Millares 3 2 6" xfId="291" xr:uid="{00000000-0005-0000-0000-000049010000}"/>
    <cellStyle name="Millares 3 3" xfId="292" xr:uid="{00000000-0005-0000-0000-00004A010000}"/>
    <cellStyle name="Millares 3 3 2" xfId="293" xr:uid="{00000000-0005-0000-0000-00004B010000}"/>
    <cellStyle name="Millares 3 3 2 2" xfId="294" xr:uid="{00000000-0005-0000-0000-00004C010000}"/>
    <cellStyle name="Millares 3 3 2 2 2" xfId="295" xr:uid="{00000000-0005-0000-0000-00004D010000}"/>
    <cellStyle name="Millares 3 3 2 3" xfId="296" xr:uid="{00000000-0005-0000-0000-00004E010000}"/>
    <cellStyle name="Millares 3 3 3" xfId="297" xr:uid="{00000000-0005-0000-0000-00004F010000}"/>
    <cellStyle name="Millares 3 3 3 2" xfId="298" xr:uid="{00000000-0005-0000-0000-000050010000}"/>
    <cellStyle name="Millares 3 3 3 2 2" xfId="299" xr:uid="{00000000-0005-0000-0000-000051010000}"/>
    <cellStyle name="Millares 3 3 3 3" xfId="300" xr:uid="{00000000-0005-0000-0000-000052010000}"/>
    <cellStyle name="Millares 3 3 4" xfId="301" xr:uid="{00000000-0005-0000-0000-000053010000}"/>
    <cellStyle name="Millares 3 3 4 2" xfId="302" xr:uid="{00000000-0005-0000-0000-000054010000}"/>
    <cellStyle name="Millares 3 3 4 2 2" xfId="303" xr:uid="{00000000-0005-0000-0000-000055010000}"/>
    <cellStyle name="Millares 3 3 4 3" xfId="304" xr:uid="{00000000-0005-0000-0000-000056010000}"/>
    <cellStyle name="Millares 3 3 5" xfId="305" xr:uid="{00000000-0005-0000-0000-000057010000}"/>
    <cellStyle name="Millares 3 3 5 2" xfId="306" xr:uid="{00000000-0005-0000-0000-000058010000}"/>
    <cellStyle name="Millares 3 3 6" xfId="307" xr:uid="{00000000-0005-0000-0000-000059010000}"/>
    <cellStyle name="Millares 3 4" xfId="308" xr:uid="{00000000-0005-0000-0000-00005A010000}"/>
    <cellStyle name="Millares 3 4 2" xfId="309" xr:uid="{00000000-0005-0000-0000-00005B010000}"/>
    <cellStyle name="Millares 3 4 2 2" xfId="310" xr:uid="{00000000-0005-0000-0000-00005C010000}"/>
    <cellStyle name="Millares 3 4 2 2 2" xfId="311" xr:uid="{00000000-0005-0000-0000-00005D010000}"/>
    <cellStyle name="Millares 3 4 2 3" xfId="312" xr:uid="{00000000-0005-0000-0000-00005E010000}"/>
    <cellStyle name="Millares 3 4 3" xfId="313" xr:uid="{00000000-0005-0000-0000-00005F010000}"/>
    <cellStyle name="Millares 3 4 3 2" xfId="314" xr:uid="{00000000-0005-0000-0000-000060010000}"/>
    <cellStyle name="Millares 3 4 3 2 2" xfId="315" xr:uid="{00000000-0005-0000-0000-000061010000}"/>
    <cellStyle name="Millares 3 4 3 3" xfId="316" xr:uid="{00000000-0005-0000-0000-000062010000}"/>
    <cellStyle name="Millares 3 4 4" xfId="317" xr:uid="{00000000-0005-0000-0000-000063010000}"/>
    <cellStyle name="Millares 3 4 4 2" xfId="318" xr:uid="{00000000-0005-0000-0000-000064010000}"/>
    <cellStyle name="Millares 3 4 4 2 2" xfId="319" xr:uid="{00000000-0005-0000-0000-000065010000}"/>
    <cellStyle name="Millares 3 4 4 3" xfId="320" xr:uid="{00000000-0005-0000-0000-000066010000}"/>
    <cellStyle name="Millares 3 4 5" xfId="321" xr:uid="{00000000-0005-0000-0000-000067010000}"/>
    <cellStyle name="Millares 3 4 5 2" xfId="322" xr:uid="{00000000-0005-0000-0000-000068010000}"/>
    <cellStyle name="Millares 3 4 6" xfId="323" xr:uid="{00000000-0005-0000-0000-000069010000}"/>
    <cellStyle name="Millares 3 5" xfId="324" xr:uid="{00000000-0005-0000-0000-00006A010000}"/>
    <cellStyle name="Millares 3 5 2" xfId="325" xr:uid="{00000000-0005-0000-0000-00006B010000}"/>
    <cellStyle name="Millares 3 5 2 2" xfId="326" xr:uid="{00000000-0005-0000-0000-00006C010000}"/>
    <cellStyle name="Millares 3 5 2 2 2" xfId="327" xr:uid="{00000000-0005-0000-0000-00006D010000}"/>
    <cellStyle name="Millares 3 5 2 3" xfId="328" xr:uid="{00000000-0005-0000-0000-00006E010000}"/>
    <cellStyle name="Millares 3 5 3" xfId="329" xr:uid="{00000000-0005-0000-0000-00006F010000}"/>
    <cellStyle name="Millares 3 5 3 2" xfId="330" xr:uid="{00000000-0005-0000-0000-000070010000}"/>
    <cellStyle name="Millares 3 5 3 2 2" xfId="331" xr:uid="{00000000-0005-0000-0000-000071010000}"/>
    <cellStyle name="Millares 3 5 3 3" xfId="332" xr:uid="{00000000-0005-0000-0000-000072010000}"/>
    <cellStyle name="Millares 3 5 4" xfId="333" xr:uid="{00000000-0005-0000-0000-000073010000}"/>
    <cellStyle name="Millares 3 5 4 2" xfId="334" xr:uid="{00000000-0005-0000-0000-000074010000}"/>
    <cellStyle name="Millares 3 5 4 2 2" xfId="335" xr:uid="{00000000-0005-0000-0000-000075010000}"/>
    <cellStyle name="Millares 3 5 4 3" xfId="336" xr:uid="{00000000-0005-0000-0000-000076010000}"/>
    <cellStyle name="Millares 3 5 5" xfId="337" xr:uid="{00000000-0005-0000-0000-000077010000}"/>
    <cellStyle name="Millares 3 5 5 2" xfId="338" xr:uid="{00000000-0005-0000-0000-000078010000}"/>
    <cellStyle name="Millares 3 5 6" xfId="339" xr:uid="{00000000-0005-0000-0000-000079010000}"/>
    <cellStyle name="Millares 3 6" xfId="340" xr:uid="{00000000-0005-0000-0000-00007A010000}"/>
    <cellStyle name="Millares 3 6 2" xfId="341" xr:uid="{00000000-0005-0000-0000-00007B010000}"/>
    <cellStyle name="Millares 3 6 2 2" xfId="342" xr:uid="{00000000-0005-0000-0000-00007C010000}"/>
    <cellStyle name="Millares 3 6 2 2 2" xfId="343" xr:uid="{00000000-0005-0000-0000-00007D010000}"/>
    <cellStyle name="Millares 3 6 2 3" xfId="344" xr:uid="{00000000-0005-0000-0000-00007E010000}"/>
    <cellStyle name="Millares 3 6 3" xfId="345" xr:uid="{00000000-0005-0000-0000-00007F010000}"/>
    <cellStyle name="Millares 3 6 3 2" xfId="346" xr:uid="{00000000-0005-0000-0000-000080010000}"/>
    <cellStyle name="Millares 3 6 3 2 2" xfId="347" xr:uid="{00000000-0005-0000-0000-000081010000}"/>
    <cellStyle name="Millares 3 6 3 3" xfId="348" xr:uid="{00000000-0005-0000-0000-000082010000}"/>
    <cellStyle name="Millares 3 6 4" xfId="349" xr:uid="{00000000-0005-0000-0000-000083010000}"/>
    <cellStyle name="Millares 3 6 4 2" xfId="350" xr:uid="{00000000-0005-0000-0000-000084010000}"/>
    <cellStyle name="Millares 3 6 4 2 2" xfId="351" xr:uid="{00000000-0005-0000-0000-000085010000}"/>
    <cellStyle name="Millares 3 6 4 3" xfId="352" xr:uid="{00000000-0005-0000-0000-000086010000}"/>
    <cellStyle name="Millares 3 6 5" xfId="353" xr:uid="{00000000-0005-0000-0000-000087010000}"/>
    <cellStyle name="Millares 3 6 5 2" xfId="354" xr:uid="{00000000-0005-0000-0000-000088010000}"/>
    <cellStyle name="Millares 3 6 6" xfId="355" xr:uid="{00000000-0005-0000-0000-000089010000}"/>
    <cellStyle name="Millares 3 7" xfId="356" xr:uid="{00000000-0005-0000-0000-00008A010000}"/>
    <cellStyle name="Millares 3_Sheet2" xfId="359" xr:uid="{00000000-0005-0000-0000-00008B010000}"/>
    <cellStyle name="Millares 30" xfId="357" xr:uid="{00000000-0005-0000-0000-00008C010000}"/>
    <cellStyle name="Millares 31" xfId="358" xr:uid="{00000000-0005-0000-0000-00008D010000}"/>
    <cellStyle name="Millares 4" xfId="360" xr:uid="{00000000-0005-0000-0000-00008E010000}"/>
    <cellStyle name="Millares 4 2" xfId="361" xr:uid="{00000000-0005-0000-0000-00008F010000}"/>
    <cellStyle name="Millares 4 2 2" xfId="362" xr:uid="{00000000-0005-0000-0000-000090010000}"/>
    <cellStyle name="Millares 4 2 2 2" xfId="363" xr:uid="{00000000-0005-0000-0000-000091010000}"/>
    <cellStyle name="Millares 4 2 2 2 2" xfId="364" xr:uid="{00000000-0005-0000-0000-000092010000}"/>
    <cellStyle name="Millares 4 2 2 3" xfId="365" xr:uid="{00000000-0005-0000-0000-000093010000}"/>
    <cellStyle name="Millares 4 2 3" xfId="366" xr:uid="{00000000-0005-0000-0000-000094010000}"/>
    <cellStyle name="Millares 4 2 3 2" xfId="367" xr:uid="{00000000-0005-0000-0000-000095010000}"/>
    <cellStyle name="Millares 4 2 3 2 2" xfId="368" xr:uid="{00000000-0005-0000-0000-000096010000}"/>
    <cellStyle name="Millares 4 2 3 3" xfId="369" xr:uid="{00000000-0005-0000-0000-000097010000}"/>
    <cellStyle name="Millares 4 2 4" xfId="370" xr:uid="{00000000-0005-0000-0000-000098010000}"/>
    <cellStyle name="Millares 4 2 4 2" xfId="371" xr:uid="{00000000-0005-0000-0000-000099010000}"/>
    <cellStyle name="Millares 4 2 4 2 2" xfId="372" xr:uid="{00000000-0005-0000-0000-00009A010000}"/>
    <cellStyle name="Millares 4 2 4 3" xfId="373" xr:uid="{00000000-0005-0000-0000-00009B010000}"/>
    <cellStyle name="Millares 4 2 5" xfId="374" xr:uid="{00000000-0005-0000-0000-00009C010000}"/>
    <cellStyle name="Millares 4 2 5 2" xfId="375" xr:uid="{00000000-0005-0000-0000-00009D010000}"/>
    <cellStyle name="Millares 4 2 6" xfId="376" xr:uid="{00000000-0005-0000-0000-00009E010000}"/>
    <cellStyle name="Millares 4 3" xfId="377" xr:uid="{00000000-0005-0000-0000-00009F010000}"/>
    <cellStyle name="Millares 4 3 2" xfId="378" xr:uid="{00000000-0005-0000-0000-0000A0010000}"/>
    <cellStyle name="Millares 4 3 2 2" xfId="379" xr:uid="{00000000-0005-0000-0000-0000A1010000}"/>
    <cellStyle name="Millares 4 3 2 2 2" xfId="380" xr:uid="{00000000-0005-0000-0000-0000A2010000}"/>
    <cellStyle name="Millares 4 3 2 3" xfId="381" xr:uid="{00000000-0005-0000-0000-0000A3010000}"/>
    <cellStyle name="Millares 4 3 3" xfId="382" xr:uid="{00000000-0005-0000-0000-0000A4010000}"/>
    <cellStyle name="Millares 4 3 3 2" xfId="383" xr:uid="{00000000-0005-0000-0000-0000A5010000}"/>
    <cellStyle name="Millares 4 3 3 2 2" xfId="384" xr:uid="{00000000-0005-0000-0000-0000A6010000}"/>
    <cellStyle name="Millares 4 3 3 3" xfId="385" xr:uid="{00000000-0005-0000-0000-0000A7010000}"/>
    <cellStyle name="Millares 4 3 4" xfId="386" xr:uid="{00000000-0005-0000-0000-0000A8010000}"/>
    <cellStyle name="Millares 4 3 4 2" xfId="387" xr:uid="{00000000-0005-0000-0000-0000A9010000}"/>
    <cellStyle name="Millares 4 3 4 2 2" xfId="388" xr:uid="{00000000-0005-0000-0000-0000AA010000}"/>
    <cellStyle name="Millares 4 3 4 3" xfId="389" xr:uid="{00000000-0005-0000-0000-0000AB010000}"/>
    <cellStyle name="Millares 4 3 5" xfId="390" xr:uid="{00000000-0005-0000-0000-0000AC010000}"/>
    <cellStyle name="Millares 4 3 5 2" xfId="391" xr:uid="{00000000-0005-0000-0000-0000AD010000}"/>
    <cellStyle name="Millares 4 3 6" xfId="392" xr:uid="{00000000-0005-0000-0000-0000AE010000}"/>
    <cellStyle name="Millares 4 4" xfId="393" xr:uid="{00000000-0005-0000-0000-0000AF010000}"/>
    <cellStyle name="Millares 4 4 2" xfId="394" xr:uid="{00000000-0005-0000-0000-0000B0010000}"/>
    <cellStyle name="Millares 4 4 2 2" xfId="395" xr:uid="{00000000-0005-0000-0000-0000B1010000}"/>
    <cellStyle name="Millares 4 4 2 2 2" xfId="396" xr:uid="{00000000-0005-0000-0000-0000B2010000}"/>
    <cellStyle name="Millares 4 4 2 3" xfId="397" xr:uid="{00000000-0005-0000-0000-0000B3010000}"/>
    <cellStyle name="Millares 4 4 3" xfId="398" xr:uid="{00000000-0005-0000-0000-0000B4010000}"/>
    <cellStyle name="Millares 4 4 3 2" xfId="399" xr:uid="{00000000-0005-0000-0000-0000B5010000}"/>
    <cellStyle name="Millares 4 4 3 2 2" xfId="400" xr:uid="{00000000-0005-0000-0000-0000B6010000}"/>
    <cellStyle name="Millares 4 4 3 3" xfId="401" xr:uid="{00000000-0005-0000-0000-0000B7010000}"/>
    <cellStyle name="Millares 4 4 4" xfId="402" xr:uid="{00000000-0005-0000-0000-0000B8010000}"/>
    <cellStyle name="Millares 4 4 4 2" xfId="403" xr:uid="{00000000-0005-0000-0000-0000B9010000}"/>
    <cellStyle name="Millares 4 4 4 2 2" xfId="404" xr:uid="{00000000-0005-0000-0000-0000BA010000}"/>
    <cellStyle name="Millares 4 4 4 3" xfId="405" xr:uid="{00000000-0005-0000-0000-0000BB010000}"/>
    <cellStyle name="Millares 4 4 5" xfId="406" xr:uid="{00000000-0005-0000-0000-0000BC010000}"/>
    <cellStyle name="Millares 4 4 5 2" xfId="407" xr:uid="{00000000-0005-0000-0000-0000BD010000}"/>
    <cellStyle name="Millares 4 4 6" xfId="408" xr:uid="{00000000-0005-0000-0000-0000BE010000}"/>
    <cellStyle name="Millares 4 5" xfId="409" xr:uid="{00000000-0005-0000-0000-0000BF010000}"/>
    <cellStyle name="Millares 4 5 2" xfId="410" xr:uid="{00000000-0005-0000-0000-0000C0010000}"/>
    <cellStyle name="Millares 4 5 2 2" xfId="411" xr:uid="{00000000-0005-0000-0000-0000C1010000}"/>
    <cellStyle name="Millares 4 5 2 2 2" xfId="412" xr:uid="{00000000-0005-0000-0000-0000C2010000}"/>
    <cellStyle name="Millares 4 5 2 3" xfId="413" xr:uid="{00000000-0005-0000-0000-0000C3010000}"/>
    <cellStyle name="Millares 4 5 3" xfId="414" xr:uid="{00000000-0005-0000-0000-0000C4010000}"/>
    <cellStyle name="Millares 4 5 3 2" xfId="415" xr:uid="{00000000-0005-0000-0000-0000C5010000}"/>
    <cellStyle name="Millares 4 5 3 2 2" xfId="416" xr:uid="{00000000-0005-0000-0000-0000C6010000}"/>
    <cellStyle name="Millares 4 5 3 3" xfId="417" xr:uid="{00000000-0005-0000-0000-0000C7010000}"/>
    <cellStyle name="Millares 4 5 4" xfId="418" xr:uid="{00000000-0005-0000-0000-0000C8010000}"/>
    <cellStyle name="Millares 4 5 4 2" xfId="419" xr:uid="{00000000-0005-0000-0000-0000C9010000}"/>
    <cellStyle name="Millares 4 5 4 2 2" xfId="420" xr:uid="{00000000-0005-0000-0000-0000CA010000}"/>
    <cellStyle name="Millares 4 5 4 3" xfId="421" xr:uid="{00000000-0005-0000-0000-0000CB010000}"/>
    <cellStyle name="Millares 4 5 5" xfId="422" xr:uid="{00000000-0005-0000-0000-0000CC010000}"/>
    <cellStyle name="Millares 4 5 5 2" xfId="423" xr:uid="{00000000-0005-0000-0000-0000CD010000}"/>
    <cellStyle name="Millares 4 5 6" xfId="424" xr:uid="{00000000-0005-0000-0000-0000CE010000}"/>
    <cellStyle name="Millares 4 6" xfId="425" xr:uid="{00000000-0005-0000-0000-0000CF010000}"/>
    <cellStyle name="Millares 4 6 2" xfId="426" xr:uid="{00000000-0005-0000-0000-0000D0010000}"/>
    <cellStyle name="Millares 4 6 2 2" xfId="427" xr:uid="{00000000-0005-0000-0000-0000D1010000}"/>
    <cellStyle name="Millares 4 6 2 2 2" xfId="428" xr:uid="{00000000-0005-0000-0000-0000D2010000}"/>
    <cellStyle name="Millares 4 6 2 3" xfId="429" xr:uid="{00000000-0005-0000-0000-0000D3010000}"/>
    <cellStyle name="Millares 4 6 3" xfId="430" xr:uid="{00000000-0005-0000-0000-0000D4010000}"/>
    <cellStyle name="Millares 4 6 3 2" xfId="431" xr:uid="{00000000-0005-0000-0000-0000D5010000}"/>
    <cellStyle name="Millares 4 6 3 2 2" xfId="432" xr:uid="{00000000-0005-0000-0000-0000D6010000}"/>
    <cellStyle name="Millares 4 6 3 3" xfId="433" xr:uid="{00000000-0005-0000-0000-0000D7010000}"/>
    <cellStyle name="Millares 4 6 4" xfId="434" xr:uid="{00000000-0005-0000-0000-0000D8010000}"/>
    <cellStyle name="Millares 4 6 4 2" xfId="435" xr:uid="{00000000-0005-0000-0000-0000D9010000}"/>
    <cellStyle name="Millares 4 6 4 2 2" xfId="436" xr:uid="{00000000-0005-0000-0000-0000DA010000}"/>
    <cellStyle name="Millares 4 6 4 3" xfId="437" xr:uid="{00000000-0005-0000-0000-0000DB010000}"/>
    <cellStyle name="Millares 4 6 5" xfId="438" xr:uid="{00000000-0005-0000-0000-0000DC010000}"/>
    <cellStyle name="Millares 4 6 5 2" xfId="439" xr:uid="{00000000-0005-0000-0000-0000DD010000}"/>
    <cellStyle name="Millares 4 6 6" xfId="440" xr:uid="{00000000-0005-0000-0000-0000DE010000}"/>
    <cellStyle name="Millares 5" xfId="441" xr:uid="{00000000-0005-0000-0000-0000DF010000}"/>
    <cellStyle name="Millares 6" xfId="442" xr:uid="{00000000-0005-0000-0000-0000E0010000}"/>
    <cellStyle name="Millares 7" xfId="443" xr:uid="{00000000-0005-0000-0000-0000E1010000}"/>
    <cellStyle name="Millares 7 2" xfId="444" xr:uid="{00000000-0005-0000-0000-0000E2010000}"/>
    <cellStyle name="Millares 7 2 2" xfId="445" xr:uid="{00000000-0005-0000-0000-0000E3010000}"/>
    <cellStyle name="Millares 7 2 2 2" xfId="446" xr:uid="{00000000-0005-0000-0000-0000E4010000}"/>
    <cellStyle name="Millares 7 2 3" xfId="447" xr:uid="{00000000-0005-0000-0000-0000E5010000}"/>
    <cellStyle name="Millares 7 2_Sheet2" xfId="448" xr:uid="{00000000-0005-0000-0000-0000E6010000}"/>
    <cellStyle name="Millares 8" xfId="449" xr:uid="{00000000-0005-0000-0000-0000E7010000}"/>
    <cellStyle name="Millares 8 2" xfId="450" xr:uid="{00000000-0005-0000-0000-0000E8010000}"/>
    <cellStyle name="Millares 8 2 2" xfId="451" xr:uid="{00000000-0005-0000-0000-0000E9010000}"/>
    <cellStyle name="Millares 8 3" xfId="452" xr:uid="{00000000-0005-0000-0000-0000EA010000}"/>
    <cellStyle name="Millares 8 4" xfId="624" xr:uid="{AABF801A-F1E7-4075-981C-5E9761384964}"/>
    <cellStyle name="Millares 8_Sheet2" xfId="453" xr:uid="{00000000-0005-0000-0000-0000EB010000}"/>
    <cellStyle name="Millares 9" xfId="454" xr:uid="{00000000-0005-0000-0000-0000EC010000}"/>
    <cellStyle name="Millares 9 2" xfId="455" xr:uid="{00000000-0005-0000-0000-0000ED010000}"/>
    <cellStyle name="Moneda 10" xfId="476" xr:uid="{00000000-0005-0000-0000-0000EE010000}"/>
    <cellStyle name="Moneda 11" xfId="477" xr:uid="{00000000-0005-0000-0000-0000EF010000}"/>
    <cellStyle name="Moneda 12" xfId="478" xr:uid="{00000000-0005-0000-0000-0000F0010000}"/>
    <cellStyle name="Moneda 13" xfId="479" xr:uid="{00000000-0005-0000-0000-0000F1010000}"/>
    <cellStyle name="Moneda 2" xfId="480" xr:uid="{00000000-0005-0000-0000-0000F2010000}"/>
    <cellStyle name="Moneda 2 2" xfId="481" xr:uid="{00000000-0005-0000-0000-0000F3010000}"/>
    <cellStyle name="Moneda 2 3" xfId="482" xr:uid="{00000000-0005-0000-0000-0000F4010000}"/>
    <cellStyle name="Moneda 2_Sheet2" xfId="483" xr:uid="{00000000-0005-0000-0000-0000F5010000}"/>
    <cellStyle name="Moneda 9" xfId="484" xr:uid="{00000000-0005-0000-0000-0000F6010000}"/>
    <cellStyle name="Neutral 2" xfId="485" xr:uid="{00000000-0005-0000-0000-0000F7010000}"/>
    <cellStyle name="Neutral 2 2" xfId="486" xr:uid="{00000000-0005-0000-0000-0000F8010000}"/>
    <cellStyle name="Neutral 3" xfId="487" xr:uid="{00000000-0005-0000-0000-0000F9010000}"/>
    <cellStyle name="Normal" xfId="0" builtinId="0"/>
    <cellStyle name="Normal 10" xfId="488" xr:uid="{00000000-0005-0000-0000-0000FB010000}"/>
    <cellStyle name="Normal 10 10" xfId="489" xr:uid="{00000000-0005-0000-0000-0000FC010000}"/>
    <cellStyle name="Normal 11" xfId="490" xr:uid="{00000000-0005-0000-0000-0000FD010000}"/>
    <cellStyle name="Normal 14" xfId="491" xr:uid="{00000000-0005-0000-0000-0000FE010000}"/>
    <cellStyle name="Normal 14 2" xfId="492" xr:uid="{00000000-0005-0000-0000-0000FF010000}"/>
    <cellStyle name="Normal 14 3" xfId="493" xr:uid="{00000000-0005-0000-0000-000000020000}"/>
    <cellStyle name="Normal 15" xfId="494" xr:uid="{00000000-0005-0000-0000-000001020000}"/>
    <cellStyle name="Normal 2" xfId="495" xr:uid="{00000000-0005-0000-0000-000002020000}"/>
    <cellStyle name="Normal 2 2" xfId="496" xr:uid="{00000000-0005-0000-0000-000003020000}"/>
    <cellStyle name="Normal 2 2 10" xfId="616" xr:uid="{F8AE6A4C-5D98-4430-AEF4-25E6CA80B297}"/>
    <cellStyle name="Normal 2 2 2" xfId="497" xr:uid="{00000000-0005-0000-0000-000004020000}"/>
    <cellStyle name="Normal 2 2 2 2" xfId="498" xr:uid="{00000000-0005-0000-0000-000005020000}"/>
    <cellStyle name="Normal 2 2 2 3" xfId="499" xr:uid="{00000000-0005-0000-0000-000006020000}"/>
    <cellStyle name="Normal 2 2 2 3 2" xfId="500" xr:uid="{00000000-0005-0000-0000-000007020000}"/>
    <cellStyle name="Normal 2 2 2 3 2 2" xfId="501" xr:uid="{00000000-0005-0000-0000-000008020000}"/>
    <cellStyle name="Normal 2 2 2 3 2 3" xfId="502" xr:uid="{00000000-0005-0000-0000-000009020000}"/>
    <cellStyle name="Normal 2 2 2 3 3" xfId="503" xr:uid="{00000000-0005-0000-0000-00000A020000}"/>
    <cellStyle name="Normal 2 2 2 3 3 2" xfId="504" xr:uid="{00000000-0005-0000-0000-00000B020000}"/>
    <cellStyle name="Normal 2 2 2 3 4" xfId="505" xr:uid="{00000000-0005-0000-0000-00000C020000}"/>
    <cellStyle name="Normal 2 2 2 4" xfId="506" xr:uid="{00000000-0005-0000-0000-00000D020000}"/>
    <cellStyle name="Normal 2 2 3" xfId="507" xr:uid="{00000000-0005-0000-0000-00000E020000}"/>
    <cellStyle name="Normal 2 2 4" xfId="508" xr:uid="{00000000-0005-0000-0000-00000F020000}"/>
    <cellStyle name="Normal 2 2 5" xfId="509" xr:uid="{00000000-0005-0000-0000-000010020000}"/>
    <cellStyle name="Normal 2 2 6" xfId="510" xr:uid="{00000000-0005-0000-0000-000011020000}"/>
    <cellStyle name="Normal 2 2 6 2" xfId="511" xr:uid="{00000000-0005-0000-0000-000012020000}"/>
    <cellStyle name="Normal 2 2 6 3" xfId="512" xr:uid="{00000000-0005-0000-0000-000013020000}"/>
    <cellStyle name="Normal 2 2 7" xfId="513" xr:uid="{00000000-0005-0000-0000-000014020000}"/>
    <cellStyle name="Normal 2 2 7 2" xfId="514" xr:uid="{00000000-0005-0000-0000-000015020000}"/>
    <cellStyle name="Normal 2 2 7 3" xfId="515" xr:uid="{00000000-0005-0000-0000-000016020000}"/>
    <cellStyle name="Normal 2 2 8" xfId="516" xr:uid="{00000000-0005-0000-0000-000017020000}"/>
    <cellStyle name="Normal 2 2 8 2" xfId="517" xr:uid="{00000000-0005-0000-0000-000018020000}"/>
    <cellStyle name="Normal 2 2 8 3" xfId="518" xr:uid="{00000000-0005-0000-0000-000019020000}"/>
    <cellStyle name="Normal 2 2 9" xfId="519" xr:uid="{00000000-0005-0000-0000-00001A020000}"/>
    <cellStyle name="Normal 2 2 9 2" xfId="520" xr:uid="{00000000-0005-0000-0000-00001B020000}"/>
    <cellStyle name="Normal 2 2_2009-123" xfId="521" xr:uid="{00000000-0005-0000-0000-00001C020000}"/>
    <cellStyle name="Normal 2 3" xfId="522" xr:uid="{00000000-0005-0000-0000-00001D020000}"/>
    <cellStyle name="Normal 2 3 10" xfId="523" xr:uid="{00000000-0005-0000-0000-00001E020000}"/>
    <cellStyle name="Normal 2 3 11" xfId="524" xr:uid="{00000000-0005-0000-0000-00001F020000}"/>
    <cellStyle name="Normal 2 3 2" xfId="525" xr:uid="{00000000-0005-0000-0000-000020020000}"/>
    <cellStyle name="Normal 2 3 2 2" xfId="526" xr:uid="{00000000-0005-0000-0000-000021020000}"/>
    <cellStyle name="Normal 2 3 3" xfId="527" xr:uid="{00000000-0005-0000-0000-000022020000}"/>
    <cellStyle name="Normal 2 3 4" xfId="528" xr:uid="{00000000-0005-0000-0000-000023020000}"/>
    <cellStyle name="Normal 2 3 5" xfId="529" xr:uid="{00000000-0005-0000-0000-000024020000}"/>
    <cellStyle name="Normal 2 3 5 2" xfId="530" xr:uid="{00000000-0005-0000-0000-000025020000}"/>
    <cellStyle name="Normal 2 3 5 2 2" xfId="531" xr:uid="{00000000-0005-0000-0000-000026020000}"/>
    <cellStyle name="Normal 2 3 5 2 3" xfId="532" xr:uid="{00000000-0005-0000-0000-000027020000}"/>
    <cellStyle name="Normal 2 3 5 3" xfId="533" xr:uid="{00000000-0005-0000-0000-000028020000}"/>
    <cellStyle name="Normal 2 3 5 3 2" xfId="534" xr:uid="{00000000-0005-0000-0000-000029020000}"/>
    <cellStyle name="Normal 2 3 5 4" xfId="535" xr:uid="{00000000-0005-0000-0000-00002A020000}"/>
    <cellStyle name="Normal 2 3 6" xfId="536" xr:uid="{00000000-0005-0000-0000-00002B020000}"/>
    <cellStyle name="Normal 2 3 6 2" xfId="537" xr:uid="{00000000-0005-0000-0000-00002C020000}"/>
    <cellStyle name="Normal 2 3 6 3" xfId="538" xr:uid="{00000000-0005-0000-0000-00002D020000}"/>
    <cellStyle name="Normal 2 3 7" xfId="539" xr:uid="{00000000-0005-0000-0000-00002E020000}"/>
    <cellStyle name="Normal 2 3 7 2" xfId="540" xr:uid="{00000000-0005-0000-0000-00002F020000}"/>
    <cellStyle name="Normal 2 3 7 3" xfId="541" xr:uid="{00000000-0005-0000-0000-000030020000}"/>
    <cellStyle name="Normal 2 3 8" xfId="542" xr:uid="{00000000-0005-0000-0000-000031020000}"/>
    <cellStyle name="Normal 2 3 8 2" xfId="543" xr:uid="{00000000-0005-0000-0000-000032020000}"/>
    <cellStyle name="Normal 2 3 9" xfId="544" xr:uid="{00000000-0005-0000-0000-000033020000}"/>
    <cellStyle name="Normal 2 3_2009-123" xfId="545" xr:uid="{00000000-0005-0000-0000-000034020000}"/>
    <cellStyle name="Normal 2 4" xfId="546" xr:uid="{00000000-0005-0000-0000-000035020000}"/>
    <cellStyle name="Normal 2 5" xfId="617" xr:uid="{51BE91C4-F745-4BB9-862A-4357EC8B8A2D}"/>
    <cellStyle name="Normal 2_Sheet2" xfId="548" xr:uid="{00000000-0005-0000-0000-000036020000}"/>
    <cellStyle name="Normal 22" xfId="547" xr:uid="{00000000-0005-0000-0000-000037020000}"/>
    <cellStyle name="Normal 3" xfId="549" xr:uid="{00000000-0005-0000-0000-000038020000}"/>
    <cellStyle name="Normal 3 2" xfId="550" xr:uid="{00000000-0005-0000-0000-000039020000}"/>
    <cellStyle name="Normal 3 2 2" xfId="551" xr:uid="{00000000-0005-0000-0000-00003A020000}"/>
    <cellStyle name="Normal 3 3" xfId="552" xr:uid="{00000000-0005-0000-0000-00003B020000}"/>
    <cellStyle name="Normal 3 4" xfId="619" xr:uid="{6E2EA6FF-3704-412F-A037-44C23304C7D9}"/>
    <cellStyle name="Normal 3 5" xfId="625" xr:uid="{8D7BCAEB-7731-4896-9516-FADC3B3FF6B9}"/>
    <cellStyle name="Normal 4" xfId="553" xr:uid="{00000000-0005-0000-0000-00003C020000}"/>
    <cellStyle name="Normal 4 2" xfId="554" xr:uid="{00000000-0005-0000-0000-00003D020000}"/>
    <cellStyle name="Normal 4 2 2" xfId="555" xr:uid="{00000000-0005-0000-0000-00003E020000}"/>
    <cellStyle name="Normal 4 3" xfId="627" xr:uid="{EF1250BE-5BF7-4EB3-8DF1-084F24E33D39}"/>
    <cellStyle name="Normal 43" xfId="556" xr:uid="{00000000-0005-0000-0000-00003F020000}"/>
    <cellStyle name="Normal 5" xfId="557" xr:uid="{00000000-0005-0000-0000-000040020000}"/>
    <cellStyle name="Normal 5 2" xfId="558" xr:uid="{00000000-0005-0000-0000-000041020000}"/>
    <cellStyle name="Normal 6" xfId="613" xr:uid="{99B8BD02-0171-47F1-8199-A2C14B35C535}"/>
    <cellStyle name="Normal 6 2" xfId="559" xr:uid="{00000000-0005-0000-0000-000042020000}"/>
    <cellStyle name="Normal 7 2" xfId="560" xr:uid="{00000000-0005-0000-0000-000043020000}"/>
    <cellStyle name="Normal 9 2" xfId="561" xr:uid="{00000000-0005-0000-0000-000044020000}"/>
    <cellStyle name="Notas 2" xfId="562" xr:uid="{00000000-0005-0000-0000-000045020000}"/>
    <cellStyle name="Notas 2 2" xfId="563" xr:uid="{00000000-0005-0000-0000-000046020000}"/>
    <cellStyle name="Notas 2_Copia de Xl0000021.xls INGRID" xfId="564" xr:uid="{00000000-0005-0000-0000-000047020000}"/>
    <cellStyle name="Notas 3" xfId="565" xr:uid="{00000000-0005-0000-0000-000048020000}"/>
    <cellStyle name="Porcentaje 2" xfId="615" xr:uid="{D1C894C9-ED81-4359-9E2A-CAFEEA7028A2}"/>
    <cellStyle name="Porcentaje 2 2" xfId="621" xr:uid="{DAC794BC-20BA-46D9-8E92-18BE093F17FF}"/>
    <cellStyle name="Salida 2" xfId="566" xr:uid="{00000000-0005-0000-0000-00004A020000}"/>
    <cellStyle name="Salida 2 2" xfId="567" xr:uid="{00000000-0005-0000-0000-00004B020000}"/>
    <cellStyle name="Salida 2_Copia de Xl0000021.xls INGRID" xfId="568" xr:uid="{00000000-0005-0000-0000-00004C020000}"/>
    <cellStyle name="Salida 3" xfId="569" xr:uid="{00000000-0005-0000-0000-00004D020000}"/>
    <cellStyle name="Texto de advertencia 2" xfId="570" xr:uid="{00000000-0005-0000-0000-00004E020000}"/>
    <cellStyle name="Texto de advertencia 2 2" xfId="571" xr:uid="{00000000-0005-0000-0000-00004F020000}"/>
    <cellStyle name="Texto de advertencia 3" xfId="572" xr:uid="{00000000-0005-0000-0000-000050020000}"/>
    <cellStyle name="Texto explicativo 2" xfId="573" xr:uid="{00000000-0005-0000-0000-000051020000}"/>
    <cellStyle name="Texto explicativo 2 2" xfId="574" xr:uid="{00000000-0005-0000-0000-000052020000}"/>
    <cellStyle name="Texto explicativo 3" xfId="575" xr:uid="{00000000-0005-0000-0000-000053020000}"/>
    <cellStyle name="Título 1 2" xfId="580" xr:uid="{00000000-0005-0000-0000-000054020000}"/>
    <cellStyle name="Título 1 2 2" xfId="581" xr:uid="{00000000-0005-0000-0000-000055020000}"/>
    <cellStyle name="Título 1 2_2013-68" xfId="582" xr:uid="{00000000-0005-0000-0000-000056020000}"/>
    <cellStyle name="Título 1 3" xfId="583" xr:uid="{00000000-0005-0000-0000-000057020000}"/>
    <cellStyle name="Título 2 2" xfId="584" xr:uid="{00000000-0005-0000-0000-000058020000}"/>
    <cellStyle name="Título 2 2 2" xfId="585" xr:uid="{00000000-0005-0000-0000-000059020000}"/>
    <cellStyle name="Título 2 2_2013-68" xfId="586" xr:uid="{00000000-0005-0000-0000-00005A020000}"/>
    <cellStyle name="Título 2 3" xfId="587" xr:uid="{00000000-0005-0000-0000-00005B020000}"/>
    <cellStyle name="Título 3 2" xfId="588" xr:uid="{00000000-0005-0000-0000-00005C020000}"/>
    <cellStyle name="Título 3 2 2" xfId="589" xr:uid="{00000000-0005-0000-0000-00005D020000}"/>
    <cellStyle name="Título 3 2_2013-68" xfId="590" xr:uid="{00000000-0005-0000-0000-00005E020000}"/>
    <cellStyle name="Título 3 3" xfId="591" xr:uid="{00000000-0005-0000-0000-00005F020000}"/>
    <cellStyle name="Título 4" xfId="592" xr:uid="{00000000-0005-0000-0000-000060020000}"/>
    <cellStyle name="Título 4 2" xfId="593" xr:uid="{00000000-0005-0000-0000-000061020000}"/>
    <cellStyle name="Título 5" xfId="594" xr:uid="{00000000-0005-0000-0000-000062020000}"/>
    <cellStyle name="Total 2" xfId="576" xr:uid="{00000000-0005-0000-0000-000063020000}"/>
    <cellStyle name="Total 2 2" xfId="577" xr:uid="{00000000-0005-0000-0000-000064020000}"/>
    <cellStyle name="Total 2_2013-68" xfId="578" xr:uid="{00000000-0005-0000-0000-000065020000}"/>
    <cellStyle name="Total 3" xfId="579" xr:uid="{00000000-0005-0000-0000-000066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8EB4E3"/>
      <rgbColor rgb="FF996666"/>
      <rgbColor rgb="FFFFFFC0"/>
      <rgbColor rgb="FFDBEEF4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E3E3E3"/>
      <rgbColor rgb="FF558ED5"/>
      <rgbColor rgb="FF33CCCC"/>
      <rgbColor rgb="FFA0E0E0"/>
      <rgbColor rgb="FFB7DEE8"/>
      <rgbColor rgb="FFFF9900"/>
      <rgbColor rgb="FFE46C0A"/>
      <rgbColor rgb="FF336666"/>
      <rgbColor rgb="FF969696"/>
      <rgbColor rgb="FF215968"/>
      <rgbColor rgb="FF339966"/>
      <rgbColor rgb="FF003300"/>
      <rgbColor rgb="FF663300"/>
      <rgbColor rgb="FF996633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18769/Mis%20documentos/Downloads/2019-56%20(ENMIENDA%20CONSTRUCCION%20DE%20INFRAESTRUCTURA%20ESTACION%20DE%20BOMBEO%20SUBSISTEMA%20MIRADOR%20NORTE,%20LA%20ZURZA)%20(CONSTRUCTORA%20%20%20GLOB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-caasd/COSTOS-UEP/Costos/PRESUPUESTOS%202013/An&#225;lisis%20de%20Ingenier&#237;a%20(%20Insumos,%20Mano%20de%20Obra%20de%20Alba&#241;iler&#237;a%20de%20Obras%20P&#250;blicas%20del%2020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://CAASD/2019-32%20RED%20DE%20ABASTECIMIENT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"/>
      <sheetName val="ENMIENDA"/>
      <sheetName val="C016201804(CONSTRUCTORA GLOBAL)"/>
      <sheetName val="HOJA RESUMEN"/>
      <sheetName val="ANEXO"/>
      <sheetName val="DESCUENTOS"/>
      <sheetName val="SOPOR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analisis de pu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"/>
      <sheetName val="MOVIMIENTO DE TIERRA"/>
      <sheetName val="Ins"/>
    </sheetNames>
    <sheetDataSet>
      <sheetData sheetId="0"/>
      <sheetData sheetId="1">
        <row r="117">
          <cell r="I117">
            <v>17019.79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FD7B-4B08-4A19-8C86-4524F28443DE}">
  <sheetPr transitionEvaluation="1"/>
  <dimension ref="A1:K271"/>
  <sheetViews>
    <sheetView showGridLines="0" showZeros="0" view="pageBreakPreview" topLeftCell="A4" zoomScale="80" zoomScaleSheetLayoutView="80" workbookViewId="0">
      <selection activeCell="B26" sqref="B26"/>
    </sheetView>
  </sheetViews>
  <sheetFormatPr baseColWidth="10" defaultColWidth="16.33203125" defaultRowHeight="15" customHeight="1"/>
  <cols>
    <col min="1" max="1" width="10.6640625" style="131" customWidth="1"/>
    <col min="2" max="2" width="63.33203125" style="125" customWidth="1"/>
    <col min="3" max="3" width="15" style="130" customWidth="1"/>
    <col min="4" max="4" width="11.83203125" style="129" customWidth="1"/>
    <col min="5" max="5" width="17.33203125" style="128" customWidth="1"/>
    <col min="6" max="6" width="22.33203125" style="127" customWidth="1"/>
    <col min="7" max="8" width="21.5" style="126" customWidth="1"/>
    <col min="9" max="9" width="25.1640625" style="126" customWidth="1"/>
    <col min="10" max="10" width="25.5" style="126" customWidth="1"/>
    <col min="11" max="11" width="13.83203125" style="126" customWidth="1"/>
    <col min="12" max="16384" width="16.33203125" style="125"/>
  </cols>
  <sheetData>
    <row r="1" spans="1:8" ht="21" customHeight="1">
      <c r="A1" s="258" t="s">
        <v>32</v>
      </c>
      <c r="B1" s="258"/>
      <c r="C1" s="258"/>
      <c r="D1" s="258"/>
      <c r="E1" s="258"/>
      <c r="F1" s="258"/>
      <c r="G1" s="258"/>
    </row>
    <row r="2" spans="1:8" ht="18.75" customHeight="1">
      <c r="A2" s="258" t="s">
        <v>31</v>
      </c>
      <c r="B2" s="258"/>
      <c r="C2" s="258"/>
      <c r="D2" s="258"/>
      <c r="E2" s="258"/>
      <c r="F2" s="258"/>
      <c r="G2" s="258"/>
    </row>
    <row r="3" spans="1:8" ht="15.75" customHeight="1">
      <c r="A3" s="259" t="s">
        <v>30</v>
      </c>
      <c r="B3" s="259"/>
      <c r="C3" s="259"/>
      <c r="D3" s="259"/>
      <c r="E3" s="259"/>
      <c r="F3" s="259"/>
      <c r="G3" s="259"/>
    </row>
    <row r="4" spans="1:8" ht="15" customHeight="1">
      <c r="A4" s="125"/>
      <c r="B4" s="190"/>
      <c r="C4" s="191"/>
      <c r="D4" s="191"/>
      <c r="E4" s="192"/>
      <c r="F4" s="192"/>
      <c r="G4" s="193"/>
    </row>
    <row r="5" spans="1:8" s="189" customFormat="1" ht="18">
      <c r="A5" s="194" t="s">
        <v>198</v>
      </c>
      <c r="B5" s="190"/>
      <c r="C5" s="191"/>
      <c r="D5" s="191"/>
      <c r="E5" s="192"/>
      <c r="F5" s="192"/>
      <c r="G5" s="193"/>
    </row>
    <row r="6" spans="1:8" s="189" customFormat="1" ht="18">
      <c r="A6" s="194"/>
      <c r="B6" s="190"/>
      <c r="C6" s="191"/>
      <c r="D6" s="191"/>
      <c r="E6" s="192"/>
      <c r="F6" s="192"/>
      <c r="G6" s="193"/>
    </row>
    <row r="7" spans="1:8" ht="40.5" customHeight="1">
      <c r="A7" s="260" t="s">
        <v>197</v>
      </c>
      <c r="B7" s="260"/>
      <c r="C7" s="260"/>
      <c r="D7" s="260"/>
      <c r="E7" s="260"/>
      <c r="F7" s="260"/>
      <c r="G7" s="260"/>
    </row>
    <row r="8" spans="1:8" ht="13.5" customHeight="1" thickBot="1">
      <c r="A8" s="188"/>
      <c r="B8" s="195"/>
      <c r="C8" s="196"/>
      <c r="D8" s="195"/>
      <c r="E8" s="187"/>
      <c r="F8" s="197"/>
      <c r="G8" s="198"/>
    </row>
    <row r="9" spans="1:8" ht="18.75" customHeight="1" thickTop="1" thickBot="1">
      <c r="A9" s="199" t="s">
        <v>6</v>
      </c>
      <c r="B9" s="200" t="s">
        <v>196</v>
      </c>
      <c r="C9" s="201" t="s">
        <v>98</v>
      </c>
      <c r="D9" s="200" t="s">
        <v>3</v>
      </c>
      <c r="E9" s="201" t="s">
        <v>195</v>
      </c>
      <c r="F9" s="201" t="s">
        <v>194</v>
      </c>
      <c r="G9" s="202" t="s">
        <v>193</v>
      </c>
      <c r="H9" s="137"/>
    </row>
    <row r="10" spans="1:8" ht="18.75" customHeight="1" thickTop="1">
      <c r="A10" s="203"/>
      <c r="B10" s="204"/>
      <c r="C10" s="205"/>
      <c r="D10" s="204"/>
      <c r="E10" s="204"/>
      <c r="F10" s="205"/>
      <c r="G10" s="206"/>
      <c r="H10" s="137"/>
    </row>
    <row r="11" spans="1:8" ht="18.75" customHeight="1">
      <c r="A11" s="207">
        <v>1</v>
      </c>
      <c r="B11" s="208" t="s">
        <v>94</v>
      </c>
      <c r="C11" s="209"/>
      <c r="D11" s="210"/>
      <c r="E11" s="142"/>
      <c r="F11" s="211"/>
      <c r="G11" s="212"/>
      <c r="H11" s="137"/>
    </row>
    <row r="12" spans="1:8" ht="18.75" customHeight="1">
      <c r="A12" s="213">
        <f>+A11+0.1</f>
        <v>1.1000000000000001</v>
      </c>
      <c r="B12" s="143" t="s">
        <v>192</v>
      </c>
      <c r="C12" s="146">
        <v>1</v>
      </c>
      <c r="D12" s="210" t="s">
        <v>2</v>
      </c>
      <c r="E12" s="142"/>
      <c r="F12" s="211" t="str">
        <f t="shared" ref="F12:F17" si="0">IF(E12=0," ",(ROUND(C12*E12,2)))</f>
        <v xml:space="preserve"> </v>
      </c>
      <c r="G12" s="212"/>
      <c r="H12" s="137"/>
    </row>
    <row r="13" spans="1:8" ht="18.75" customHeight="1">
      <c r="A13" s="213">
        <f>+A12+0.1</f>
        <v>1.2000000000000002</v>
      </c>
      <c r="B13" s="143" t="s">
        <v>191</v>
      </c>
      <c r="C13" s="146">
        <v>2996.7</v>
      </c>
      <c r="D13" s="210" t="s">
        <v>1</v>
      </c>
      <c r="E13" s="142"/>
      <c r="F13" s="211" t="str">
        <f t="shared" si="0"/>
        <v xml:space="preserve"> </v>
      </c>
      <c r="G13" s="212">
        <f>SUM(F12:F13)</f>
        <v>0</v>
      </c>
      <c r="H13" s="137"/>
    </row>
    <row r="14" spans="1:8" ht="18.75" customHeight="1">
      <c r="A14" s="214"/>
      <c r="B14" s="208"/>
      <c r="C14" s="146"/>
      <c r="D14" s="143"/>
      <c r="E14" s="142"/>
      <c r="F14" s="211" t="str">
        <f t="shared" si="0"/>
        <v xml:space="preserve"> </v>
      </c>
      <c r="G14" s="212"/>
      <c r="H14" s="137"/>
    </row>
    <row r="15" spans="1:8" ht="18.75" customHeight="1">
      <c r="A15" s="207">
        <v>2</v>
      </c>
      <c r="B15" s="208" t="s">
        <v>5</v>
      </c>
      <c r="C15" s="146"/>
      <c r="D15" s="143"/>
      <c r="E15" s="142"/>
      <c r="F15" s="211" t="str">
        <f t="shared" si="0"/>
        <v xml:space="preserve"> </v>
      </c>
      <c r="G15" s="212"/>
      <c r="H15" s="137"/>
    </row>
    <row r="16" spans="1:8" ht="18.75" customHeight="1">
      <c r="A16" s="213">
        <f t="shared" ref="A16:A22" si="1">+A15+0.1</f>
        <v>2.1</v>
      </c>
      <c r="B16" s="143" t="s">
        <v>190</v>
      </c>
      <c r="C16" s="146">
        <v>5993.4</v>
      </c>
      <c r="D16" s="215" t="s">
        <v>1</v>
      </c>
      <c r="E16" s="142"/>
      <c r="F16" s="211" t="str">
        <f t="shared" si="0"/>
        <v xml:space="preserve"> </v>
      </c>
      <c r="G16" s="212"/>
      <c r="H16" s="137"/>
    </row>
    <row r="17" spans="1:8" ht="18.75" customHeight="1">
      <c r="A17" s="213">
        <f t="shared" si="1"/>
        <v>2.2000000000000002</v>
      </c>
      <c r="B17" s="143" t="s">
        <v>189</v>
      </c>
      <c r="C17" s="146">
        <v>3681.45</v>
      </c>
      <c r="D17" s="215" t="s">
        <v>0</v>
      </c>
      <c r="E17" s="142"/>
      <c r="F17" s="211" t="str">
        <f t="shared" si="0"/>
        <v xml:space="preserve"> </v>
      </c>
      <c r="G17" s="212"/>
      <c r="H17" s="137"/>
    </row>
    <row r="18" spans="1:8" ht="18.75" customHeight="1">
      <c r="A18" s="213">
        <f t="shared" si="1"/>
        <v>2.3000000000000003</v>
      </c>
      <c r="B18" s="186" t="s">
        <v>188</v>
      </c>
      <c r="C18" s="185">
        <v>1577.76</v>
      </c>
      <c r="D18" s="159" t="s">
        <v>0</v>
      </c>
      <c r="E18" s="142"/>
      <c r="F18" s="157">
        <f>+C18*E18</f>
        <v>0</v>
      </c>
      <c r="G18" s="156"/>
      <c r="H18" s="137"/>
    </row>
    <row r="19" spans="1:8" ht="18.75" customHeight="1">
      <c r="A19" s="213">
        <f t="shared" si="1"/>
        <v>2.4000000000000004</v>
      </c>
      <c r="B19" s="143" t="s">
        <v>187</v>
      </c>
      <c r="C19" s="146">
        <v>584.36</v>
      </c>
      <c r="D19" s="215" t="s">
        <v>0</v>
      </c>
      <c r="E19" s="142"/>
      <c r="F19" s="211" t="str">
        <f t="shared" ref="F19:F24" si="2">IF(E19=0," ",(ROUND(C19*E19,2)))</f>
        <v xml:space="preserve"> </v>
      </c>
      <c r="G19" s="212"/>
      <c r="H19" s="137"/>
    </row>
    <row r="20" spans="1:8" ht="18.75" customHeight="1">
      <c r="A20" s="213">
        <f t="shared" si="1"/>
        <v>2.5000000000000004</v>
      </c>
      <c r="B20" s="143" t="s">
        <v>186</v>
      </c>
      <c r="C20" s="146">
        <v>3325.6</v>
      </c>
      <c r="D20" s="215" t="s">
        <v>0</v>
      </c>
      <c r="E20" s="142"/>
      <c r="F20" s="211" t="str">
        <f t="shared" si="2"/>
        <v xml:space="preserve"> </v>
      </c>
      <c r="G20" s="212"/>
      <c r="H20" s="137"/>
    </row>
    <row r="21" spans="1:8" ht="18.75" customHeight="1">
      <c r="A21" s="213">
        <f t="shared" si="1"/>
        <v>2.6000000000000005</v>
      </c>
      <c r="B21" s="143" t="s">
        <v>185</v>
      </c>
      <c r="C21" s="146">
        <v>3308.94</v>
      </c>
      <c r="D21" s="215" t="s">
        <v>0</v>
      </c>
      <c r="E21" s="142"/>
      <c r="F21" s="211" t="str">
        <f t="shared" si="2"/>
        <v xml:space="preserve"> </v>
      </c>
      <c r="G21" s="212"/>
      <c r="H21" s="137"/>
    </row>
    <row r="22" spans="1:8" ht="18.75" customHeight="1">
      <c r="A22" s="213">
        <f t="shared" si="1"/>
        <v>2.7000000000000006</v>
      </c>
      <c r="B22" s="143" t="s">
        <v>184</v>
      </c>
      <c r="C22" s="146">
        <v>6138.08</v>
      </c>
      <c r="D22" s="215" t="s">
        <v>0</v>
      </c>
      <c r="E22" s="142"/>
      <c r="F22" s="211" t="str">
        <f t="shared" si="2"/>
        <v xml:space="preserve"> </v>
      </c>
      <c r="G22" s="212">
        <f>SUM(F16:F22)</f>
        <v>0</v>
      </c>
    </row>
    <row r="23" spans="1:8" ht="18.75" customHeight="1">
      <c r="A23" s="214"/>
      <c r="B23" s="143"/>
      <c r="C23" s="146"/>
      <c r="D23" s="143"/>
      <c r="E23" s="142"/>
      <c r="F23" s="211" t="str">
        <f t="shared" si="2"/>
        <v xml:space="preserve"> </v>
      </c>
      <c r="G23" s="212"/>
      <c r="H23" s="137"/>
    </row>
    <row r="24" spans="1:8" ht="18.75" customHeight="1">
      <c r="A24" s="207">
        <v>3</v>
      </c>
      <c r="B24" s="208" t="s">
        <v>183</v>
      </c>
      <c r="C24" s="146"/>
      <c r="D24" s="143"/>
      <c r="E24" s="142"/>
      <c r="F24" s="211" t="str">
        <f t="shared" si="2"/>
        <v xml:space="preserve"> </v>
      </c>
      <c r="G24" s="212"/>
      <c r="H24" s="137"/>
    </row>
    <row r="25" spans="1:8" ht="18.75" customHeight="1">
      <c r="A25" s="213">
        <f>+A24+0.1</f>
        <v>3.1</v>
      </c>
      <c r="B25" s="208" t="s">
        <v>70</v>
      </c>
      <c r="C25" s="146"/>
      <c r="D25" s="143"/>
      <c r="E25" s="142"/>
      <c r="F25" s="211"/>
      <c r="G25" s="212"/>
      <c r="H25" s="137"/>
    </row>
    <row r="26" spans="1:8" ht="18.75" customHeight="1">
      <c r="A26" s="216" t="s">
        <v>86</v>
      </c>
      <c r="B26" s="143" t="s">
        <v>167</v>
      </c>
      <c r="C26" s="146">
        <v>2996.7</v>
      </c>
      <c r="D26" s="215" t="s">
        <v>1</v>
      </c>
      <c r="E26" s="142"/>
      <c r="F26" s="211" t="str">
        <f>IF(E26=0," ",(ROUND(C26*E26,2)))</f>
        <v xml:space="preserve"> </v>
      </c>
      <c r="G26" s="212"/>
      <c r="H26" s="137">
        <f>+(508.08*58.5*1.18)/12</f>
        <v>2922.7302</v>
      </c>
    </row>
    <row r="27" spans="1:8" ht="18.75" customHeight="1">
      <c r="A27" s="213">
        <f>+A25+0.1</f>
        <v>3.2</v>
      </c>
      <c r="B27" s="208" t="s">
        <v>63</v>
      </c>
      <c r="C27" s="146"/>
      <c r="D27" s="143"/>
      <c r="E27" s="142"/>
      <c r="F27" s="211"/>
      <c r="G27" s="212"/>
      <c r="H27" s="137"/>
    </row>
    <row r="28" spans="1:8" ht="18.75" customHeight="1">
      <c r="A28" s="216" t="s">
        <v>85</v>
      </c>
      <c r="B28" s="143" t="s">
        <v>166</v>
      </c>
      <c r="C28" s="146">
        <v>2</v>
      </c>
      <c r="D28" s="215" t="s">
        <v>3</v>
      </c>
      <c r="E28" s="142"/>
      <c r="F28" s="211" t="str">
        <f>IF(E28=0," ",(ROUND(C28*E28,2)))</f>
        <v xml:space="preserve"> </v>
      </c>
      <c r="G28" s="212"/>
      <c r="H28" s="137"/>
    </row>
    <row r="29" spans="1:8" ht="18.75" customHeight="1">
      <c r="A29" s="216" t="s">
        <v>84</v>
      </c>
      <c r="B29" s="143" t="s">
        <v>164</v>
      </c>
      <c r="C29" s="146">
        <v>11</v>
      </c>
      <c r="D29" s="215" t="s">
        <v>3</v>
      </c>
      <c r="E29" s="142"/>
      <c r="F29" s="211" t="str">
        <f>IF(E29=0," ",(ROUND(C29*E29,2)))</f>
        <v xml:space="preserve"> </v>
      </c>
      <c r="G29" s="212"/>
      <c r="H29" s="137"/>
    </row>
    <row r="30" spans="1:8" ht="18.75" customHeight="1">
      <c r="A30" s="216" t="s">
        <v>182</v>
      </c>
      <c r="B30" s="143" t="s">
        <v>162</v>
      </c>
      <c r="C30" s="146">
        <v>27</v>
      </c>
      <c r="D30" s="215" t="s">
        <v>3</v>
      </c>
      <c r="E30" s="142"/>
      <c r="F30" s="211" t="str">
        <f>IF(E30=0," ",(ROUND(C30*E30,2)))</f>
        <v xml:space="preserve"> </v>
      </c>
      <c r="G30" s="212"/>
      <c r="H30" s="137">
        <f>SUM(C28:C30)</f>
        <v>40</v>
      </c>
    </row>
    <row r="31" spans="1:8" ht="18.75" customHeight="1">
      <c r="A31" s="216" t="s">
        <v>181</v>
      </c>
      <c r="B31" s="163" t="s">
        <v>160</v>
      </c>
      <c r="C31" s="157">
        <v>9</v>
      </c>
      <c r="D31" s="159" t="s">
        <v>123</v>
      </c>
      <c r="E31" s="158"/>
      <c r="F31" s="157">
        <f>+C31*E31</f>
        <v>0</v>
      </c>
      <c r="G31" s="212"/>
      <c r="H31" s="137"/>
    </row>
    <row r="32" spans="1:8" ht="18.75" customHeight="1">
      <c r="A32" s="216" t="s">
        <v>180</v>
      </c>
      <c r="B32" s="163" t="s">
        <v>158</v>
      </c>
      <c r="C32" s="157">
        <v>5</v>
      </c>
      <c r="D32" s="159" t="s">
        <v>123</v>
      </c>
      <c r="E32" s="158"/>
      <c r="F32" s="157">
        <f>+C32*E32</f>
        <v>0</v>
      </c>
      <c r="G32" s="212"/>
      <c r="H32" s="137"/>
    </row>
    <row r="33" spans="1:9" ht="18.75" customHeight="1">
      <c r="A33" s="213">
        <f>+A27+0.1</f>
        <v>3.3000000000000003</v>
      </c>
      <c r="B33" s="208" t="s">
        <v>8</v>
      </c>
      <c r="C33" s="146"/>
      <c r="D33" s="143"/>
      <c r="E33" s="142"/>
      <c r="F33" s="211"/>
      <c r="G33" s="212"/>
      <c r="H33" s="137"/>
      <c r="I33" s="184"/>
    </row>
    <row r="34" spans="1:9" ht="18.75" customHeight="1">
      <c r="A34" s="216" t="s">
        <v>83</v>
      </c>
      <c r="B34" s="143" t="s">
        <v>157</v>
      </c>
      <c r="C34" s="146">
        <v>1</v>
      </c>
      <c r="D34" s="215" t="s">
        <v>3</v>
      </c>
      <c r="E34" s="158"/>
      <c r="F34" s="211" t="str">
        <f>IF(E34=0," ",(ROUND(C34*E34,2)))</f>
        <v xml:space="preserve"> </v>
      </c>
      <c r="G34" s="212"/>
      <c r="H34" s="137"/>
      <c r="I34" s="184"/>
    </row>
    <row r="35" spans="1:9" ht="18.75" customHeight="1">
      <c r="A35" s="216" t="s">
        <v>179</v>
      </c>
      <c r="B35" s="143" t="s">
        <v>155</v>
      </c>
      <c r="C35" s="146">
        <v>1</v>
      </c>
      <c r="D35" s="215" t="s">
        <v>3</v>
      </c>
      <c r="E35" s="158"/>
      <c r="F35" s="211" t="str">
        <f>IF(E35=0," ",(ROUND(C35*E35,2)))</f>
        <v xml:space="preserve"> </v>
      </c>
      <c r="G35" s="212"/>
      <c r="H35" s="137"/>
      <c r="I35" s="184"/>
    </row>
    <row r="36" spans="1:9" ht="18.75" customHeight="1">
      <c r="A36" s="216" t="s">
        <v>178</v>
      </c>
      <c r="B36" s="143" t="s">
        <v>153</v>
      </c>
      <c r="C36" s="146">
        <v>1</v>
      </c>
      <c r="D36" s="215" t="s">
        <v>3</v>
      </c>
      <c r="E36" s="158"/>
      <c r="F36" s="211" t="str">
        <f>IF(E36=0," ",(ROUND(C36*E36,2)))</f>
        <v xml:space="preserve"> </v>
      </c>
      <c r="G36" s="212"/>
      <c r="H36" s="137"/>
      <c r="I36" s="184"/>
    </row>
    <row r="37" spans="1:9" ht="18.75" customHeight="1">
      <c r="A37" s="213">
        <f>+A33+0.1</f>
        <v>3.4000000000000004</v>
      </c>
      <c r="B37" s="208" t="s">
        <v>9</v>
      </c>
      <c r="C37" s="146"/>
      <c r="D37" s="143"/>
      <c r="E37" s="142"/>
      <c r="F37" s="211"/>
      <c r="G37" s="212"/>
      <c r="H37" s="137"/>
    </row>
    <row r="38" spans="1:9" ht="18.75" customHeight="1">
      <c r="A38" s="216" t="s">
        <v>81</v>
      </c>
      <c r="B38" s="143" t="s">
        <v>177</v>
      </c>
      <c r="C38" s="146">
        <v>113</v>
      </c>
      <c r="D38" s="215" t="s">
        <v>3</v>
      </c>
      <c r="E38" s="142"/>
      <c r="F38" s="211" t="str">
        <f>IF(E38=0," ",(ROUND(C38*E38,2)))</f>
        <v xml:space="preserve"> </v>
      </c>
      <c r="G38" s="212"/>
      <c r="H38" s="137"/>
    </row>
    <row r="39" spans="1:9" ht="18.75" customHeight="1">
      <c r="A39" s="216" t="s">
        <v>79</v>
      </c>
      <c r="B39" s="143" t="s">
        <v>176</v>
      </c>
      <c r="C39" s="146">
        <v>4</v>
      </c>
      <c r="D39" s="215" t="s">
        <v>3</v>
      </c>
      <c r="E39" s="142"/>
      <c r="F39" s="211" t="str">
        <f>IF(E39=0," ",(ROUND(C39*E39,2)))</f>
        <v xml:space="preserve"> </v>
      </c>
      <c r="G39" s="212"/>
      <c r="H39" s="137"/>
    </row>
    <row r="40" spans="1:9" ht="18.75" customHeight="1">
      <c r="A40" s="216" t="s">
        <v>77</v>
      </c>
      <c r="B40" s="143" t="s">
        <v>175</v>
      </c>
      <c r="C40" s="146">
        <v>6</v>
      </c>
      <c r="D40" s="215" t="s">
        <v>3</v>
      </c>
      <c r="E40" s="142"/>
      <c r="F40" s="211" t="str">
        <f>IF(E40=0," ",(ROUND(C40*E40,2)))</f>
        <v xml:space="preserve"> </v>
      </c>
      <c r="G40" s="212"/>
      <c r="H40" s="137"/>
    </row>
    <row r="41" spans="1:9" ht="18.75" customHeight="1">
      <c r="A41" s="213">
        <f>+A37+0.1</f>
        <v>3.5000000000000004</v>
      </c>
      <c r="B41" s="208" t="s">
        <v>152</v>
      </c>
      <c r="C41" s="146"/>
      <c r="D41" s="143"/>
      <c r="E41" s="142"/>
      <c r="F41" s="211"/>
      <c r="G41" s="212"/>
      <c r="H41" s="137"/>
    </row>
    <row r="42" spans="1:9" ht="40.5" customHeight="1">
      <c r="A42" s="216" t="s">
        <v>75</v>
      </c>
      <c r="B42" s="143" t="s">
        <v>151</v>
      </c>
      <c r="C42" s="146">
        <v>3</v>
      </c>
      <c r="D42" s="215" t="s">
        <v>3</v>
      </c>
      <c r="E42" s="142"/>
      <c r="F42" s="211" t="str">
        <f>IF(E42=0," ",(ROUND(C42*E42,2)))</f>
        <v xml:space="preserve"> </v>
      </c>
      <c r="G42" s="212"/>
      <c r="H42" s="137"/>
    </row>
    <row r="43" spans="1:9" ht="39.75" customHeight="1">
      <c r="A43" s="216" t="s">
        <v>174</v>
      </c>
      <c r="B43" s="143" t="s">
        <v>149</v>
      </c>
      <c r="C43" s="146">
        <v>2</v>
      </c>
      <c r="D43" s="215" t="s">
        <v>3</v>
      </c>
      <c r="E43" s="142"/>
      <c r="F43" s="211" t="str">
        <f>IF(E43=0," ",(ROUND(C43*E43,2)))</f>
        <v xml:space="preserve"> </v>
      </c>
      <c r="G43" s="212"/>
      <c r="H43" s="137"/>
    </row>
    <row r="44" spans="1:9" ht="57" customHeight="1">
      <c r="A44" s="216" t="s">
        <v>173</v>
      </c>
      <c r="B44" s="143" t="s">
        <v>147</v>
      </c>
      <c r="C44" s="146">
        <v>3</v>
      </c>
      <c r="D44" s="215" t="s">
        <v>3</v>
      </c>
      <c r="E44" s="142"/>
      <c r="F44" s="211" t="str">
        <f>IF(E44=0," ",(ROUND(C44*E44,2)))</f>
        <v xml:space="preserve"> </v>
      </c>
      <c r="G44" s="212"/>
      <c r="H44" s="137"/>
    </row>
    <row r="45" spans="1:9" ht="40.5" customHeight="1">
      <c r="A45" s="216" t="s">
        <v>172</v>
      </c>
      <c r="B45" s="143" t="s">
        <v>171</v>
      </c>
      <c r="C45" s="146">
        <v>2</v>
      </c>
      <c r="D45" s="215" t="s">
        <v>3</v>
      </c>
      <c r="E45" s="142"/>
      <c r="F45" s="211" t="str">
        <f>IF(E45=0," ",(ROUND(C45*E45,2)))</f>
        <v xml:space="preserve"> </v>
      </c>
      <c r="G45" s="212"/>
      <c r="H45" s="137"/>
    </row>
    <row r="46" spans="1:9" ht="39.75" customHeight="1" thickBot="1">
      <c r="A46" s="217" t="s">
        <v>170</v>
      </c>
      <c r="B46" s="218" t="s">
        <v>169</v>
      </c>
      <c r="C46" s="183">
        <v>1</v>
      </c>
      <c r="D46" s="219" t="s">
        <v>3</v>
      </c>
      <c r="E46" s="182"/>
      <c r="F46" s="220" t="str">
        <f>IF(E46=0," ",(ROUND(C46*E46,2)))</f>
        <v xml:space="preserve"> </v>
      </c>
      <c r="G46" s="221">
        <f>SUM(F26:F46)</f>
        <v>0</v>
      </c>
      <c r="H46" s="137"/>
      <c r="I46" s="126">
        <v>52345.26</v>
      </c>
    </row>
    <row r="47" spans="1:9" ht="21.75" customHeight="1">
      <c r="A47" s="222"/>
      <c r="B47" s="223"/>
      <c r="C47" s="181"/>
      <c r="D47" s="224"/>
      <c r="E47" s="180"/>
      <c r="F47" s="225"/>
      <c r="G47" s="226"/>
      <c r="H47" s="137"/>
    </row>
    <row r="48" spans="1:9" ht="21.75" customHeight="1">
      <c r="A48" s="207">
        <v>4</v>
      </c>
      <c r="B48" s="208" t="s">
        <v>168</v>
      </c>
      <c r="C48" s="146"/>
      <c r="D48" s="143"/>
      <c r="E48" s="142"/>
      <c r="F48" s="211" t="str">
        <f>IF(E48=0," ",(ROUND(C48*E48,2)))</f>
        <v xml:space="preserve"> </v>
      </c>
      <c r="G48" s="212"/>
      <c r="H48" s="137"/>
    </row>
    <row r="49" spans="1:8" ht="21.75" customHeight="1">
      <c r="A49" s="213">
        <f>+A48+0.1</f>
        <v>4.0999999999999996</v>
      </c>
      <c r="B49" s="208" t="s">
        <v>70</v>
      </c>
      <c r="C49" s="146"/>
      <c r="D49" s="143"/>
      <c r="E49" s="142"/>
      <c r="F49" s="211"/>
      <c r="G49" s="212"/>
      <c r="H49" s="137"/>
    </row>
    <row r="50" spans="1:8" ht="21.75" customHeight="1">
      <c r="A50" s="216" t="s">
        <v>69</v>
      </c>
      <c r="B50" s="143" t="s">
        <v>167</v>
      </c>
      <c r="C50" s="146">
        <v>2996.7</v>
      </c>
      <c r="D50" s="215" t="s">
        <v>1</v>
      </c>
      <c r="E50" s="142"/>
      <c r="F50" s="211" t="str">
        <f>IF(E50=0," ",(ROUND(C50*E50,2)))</f>
        <v xml:space="preserve"> </v>
      </c>
      <c r="G50" s="212"/>
      <c r="H50" s="137"/>
    </row>
    <row r="51" spans="1:8" ht="21.75" customHeight="1">
      <c r="A51" s="213">
        <f>+A49+0.1</f>
        <v>4.1999999999999993</v>
      </c>
      <c r="B51" s="208" t="s">
        <v>63</v>
      </c>
      <c r="C51" s="146"/>
      <c r="D51" s="143"/>
      <c r="E51" s="142"/>
      <c r="F51" s="211"/>
      <c r="G51" s="212"/>
      <c r="H51" s="137"/>
    </row>
    <row r="52" spans="1:8" ht="21.75" customHeight="1">
      <c r="A52" s="216" t="s">
        <v>66</v>
      </c>
      <c r="B52" s="143" t="s">
        <v>166</v>
      </c>
      <c r="C52" s="146">
        <v>2</v>
      </c>
      <c r="D52" s="215" t="s">
        <v>3</v>
      </c>
      <c r="E52" s="142"/>
      <c r="F52" s="211" t="str">
        <f>IF(E52=0," ",(ROUND(C52*E52,2)))</f>
        <v xml:space="preserve"> </v>
      </c>
      <c r="G52" s="212"/>
      <c r="H52" s="137"/>
    </row>
    <row r="53" spans="1:8" ht="21.75" customHeight="1">
      <c r="A53" s="216" t="s">
        <v>165</v>
      </c>
      <c r="B53" s="143" t="s">
        <v>164</v>
      </c>
      <c r="C53" s="146">
        <v>11</v>
      </c>
      <c r="D53" s="215" t="s">
        <v>3</v>
      </c>
      <c r="E53" s="142"/>
      <c r="F53" s="211" t="str">
        <f>IF(E53=0," ",(ROUND(C53*E53,2)))</f>
        <v xml:space="preserve"> </v>
      </c>
      <c r="G53" s="212"/>
      <c r="H53" s="137"/>
    </row>
    <row r="54" spans="1:8" ht="21.75" customHeight="1">
      <c r="A54" s="216" t="s">
        <v>163</v>
      </c>
      <c r="B54" s="143" t="s">
        <v>162</v>
      </c>
      <c r="C54" s="146">
        <v>27</v>
      </c>
      <c r="D54" s="215" t="s">
        <v>3</v>
      </c>
      <c r="E54" s="142"/>
      <c r="F54" s="211" t="str">
        <f>IF(E54=0," ",(ROUND(C54*E54,2)))</f>
        <v xml:space="preserve"> </v>
      </c>
      <c r="G54" s="212"/>
      <c r="H54" s="137"/>
    </row>
    <row r="55" spans="1:8" ht="21.75" customHeight="1">
      <c r="A55" s="216" t="s">
        <v>161</v>
      </c>
      <c r="B55" s="163" t="s">
        <v>160</v>
      </c>
      <c r="C55" s="146">
        <v>9</v>
      </c>
      <c r="D55" s="159" t="s">
        <v>123</v>
      </c>
      <c r="E55" s="158"/>
      <c r="F55" s="157">
        <f>+C55*E55</f>
        <v>0</v>
      </c>
      <c r="G55" s="212"/>
      <c r="H55" s="137"/>
    </row>
    <row r="56" spans="1:8" ht="21.75" customHeight="1">
      <c r="A56" s="216" t="s">
        <v>159</v>
      </c>
      <c r="B56" s="163" t="s">
        <v>158</v>
      </c>
      <c r="C56" s="146">
        <v>5</v>
      </c>
      <c r="D56" s="159" t="s">
        <v>123</v>
      </c>
      <c r="E56" s="158"/>
      <c r="F56" s="157">
        <f>+C56*E56</f>
        <v>0</v>
      </c>
      <c r="G56" s="212"/>
      <c r="H56" s="137"/>
    </row>
    <row r="57" spans="1:8" ht="21.75" customHeight="1">
      <c r="A57" s="213">
        <f>+A51+0.1</f>
        <v>4.2999999999999989</v>
      </c>
      <c r="B57" s="208" t="s">
        <v>8</v>
      </c>
      <c r="C57" s="146"/>
      <c r="D57" s="143"/>
      <c r="E57" s="142"/>
      <c r="F57" s="211"/>
      <c r="G57" s="212"/>
      <c r="H57" s="137"/>
    </row>
    <row r="58" spans="1:8" ht="21.75" customHeight="1">
      <c r="A58" s="216" t="s">
        <v>62</v>
      </c>
      <c r="B58" s="143" t="s">
        <v>157</v>
      </c>
      <c r="C58" s="146">
        <v>1</v>
      </c>
      <c r="D58" s="215" t="s">
        <v>3</v>
      </c>
      <c r="E58" s="142"/>
      <c r="F58" s="211" t="str">
        <f>IF(E58=0," ",(ROUND(C58*E58,2)))</f>
        <v xml:space="preserve"> </v>
      </c>
      <c r="G58" s="212"/>
      <c r="H58" s="137"/>
    </row>
    <row r="59" spans="1:8" ht="21.75" customHeight="1">
      <c r="A59" s="216" t="s">
        <v>156</v>
      </c>
      <c r="B59" s="143" t="s">
        <v>155</v>
      </c>
      <c r="C59" s="146">
        <v>1</v>
      </c>
      <c r="D59" s="215" t="s">
        <v>3</v>
      </c>
      <c r="E59" s="142"/>
      <c r="F59" s="211" t="str">
        <f>IF(E59=0," ",(ROUND(C59*E59,2)))</f>
        <v xml:space="preserve"> </v>
      </c>
      <c r="G59" s="212"/>
      <c r="H59" s="137"/>
    </row>
    <row r="60" spans="1:8" ht="21.75" customHeight="1">
      <c r="A60" s="216" t="s">
        <v>154</v>
      </c>
      <c r="B60" s="143" t="s">
        <v>153</v>
      </c>
      <c r="C60" s="146">
        <v>1</v>
      </c>
      <c r="D60" s="215" t="s">
        <v>3</v>
      </c>
      <c r="E60" s="142"/>
      <c r="F60" s="211" t="str">
        <f>IF(E60=0," ",(ROUND(C60*E60,2)))</f>
        <v xml:space="preserve"> </v>
      </c>
      <c r="G60" s="212"/>
      <c r="H60" s="137"/>
    </row>
    <row r="61" spans="1:8" ht="21.75" customHeight="1">
      <c r="A61" s="213">
        <f>+A57+0.1</f>
        <v>4.3999999999999986</v>
      </c>
      <c r="B61" s="208" t="s">
        <v>152</v>
      </c>
      <c r="C61" s="146"/>
      <c r="D61" s="143"/>
      <c r="E61" s="142"/>
      <c r="F61" s="211"/>
      <c r="G61" s="212"/>
      <c r="H61" s="137"/>
    </row>
    <row r="62" spans="1:8" ht="45.75" customHeight="1">
      <c r="A62" s="216" t="s">
        <v>59</v>
      </c>
      <c r="B62" s="143" t="s">
        <v>151</v>
      </c>
      <c r="C62" s="146">
        <v>3</v>
      </c>
      <c r="D62" s="215" t="s">
        <v>3</v>
      </c>
      <c r="E62" s="142"/>
      <c r="F62" s="211" t="str">
        <f>IF(E62=0," ",(ROUND(C62*E62,2)))</f>
        <v xml:space="preserve"> </v>
      </c>
      <c r="G62" s="212"/>
      <c r="H62" s="137"/>
    </row>
    <row r="63" spans="1:8" ht="45.75" customHeight="1">
      <c r="A63" s="216" t="s">
        <v>150</v>
      </c>
      <c r="B63" s="143" t="s">
        <v>149</v>
      </c>
      <c r="C63" s="146">
        <v>2</v>
      </c>
      <c r="D63" s="215" t="s">
        <v>3</v>
      </c>
      <c r="E63" s="142"/>
      <c r="F63" s="211" t="str">
        <f>IF(E63=0," ",(ROUND(C63*E63,2)))</f>
        <v xml:space="preserve"> </v>
      </c>
      <c r="G63" s="212"/>
      <c r="H63" s="137"/>
    </row>
    <row r="64" spans="1:8" ht="55.5" customHeight="1">
      <c r="A64" s="216" t="s">
        <v>148</v>
      </c>
      <c r="B64" s="143" t="s">
        <v>147</v>
      </c>
      <c r="C64" s="146">
        <v>3</v>
      </c>
      <c r="D64" s="215" t="s">
        <v>3</v>
      </c>
      <c r="E64" s="142"/>
      <c r="F64" s="211" t="str">
        <f>IF(E64=0," ",(ROUND(C64*E64,2)))</f>
        <v xml:space="preserve"> </v>
      </c>
      <c r="G64" s="212">
        <f>SUM(F50:F64)</f>
        <v>0</v>
      </c>
      <c r="H64" s="137"/>
    </row>
    <row r="65" spans="1:9" ht="19.5" customHeight="1">
      <c r="A65" s="213"/>
      <c r="B65" s="143"/>
      <c r="C65" s="146"/>
      <c r="D65" s="215"/>
      <c r="E65" s="142"/>
      <c r="F65" s="211"/>
      <c r="G65" s="212"/>
      <c r="H65" s="137"/>
    </row>
    <row r="66" spans="1:9" ht="19.5" customHeight="1">
      <c r="A66" s="148" t="s">
        <v>146</v>
      </c>
      <c r="B66" s="147" t="s">
        <v>145</v>
      </c>
      <c r="C66" s="146">
        <v>52.18</v>
      </c>
      <c r="D66" s="145" t="s">
        <v>0</v>
      </c>
      <c r="E66" s="142"/>
      <c r="F66" s="211">
        <f>+C66*E66</f>
        <v>0</v>
      </c>
      <c r="G66" s="144">
        <f>SUM(F66)</f>
        <v>0</v>
      </c>
      <c r="H66" s="137"/>
      <c r="I66" s="126">
        <f>0.3+0.46+0.6</f>
        <v>1.3599999999999999</v>
      </c>
    </row>
    <row r="67" spans="1:9" ht="19.5" customHeight="1">
      <c r="A67" s="213"/>
      <c r="B67" s="143"/>
      <c r="C67" s="146"/>
      <c r="D67" s="215"/>
      <c r="E67" s="142"/>
      <c r="F67" s="211"/>
      <c r="G67" s="212"/>
      <c r="H67" s="137"/>
    </row>
    <row r="68" spans="1:9" ht="19.5" customHeight="1">
      <c r="A68" s="179">
        <v>6</v>
      </c>
      <c r="B68" s="160" t="s">
        <v>144</v>
      </c>
      <c r="C68" s="157">
        <v>2996.7</v>
      </c>
      <c r="D68" s="159" t="s">
        <v>143</v>
      </c>
      <c r="E68" s="162"/>
      <c r="F68" s="157">
        <f>+C68*E68</f>
        <v>0</v>
      </c>
      <c r="G68" s="156">
        <f>+F68</f>
        <v>0</v>
      </c>
      <c r="H68" s="137"/>
    </row>
    <row r="69" spans="1:9" ht="19.5" customHeight="1">
      <c r="A69" s="213"/>
      <c r="B69" s="143"/>
      <c r="C69" s="146"/>
      <c r="D69" s="215"/>
      <c r="E69" s="142"/>
      <c r="F69" s="211"/>
      <c r="G69" s="212"/>
      <c r="H69" s="137"/>
    </row>
    <row r="70" spans="1:9" ht="24" customHeight="1">
      <c r="A70" s="207">
        <v>7</v>
      </c>
      <c r="B70" s="147" t="s">
        <v>142</v>
      </c>
      <c r="C70" s="146"/>
      <c r="D70" s="215"/>
      <c r="E70" s="142"/>
      <c r="F70" s="211"/>
      <c r="G70" s="212"/>
      <c r="H70" s="137"/>
    </row>
    <row r="71" spans="1:9" ht="24" customHeight="1">
      <c r="A71" s="227">
        <f>+A70+0.1</f>
        <v>7.1</v>
      </c>
      <c r="B71" s="208" t="s">
        <v>141</v>
      </c>
      <c r="C71" s="146"/>
      <c r="D71" s="215"/>
      <c r="E71" s="142"/>
      <c r="F71" s="211"/>
      <c r="G71" s="212"/>
      <c r="H71" s="137"/>
    </row>
    <row r="72" spans="1:9" ht="24" customHeight="1">
      <c r="A72" s="164" t="s">
        <v>140</v>
      </c>
      <c r="B72" s="163" t="s">
        <v>139</v>
      </c>
      <c r="C72" s="157">
        <v>16.86</v>
      </c>
      <c r="D72" s="178" t="s">
        <v>0</v>
      </c>
      <c r="E72" s="158"/>
      <c r="F72" s="157">
        <f t="shared" ref="F72:F79" si="3">+C72*E72</f>
        <v>0</v>
      </c>
      <c r="G72" s="177"/>
      <c r="H72" s="137"/>
    </row>
    <row r="73" spans="1:9" ht="24" customHeight="1">
      <c r="A73" s="164" t="s">
        <v>138</v>
      </c>
      <c r="B73" s="163" t="s">
        <v>137</v>
      </c>
      <c r="C73" s="157">
        <v>11.4</v>
      </c>
      <c r="D73" s="178" t="s">
        <v>0</v>
      </c>
      <c r="E73" s="158"/>
      <c r="F73" s="157">
        <f t="shared" si="3"/>
        <v>0</v>
      </c>
      <c r="G73" s="177"/>
      <c r="H73" s="137"/>
      <c r="I73" s="126">
        <f>0.15+0.46+0.3</f>
        <v>0.90999999999999992</v>
      </c>
    </row>
    <row r="74" spans="1:9" ht="24" customHeight="1">
      <c r="A74" s="164" t="s">
        <v>136</v>
      </c>
      <c r="B74" s="163" t="s">
        <v>135</v>
      </c>
      <c r="C74" s="157">
        <v>4.9800000000000004</v>
      </c>
      <c r="D74" s="178" t="s">
        <v>0</v>
      </c>
      <c r="E74" s="158"/>
      <c r="F74" s="157">
        <f t="shared" si="3"/>
        <v>0</v>
      </c>
      <c r="G74" s="177"/>
      <c r="H74" s="137"/>
    </row>
    <row r="75" spans="1:9" ht="24" customHeight="1">
      <c r="A75" s="164" t="s">
        <v>134</v>
      </c>
      <c r="B75" s="163" t="s">
        <v>133</v>
      </c>
      <c r="C75" s="157">
        <v>5.7</v>
      </c>
      <c r="D75" s="178" t="s">
        <v>0</v>
      </c>
      <c r="E75" s="158"/>
      <c r="F75" s="157">
        <f t="shared" si="3"/>
        <v>0</v>
      </c>
      <c r="G75" s="177"/>
      <c r="H75" s="137"/>
    </row>
    <row r="76" spans="1:9" ht="24" customHeight="1">
      <c r="A76" s="164" t="s">
        <v>132</v>
      </c>
      <c r="B76" s="163" t="s">
        <v>131</v>
      </c>
      <c r="C76" s="157">
        <v>51.24</v>
      </c>
      <c r="D76" s="178" t="s">
        <v>29</v>
      </c>
      <c r="E76" s="158"/>
      <c r="F76" s="157">
        <f t="shared" si="3"/>
        <v>0</v>
      </c>
      <c r="G76" s="177"/>
      <c r="H76" s="137"/>
    </row>
    <row r="77" spans="1:9" ht="24" customHeight="1">
      <c r="A77" s="164" t="s">
        <v>130</v>
      </c>
      <c r="B77" s="163" t="s">
        <v>129</v>
      </c>
      <c r="C77" s="157">
        <v>6</v>
      </c>
      <c r="D77" s="159" t="s">
        <v>123</v>
      </c>
      <c r="E77" s="162"/>
      <c r="F77" s="157">
        <f t="shared" si="3"/>
        <v>0</v>
      </c>
      <c r="G77" s="177"/>
      <c r="H77" s="137"/>
    </row>
    <row r="78" spans="1:9" ht="24" customHeight="1">
      <c r="A78" s="164" t="s">
        <v>128</v>
      </c>
      <c r="B78" s="163" t="s">
        <v>127</v>
      </c>
      <c r="C78" s="157">
        <v>24</v>
      </c>
      <c r="D78" s="159" t="s">
        <v>123</v>
      </c>
      <c r="E78" s="162"/>
      <c r="F78" s="157">
        <f t="shared" si="3"/>
        <v>0</v>
      </c>
      <c r="G78" s="177"/>
      <c r="H78" s="137"/>
    </row>
    <row r="79" spans="1:9" ht="24" customHeight="1" thickBot="1">
      <c r="A79" s="176" t="s">
        <v>126</v>
      </c>
      <c r="B79" s="175" t="s">
        <v>4</v>
      </c>
      <c r="C79" s="173">
        <v>4</v>
      </c>
      <c r="D79" s="174" t="s">
        <v>123</v>
      </c>
      <c r="E79" s="173"/>
      <c r="F79" s="172">
        <f t="shared" si="3"/>
        <v>0</v>
      </c>
      <c r="G79" s="171"/>
      <c r="H79" s="137"/>
    </row>
    <row r="80" spans="1:9" ht="24" customHeight="1">
      <c r="A80" s="170"/>
      <c r="B80" s="169"/>
      <c r="C80" s="167"/>
      <c r="D80" s="168"/>
      <c r="E80" s="167"/>
      <c r="F80" s="166"/>
      <c r="G80" s="165"/>
      <c r="H80" s="137"/>
    </row>
    <row r="81" spans="1:11" ht="24" customHeight="1">
      <c r="A81" s="164" t="s">
        <v>125</v>
      </c>
      <c r="B81" s="163" t="s">
        <v>124</v>
      </c>
      <c r="C81" s="157">
        <v>6</v>
      </c>
      <c r="D81" s="159" t="s">
        <v>123</v>
      </c>
      <c r="E81" s="162"/>
      <c r="F81" s="157">
        <f>+C81*E81</f>
        <v>0</v>
      </c>
      <c r="G81" s="156"/>
      <c r="H81" s="137"/>
    </row>
    <row r="82" spans="1:11" ht="35.25" customHeight="1">
      <c r="A82" s="228">
        <f>+A71+0.1</f>
        <v>7.1999999999999993</v>
      </c>
      <c r="B82" s="208" t="s">
        <v>122</v>
      </c>
      <c r="C82" s="146">
        <v>3</v>
      </c>
      <c r="D82" s="215" t="s">
        <v>3</v>
      </c>
      <c r="E82" s="142"/>
      <c r="F82" s="211">
        <f>+C82*E82</f>
        <v>0</v>
      </c>
      <c r="G82" s="212"/>
      <c r="H82" s="137"/>
      <c r="I82" s="125"/>
      <c r="J82" s="125"/>
      <c r="K82" s="125"/>
    </row>
    <row r="83" spans="1:11" ht="18" customHeight="1">
      <c r="A83" s="228">
        <f>+A82+0.1</f>
        <v>7.2999999999999989</v>
      </c>
      <c r="B83" s="208" t="s">
        <v>121</v>
      </c>
      <c r="C83" s="146">
        <v>3</v>
      </c>
      <c r="D83" s="215" t="s">
        <v>3</v>
      </c>
      <c r="E83" s="142"/>
      <c r="F83" s="211">
        <f>+C83*E83</f>
        <v>0</v>
      </c>
      <c r="G83" s="212">
        <f>SUM(F72:F83)</f>
        <v>0</v>
      </c>
      <c r="H83" s="137"/>
      <c r="I83" s="125"/>
      <c r="J83" s="125"/>
      <c r="K83" s="125"/>
    </row>
    <row r="84" spans="1:11" ht="18" customHeight="1">
      <c r="A84" s="228"/>
      <c r="B84" s="208"/>
      <c r="C84" s="146"/>
      <c r="D84" s="215"/>
      <c r="E84" s="142"/>
      <c r="F84" s="211"/>
      <c r="G84" s="212"/>
      <c r="H84" s="137"/>
      <c r="I84" s="125"/>
      <c r="J84" s="125"/>
      <c r="K84" s="125"/>
    </row>
    <row r="85" spans="1:11" ht="33.75" customHeight="1">
      <c r="A85" s="161">
        <v>8</v>
      </c>
      <c r="B85" s="160" t="s">
        <v>120</v>
      </c>
      <c r="C85" s="157">
        <v>1</v>
      </c>
      <c r="D85" s="159" t="s">
        <v>102</v>
      </c>
      <c r="E85" s="158"/>
      <c r="F85" s="157">
        <f>+C85*E85</f>
        <v>0</v>
      </c>
      <c r="G85" s="156">
        <f>+F85</f>
        <v>0</v>
      </c>
      <c r="H85" s="137"/>
      <c r="I85" s="125"/>
      <c r="J85" s="125"/>
      <c r="K85" s="125"/>
    </row>
    <row r="86" spans="1:11" ht="18.75" customHeight="1">
      <c r="A86" s="213"/>
      <c r="B86" s="143"/>
      <c r="C86" s="146"/>
      <c r="D86" s="215"/>
      <c r="E86" s="142"/>
      <c r="F86" s="211"/>
      <c r="G86" s="212"/>
      <c r="H86" s="137"/>
      <c r="I86" s="125"/>
      <c r="J86" s="125"/>
      <c r="K86" s="125"/>
    </row>
    <row r="87" spans="1:11" ht="21" customHeight="1">
      <c r="A87" s="207">
        <v>9</v>
      </c>
      <c r="B87" s="147" t="s">
        <v>119</v>
      </c>
      <c r="C87" s="146"/>
      <c r="D87" s="145"/>
      <c r="E87" s="50"/>
      <c r="F87" s="51"/>
      <c r="G87" s="144"/>
      <c r="H87" s="137"/>
      <c r="I87" s="125"/>
      <c r="J87" s="125"/>
      <c r="K87" s="125"/>
    </row>
    <row r="88" spans="1:11" ht="22.5" customHeight="1">
      <c r="A88" s="213">
        <f>+A87+0.1</f>
        <v>9.1</v>
      </c>
      <c r="B88" s="154" t="s">
        <v>118</v>
      </c>
      <c r="C88" s="146">
        <v>1</v>
      </c>
      <c r="D88" s="145" t="s">
        <v>2</v>
      </c>
      <c r="E88" s="142"/>
      <c r="F88" s="211">
        <f>+C88*E88</f>
        <v>0</v>
      </c>
      <c r="G88" s="144"/>
      <c r="H88" s="137"/>
      <c r="I88" s="125"/>
      <c r="J88" s="125"/>
      <c r="K88" s="125"/>
    </row>
    <row r="89" spans="1:11" ht="22.5" customHeight="1">
      <c r="A89" s="213">
        <f>+A88+0.1</f>
        <v>9.1999999999999993</v>
      </c>
      <c r="B89" s="154" t="s">
        <v>117</v>
      </c>
      <c r="C89" s="146">
        <v>200</v>
      </c>
      <c r="D89" s="145" t="s">
        <v>29</v>
      </c>
      <c r="E89" s="142"/>
      <c r="F89" s="211">
        <f>+C89*E89</f>
        <v>0</v>
      </c>
      <c r="G89" s="144"/>
      <c r="H89" s="137"/>
      <c r="I89" s="125"/>
      <c r="J89" s="125"/>
      <c r="K89" s="125"/>
    </row>
    <row r="90" spans="1:11" ht="21" customHeight="1">
      <c r="A90" s="213">
        <f>+A89+0.1</f>
        <v>9.2999999999999989</v>
      </c>
      <c r="B90" s="154" t="s">
        <v>116</v>
      </c>
      <c r="C90" s="146">
        <v>200</v>
      </c>
      <c r="D90" s="145" t="s">
        <v>1</v>
      </c>
      <c r="E90" s="142"/>
      <c r="F90" s="211">
        <f>+C90*E90</f>
        <v>0</v>
      </c>
      <c r="G90" s="144"/>
      <c r="H90" s="137"/>
      <c r="I90" s="125"/>
      <c r="J90" s="125"/>
      <c r="K90" s="125"/>
    </row>
    <row r="91" spans="1:11" ht="24" customHeight="1">
      <c r="A91" s="213">
        <f>+A90+0.1</f>
        <v>9.3999999999999986</v>
      </c>
      <c r="B91" s="154" t="s">
        <v>115</v>
      </c>
      <c r="C91" s="146">
        <v>4794.72</v>
      </c>
      <c r="D91" s="145" t="s">
        <v>29</v>
      </c>
      <c r="E91" s="142"/>
      <c r="F91" s="211">
        <f>+C91*E91</f>
        <v>0</v>
      </c>
      <c r="G91" s="144">
        <f>SUM(F88:F91)</f>
        <v>0</v>
      </c>
      <c r="H91" s="137"/>
      <c r="I91" s="125"/>
      <c r="J91" s="125"/>
      <c r="K91" s="125"/>
    </row>
    <row r="92" spans="1:11" ht="20.25" customHeight="1">
      <c r="A92" s="148"/>
      <c r="B92" s="149"/>
      <c r="C92" s="146"/>
      <c r="D92" s="145"/>
      <c r="E92" s="142"/>
      <c r="F92" s="211"/>
      <c r="G92" s="144"/>
      <c r="H92" s="137"/>
      <c r="I92" s="125"/>
      <c r="J92" s="125"/>
      <c r="K92" s="125"/>
    </row>
    <row r="93" spans="1:11" ht="18.75" customHeight="1">
      <c r="A93" s="207">
        <v>10</v>
      </c>
      <c r="B93" s="147" t="s">
        <v>114</v>
      </c>
      <c r="C93" s="146"/>
      <c r="D93" s="145"/>
      <c r="E93" s="142"/>
      <c r="F93" s="211"/>
      <c r="G93" s="144"/>
      <c r="H93" s="137">
        <f>SUM(F12:F102)</f>
        <v>0</v>
      </c>
      <c r="I93" s="125"/>
      <c r="J93" s="125"/>
      <c r="K93" s="125"/>
    </row>
    <row r="94" spans="1:11" ht="18.75" customHeight="1">
      <c r="A94" s="213">
        <f>+A93+0.1</f>
        <v>10.1</v>
      </c>
      <c r="B94" s="154" t="s">
        <v>113</v>
      </c>
      <c r="C94" s="146">
        <v>2996.7</v>
      </c>
      <c r="D94" s="145" t="s">
        <v>1</v>
      </c>
      <c r="E94" s="142"/>
      <c r="F94" s="211">
        <f>+C94*E94</f>
        <v>0</v>
      </c>
      <c r="G94" s="144"/>
      <c r="H94" s="137"/>
      <c r="I94" s="125"/>
      <c r="J94" s="125"/>
      <c r="K94" s="125"/>
    </row>
    <row r="95" spans="1:11" ht="18.75" customHeight="1">
      <c r="A95" s="213">
        <f>+A94+0.1</f>
        <v>10.199999999999999</v>
      </c>
      <c r="B95" s="154" t="s">
        <v>112</v>
      </c>
      <c r="C95" s="146">
        <v>5</v>
      </c>
      <c r="D95" s="145" t="s">
        <v>111</v>
      </c>
      <c r="E95" s="142"/>
      <c r="F95" s="211">
        <f>+C95*E95</f>
        <v>0</v>
      </c>
      <c r="G95" s="144"/>
      <c r="H95" s="137"/>
      <c r="I95" s="125"/>
      <c r="J95" s="125"/>
      <c r="K95" s="125"/>
    </row>
    <row r="96" spans="1:11" ht="18.75" customHeight="1">
      <c r="A96" s="213">
        <f>+A95+0.1</f>
        <v>10.299999999999999</v>
      </c>
      <c r="B96" s="154" t="s">
        <v>110</v>
      </c>
      <c r="C96" s="146">
        <v>10</v>
      </c>
      <c r="D96" s="145" t="s">
        <v>109</v>
      </c>
      <c r="E96" s="142"/>
      <c r="F96" s="211">
        <f>+C96*E96</f>
        <v>0</v>
      </c>
      <c r="G96" s="144">
        <f>SUM(F94:F96)</f>
        <v>0</v>
      </c>
      <c r="H96" s="137"/>
      <c r="I96" s="125"/>
      <c r="J96" s="125"/>
      <c r="K96" s="125"/>
    </row>
    <row r="97" spans="1:11" ht="18.75" customHeight="1">
      <c r="A97" s="155"/>
      <c r="B97" s="154"/>
      <c r="C97" s="146"/>
      <c r="D97" s="145"/>
      <c r="E97" s="142"/>
      <c r="F97" s="211"/>
      <c r="G97" s="144"/>
      <c r="H97" s="137"/>
      <c r="I97" s="125"/>
      <c r="J97" s="125"/>
      <c r="K97" s="125"/>
    </row>
    <row r="98" spans="1:11" ht="18.75" customHeight="1">
      <c r="A98" s="153" t="s">
        <v>104</v>
      </c>
      <c r="B98" s="152" t="s">
        <v>108</v>
      </c>
      <c r="C98" s="146">
        <v>15</v>
      </c>
      <c r="D98" s="151" t="s">
        <v>107</v>
      </c>
      <c r="E98" s="142"/>
      <c r="F98" s="211">
        <f>+C98*E98</f>
        <v>0</v>
      </c>
      <c r="G98" s="150">
        <f>SUM(F98)</f>
        <v>0</v>
      </c>
      <c r="H98" s="137"/>
      <c r="I98" s="125"/>
      <c r="J98" s="125"/>
      <c r="K98" s="125"/>
    </row>
    <row r="99" spans="1:11" ht="18" customHeight="1">
      <c r="A99" s="148"/>
      <c r="B99" s="149"/>
      <c r="C99" s="146"/>
      <c r="D99" s="145"/>
      <c r="E99" s="142"/>
      <c r="F99" s="211"/>
      <c r="G99" s="144"/>
      <c r="H99" s="137"/>
      <c r="I99" s="125"/>
      <c r="J99" s="125"/>
      <c r="K99" s="125"/>
    </row>
    <row r="100" spans="1:11" ht="39" customHeight="1">
      <c r="A100" s="148" t="s">
        <v>106</v>
      </c>
      <c r="B100" s="147" t="s">
        <v>105</v>
      </c>
      <c r="C100" s="146">
        <v>1</v>
      </c>
      <c r="D100" s="145" t="s">
        <v>102</v>
      </c>
      <c r="E100" s="142"/>
      <c r="F100" s="211">
        <f>+C100*E100</f>
        <v>0</v>
      </c>
      <c r="G100" s="144">
        <f>SUM(F100)</f>
        <v>0</v>
      </c>
      <c r="H100" s="137"/>
      <c r="I100" s="125"/>
      <c r="J100" s="125"/>
      <c r="K100" s="125"/>
    </row>
    <row r="101" spans="1:11" ht="18.75" customHeight="1">
      <c r="A101" s="148"/>
      <c r="B101" s="149"/>
      <c r="C101" s="146"/>
      <c r="D101" s="145"/>
      <c r="E101" s="142"/>
      <c r="F101" s="211"/>
      <c r="G101" s="144"/>
      <c r="H101" s="137"/>
      <c r="I101" s="125"/>
      <c r="J101" s="125"/>
      <c r="K101" s="125"/>
    </row>
    <row r="102" spans="1:11" ht="18.75" customHeight="1">
      <c r="A102" s="148" t="s">
        <v>104</v>
      </c>
      <c r="B102" s="147" t="s">
        <v>103</v>
      </c>
      <c r="C102" s="146">
        <v>1</v>
      </c>
      <c r="D102" s="145" t="s">
        <v>102</v>
      </c>
      <c r="E102" s="142"/>
      <c r="F102" s="211">
        <f>+C102*E102</f>
        <v>0</v>
      </c>
      <c r="G102" s="144">
        <f>SUM(F102)</f>
        <v>0</v>
      </c>
      <c r="H102" s="137"/>
      <c r="I102" s="125"/>
      <c r="J102" s="125"/>
      <c r="K102" s="125"/>
    </row>
    <row r="103" spans="1:11" ht="18.75" customHeight="1" thickBot="1">
      <c r="A103" s="213"/>
      <c r="B103" s="143"/>
      <c r="C103" s="146"/>
      <c r="D103" s="215"/>
      <c r="E103" s="142"/>
      <c r="F103" s="211"/>
      <c r="G103" s="212"/>
      <c r="H103" s="137"/>
      <c r="I103" s="125"/>
      <c r="J103" s="125"/>
      <c r="K103" s="125"/>
    </row>
    <row r="104" spans="1:11" ht="21.75" customHeight="1" thickTop="1" thickBot="1">
      <c r="A104" s="229"/>
      <c r="B104" s="230" t="s">
        <v>14</v>
      </c>
      <c r="C104" s="231"/>
      <c r="D104" s="232"/>
      <c r="E104" s="233"/>
      <c r="F104" s="233"/>
      <c r="G104" s="234">
        <f>SUM(G13:G102)</f>
        <v>0</v>
      </c>
      <c r="H104" s="137">
        <f>SUM(F12:F102)</f>
        <v>0</v>
      </c>
      <c r="I104" s="125"/>
      <c r="J104" s="125"/>
      <c r="K104" s="125"/>
    </row>
    <row r="105" spans="1:11" ht="21.75" customHeight="1" thickTop="1" thickBot="1">
      <c r="A105" s="229"/>
      <c r="B105" s="230" t="s">
        <v>14</v>
      </c>
      <c r="C105" s="231"/>
      <c r="D105" s="232"/>
      <c r="E105" s="233"/>
      <c r="F105" s="233"/>
      <c r="G105" s="234">
        <f>+G104</f>
        <v>0</v>
      </c>
      <c r="H105" s="137"/>
      <c r="I105" s="125"/>
      <c r="J105" s="125"/>
      <c r="K105" s="125"/>
    </row>
    <row r="106" spans="1:11" ht="21.75" customHeight="1" thickTop="1">
      <c r="A106" s="235"/>
      <c r="B106" s="236"/>
      <c r="C106" s="94"/>
      <c r="D106" s="237"/>
      <c r="E106" s="94"/>
      <c r="F106" s="94"/>
      <c r="G106" s="95"/>
      <c r="H106" s="137"/>
      <c r="I106" s="125"/>
      <c r="J106" s="125"/>
      <c r="K106" s="125"/>
    </row>
    <row r="107" spans="1:11" ht="21.75" customHeight="1">
      <c r="A107" s="140"/>
      <c r="B107" s="139" t="s">
        <v>33</v>
      </c>
      <c r="C107" s="13"/>
      <c r="D107" s="141">
        <v>0.1</v>
      </c>
      <c r="E107" s="11"/>
      <c r="F107" s="11">
        <f>D107*G105</f>
        <v>0</v>
      </c>
      <c r="G107" s="16"/>
      <c r="H107" s="137"/>
      <c r="I107" s="125"/>
      <c r="J107" s="125"/>
      <c r="K107" s="125"/>
    </row>
    <row r="108" spans="1:11" ht="21.75" customHeight="1">
      <c r="A108" s="140"/>
      <c r="B108" s="139" t="s">
        <v>10</v>
      </c>
      <c r="C108" s="13"/>
      <c r="D108" s="141">
        <v>2.5000000000000001E-2</v>
      </c>
      <c r="E108" s="11"/>
      <c r="F108" s="11">
        <f>D108*G105</f>
        <v>0</v>
      </c>
      <c r="G108" s="16"/>
      <c r="H108" s="137"/>
      <c r="I108" s="125"/>
      <c r="J108" s="125"/>
      <c r="K108" s="125"/>
    </row>
    <row r="109" spans="1:11" ht="21.75" customHeight="1">
      <c r="A109" s="140"/>
      <c r="B109" s="139" t="s">
        <v>41</v>
      </c>
      <c r="C109" s="13"/>
      <c r="D109" s="141">
        <v>5.3499999999999999E-2</v>
      </c>
      <c r="E109" s="11"/>
      <c r="F109" s="11">
        <f>D109*G105</f>
        <v>0</v>
      </c>
      <c r="G109" s="16"/>
      <c r="H109" s="137"/>
      <c r="I109" s="125"/>
      <c r="J109" s="125"/>
      <c r="K109" s="125"/>
    </row>
    <row r="110" spans="1:11" ht="21.75" customHeight="1">
      <c r="A110" s="140"/>
      <c r="B110" s="139" t="s">
        <v>11</v>
      </c>
      <c r="C110" s="13"/>
      <c r="D110" s="141">
        <v>0.02</v>
      </c>
      <c r="E110" s="11"/>
      <c r="F110" s="11">
        <f>D110*G105</f>
        <v>0</v>
      </c>
      <c r="G110" s="16"/>
      <c r="H110" s="137"/>
      <c r="J110" s="125"/>
      <c r="K110" s="125"/>
    </row>
    <row r="111" spans="1:11" ht="21.75" customHeight="1">
      <c r="A111" s="140"/>
      <c r="B111" s="139" t="s">
        <v>12</v>
      </c>
      <c r="C111" s="13"/>
      <c r="D111" s="141">
        <v>0.01</v>
      </c>
      <c r="E111" s="11"/>
      <c r="F111" s="11">
        <f>D111*G105</f>
        <v>0</v>
      </c>
      <c r="G111" s="16"/>
      <c r="H111" s="137"/>
      <c r="J111" s="125"/>
      <c r="K111" s="125"/>
    </row>
    <row r="112" spans="1:11" ht="21.75" customHeight="1">
      <c r="A112" s="140"/>
      <c r="B112" s="139" t="s">
        <v>40</v>
      </c>
      <c r="C112" s="13"/>
      <c r="D112" s="141">
        <v>0.05</v>
      </c>
      <c r="E112" s="11"/>
      <c r="F112" s="11">
        <f>D112*G105</f>
        <v>0</v>
      </c>
      <c r="G112" s="16"/>
      <c r="H112" s="137"/>
      <c r="J112" s="125"/>
      <c r="K112" s="125"/>
    </row>
    <row r="113" spans="1:11" ht="21.75" customHeight="1" thickBot="1">
      <c r="A113" s="140"/>
      <c r="B113" s="139"/>
      <c r="C113" s="13"/>
      <c r="D113" s="138"/>
      <c r="E113" s="11"/>
      <c r="F113" s="11"/>
      <c r="G113" s="10"/>
      <c r="H113" s="137"/>
      <c r="J113" s="125"/>
      <c r="K113" s="125"/>
    </row>
    <row r="114" spans="1:11" ht="18.75" customHeight="1" thickTop="1" thickBot="1">
      <c r="A114" s="238"/>
      <c r="B114" s="239" t="s">
        <v>13</v>
      </c>
      <c r="C114" s="240"/>
      <c r="D114" s="241"/>
      <c r="E114" s="100"/>
      <c r="F114" s="100"/>
      <c r="G114" s="101">
        <f>SUM(F107:F112)</f>
        <v>0</v>
      </c>
      <c r="H114" s="137"/>
      <c r="J114" s="125"/>
      <c r="K114" s="125"/>
    </row>
    <row r="115" spans="1:11" ht="18.75" customHeight="1" thickTop="1" thickBot="1">
      <c r="A115" s="242"/>
      <c r="B115" s="243"/>
      <c r="C115" s="98"/>
      <c r="D115" s="244"/>
      <c r="E115" s="105"/>
      <c r="F115" s="105"/>
      <c r="G115" s="106"/>
      <c r="J115" s="125"/>
      <c r="K115" s="125"/>
    </row>
    <row r="116" spans="1:11" ht="18.75" customHeight="1" thickTop="1" thickBot="1">
      <c r="A116" s="238"/>
      <c r="B116" s="239" t="s">
        <v>39</v>
      </c>
      <c r="C116" s="240"/>
      <c r="D116" s="241"/>
      <c r="E116" s="100"/>
      <c r="F116" s="100"/>
      <c r="G116" s="101">
        <f>+G114+G105</f>
        <v>0</v>
      </c>
      <c r="J116" s="125"/>
      <c r="K116" s="125"/>
    </row>
    <row r="117" spans="1:11" ht="18.75" customHeight="1" thickTop="1" thickBot="1">
      <c r="A117" s="242"/>
      <c r="B117" s="243"/>
      <c r="C117" s="98"/>
      <c r="D117" s="244"/>
      <c r="E117" s="105"/>
      <c r="F117" s="105"/>
      <c r="G117" s="106"/>
      <c r="J117" s="125"/>
      <c r="K117" s="125"/>
    </row>
    <row r="118" spans="1:11" ht="18.75" customHeight="1" thickTop="1" thickBot="1">
      <c r="A118" s="238"/>
      <c r="B118" s="239" t="s">
        <v>38</v>
      </c>
      <c r="C118" s="240"/>
      <c r="D118" s="245">
        <v>0.03</v>
      </c>
      <c r="E118" s="100"/>
      <c r="F118" s="100"/>
      <c r="G118" s="101">
        <f>+G114*D118</f>
        <v>0</v>
      </c>
      <c r="J118" s="125"/>
      <c r="K118" s="125"/>
    </row>
    <row r="119" spans="1:11" ht="18.75" customHeight="1" thickTop="1" thickBot="1">
      <c r="A119" s="242"/>
      <c r="B119" s="243"/>
      <c r="C119" s="98"/>
      <c r="D119" s="244"/>
      <c r="E119" s="105"/>
      <c r="F119" s="105"/>
      <c r="G119" s="106"/>
      <c r="J119" s="125"/>
      <c r="K119" s="125"/>
    </row>
    <row r="120" spans="1:11" ht="18.75" customHeight="1" thickTop="1" thickBot="1">
      <c r="A120" s="238"/>
      <c r="B120" s="239" t="s">
        <v>15</v>
      </c>
      <c r="C120" s="240"/>
      <c r="D120" s="245">
        <v>0.06</v>
      </c>
      <c r="E120" s="100"/>
      <c r="F120" s="100"/>
      <c r="G120" s="101">
        <f>D120*G105</f>
        <v>0</v>
      </c>
      <c r="J120" s="125"/>
      <c r="K120" s="125"/>
    </row>
    <row r="121" spans="1:11" ht="18.75" customHeight="1" thickTop="1" thickBot="1">
      <c r="A121" s="246"/>
      <c r="B121" s="247"/>
      <c r="C121" s="110"/>
      <c r="D121" s="248"/>
      <c r="E121" s="112"/>
      <c r="F121" s="112"/>
      <c r="G121" s="113"/>
      <c r="I121" s="126">
        <f>SUM(F168:F199)</f>
        <v>0</v>
      </c>
      <c r="J121" s="125"/>
      <c r="K121" s="125"/>
    </row>
    <row r="122" spans="1:11" ht="18.75" customHeight="1" thickTop="1" thickBot="1">
      <c r="A122" s="249"/>
      <c r="B122" s="250" t="s">
        <v>17</v>
      </c>
      <c r="C122" s="251"/>
      <c r="D122" s="245">
        <f>1/1000</f>
        <v>1E-3</v>
      </c>
      <c r="E122" s="118"/>
      <c r="F122" s="118"/>
      <c r="G122" s="119">
        <f>D122*G105</f>
        <v>0</v>
      </c>
      <c r="J122" s="125"/>
      <c r="K122" s="125"/>
    </row>
    <row r="123" spans="1:11" ht="18.75" customHeight="1" thickTop="1" thickBot="1">
      <c r="A123" s="242"/>
      <c r="B123" s="243"/>
      <c r="C123" s="98"/>
      <c r="D123" s="244"/>
      <c r="E123" s="105"/>
      <c r="F123" s="105"/>
      <c r="G123" s="106"/>
      <c r="J123" s="125"/>
      <c r="K123" s="125"/>
    </row>
    <row r="124" spans="1:11" ht="18.75" customHeight="1" thickTop="1" thickBot="1">
      <c r="A124" s="238"/>
      <c r="B124" s="239" t="s">
        <v>16</v>
      </c>
      <c r="C124" s="240"/>
      <c r="D124" s="245">
        <v>0.05</v>
      </c>
      <c r="E124" s="100"/>
      <c r="F124" s="100"/>
      <c r="G124" s="101">
        <f>D124*G116</f>
        <v>0</v>
      </c>
      <c r="J124" s="125"/>
      <c r="K124" s="125"/>
    </row>
    <row r="125" spans="1:11" ht="18.75" customHeight="1" thickTop="1" thickBot="1">
      <c r="A125" s="242"/>
      <c r="B125" s="243"/>
      <c r="C125" s="98"/>
      <c r="D125" s="252"/>
      <c r="E125" s="105"/>
      <c r="F125" s="105"/>
      <c r="G125" s="106"/>
      <c r="J125" s="125"/>
      <c r="K125" s="125"/>
    </row>
    <row r="126" spans="1:11" ht="39" customHeight="1" thickTop="1" thickBot="1">
      <c r="A126" s="238"/>
      <c r="B126" s="253" t="s">
        <v>37</v>
      </c>
      <c r="C126" s="240"/>
      <c r="D126" s="245">
        <v>0.18</v>
      </c>
      <c r="E126" s="100"/>
      <c r="F126" s="100"/>
      <c r="G126" s="101">
        <f>D126*F107</f>
        <v>0</v>
      </c>
      <c r="I126" s="125"/>
      <c r="J126" s="125"/>
      <c r="K126" s="125"/>
    </row>
    <row r="127" spans="1:11" ht="18.75" customHeight="1" thickTop="1" thickBot="1">
      <c r="A127" s="242"/>
      <c r="B127" s="243"/>
      <c r="C127" s="98"/>
      <c r="D127" s="252"/>
      <c r="E127" s="105"/>
      <c r="F127" s="105"/>
      <c r="G127" s="106"/>
      <c r="I127" s="125"/>
      <c r="J127" s="125"/>
      <c r="K127" s="125"/>
    </row>
    <row r="128" spans="1:11" ht="18.75" customHeight="1" thickTop="1" thickBot="1">
      <c r="A128" s="238"/>
      <c r="B128" s="239" t="s">
        <v>18</v>
      </c>
      <c r="C128" s="240"/>
      <c r="D128" s="254"/>
      <c r="E128" s="100"/>
      <c r="F128" s="100"/>
      <c r="G128" s="101">
        <f>G116+G118+G120+G124+G126+G122</f>
        <v>0</v>
      </c>
      <c r="I128" s="125"/>
      <c r="J128" s="125"/>
      <c r="K128" s="125"/>
    </row>
    <row r="129" spans="1:11" ht="18.75" customHeight="1" thickTop="1">
      <c r="A129" s="135"/>
      <c r="B129" s="136"/>
      <c r="C129" s="6"/>
      <c r="D129" s="6"/>
      <c r="E129" s="6"/>
      <c r="F129" s="6"/>
      <c r="G129" s="6"/>
      <c r="I129" s="125"/>
      <c r="J129" s="125"/>
      <c r="K129" s="125"/>
    </row>
    <row r="130" spans="1:11" ht="18.75" customHeight="1">
      <c r="A130" s="135"/>
      <c r="B130" s="136"/>
      <c r="C130" s="6"/>
      <c r="D130" s="6"/>
      <c r="E130" s="6"/>
      <c r="F130" s="9"/>
      <c r="G130" s="6"/>
      <c r="I130" s="125"/>
      <c r="J130" s="125"/>
      <c r="K130" s="125"/>
    </row>
    <row r="131" spans="1:11" ht="23.25" customHeight="1">
      <c r="A131" s="135"/>
      <c r="B131" s="136" t="s">
        <v>19</v>
      </c>
      <c r="C131" s="6"/>
      <c r="D131" s="6"/>
      <c r="E131" s="6" t="s">
        <v>36</v>
      </c>
      <c r="F131" s="9"/>
      <c r="G131" s="6"/>
      <c r="I131" s="125"/>
      <c r="J131" s="125"/>
      <c r="K131" s="125"/>
    </row>
    <row r="132" spans="1:11" ht="23.25" customHeight="1">
      <c r="A132" s="135"/>
      <c r="B132" s="136"/>
      <c r="C132" s="6"/>
      <c r="D132" s="6"/>
      <c r="E132" s="6"/>
      <c r="F132" s="9"/>
      <c r="G132" s="6"/>
      <c r="I132" s="125"/>
      <c r="J132" s="125"/>
      <c r="K132" s="125"/>
    </row>
    <row r="133" spans="1:11" ht="23.25" customHeight="1">
      <c r="A133" s="135"/>
      <c r="B133" s="136"/>
      <c r="C133" s="6"/>
      <c r="D133" s="6"/>
      <c r="E133" s="6"/>
      <c r="F133" s="9"/>
      <c r="G133" s="6"/>
      <c r="I133" s="125"/>
      <c r="J133" s="125"/>
      <c r="K133" s="125"/>
    </row>
    <row r="134" spans="1:11" ht="23.25" customHeight="1">
      <c r="A134" s="135"/>
      <c r="B134" s="136" t="s">
        <v>20</v>
      </c>
      <c r="C134" s="6"/>
      <c r="D134" s="6"/>
      <c r="E134" s="6" t="s">
        <v>20</v>
      </c>
      <c r="F134" s="9"/>
      <c r="G134" s="6"/>
      <c r="I134" s="125"/>
      <c r="J134" s="125"/>
      <c r="K134" s="125"/>
    </row>
    <row r="135" spans="1:11" ht="23.25" customHeight="1">
      <c r="A135" s="135"/>
      <c r="B135" s="255" t="s">
        <v>21</v>
      </c>
      <c r="C135" s="124"/>
      <c r="D135" s="6"/>
      <c r="E135" s="123" t="s">
        <v>35</v>
      </c>
      <c r="F135" s="9"/>
      <c r="G135" s="6"/>
      <c r="I135" s="125"/>
      <c r="J135" s="125"/>
      <c r="K135" s="125"/>
    </row>
    <row r="136" spans="1:11" ht="23.25" customHeight="1">
      <c r="A136" s="135"/>
      <c r="B136" s="136" t="s">
        <v>22</v>
      </c>
      <c r="C136" s="6"/>
      <c r="D136" s="6"/>
      <c r="E136" s="6" t="s">
        <v>23</v>
      </c>
      <c r="F136" s="9"/>
      <c r="G136" s="6"/>
      <c r="I136" s="125"/>
      <c r="J136" s="125"/>
      <c r="K136" s="125"/>
    </row>
    <row r="137" spans="1:11" ht="23.25" customHeight="1">
      <c r="A137" s="135"/>
      <c r="B137" s="136"/>
      <c r="C137" s="6"/>
      <c r="D137" s="124"/>
      <c r="E137" s="6"/>
      <c r="F137" s="9"/>
      <c r="G137" s="6"/>
      <c r="H137" s="126">
        <f>SUM(F121:F161)</f>
        <v>0</v>
      </c>
      <c r="I137" s="125"/>
      <c r="J137" s="125"/>
      <c r="K137" s="125"/>
    </row>
    <row r="138" spans="1:11" ht="23.25" customHeight="1">
      <c r="A138" s="135"/>
      <c r="B138" s="136"/>
      <c r="C138" s="6"/>
      <c r="D138" s="6"/>
      <c r="E138" s="6"/>
      <c r="F138" s="9"/>
      <c r="G138" s="6"/>
      <c r="H138" s="126">
        <f>SUM(F10:F161)</f>
        <v>0</v>
      </c>
      <c r="I138" s="125"/>
      <c r="J138" s="125"/>
      <c r="K138" s="125"/>
    </row>
    <row r="139" spans="1:11" ht="23.25" customHeight="1">
      <c r="A139" s="135"/>
      <c r="B139" s="136"/>
      <c r="C139" s="6"/>
      <c r="D139" s="6"/>
      <c r="E139" s="6"/>
      <c r="F139" s="9"/>
      <c r="G139" s="6"/>
      <c r="I139" s="125"/>
      <c r="J139" s="125"/>
      <c r="K139" s="125"/>
    </row>
    <row r="140" spans="1:11" ht="23.25" customHeight="1">
      <c r="A140" s="135"/>
      <c r="B140" s="136" t="s">
        <v>24</v>
      </c>
      <c r="C140" s="6"/>
      <c r="D140" s="6"/>
      <c r="E140" s="6" t="s">
        <v>25</v>
      </c>
      <c r="F140" s="9"/>
      <c r="G140" s="6"/>
      <c r="I140" s="125"/>
      <c r="J140" s="125"/>
      <c r="K140" s="125"/>
    </row>
    <row r="141" spans="1:11" ht="23.25" customHeight="1">
      <c r="A141" s="135"/>
      <c r="B141" s="136"/>
      <c r="C141" s="6"/>
      <c r="D141" s="6"/>
      <c r="E141" s="6"/>
      <c r="F141" s="9"/>
      <c r="G141" s="6"/>
      <c r="I141" s="125"/>
      <c r="J141" s="125"/>
      <c r="K141" s="125"/>
    </row>
    <row r="142" spans="1:11" ht="23.25" customHeight="1">
      <c r="A142" s="135"/>
      <c r="B142" s="136"/>
      <c r="C142" s="6"/>
      <c r="D142" s="6"/>
      <c r="E142" s="6"/>
      <c r="F142" s="9"/>
      <c r="G142" s="6"/>
      <c r="H142" s="125"/>
      <c r="I142" s="125"/>
      <c r="J142" s="125"/>
      <c r="K142" s="125"/>
    </row>
    <row r="143" spans="1:11" ht="23.25" customHeight="1">
      <c r="A143" s="135"/>
      <c r="B143" s="136" t="s">
        <v>20</v>
      </c>
      <c r="C143" s="6"/>
      <c r="D143" s="6"/>
      <c r="E143" s="6" t="s">
        <v>20</v>
      </c>
      <c r="F143" s="9"/>
      <c r="G143" s="6"/>
      <c r="H143" s="125"/>
      <c r="I143" s="125"/>
      <c r="J143" s="125"/>
      <c r="K143" s="125"/>
    </row>
    <row r="144" spans="1:11" ht="23.25" customHeight="1">
      <c r="A144" s="135"/>
      <c r="B144" s="255" t="s">
        <v>26</v>
      </c>
      <c r="C144" s="124"/>
      <c r="D144" s="124"/>
      <c r="E144" s="256" t="s">
        <v>34</v>
      </c>
      <c r="F144" s="9"/>
      <c r="G144" s="124"/>
      <c r="H144" s="125"/>
      <c r="I144" s="125"/>
      <c r="J144" s="125"/>
      <c r="K144" s="125"/>
    </row>
    <row r="145" spans="1:11" ht="23.25" customHeight="1">
      <c r="A145" s="135"/>
      <c r="B145" s="136" t="s">
        <v>27</v>
      </c>
      <c r="C145" s="6"/>
      <c r="D145" s="6"/>
      <c r="E145" s="6" t="s">
        <v>28</v>
      </c>
      <c r="F145" s="9"/>
      <c r="G145" s="6"/>
      <c r="H145" s="125"/>
      <c r="I145" s="125"/>
      <c r="J145" s="125"/>
      <c r="K145" s="125"/>
    </row>
    <row r="146" spans="1:11" ht="23.25" customHeight="1">
      <c r="A146" s="133"/>
      <c r="B146" s="133"/>
      <c r="C146" s="134"/>
      <c r="D146" s="133"/>
      <c r="E146" s="257"/>
      <c r="F146" s="132"/>
      <c r="G146" s="132"/>
      <c r="H146" s="125"/>
      <c r="I146" s="125"/>
      <c r="J146" s="125"/>
      <c r="K146" s="125"/>
    </row>
    <row r="147" spans="1:11" ht="23.25" customHeight="1">
      <c r="A147" s="133"/>
      <c r="B147" s="133"/>
      <c r="C147" s="134"/>
      <c r="D147" s="133"/>
      <c r="E147" s="257"/>
      <c r="F147" s="132"/>
      <c r="G147" s="132"/>
      <c r="H147" s="125"/>
      <c r="I147" s="125"/>
      <c r="J147" s="125"/>
      <c r="K147" s="125"/>
    </row>
    <row r="148" spans="1:11" ht="23.25" customHeight="1">
      <c r="A148" s="133"/>
      <c r="B148" s="133"/>
      <c r="C148" s="134"/>
      <c r="D148" s="133"/>
      <c r="E148" s="257"/>
      <c r="F148" s="132"/>
      <c r="G148" s="132"/>
      <c r="H148" s="125"/>
      <c r="I148" s="125"/>
      <c r="J148" s="125"/>
      <c r="K148" s="125"/>
    </row>
    <row r="149" spans="1:11" ht="23.25" customHeight="1">
      <c r="A149" s="133"/>
      <c r="B149" s="133"/>
      <c r="C149" s="134"/>
      <c r="D149" s="133"/>
      <c r="E149" s="257"/>
      <c r="F149" s="132"/>
      <c r="G149" s="132"/>
      <c r="H149" s="125"/>
      <c r="I149" s="125"/>
      <c r="J149" s="125"/>
      <c r="K149" s="125"/>
    </row>
    <row r="150" spans="1:11" ht="23.25" customHeight="1">
      <c r="A150" s="133"/>
      <c r="B150" s="133"/>
      <c r="C150" s="134"/>
      <c r="D150" s="133"/>
      <c r="E150" s="257"/>
      <c r="F150" s="132"/>
      <c r="G150" s="132"/>
      <c r="H150" s="125"/>
      <c r="I150" s="125"/>
      <c r="J150" s="125"/>
      <c r="K150" s="125"/>
    </row>
    <row r="151" spans="1:11" ht="23.25" customHeight="1">
      <c r="A151" s="133"/>
      <c r="B151" s="133"/>
      <c r="C151" s="134"/>
      <c r="D151" s="133"/>
      <c r="E151" s="257"/>
      <c r="F151" s="132"/>
      <c r="G151" s="132"/>
      <c r="H151" s="125"/>
      <c r="I151" s="125"/>
      <c r="J151" s="125"/>
      <c r="K151" s="125"/>
    </row>
    <row r="152" spans="1:11" ht="23.25" customHeight="1">
      <c r="A152" s="133"/>
      <c r="B152" s="133"/>
      <c r="C152" s="134"/>
      <c r="D152" s="133"/>
      <c r="E152" s="257"/>
      <c r="F152" s="132"/>
      <c r="G152" s="132"/>
      <c r="H152" s="125"/>
      <c r="I152" s="125"/>
      <c r="J152" s="125"/>
      <c r="K152" s="125"/>
    </row>
    <row r="153" spans="1:11" ht="23.25" customHeight="1">
      <c r="A153" s="133"/>
      <c r="B153" s="133"/>
      <c r="C153" s="134"/>
      <c r="D153" s="133"/>
      <c r="E153" s="257"/>
      <c r="F153" s="132"/>
      <c r="G153" s="132"/>
      <c r="H153" s="125"/>
      <c r="I153" s="125"/>
      <c r="J153" s="125"/>
      <c r="K153" s="125"/>
    </row>
    <row r="154" spans="1:11" ht="23.25" customHeight="1">
      <c r="A154" s="133"/>
      <c r="B154" s="133"/>
      <c r="C154" s="134"/>
      <c r="D154" s="133"/>
      <c r="E154" s="257"/>
      <c r="F154" s="132"/>
      <c r="G154" s="132"/>
      <c r="H154" s="125"/>
      <c r="I154" s="125"/>
      <c r="J154" s="125"/>
      <c r="K154" s="125"/>
    </row>
    <row r="155" spans="1:11" ht="23.25" customHeight="1">
      <c r="A155" s="133"/>
      <c r="B155" s="133"/>
      <c r="C155" s="134"/>
      <c r="D155" s="133"/>
      <c r="E155" s="257"/>
      <c r="F155" s="132"/>
      <c r="G155" s="132"/>
      <c r="H155" s="125"/>
      <c r="I155" s="125"/>
      <c r="J155" s="125"/>
      <c r="K155" s="125"/>
    </row>
    <row r="156" spans="1:11" ht="23.25" customHeight="1">
      <c r="A156" s="133"/>
      <c r="B156" s="133"/>
      <c r="C156" s="134"/>
      <c r="D156" s="133"/>
      <c r="E156" s="257"/>
      <c r="F156" s="132"/>
      <c r="G156" s="132"/>
      <c r="H156" s="125"/>
      <c r="I156" s="125"/>
      <c r="J156" s="125"/>
      <c r="K156" s="125"/>
    </row>
    <row r="157" spans="1:11" ht="23.25" customHeight="1">
      <c r="A157" s="133"/>
      <c r="B157" s="133"/>
      <c r="C157" s="134"/>
      <c r="D157" s="133"/>
      <c r="E157" s="257"/>
      <c r="F157" s="132"/>
      <c r="G157" s="132"/>
      <c r="H157" s="125"/>
      <c r="I157" s="125"/>
      <c r="J157" s="125"/>
      <c r="K157" s="125"/>
    </row>
    <row r="158" spans="1:11" ht="23.25" customHeight="1">
      <c r="A158" s="133"/>
      <c r="B158" s="133"/>
      <c r="C158" s="134"/>
      <c r="D158" s="133"/>
      <c r="E158" s="257"/>
      <c r="F158" s="132"/>
      <c r="G158" s="132"/>
      <c r="H158" s="125"/>
      <c r="I158" s="125"/>
      <c r="J158" s="125"/>
      <c r="K158" s="125"/>
    </row>
    <row r="159" spans="1:11" ht="23.25" customHeight="1">
      <c r="A159" s="133"/>
      <c r="B159" s="133"/>
      <c r="C159" s="134"/>
      <c r="D159" s="133"/>
      <c r="E159" s="257"/>
      <c r="F159" s="132"/>
      <c r="G159" s="132"/>
      <c r="H159" s="125"/>
      <c r="I159" s="125"/>
      <c r="J159" s="125"/>
      <c r="K159" s="125"/>
    </row>
    <row r="160" spans="1:11" ht="23.25" customHeight="1">
      <c r="A160" s="133"/>
      <c r="B160" s="133"/>
      <c r="C160" s="134"/>
      <c r="D160" s="133"/>
      <c r="E160" s="257"/>
      <c r="F160" s="132"/>
      <c r="G160" s="132"/>
      <c r="H160" s="125"/>
      <c r="I160" s="125"/>
      <c r="J160" s="125"/>
      <c r="K160" s="125"/>
    </row>
    <row r="161" spans="1:11" ht="23.25" customHeight="1">
      <c r="A161" s="133"/>
      <c r="B161" s="133"/>
      <c r="C161" s="134"/>
      <c r="D161" s="133"/>
      <c r="E161" s="257"/>
      <c r="F161" s="132"/>
      <c r="G161" s="132"/>
      <c r="H161" s="125"/>
      <c r="I161" s="125"/>
      <c r="J161" s="125"/>
      <c r="K161" s="125"/>
    </row>
    <row r="162" spans="1:11" ht="23.25" customHeight="1">
      <c r="A162" s="133"/>
      <c r="B162" s="133"/>
      <c r="C162" s="134"/>
      <c r="D162" s="133"/>
      <c r="E162" s="257"/>
      <c r="F162" s="132"/>
      <c r="G162" s="132"/>
      <c r="H162" s="125"/>
      <c r="I162" s="125"/>
      <c r="J162" s="125"/>
      <c r="K162" s="125"/>
    </row>
    <row r="163" spans="1:11" ht="23.25" customHeight="1">
      <c r="A163" s="133"/>
      <c r="B163" s="133"/>
      <c r="C163" s="134"/>
      <c r="D163" s="133"/>
      <c r="E163" s="257"/>
      <c r="F163" s="132"/>
      <c r="G163" s="132"/>
      <c r="H163" s="125"/>
      <c r="I163" s="125"/>
      <c r="J163" s="125"/>
      <c r="K163" s="125"/>
    </row>
    <row r="164" spans="1:11" ht="23.25" customHeight="1">
      <c r="A164" s="133"/>
      <c r="B164" s="133"/>
      <c r="C164" s="134"/>
      <c r="D164" s="133"/>
      <c r="E164" s="257"/>
      <c r="F164" s="132"/>
      <c r="G164" s="132"/>
      <c r="H164" s="125"/>
      <c r="I164" s="125"/>
      <c r="J164" s="125"/>
      <c r="K164" s="125"/>
    </row>
    <row r="165" spans="1:11" ht="23.25" customHeight="1">
      <c r="A165" s="133"/>
      <c r="B165" s="133"/>
      <c r="C165" s="134"/>
      <c r="D165" s="133"/>
      <c r="E165" s="257"/>
      <c r="F165" s="132"/>
      <c r="G165" s="132"/>
      <c r="H165" s="125"/>
      <c r="I165" s="125"/>
      <c r="J165" s="125"/>
      <c r="K165" s="125"/>
    </row>
    <row r="166" spans="1:11" ht="23.25" customHeight="1">
      <c r="A166" s="133"/>
      <c r="B166" s="133"/>
      <c r="C166" s="134"/>
      <c r="D166" s="133"/>
      <c r="E166" s="257"/>
      <c r="F166" s="132"/>
      <c r="G166" s="132"/>
      <c r="H166" s="125"/>
      <c r="I166" s="125"/>
      <c r="J166" s="125"/>
      <c r="K166" s="125"/>
    </row>
    <row r="167" spans="1:11" ht="23.25" customHeight="1">
      <c r="A167" s="133"/>
      <c r="B167" s="133"/>
      <c r="C167" s="134"/>
      <c r="D167" s="133"/>
      <c r="E167" s="257"/>
      <c r="F167" s="132"/>
      <c r="G167" s="132"/>
      <c r="H167" s="125"/>
      <c r="I167" s="125"/>
      <c r="J167" s="125"/>
      <c r="K167" s="125"/>
    </row>
    <row r="168" spans="1:11" ht="23.25" customHeight="1">
      <c r="A168" s="133"/>
      <c r="B168" s="133"/>
      <c r="C168" s="134"/>
      <c r="D168" s="133"/>
      <c r="E168" s="257"/>
      <c r="F168" s="132"/>
      <c r="G168" s="132"/>
      <c r="H168" s="125"/>
      <c r="I168" s="125"/>
      <c r="J168" s="125"/>
      <c r="K168" s="125"/>
    </row>
    <row r="169" spans="1:11" ht="15" customHeight="1">
      <c r="A169" s="133"/>
      <c r="B169" s="133"/>
      <c r="C169" s="134"/>
      <c r="D169" s="133"/>
      <c r="E169" s="257"/>
      <c r="F169" s="132"/>
      <c r="G169" s="132"/>
      <c r="H169" s="125"/>
      <c r="I169" s="125"/>
      <c r="J169" s="125"/>
      <c r="K169" s="125"/>
    </row>
    <row r="170" spans="1:11" ht="15" customHeight="1">
      <c r="A170" s="133"/>
      <c r="B170" s="133"/>
      <c r="C170" s="134"/>
      <c r="D170" s="133"/>
      <c r="E170" s="257"/>
      <c r="F170" s="132"/>
      <c r="G170" s="132"/>
      <c r="H170" s="125"/>
      <c r="I170" s="125"/>
      <c r="J170" s="125"/>
      <c r="K170" s="125"/>
    </row>
    <row r="171" spans="1:11" ht="15" customHeight="1">
      <c r="A171" s="133"/>
      <c r="B171" s="133"/>
      <c r="C171" s="134"/>
      <c r="D171" s="133"/>
      <c r="E171" s="257"/>
      <c r="F171" s="132"/>
      <c r="G171" s="132"/>
      <c r="H171" s="125"/>
      <c r="I171" s="125"/>
      <c r="J171" s="125"/>
      <c r="K171" s="125"/>
    </row>
    <row r="172" spans="1:11" ht="15" customHeight="1">
      <c r="A172" s="133"/>
      <c r="B172" s="133"/>
      <c r="C172" s="134"/>
      <c r="D172" s="133"/>
      <c r="E172" s="257"/>
      <c r="F172" s="132"/>
      <c r="G172" s="132"/>
      <c r="H172" s="125"/>
      <c r="I172" s="125"/>
      <c r="J172" s="125"/>
      <c r="K172" s="125"/>
    </row>
    <row r="173" spans="1:11" ht="15" customHeight="1">
      <c r="A173" s="133"/>
      <c r="B173" s="133"/>
      <c r="C173" s="134"/>
      <c r="D173" s="133"/>
      <c r="E173" s="257"/>
      <c r="F173" s="132"/>
      <c r="G173" s="132"/>
      <c r="H173" s="125"/>
      <c r="I173" s="125"/>
      <c r="J173" s="125"/>
      <c r="K173" s="125"/>
    </row>
    <row r="174" spans="1:11" ht="15" customHeight="1">
      <c r="A174" s="133"/>
      <c r="B174" s="133"/>
      <c r="C174" s="134"/>
      <c r="D174" s="133"/>
      <c r="E174" s="257"/>
      <c r="F174" s="132"/>
      <c r="G174" s="132"/>
      <c r="H174" s="125"/>
      <c r="I174" s="125"/>
      <c r="J174" s="125"/>
      <c r="K174" s="125"/>
    </row>
    <row r="175" spans="1:11" ht="15" customHeight="1">
      <c r="A175" s="133"/>
      <c r="B175" s="133"/>
      <c r="C175" s="134"/>
      <c r="D175" s="133"/>
      <c r="E175" s="257"/>
      <c r="F175" s="132"/>
      <c r="G175" s="132"/>
      <c r="H175" s="125"/>
      <c r="I175" s="125"/>
      <c r="J175" s="125"/>
      <c r="K175" s="125"/>
    </row>
    <row r="176" spans="1:11" ht="15" customHeight="1">
      <c r="A176" s="133"/>
      <c r="B176" s="133"/>
      <c r="C176" s="134"/>
      <c r="D176" s="133"/>
      <c r="E176" s="257"/>
      <c r="F176" s="132"/>
      <c r="G176" s="132"/>
      <c r="H176" s="125"/>
      <c r="I176" s="125"/>
      <c r="J176" s="125"/>
      <c r="K176" s="125"/>
    </row>
    <row r="177" spans="1:11" ht="15" customHeight="1">
      <c r="A177" s="133"/>
      <c r="B177" s="133"/>
      <c r="C177" s="134"/>
      <c r="D177" s="133"/>
      <c r="E177" s="257"/>
      <c r="F177" s="132"/>
      <c r="G177" s="132"/>
      <c r="H177" s="125"/>
      <c r="I177" s="125"/>
      <c r="J177" s="125"/>
      <c r="K177" s="125"/>
    </row>
    <row r="178" spans="1:11" ht="15" customHeight="1">
      <c r="A178" s="133"/>
      <c r="B178" s="133"/>
      <c r="C178" s="134"/>
      <c r="D178" s="133"/>
      <c r="E178" s="257"/>
      <c r="F178" s="132"/>
      <c r="G178" s="132"/>
      <c r="H178" s="125"/>
      <c r="I178" s="125"/>
      <c r="J178" s="125"/>
      <c r="K178" s="125"/>
    </row>
    <row r="179" spans="1:11" ht="15" customHeight="1">
      <c r="A179" s="133"/>
      <c r="B179" s="133"/>
      <c r="C179" s="134"/>
      <c r="D179" s="133"/>
      <c r="E179" s="257"/>
      <c r="F179" s="132"/>
      <c r="G179" s="132"/>
      <c r="H179" s="125"/>
      <c r="I179" s="125"/>
      <c r="J179" s="125"/>
      <c r="K179" s="125"/>
    </row>
    <row r="180" spans="1:11" ht="15" customHeight="1">
      <c r="A180" s="133"/>
      <c r="B180" s="133"/>
      <c r="C180" s="134"/>
      <c r="D180" s="133"/>
      <c r="E180" s="257"/>
      <c r="F180" s="132"/>
      <c r="G180" s="132"/>
      <c r="H180" s="125"/>
      <c r="I180" s="125"/>
      <c r="J180" s="125"/>
      <c r="K180" s="125"/>
    </row>
    <row r="181" spans="1:11" ht="15" customHeight="1">
      <c r="A181" s="133"/>
      <c r="B181" s="133"/>
      <c r="C181" s="134"/>
      <c r="D181" s="133"/>
      <c r="E181" s="257"/>
      <c r="F181" s="132"/>
      <c r="G181" s="132"/>
      <c r="H181" s="125"/>
      <c r="I181" s="125"/>
      <c r="J181" s="125"/>
      <c r="K181" s="125"/>
    </row>
    <row r="182" spans="1:11" ht="15" customHeight="1">
      <c r="A182" s="133"/>
      <c r="B182" s="133"/>
      <c r="C182" s="134"/>
      <c r="D182" s="133"/>
      <c r="E182" s="257"/>
      <c r="F182" s="132"/>
      <c r="G182" s="132"/>
      <c r="H182" s="125"/>
      <c r="I182" s="125"/>
      <c r="J182" s="125"/>
      <c r="K182" s="125"/>
    </row>
    <row r="183" spans="1:11" ht="15" customHeight="1">
      <c r="A183" s="133"/>
      <c r="B183" s="133"/>
      <c r="C183" s="134"/>
      <c r="D183" s="133"/>
      <c r="E183" s="257"/>
      <c r="F183" s="132"/>
      <c r="G183" s="132"/>
      <c r="H183" s="125"/>
      <c r="I183" s="125"/>
      <c r="J183" s="125"/>
      <c r="K183" s="125"/>
    </row>
    <row r="184" spans="1:11" ht="15" customHeight="1">
      <c r="A184" s="133"/>
      <c r="B184" s="133"/>
      <c r="C184" s="134"/>
      <c r="D184" s="133"/>
      <c r="E184" s="257"/>
      <c r="F184" s="132"/>
      <c r="G184" s="132"/>
      <c r="H184" s="125"/>
      <c r="I184" s="125"/>
      <c r="J184" s="125"/>
      <c r="K184" s="125"/>
    </row>
    <row r="185" spans="1:11" ht="15" customHeight="1">
      <c r="A185" s="133"/>
      <c r="B185" s="133"/>
      <c r="C185" s="134"/>
      <c r="D185" s="133"/>
      <c r="E185" s="257"/>
      <c r="F185" s="132"/>
      <c r="G185" s="132"/>
      <c r="H185" s="125"/>
      <c r="I185" s="125"/>
      <c r="J185" s="125"/>
      <c r="K185" s="125"/>
    </row>
    <row r="186" spans="1:11" ht="15" customHeight="1">
      <c r="A186" s="133"/>
      <c r="B186" s="133"/>
      <c r="C186" s="134"/>
      <c r="D186" s="133"/>
      <c r="E186" s="257"/>
      <c r="F186" s="132"/>
      <c r="G186" s="132"/>
      <c r="H186" s="125"/>
      <c r="I186" s="125"/>
      <c r="J186" s="125"/>
      <c r="K186" s="125"/>
    </row>
    <row r="187" spans="1:11" ht="15" customHeight="1">
      <c r="A187" s="133"/>
      <c r="B187" s="133"/>
      <c r="C187" s="134"/>
      <c r="D187" s="133"/>
      <c r="E187" s="257"/>
      <c r="F187" s="132"/>
      <c r="G187" s="132"/>
      <c r="H187" s="125"/>
      <c r="I187" s="125"/>
      <c r="J187" s="125"/>
      <c r="K187" s="125"/>
    </row>
    <row r="188" spans="1:11" ht="15" customHeight="1">
      <c r="A188" s="133"/>
      <c r="B188" s="133"/>
      <c r="C188" s="134"/>
      <c r="D188" s="133"/>
      <c r="E188" s="257"/>
      <c r="F188" s="132"/>
      <c r="G188" s="132"/>
      <c r="H188" s="125"/>
      <c r="I188" s="125"/>
      <c r="J188" s="125"/>
      <c r="K188" s="125"/>
    </row>
    <row r="189" spans="1:11" ht="15" customHeight="1">
      <c r="A189" s="133"/>
      <c r="B189" s="133"/>
      <c r="C189" s="134"/>
      <c r="D189" s="133"/>
      <c r="E189" s="257"/>
      <c r="F189" s="132"/>
      <c r="G189" s="132"/>
      <c r="H189" s="125"/>
      <c r="I189" s="125"/>
      <c r="J189" s="125"/>
      <c r="K189" s="125"/>
    </row>
    <row r="190" spans="1:11" ht="15" customHeight="1">
      <c r="A190" s="133"/>
      <c r="B190" s="133"/>
      <c r="C190" s="134"/>
      <c r="D190" s="133"/>
      <c r="E190" s="257"/>
      <c r="F190" s="132"/>
      <c r="G190" s="132"/>
      <c r="H190" s="125"/>
      <c r="I190" s="125"/>
      <c r="J190" s="125"/>
      <c r="K190" s="125"/>
    </row>
    <row r="191" spans="1:11" ht="15" customHeight="1">
      <c r="A191" s="133"/>
      <c r="B191" s="133"/>
      <c r="C191" s="134"/>
      <c r="D191" s="133"/>
      <c r="E191" s="257"/>
      <c r="F191" s="132"/>
      <c r="G191" s="132"/>
      <c r="H191" s="125"/>
      <c r="I191" s="125"/>
      <c r="J191" s="125"/>
      <c r="K191" s="125"/>
    </row>
    <row r="192" spans="1:11" ht="15" customHeight="1">
      <c r="A192" s="133"/>
      <c r="B192" s="133"/>
      <c r="C192" s="134"/>
      <c r="D192" s="133"/>
      <c r="E192" s="257"/>
      <c r="F192" s="132"/>
      <c r="G192" s="132"/>
      <c r="H192" s="125"/>
      <c r="I192" s="125"/>
      <c r="J192" s="125"/>
      <c r="K192" s="125"/>
    </row>
    <row r="193" spans="1:11" ht="15" customHeight="1">
      <c r="A193" s="133"/>
      <c r="B193" s="133"/>
      <c r="C193" s="134"/>
      <c r="D193" s="133"/>
      <c r="E193" s="257"/>
      <c r="F193" s="132"/>
      <c r="G193" s="132"/>
      <c r="H193" s="125"/>
      <c r="I193" s="125"/>
      <c r="J193" s="125"/>
      <c r="K193" s="125"/>
    </row>
    <row r="194" spans="1:11" ht="15" customHeight="1">
      <c r="A194" s="133"/>
      <c r="B194" s="133"/>
      <c r="C194" s="134"/>
      <c r="D194" s="133"/>
      <c r="E194" s="257"/>
      <c r="F194" s="132"/>
      <c r="G194" s="132"/>
      <c r="H194" s="125"/>
      <c r="I194" s="125"/>
      <c r="J194" s="125"/>
      <c r="K194" s="125"/>
    </row>
    <row r="195" spans="1:11" ht="15" customHeight="1">
      <c r="A195" s="133"/>
      <c r="B195" s="133"/>
      <c r="C195" s="134"/>
      <c r="D195" s="133"/>
      <c r="E195" s="257"/>
      <c r="F195" s="132"/>
      <c r="G195" s="132"/>
      <c r="H195" s="125"/>
      <c r="I195" s="125"/>
      <c r="J195" s="125"/>
      <c r="K195" s="125"/>
    </row>
    <row r="196" spans="1:11" ht="15" customHeight="1">
      <c r="A196" s="133"/>
      <c r="B196" s="133"/>
      <c r="C196" s="134"/>
      <c r="D196" s="133"/>
      <c r="E196" s="257"/>
      <c r="F196" s="132"/>
      <c r="G196" s="132"/>
      <c r="H196" s="125"/>
      <c r="I196" s="125"/>
      <c r="J196" s="125"/>
      <c r="K196" s="125"/>
    </row>
    <row r="197" spans="1:11" ht="15" customHeight="1">
      <c r="A197" s="133"/>
      <c r="B197" s="133"/>
      <c r="C197" s="134"/>
      <c r="D197" s="133"/>
      <c r="E197" s="257"/>
      <c r="F197" s="132"/>
      <c r="G197" s="132"/>
      <c r="H197" s="125"/>
      <c r="I197" s="125"/>
      <c r="J197" s="125"/>
      <c r="K197" s="125"/>
    </row>
    <row r="198" spans="1:11" ht="15" customHeight="1">
      <c r="A198" s="133"/>
      <c r="B198" s="133"/>
      <c r="C198" s="134"/>
      <c r="D198" s="133"/>
      <c r="E198" s="257"/>
      <c r="F198" s="132"/>
      <c r="G198" s="132"/>
      <c r="H198" s="125"/>
      <c r="I198" s="125"/>
      <c r="J198" s="125"/>
      <c r="K198" s="125"/>
    </row>
    <row r="199" spans="1:11" ht="15" customHeight="1">
      <c r="A199" s="133"/>
      <c r="B199" s="133"/>
      <c r="C199" s="134"/>
      <c r="D199" s="133"/>
      <c r="E199" s="257"/>
      <c r="F199" s="132"/>
      <c r="G199" s="132"/>
      <c r="H199" s="125"/>
      <c r="I199" s="125"/>
      <c r="J199" s="125"/>
      <c r="K199" s="125"/>
    </row>
    <row r="200" spans="1:11" ht="15" customHeight="1">
      <c r="A200" s="133"/>
      <c r="B200" s="133"/>
      <c r="C200" s="134"/>
      <c r="D200" s="133"/>
      <c r="E200" s="257"/>
      <c r="F200" s="132"/>
      <c r="G200" s="132"/>
      <c r="H200" s="125"/>
      <c r="I200" s="125"/>
      <c r="J200" s="125"/>
      <c r="K200" s="125"/>
    </row>
    <row r="201" spans="1:11" ht="15" customHeight="1">
      <c r="A201" s="133"/>
      <c r="B201" s="133"/>
      <c r="C201" s="134"/>
      <c r="D201" s="133"/>
      <c r="E201" s="257"/>
      <c r="F201" s="132"/>
      <c r="G201" s="132"/>
      <c r="H201" s="125"/>
      <c r="I201" s="125"/>
      <c r="J201" s="125"/>
      <c r="K201" s="125"/>
    </row>
    <row r="202" spans="1:11" ht="15" customHeight="1">
      <c r="A202" s="133"/>
      <c r="B202" s="133"/>
      <c r="C202" s="134"/>
      <c r="D202" s="133"/>
      <c r="E202" s="257"/>
      <c r="F202" s="132"/>
      <c r="G202" s="132"/>
      <c r="H202" s="125"/>
      <c r="I202" s="125"/>
      <c r="J202" s="125"/>
      <c r="K202" s="125"/>
    </row>
    <row r="203" spans="1:11" ht="15" customHeight="1">
      <c r="A203" s="133"/>
      <c r="B203" s="133"/>
      <c r="C203" s="134"/>
      <c r="D203" s="133"/>
      <c r="E203" s="257"/>
      <c r="F203" s="132"/>
      <c r="G203" s="132"/>
      <c r="H203" s="125"/>
      <c r="I203" s="125"/>
      <c r="J203" s="125"/>
      <c r="K203" s="125"/>
    </row>
    <row r="204" spans="1:11" ht="15" customHeight="1">
      <c r="A204" s="133"/>
      <c r="B204" s="133"/>
      <c r="C204" s="134"/>
      <c r="D204" s="133"/>
      <c r="E204" s="257"/>
      <c r="F204" s="132"/>
      <c r="G204" s="132"/>
      <c r="H204" s="125"/>
      <c r="I204" s="125"/>
      <c r="J204" s="125"/>
      <c r="K204" s="125"/>
    </row>
    <row r="205" spans="1:11" ht="15" customHeight="1">
      <c r="A205" s="133"/>
      <c r="B205" s="133"/>
      <c r="C205" s="134"/>
      <c r="D205" s="133"/>
      <c r="E205" s="257"/>
      <c r="F205" s="132"/>
      <c r="G205" s="132"/>
      <c r="H205" s="125"/>
      <c r="I205" s="125"/>
      <c r="J205" s="125"/>
      <c r="K205" s="125"/>
    </row>
    <row r="206" spans="1:11" ht="15" customHeight="1">
      <c r="A206" s="133"/>
      <c r="B206" s="133"/>
      <c r="C206" s="134"/>
      <c r="D206" s="133"/>
      <c r="E206" s="257"/>
      <c r="F206" s="132"/>
      <c r="G206" s="132"/>
      <c r="H206" s="125"/>
      <c r="I206" s="125"/>
      <c r="J206" s="125"/>
      <c r="K206" s="125"/>
    </row>
    <row r="207" spans="1:11" ht="15" customHeight="1">
      <c r="A207" s="133"/>
      <c r="B207" s="133"/>
      <c r="C207" s="134"/>
      <c r="D207" s="133"/>
      <c r="E207" s="257"/>
      <c r="F207" s="132"/>
      <c r="G207" s="132"/>
      <c r="H207" s="125"/>
      <c r="I207" s="125"/>
      <c r="J207" s="125"/>
      <c r="K207" s="125"/>
    </row>
    <row r="208" spans="1:11" ht="15" customHeight="1">
      <c r="A208" s="133"/>
      <c r="B208" s="133"/>
      <c r="C208" s="134"/>
      <c r="D208" s="133"/>
      <c r="E208" s="257"/>
      <c r="F208" s="132"/>
      <c r="G208" s="132"/>
      <c r="H208" s="125"/>
      <c r="I208" s="125"/>
      <c r="J208" s="125"/>
      <c r="K208" s="125"/>
    </row>
    <row r="209" spans="1:11" ht="15" customHeight="1">
      <c r="A209" s="133"/>
      <c r="B209" s="133"/>
      <c r="C209" s="134"/>
      <c r="D209" s="133"/>
      <c r="E209" s="257"/>
      <c r="F209" s="132"/>
      <c r="G209" s="132"/>
      <c r="H209" s="125"/>
      <c r="I209" s="125"/>
      <c r="J209" s="125"/>
      <c r="K209" s="125"/>
    </row>
    <row r="210" spans="1:11" ht="15" customHeight="1">
      <c r="A210" s="133"/>
      <c r="B210" s="133"/>
      <c r="C210" s="134"/>
      <c r="D210" s="133"/>
      <c r="E210" s="257"/>
      <c r="F210" s="132"/>
      <c r="G210" s="132"/>
      <c r="H210" s="125"/>
      <c r="I210" s="125"/>
      <c r="J210" s="125"/>
      <c r="K210" s="125"/>
    </row>
    <row r="211" spans="1:11" ht="15" customHeight="1">
      <c r="A211" s="133"/>
      <c r="B211" s="133"/>
      <c r="C211" s="134"/>
      <c r="D211" s="133"/>
      <c r="E211" s="257"/>
      <c r="F211" s="132"/>
      <c r="G211" s="132"/>
      <c r="H211" s="125"/>
      <c r="I211" s="125"/>
      <c r="J211" s="125"/>
      <c r="K211" s="125"/>
    </row>
    <row r="212" spans="1:11" ht="15" customHeight="1">
      <c r="A212" s="133"/>
      <c r="B212" s="133"/>
      <c r="C212" s="134"/>
      <c r="D212" s="133"/>
      <c r="E212" s="257"/>
      <c r="F212" s="132"/>
      <c r="G212" s="132"/>
      <c r="H212" s="125"/>
      <c r="I212" s="125"/>
      <c r="J212" s="125"/>
      <c r="K212" s="125"/>
    </row>
    <row r="213" spans="1:11" ht="15" customHeight="1">
      <c r="A213" s="133"/>
      <c r="B213" s="133"/>
      <c r="C213" s="134"/>
      <c r="D213" s="133"/>
      <c r="E213" s="257"/>
      <c r="F213" s="132"/>
      <c r="G213" s="132"/>
      <c r="H213" s="125"/>
      <c r="I213" s="125"/>
      <c r="J213" s="125"/>
      <c r="K213" s="125"/>
    </row>
    <row r="214" spans="1:11" ht="15" customHeight="1">
      <c r="A214" s="133"/>
      <c r="B214" s="133"/>
      <c r="C214" s="134"/>
      <c r="D214" s="133"/>
      <c r="E214" s="257"/>
      <c r="F214" s="132"/>
      <c r="G214" s="132"/>
      <c r="H214" s="125"/>
      <c r="I214" s="125"/>
      <c r="J214" s="125"/>
      <c r="K214" s="125"/>
    </row>
    <row r="215" spans="1:11" ht="15" customHeight="1">
      <c r="A215" s="133"/>
      <c r="B215" s="133"/>
      <c r="C215" s="134"/>
      <c r="D215" s="133"/>
      <c r="E215" s="257"/>
      <c r="F215" s="132"/>
      <c r="G215" s="132"/>
      <c r="H215" s="125"/>
      <c r="I215" s="125"/>
      <c r="J215" s="125"/>
      <c r="K215" s="125"/>
    </row>
    <row r="216" spans="1:11" ht="15" customHeight="1">
      <c r="A216" s="133"/>
      <c r="B216" s="133"/>
      <c r="C216" s="134"/>
      <c r="D216" s="133"/>
      <c r="E216" s="257"/>
      <c r="F216" s="132"/>
      <c r="G216" s="132"/>
      <c r="H216" s="125"/>
      <c r="I216" s="125"/>
      <c r="J216" s="125"/>
      <c r="K216" s="125"/>
    </row>
    <row r="217" spans="1:11" ht="15" customHeight="1">
      <c r="A217" s="133"/>
      <c r="B217" s="133"/>
      <c r="C217" s="134"/>
      <c r="D217" s="133"/>
      <c r="E217" s="257"/>
      <c r="F217" s="132"/>
      <c r="G217" s="132"/>
      <c r="H217" s="125"/>
      <c r="I217" s="125"/>
      <c r="J217" s="125"/>
      <c r="K217" s="125"/>
    </row>
    <row r="218" spans="1:11" ht="15" customHeight="1">
      <c r="A218" s="133"/>
      <c r="B218" s="133"/>
      <c r="C218" s="134"/>
      <c r="D218" s="133"/>
      <c r="E218" s="257"/>
      <c r="F218" s="132"/>
      <c r="G218" s="132"/>
      <c r="H218" s="125"/>
      <c r="I218" s="125"/>
      <c r="J218" s="125"/>
      <c r="K218" s="125"/>
    </row>
    <row r="219" spans="1:11" ht="15" customHeight="1">
      <c r="A219" s="133"/>
      <c r="B219" s="133"/>
      <c r="C219" s="134"/>
      <c r="D219" s="133"/>
      <c r="E219" s="257"/>
      <c r="F219" s="132"/>
      <c r="G219" s="132"/>
      <c r="H219" s="125"/>
      <c r="I219" s="125"/>
      <c r="J219" s="125"/>
      <c r="K219" s="125"/>
    </row>
    <row r="220" spans="1:11" ht="15" customHeight="1">
      <c r="A220" s="133"/>
      <c r="B220" s="133"/>
      <c r="C220" s="134"/>
      <c r="D220" s="133"/>
      <c r="E220" s="257"/>
      <c r="F220" s="132"/>
      <c r="G220" s="132"/>
      <c r="H220" s="125"/>
      <c r="I220" s="125"/>
      <c r="J220" s="125"/>
      <c r="K220" s="125"/>
    </row>
    <row r="221" spans="1:11" ht="15" customHeight="1">
      <c r="A221" s="133"/>
      <c r="B221" s="133"/>
      <c r="C221" s="134"/>
      <c r="D221" s="133"/>
      <c r="E221" s="257"/>
      <c r="F221" s="132"/>
      <c r="G221" s="132"/>
      <c r="H221" s="125"/>
      <c r="I221" s="125"/>
      <c r="J221" s="125"/>
      <c r="K221" s="125"/>
    </row>
    <row r="222" spans="1:11" ht="15" customHeight="1">
      <c r="A222" s="133"/>
      <c r="B222" s="133"/>
      <c r="C222" s="134"/>
      <c r="D222" s="133"/>
      <c r="E222" s="257"/>
      <c r="F222" s="132"/>
      <c r="G222" s="132"/>
      <c r="H222" s="125"/>
      <c r="I222" s="125"/>
      <c r="J222" s="125"/>
      <c r="K222" s="125"/>
    </row>
    <row r="223" spans="1:11" ht="15" customHeight="1">
      <c r="A223" s="133"/>
      <c r="B223" s="133"/>
      <c r="C223" s="134"/>
      <c r="D223" s="133"/>
      <c r="E223" s="257"/>
      <c r="F223" s="132"/>
      <c r="G223" s="132"/>
      <c r="H223" s="125"/>
      <c r="I223" s="125"/>
      <c r="J223" s="125"/>
      <c r="K223" s="125"/>
    </row>
    <row r="224" spans="1:11" ht="15" customHeight="1">
      <c r="A224" s="133"/>
      <c r="B224" s="133"/>
      <c r="C224" s="134"/>
      <c r="D224" s="133"/>
      <c r="E224" s="257"/>
      <c r="F224" s="132"/>
      <c r="G224" s="132"/>
      <c r="H224" s="125"/>
      <c r="I224" s="125"/>
      <c r="J224" s="125"/>
      <c r="K224" s="125"/>
    </row>
    <row r="225" spans="1:11" ht="15" customHeight="1">
      <c r="A225" s="133"/>
      <c r="B225" s="133"/>
      <c r="C225" s="134"/>
      <c r="D225" s="133"/>
      <c r="E225" s="257"/>
      <c r="F225" s="132"/>
      <c r="G225" s="132"/>
      <c r="H225" s="125"/>
      <c r="I225" s="125"/>
      <c r="J225" s="125"/>
      <c r="K225" s="125"/>
    </row>
    <row r="226" spans="1:11" ht="15" customHeight="1">
      <c r="A226" s="133"/>
      <c r="B226" s="133"/>
      <c r="C226" s="134"/>
      <c r="D226" s="133"/>
      <c r="E226" s="257"/>
      <c r="F226" s="132"/>
      <c r="G226" s="132"/>
      <c r="H226" s="125"/>
      <c r="I226" s="125"/>
      <c r="J226" s="125"/>
      <c r="K226" s="125"/>
    </row>
    <row r="227" spans="1:11" ht="15" customHeight="1">
      <c r="A227" s="133"/>
      <c r="B227" s="133"/>
      <c r="C227" s="134"/>
      <c r="D227" s="133"/>
      <c r="E227" s="257"/>
      <c r="F227" s="132"/>
      <c r="G227" s="132"/>
      <c r="H227" s="125"/>
      <c r="I227" s="125"/>
      <c r="J227" s="125"/>
      <c r="K227" s="125"/>
    </row>
    <row r="228" spans="1:11" ht="15" customHeight="1">
      <c r="A228" s="133"/>
      <c r="B228" s="133"/>
      <c r="C228" s="134"/>
      <c r="D228" s="133"/>
      <c r="E228" s="257"/>
      <c r="F228" s="132"/>
      <c r="G228" s="132"/>
      <c r="H228" s="125"/>
      <c r="I228" s="125"/>
      <c r="J228" s="125"/>
      <c r="K228" s="125"/>
    </row>
    <row r="229" spans="1:11" ht="15" customHeight="1">
      <c r="A229" s="133"/>
      <c r="B229" s="133"/>
      <c r="C229" s="134"/>
      <c r="D229" s="133"/>
      <c r="E229" s="257"/>
      <c r="F229" s="132"/>
      <c r="G229" s="132"/>
      <c r="H229" s="125"/>
      <c r="I229" s="125"/>
      <c r="J229" s="125"/>
      <c r="K229" s="125"/>
    </row>
    <row r="230" spans="1:11" ht="15" customHeight="1">
      <c r="A230" s="133"/>
      <c r="B230" s="133"/>
      <c r="C230" s="134"/>
      <c r="D230" s="133"/>
      <c r="E230" s="257"/>
      <c r="F230" s="132"/>
      <c r="G230" s="132"/>
      <c r="H230" s="125"/>
      <c r="I230" s="125"/>
      <c r="J230" s="125"/>
      <c r="K230" s="125"/>
    </row>
    <row r="231" spans="1:11" ht="15" customHeight="1">
      <c r="A231" s="133"/>
      <c r="B231" s="133"/>
      <c r="C231" s="134"/>
      <c r="D231" s="133"/>
      <c r="E231" s="257"/>
      <c r="F231" s="132"/>
      <c r="G231" s="132"/>
      <c r="H231" s="125"/>
      <c r="I231" s="125"/>
      <c r="J231" s="125"/>
      <c r="K231" s="125"/>
    </row>
    <row r="232" spans="1:11" ht="15" customHeight="1">
      <c r="A232" s="133"/>
      <c r="B232" s="133"/>
      <c r="C232" s="134"/>
      <c r="D232" s="133"/>
      <c r="E232" s="257"/>
      <c r="F232" s="132"/>
      <c r="G232" s="132"/>
      <c r="H232" s="125"/>
      <c r="I232" s="125"/>
      <c r="J232" s="125"/>
      <c r="K232" s="125"/>
    </row>
    <row r="233" spans="1:11" ht="15" customHeight="1">
      <c r="A233" s="133"/>
      <c r="B233" s="133"/>
      <c r="C233" s="134"/>
      <c r="D233" s="133"/>
      <c r="E233" s="257"/>
      <c r="F233" s="132"/>
      <c r="G233" s="132"/>
      <c r="H233" s="125"/>
      <c r="I233" s="125"/>
      <c r="J233" s="125"/>
      <c r="K233" s="125"/>
    </row>
    <row r="234" spans="1:11" ht="15" customHeight="1">
      <c r="A234" s="133"/>
      <c r="B234" s="133"/>
      <c r="C234" s="134"/>
      <c r="D234" s="133"/>
      <c r="E234" s="257"/>
      <c r="F234" s="132"/>
      <c r="G234" s="132"/>
      <c r="H234" s="125"/>
      <c r="I234" s="125"/>
      <c r="J234" s="125"/>
      <c r="K234" s="125"/>
    </row>
    <row r="235" spans="1:11" ht="15" customHeight="1">
      <c r="A235" s="133"/>
      <c r="B235" s="133"/>
      <c r="C235" s="134"/>
      <c r="D235" s="133"/>
      <c r="E235" s="257"/>
      <c r="F235" s="132"/>
      <c r="G235" s="132"/>
      <c r="H235" s="125"/>
      <c r="I235" s="125"/>
      <c r="J235" s="125"/>
      <c r="K235" s="125"/>
    </row>
    <row r="236" spans="1:11" ht="15" customHeight="1">
      <c r="A236" s="133"/>
      <c r="B236" s="133"/>
      <c r="C236" s="134"/>
      <c r="D236" s="133"/>
      <c r="E236" s="257"/>
      <c r="F236" s="132"/>
      <c r="G236" s="132"/>
      <c r="H236" s="125"/>
      <c r="I236" s="125"/>
      <c r="J236" s="125"/>
      <c r="K236" s="125"/>
    </row>
    <row r="237" spans="1:11" ht="15" customHeight="1">
      <c r="A237" s="133"/>
      <c r="B237" s="133"/>
      <c r="C237" s="134"/>
      <c r="D237" s="133"/>
      <c r="E237" s="257"/>
      <c r="F237" s="132"/>
      <c r="G237" s="132"/>
      <c r="H237" s="125"/>
      <c r="I237" s="125"/>
      <c r="J237" s="125"/>
      <c r="K237" s="125"/>
    </row>
    <row r="238" spans="1:11" ht="15" customHeight="1">
      <c r="A238" s="133"/>
      <c r="B238" s="133"/>
      <c r="C238" s="134"/>
      <c r="D238" s="133"/>
      <c r="E238" s="257"/>
      <c r="F238" s="132"/>
      <c r="G238" s="132"/>
      <c r="H238" s="125"/>
      <c r="I238" s="125"/>
      <c r="J238" s="125"/>
      <c r="K238" s="125"/>
    </row>
    <row r="239" spans="1:11" ht="15" customHeight="1">
      <c r="A239" s="133"/>
      <c r="B239" s="133"/>
      <c r="C239" s="134"/>
      <c r="D239" s="133"/>
      <c r="E239" s="257"/>
      <c r="F239" s="132"/>
      <c r="G239" s="132"/>
      <c r="H239" s="125"/>
      <c r="I239" s="125"/>
      <c r="J239" s="125"/>
      <c r="K239" s="125"/>
    </row>
    <row r="240" spans="1:11" ht="15" customHeight="1">
      <c r="A240" s="133"/>
      <c r="B240" s="133"/>
      <c r="C240" s="134"/>
      <c r="D240" s="133"/>
      <c r="E240" s="257"/>
      <c r="F240" s="132"/>
      <c r="G240" s="132"/>
      <c r="H240" s="125"/>
      <c r="I240" s="125"/>
      <c r="J240" s="125"/>
      <c r="K240" s="125"/>
    </row>
    <row r="241" spans="1:11" ht="15" customHeight="1">
      <c r="A241" s="133"/>
      <c r="B241" s="133"/>
      <c r="C241" s="134"/>
      <c r="D241" s="133"/>
      <c r="E241" s="257"/>
      <c r="F241" s="132"/>
      <c r="G241" s="132"/>
      <c r="H241" s="125"/>
      <c r="I241" s="125"/>
      <c r="J241" s="125"/>
      <c r="K241" s="125"/>
    </row>
    <row r="242" spans="1:11" ht="15" customHeight="1">
      <c r="A242" s="133"/>
      <c r="B242" s="133"/>
      <c r="C242" s="134"/>
      <c r="D242" s="133"/>
      <c r="E242" s="257"/>
      <c r="F242" s="132"/>
      <c r="G242" s="132"/>
      <c r="H242" s="125"/>
      <c r="I242" s="125"/>
      <c r="J242" s="125"/>
      <c r="K242" s="125"/>
    </row>
    <row r="243" spans="1:11" ht="15" customHeight="1">
      <c r="A243" s="133"/>
      <c r="B243" s="133"/>
      <c r="C243" s="134"/>
      <c r="D243" s="133"/>
      <c r="E243" s="257"/>
      <c r="F243" s="132"/>
      <c r="G243" s="132"/>
      <c r="H243" s="125"/>
      <c r="I243" s="125"/>
      <c r="J243" s="125"/>
      <c r="K243" s="125"/>
    </row>
    <row r="244" spans="1:11" ht="15" customHeight="1">
      <c r="A244" s="133"/>
      <c r="B244" s="133"/>
      <c r="C244" s="134"/>
      <c r="D244" s="133"/>
      <c r="E244" s="257"/>
      <c r="F244" s="132"/>
      <c r="G244" s="132"/>
      <c r="H244" s="125"/>
      <c r="I244" s="125"/>
      <c r="J244" s="125"/>
      <c r="K244" s="125"/>
    </row>
    <row r="245" spans="1:11" ht="15" customHeight="1">
      <c r="A245" s="133"/>
      <c r="B245" s="133"/>
      <c r="C245" s="134"/>
      <c r="D245" s="133"/>
      <c r="E245" s="257"/>
      <c r="F245" s="132"/>
      <c r="G245" s="132"/>
    </row>
    <row r="246" spans="1:11" ht="15" customHeight="1">
      <c r="A246" s="133"/>
      <c r="B246" s="133"/>
      <c r="C246" s="134"/>
      <c r="D246" s="133"/>
      <c r="E246" s="257"/>
      <c r="F246" s="132"/>
      <c r="G246" s="132"/>
    </row>
    <row r="247" spans="1:11" ht="15" customHeight="1">
      <c r="A247" s="133"/>
      <c r="B247" s="133"/>
      <c r="C247" s="134"/>
      <c r="D247" s="133"/>
      <c r="E247" s="257"/>
      <c r="F247" s="132"/>
      <c r="G247" s="132"/>
    </row>
    <row r="248" spans="1:11" ht="15" customHeight="1">
      <c r="A248" s="133"/>
      <c r="B248" s="133"/>
      <c r="C248" s="134"/>
      <c r="D248" s="133"/>
      <c r="E248" s="257"/>
      <c r="F248" s="132"/>
      <c r="G248" s="132"/>
    </row>
    <row r="249" spans="1:11" ht="15" customHeight="1">
      <c r="A249" s="133"/>
      <c r="B249" s="133"/>
      <c r="C249" s="134"/>
      <c r="D249" s="133"/>
      <c r="E249" s="257"/>
      <c r="F249" s="132"/>
      <c r="G249" s="132"/>
    </row>
    <row r="250" spans="1:11" ht="15" customHeight="1">
      <c r="A250" s="133"/>
      <c r="B250" s="133"/>
      <c r="C250" s="134"/>
      <c r="D250" s="133"/>
      <c r="E250" s="257"/>
      <c r="F250" s="132"/>
      <c r="G250" s="132"/>
    </row>
    <row r="251" spans="1:11" ht="15" customHeight="1">
      <c r="A251" s="133"/>
      <c r="B251" s="133"/>
      <c r="C251" s="134"/>
      <c r="D251" s="133"/>
      <c r="E251" s="257"/>
      <c r="F251" s="132"/>
      <c r="G251" s="132"/>
    </row>
    <row r="252" spans="1:11" ht="15" customHeight="1">
      <c r="A252" s="133"/>
      <c r="B252" s="133"/>
      <c r="C252" s="134"/>
      <c r="D252" s="133"/>
      <c r="E252" s="257"/>
      <c r="F252" s="132"/>
      <c r="G252" s="132"/>
    </row>
    <row r="253" spans="1:11" ht="15" customHeight="1">
      <c r="A253" s="133"/>
      <c r="B253" s="133"/>
      <c r="C253" s="134"/>
      <c r="D253" s="133"/>
      <c r="E253" s="257"/>
      <c r="F253" s="132"/>
      <c r="G253" s="132"/>
    </row>
    <row r="254" spans="1:11" ht="15" customHeight="1">
      <c r="A254" s="133"/>
      <c r="B254" s="133"/>
      <c r="C254" s="134"/>
      <c r="D254" s="133"/>
      <c r="E254" s="257"/>
      <c r="F254" s="132"/>
      <c r="G254" s="132"/>
    </row>
    <row r="255" spans="1:11" ht="15" customHeight="1">
      <c r="A255" s="133"/>
      <c r="B255" s="133"/>
      <c r="C255" s="134"/>
      <c r="D255" s="133"/>
      <c r="E255" s="257"/>
      <c r="F255" s="132"/>
      <c r="G255" s="132"/>
    </row>
    <row r="256" spans="1:11" ht="15" customHeight="1">
      <c r="A256" s="133"/>
      <c r="B256" s="133"/>
      <c r="C256" s="134"/>
      <c r="D256" s="133"/>
      <c r="E256" s="257"/>
      <c r="F256" s="132"/>
      <c r="G256" s="132"/>
    </row>
    <row r="257" spans="1:7" ht="15" customHeight="1">
      <c r="A257" s="133"/>
      <c r="B257" s="133"/>
      <c r="C257" s="134"/>
      <c r="D257" s="133"/>
      <c r="E257" s="257"/>
      <c r="F257" s="132"/>
      <c r="G257" s="132"/>
    </row>
    <row r="258" spans="1:7" ht="15" customHeight="1">
      <c r="A258" s="133"/>
      <c r="B258" s="133"/>
      <c r="C258" s="134"/>
      <c r="D258" s="133"/>
      <c r="E258" s="257"/>
      <c r="F258" s="132"/>
      <c r="G258" s="132"/>
    </row>
    <row r="259" spans="1:7" ht="15" customHeight="1">
      <c r="A259" s="133"/>
      <c r="B259" s="133"/>
      <c r="C259" s="134"/>
      <c r="D259" s="133"/>
      <c r="E259" s="257"/>
      <c r="F259" s="132"/>
      <c r="G259" s="132"/>
    </row>
    <row r="260" spans="1:7" ht="15" customHeight="1">
      <c r="A260" s="133"/>
      <c r="B260" s="133"/>
      <c r="C260" s="134"/>
      <c r="D260" s="133"/>
      <c r="E260" s="257"/>
      <c r="F260" s="132"/>
      <c r="G260" s="132"/>
    </row>
    <row r="261" spans="1:7" ht="15" customHeight="1">
      <c r="A261" s="133"/>
      <c r="B261" s="133"/>
      <c r="C261" s="134"/>
      <c r="D261" s="133"/>
      <c r="E261" s="257"/>
      <c r="F261" s="132"/>
      <c r="G261" s="132"/>
    </row>
    <row r="262" spans="1:7" ht="15" customHeight="1">
      <c r="A262" s="133"/>
      <c r="B262" s="133"/>
      <c r="C262" s="134"/>
      <c r="D262" s="133"/>
      <c r="E262" s="257"/>
      <c r="F262" s="132"/>
      <c r="G262" s="132"/>
    </row>
    <row r="263" spans="1:7" ht="15" customHeight="1">
      <c r="A263" s="133"/>
      <c r="B263" s="133"/>
      <c r="C263" s="134"/>
      <c r="D263" s="133"/>
      <c r="E263" s="257"/>
      <c r="F263" s="132"/>
      <c r="G263" s="132"/>
    </row>
    <row r="264" spans="1:7" ht="15" customHeight="1">
      <c r="A264" s="133"/>
      <c r="B264" s="133"/>
      <c r="C264" s="134"/>
      <c r="D264" s="133"/>
      <c r="E264" s="257"/>
      <c r="F264" s="132"/>
      <c r="G264" s="132"/>
    </row>
    <row r="265" spans="1:7" ht="15" customHeight="1">
      <c r="A265" s="133"/>
      <c r="B265" s="133"/>
      <c r="C265" s="134"/>
      <c r="D265" s="133"/>
      <c r="E265" s="257"/>
      <c r="F265" s="132"/>
      <c r="G265" s="132"/>
    </row>
    <row r="266" spans="1:7" ht="15" customHeight="1">
      <c r="A266" s="133"/>
      <c r="B266" s="133"/>
      <c r="C266" s="134"/>
      <c r="D266" s="133"/>
      <c r="E266" s="257"/>
      <c r="F266" s="132"/>
      <c r="G266" s="132"/>
    </row>
    <row r="267" spans="1:7" ht="15" customHeight="1">
      <c r="A267" s="133"/>
      <c r="B267" s="133"/>
      <c r="C267" s="134"/>
      <c r="D267" s="133"/>
      <c r="E267" s="257"/>
      <c r="F267" s="132"/>
      <c r="G267" s="132"/>
    </row>
    <row r="268" spans="1:7" ht="15" customHeight="1">
      <c r="A268" s="133"/>
      <c r="B268" s="133"/>
      <c r="C268" s="134"/>
      <c r="D268" s="133"/>
      <c r="E268" s="257"/>
      <c r="F268" s="132"/>
      <c r="G268" s="132"/>
    </row>
    <row r="269" spans="1:7" ht="15" customHeight="1">
      <c r="A269" s="133"/>
      <c r="B269" s="133"/>
      <c r="C269" s="134"/>
      <c r="D269" s="133"/>
      <c r="E269" s="257"/>
      <c r="F269" s="132"/>
      <c r="G269" s="132"/>
    </row>
    <row r="270" spans="1:7" ht="15" customHeight="1">
      <c r="A270" s="133"/>
      <c r="B270" s="133"/>
      <c r="C270" s="134"/>
      <c r="D270" s="133"/>
      <c r="E270" s="257"/>
      <c r="F270" s="132"/>
      <c r="G270" s="132"/>
    </row>
    <row r="271" spans="1:7" ht="15" customHeight="1">
      <c r="A271" s="133"/>
      <c r="B271" s="133"/>
      <c r="C271" s="134"/>
      <c r="D271" s="133"/>
      <c r="E271" s="257"/>
      <c r="F271" s="132"/>
      <c r="G271" s="132"/>
    </row>
  </sheetData>
  <mergeCells count="4">
    <mergeCell ref="A1:G1"/>
    <mergeCell ref="A2:G2"/>
    <mergeCell ref="A3:G3"/>
    <mergeCell ref="A7:G7"/>
  </mergeCells>
  <printOptions horizontalCentered="1"/>
  <pageMargins left="0.51181102362204722" right="0.39370078740157483" top="0.51181102362204722" bottom="0.98425196850393704" header="0.15748031496062992" footer="0.78740157480314965"/>
  <pageSetup scale="59" orientation="portrait" r:id="rId1"/>
  <headerFooter alignWithMargins="0">
    <oddFooter>&amp;L&amp;9&amp;F&amp;Z&amp;R&amp;11&amp;Pde&amp;N</oddFooter>
  </headerFooter>
  <rowBreaks count="4" manualBreakCount="4">
    <brk id="46" max="6" man="1"/>
    <brk id="79" max="6" man="1"/>
    <brk id="104" max="6" man="1"/>
    <brk id="14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03EA-E0E4-4628-985F-195BEA6B99B8}">
  <dimension ref="A1:HV116"/>
  <sheetViews>
    <sheetView showGridLines="0" showZeros="0" tabSelected="1" view="pageBreakPreview" topLeftCell="A96" zoomScale="75" zoomScaleNormal="68" zoomScaleSheetLayoutView="75" workbookViewId="0">
      <selection activeCell="B99" sqref="B99:G115"/>
    </sheetView>
  </sheetViews>
  <sheetFormatPr baseColWidth="10" defaultColWidth="12.33203125" defaultRowHeight="18"/>
  <cols>
    <col min="1" max="1" width="10.83203125" style="5" customWidth="1"/>
    <col min="2" max="2" width="65.5" style="2" customWidth="1"/>
    <col min="3" max="3" width="14.83203125" style="70" customWidth="1"/>
    <col min="4" max="4" width="11.83203125" style="4" customWidth="1"/>
    <col min="5" max="5" width="17.5" style="2" customWidth="1"/>
    <col min="6" max="6" width="20.5" style="2" customWidth="1"/>
    <col min="7" max="7" width="24.83203125" style="3" customWidth="1"/>
    <col min="8" max="8" width="21.6640625" style="2" customWidth="1"/>
    <col min="9" max="9" width="26.5" style="2" customWidth="1"/>
    <col min="10" max="223" width="11" style="2" customWidth="1"/>
    <col min="224" max="256" width="12.33203125" style="1"/>
    <col min="257" max="257" width="15.5" style="1" customWidth="1"/>
    <col min="258" max="258" width="70.5" style="1" customWidth="1"/>
    <col min="259" max="259" width="16.83203125" style="1" customWidth="1"/>
    <col min="260" max="260" width="9.33203125" style="1" customWidth="1"/>
    <col min="261" max="261" width="23.5" style="1" bestFit="1" customWidth="1"/>
    <col min="262" max="262" width="26.1640625" style="1" bestFit="1" customWidth="1"/>
    <col min="263" max="263" width="32.33203125" style="1" customWidth="1"/>
    <col min="264" max="264" width="24.5" style="1" customWidth="1"/>
    <col min="265" max="479" width="11" style="1" customWidth="1"/>
    <col min="480" max="512" width="12.33203125" style="1"/>
    <col min="513" max="513" width="15.5" style="1" customWidth="1"/>
    <col min="514" max="514" width="70.5" style="1" customWidth="1"/>
    <col min="515" max="515" width="16.83203125" style="1" customWidth="1"/>
    <col min="516" max="516" width="9.33203125" style="1" customWidth="1"/>
    <col min="517" max="517" width="23.5" style="1" bestFit="1" customWidth="1"/>
    <col min="518" max="518" width="26.1640625" style="1" bestFit="1" customWidth="1"/>
    <col min="519" max="519" width="32.33203125" style="1" customWidth="1"/>
    <col min="520" max="520" width="24.5" style="1" customWidth="1"/>
    <col min="521" max="735" width="11" style="1" customWidth="1"/>
    <col min="736" max="768" width="12.33203125" style="1"/>
    <col min="769" max="769" width="15.5" style="1" customWidth="1"/>
    <col min="770" max="770" width="70.5" style="1" customWidth="1"/>
    <col min="771" max="771" width="16.83203125" style="1" customWidth="1"/>
    <col min="772" max="772" width="9.33203125" style="1" customWidth="1"/>
    <col min="773" max="773" width="23.5" style="1" bestFit="1" customWidth="1"/>
    <col min="774" max="774" width="26.1640625" style="1" bestFit="1" customWidth="1"/>
    <col min="775" max="775" width="32.33203125" style="1" customWidth="1"/>
    <col min="776" max="776" width="24.5" style="1" customWidth="1"/>
    <col min="777" max="991" width="11" style="1" customWidth="1"/>
    <col min="992" max="1024" width="12.33203125" style="1"/>
    <col min="1025" max="1025" width="15.5" style="1" customWidth="1"/>
    <col min="1026" max="1026" width="70.5" style="1" customWidth="1"/>
    <col min="1027" max="1027" width="16.83203125" style="1" customWidth="1"/>
    <col min="1028" max="1028" width="9.33203125" style="1" customWidth="1"/>
    <col min="1029" max="1029" width="23.5" style="1" bestFit="1" customWidth="1"/>
    <col min="1030" max="1030" width="26.1640625" style="1" bestFit="1" customWidth="1"/>
    <col min="1031" max="1031" width="32.33203125" style="1" customWidth="1"/>
    <col min="1032" max="1032" width="24.5" style="1" customWidth="1"/>
    <col min="1033" max="1247" width="11" style="1" customWidth="1"/>
    <col min="1248" max="1280" width="12.33203125" style="1"/>
    <col min="1281" max="1281" width="15.5" style="1" customWidth="1"/>
    <col min="1282" max="1282" width="70.5" style="1" customWidth="1"/>
    <col min="1283" max="1283" width="16.83203125" style="1" customWidth="1"/>
    <col min="1284" max="1284" width="9.33203125" style="1" customWidth="1"/>
    <col min="1285" max="1285" width="23.5" style="1" bestFit="1" customWidth="1"/>
    <col min="1286" max="1286" width="26.1640625" style="1" bestFit="1" customWidth="1"/>
    <col min="1287" max="1287" width="32.33203125" style="1" customWidth="1"/>
    <col min="1288" max="1288" width="24.5" style="1" customWidth="1"/>
    <col min="1289" max="1503" width="11" style="1" customWidth="1"/>
    <col min="1504" max="1536" width="12.33203125" style="1"/>
    <col min="1537" max="1537" width="15.5" style="1" customWidth="1"/>
    <col min="1538" max="1538" width="70.5" style="1" customWidth="1"/>
    <col min="1539" max="1539" width="16.83203125" style="1" customWidth="1"/>
    <col min="1540" max="1540" width="9.33203125" style="1" customWidth="1"/>
    <col min="1541" max="1541" width="23.5" style="1" bestFit="1" customWidth="1"/>
    <col min="1542" max="1542" width="26.1640625" style="1" bestFit="1" customWidth="1"/>
    <col min="1543" max="1543" width="32.33203125" style="1" customWidth="1"/>
    <col min="1544" max="1544" width="24.5" style="1" customWidth="1"/>
    <col min="1545" max="1759" width="11" style="1" customWidth="1"/>
    <col min="1760" max="1792" width="12.33203125" style="1"/>
    <col min="1793" max="1793" width="15.5" style="1" customWidth="1"/>
    <col min="1794" max="1794" width="70.5" style="1" customWidth="1"/>
    <col min="1795" max="1795" width="16.83203125" style="1" customWidth="1"/>
    <col min="1796" max="1796" width="9.33203125" style="1" customWidth="1"/>
    <col min="1797" max="1797" width="23.5" style="1" bestFit="1" customWidth="1"/>
    <col min="1798" max="1798" width="26.1640625" style="1" bestFit="1" customWidth="1"/>
    <col min="1799" max="1799" width="32.33203125" style="1" customWidth="1"/>
    <col min="1800" max="1800" width="24.5" style="1" customWidth="1"/>
    <col min="1801" max="2015" width="11" style="1" customWidth="1"/>
    <col min="2016" max="2048" width="12.33203125" style="1"/>
    <col min="2049" max="2049" width="15.5" style="1" customWidth="1"/>
    <col min="2050" max="2050" width="70.5" style="1" customWidth="1"/>
    <col min="2051" max="2051" width="16.83203125" style="1" customWidth="1"/>
    <col min="2052" max="2052" width="9.33203125" style="1" customWidth="1"/>
    <col min="2053" max="2053" width="23.5" style="1" bestFit="1" customWidth="1"/>
    <col min="2054" max="2054" width="26.1640625" style="1" bestFit="1" customWidth="1"/>
    <col min="2055" max="2055" width="32.33203125" style="1" customWidth="1"/>
    <col min="2056" max="2056" width="24.5" style="1" customWidth="1"/>
    <col min="2057" max="2271" width="11" style="1" customWidth="1"/>
    <col min="2272" max="2304" width="12.33203125" style="1"/>
    <col min="2305" max="2305" width="15.5" style="1" customWidth="1"/>
    <col min="2306" max="2306" width="70.5" style="1" customWidth="1"/>
    <col min="2307" max="2307" width="16.83203125" style="1" customWidth="1"/>
    <col min="2308" max="2308" width="9.33203125" style="1" customWidth="1"/>
    <col min="2309" max="2309" width="23.5" style="1" bestFit="1" customWidth="1"/>
    <col min="2310" max="2310" width="26.1640625" style="1" bestFit="1" customWidth="1"/>
    <col min="2311" max="2311" width="32.33203125" style="1" customWidth="1"/>
    <col min="2312" max="2312" width="24.5" style="1" customWidth="1"/>
    <col min="2313" max="2527" width="11" style="1" customWidth="1"/>
    <col min="2528" max="2560" width="12.33203125" style="1"/>
    <col min="2561" max="2561" width="15.5" style="1" customWidth="1"/>
    <col min="2562" max="2562" width="70.5" style="1" customWidth="1"/>
    <col min="2563" max="2563" width="16.83203125" style="1" customWidth="1"/>
    <col min="2564" max="2564" width="9.33203125" style="1" customWidth="1"/>
    <col min="2565" max="2565" width="23.5" style="1" bestFit="1" customWidth="1"/>
    <col min="2566" max="2566" width="26.1640625" style="1" bestFit="1" customWidth="1"/>
    <col min="2567" max="2567" width="32.33203125" style="1" customWidth="1"/>
    <col min="2568" max="2568" width="24.5" style="1" customWidth="1"/>
    <col min="2569" max="2783" width="11" style="1" customWidth="1"/>
    <col min="2784" max="2816" width="12.33203125" style="1"/>
    <col min="2817" max="2817" width="15.5" style="1" customWidth="1"/>
    <col min="2818" max="2818" width="70.5" style="1" customWidth="1"/>
    <col min="2819" max="2819" width="16.83203125" style="1" customWidth="1"/>
    <col min="2820" max="2820" width="9.33203125" style="1" customWidth="1"/>
    <col min="2821" max="2821" width="23.5" style="1" bestFit="1" customWidth="1"/>
    <col min="2822" max="2822" width="26.1640625" style="1" bestFit="1" customWidth="1"/>
    <col min="2823" max="2823" width="32.33203125" style="1" customWidth="1"/>
    <col min="2824" max="2824" width="24.5" style="1" customWidth="1"/>
    <col min="2825" max="3039" width="11" style="1" customWidth="1"/>
    <col min="3040" max="3072" width="12.33203125" style="1"/>
    <col min="3073" max="3073" width="15.5" style="1" customWidth="1"/>
    <col min="3074" max="3074" width="70.5" style="1" customWidth="1"/>
    <col min="3075" max="3075" width="16.83203125" style="1" customWidth="1"/>
    <col min="3076" max="3076" width="9.33203125" style="1" customWidth="1"/>
    <col min="3077" max="3077" width="23.5" style="1" bestFit="1" customWidth="1"/>
    <col min="3078" max="3078" width="26.1640625" style="1" bestFit="1" customWidth="1"/>
    <col min="3079" max="3079" width="32.33203125" style="1" customWidth="1"/>
    <col min="3080" max="3080" width="24.5" style="1" customWidth="1"/>
    <col min="3081" max="3295" width="11" style="1" customWidth="1"/>
    <col min="3296" max="3328" width="12.33203125" style="1"/>
    <col min="3329" max="3329" width="15.5" style="1" customWidth="1"/>
    <col min="3330" max="3330" width="70.5" style="1" customWidth="1"/>
    <col min="3331" max="3331" width="16.83203125" style="1" customWidth="1"/>
    <col min="3332" max="3332" width="9.33203125" style="1" customWidth="1"/>
    <col min="3333" max="3333" width="23.5" style="1" bestFit="1" customWidth="1"/>
    <col min="3334" max="3334" width="26.1640625" style="1" bestFit="1" customWidth="1"/>
    <col min="3335" max="3335" width="32.33203125" style="1" customWidth="1"/>
    <col min="3336" max="3336" width="24.5" style="1" customWidth="1"/>
    <col min="3337" max="3551" width="11" style="1" customWidth="1"/>
    <col min="3552" max="3584" width="12.33203125" style="1"/>
    <col min="3585" max="3585" width="15.5" style="1" customWidth="1"/>
    <col min="3586" max="3586" width="70.5" style="1" customWidth="1"/>
    <col min="3587" max="3587" width="16.83203125" style="1" customWidth="1"/>
    <col min="3588" max="3588" width="9.33203125" style="1" customWidth="1"/>
    <col min="3589" max="3589" width="23.5" style="1" bestFit="1" customWidth="1"/>
    <col min="3590" max="3590" width="26.1640625" style="1" bestFit="1" customWidth="1"/>
    <col min="3591" max="3591" width="32.33203125" style="1" customWidth="1"/>
    <col min="3592" max="3592" width="24.5" style="1" customWidth="1"/>
    <col min="3593" max="3807" width="11" style="1" customWidth="1"/>
    <col min="3808" max="3840" width="12.33203125" style="1"/>
    <col min="3841" max="3841" width="15.5" style="1" customWidth="1"/>
    <col min="3842" max="3842" width="70.5" style="1" customWidth="1"/>
    <col min="3843" max="3843" width="16.83203125" style="1" customWidth="1"/>
    <col min="3844" max="3844" width="9.33203125" style="1" customWidth="1"/>
    <col min="3845" max="3845" width="23.5" style="1" bestFit="1" customWidth="1"/>
    <col min="3846" max="3846" width="26.1640625" style="1" bestFit="1" customWidth="1"/>
    <col min="3847" max="3847" width="32.33203125" style="1" customWidth="1"/>
    <col min="3848" max="3848" width="24.5" style="1" customWidth="1"/>
    <col min="3849" max="4063" width="11" style="1" customWidth="1"/>
    <col min="4064" max="4096" width="12.33203125" style="1"/>
    <col min="4097" max="4097" width="15.5" style="1" customWidth="1"/>
    <col min="4098" max="4098" width="70.5" style="1" customWidth="1"/>
    <col min="4099" max="4099" width="16.83203125" style="1" customWidth="1"/>
    <col min="4100" max="4100" width="9.33203125" style="1" customWidth="1"/>
    <col min="4101" max="4101" width="23.5" style="1" bestFit="1" customWidth="1"/>
    <col min="4102" max="4102" width="26.1640625" style="1" bestFit="1" customWidth="1"/>
    <col min="4103" max="4103" width="32.33203125" style="1" customWidth="1"/>
    <col min="4104" max="4104" width="24.5" style="1" customWidth="1"/>
    <col min="4105" max="4319" width="11" style="1" customWidth="1"/>
    <col min="4320" max="4352" width="12.33203125" style="1"/>
    <col min="4353" max="4353" width="15.5" style="1" customWidth="1"/>
    <col min="4354" max="4354" width="70.5" style="1" customWidth="1"/>
    <col min="4355" max="4355" width="16.83203125" style="1" customWidth="1"/>
    <col min="4356" max="4356" width="9.33203125" style="1" customWidth="1"/>
    <col min="4357" max="4357" width="23.5" style="1" bestFit="1" customWidth="1"/>
    <col min="4358" max="4358" width="26.1640625" style="1" bestFit="1" customWidth="1"/>
    <col min="4359" max="4359" width="32.33203125" style="1" customWidth="1"/>
    <col min="4360" max="4360" width="24.5" style="1" customWidth="1"/>
    <col min="4361" max="4575" width="11" style="1" customWidth="1"/>
    <col min="4576" max="4608" width="12.33203125" style="1"/>
    <col min="4609" max="4609" width="15.5" style="1" customWidth="1"/>
    <col min="4610" max="4610" width="70.5" style="1" customWidth="1"/>
    <col min="4611" max="4611" width="16.83203125" style="1" customWidth="1"/>
    <col min="4612" max="4612" width="9.33203125" style="1" customWidth="1"/>
    <col min="4613" max="4613" width="23.5" style="1" bestFit="1" customWidth="1"/>
    <col min="4614" max="4614" width="26.1640625" style="1" bestFit="1" customWidth="1"/>
    <col min="4615" max="4615" width="32.33203125" style="1" customWidth="1"/>
    <col min="4616" max="4616" width="24.5" style="1" customWidth="1"/>
    <col min="4617" max="4831" width="11" style="1" customWidth="1"/>
    <col min="4832" max="4864" width="12.33203125" style="1"/>
    <col min="4865" max="4865" width="15.5" style="1" customWidth="1"/>
    <col min="4866" max="4866" width="70.5" style="1" customWidth="1"/>
    <col min="4867" max="4867" width="16.83203125" style="1" customWidth="1"/>
    <col min="4868" max="4868" width="9.33203125" style="1" customWidth="1"/>
    <col min="4869" max="4869" width="23.5" style="1" bestFit="1" customWidth="1"/>
    <col min="4870" max="4870" width="26.1640625" style="1" bestFit="1" customWidth="1"/>
    <col min="4871" max="4871" width="32.33203125" style="1" customWidth="1"/>
    <col min="4872" max="4872" width="24.5" style="1" customWidth="1"/>
    <col min="4873" max="5087" width="11" style="1" customWidth="1"/>
    <col min="5088" max="5120" width="12.33203125" style="1"/>
    <col min="5121" max="5121" width="15.5" style="1" customWidth="1"/>
    <col min="5122" max="5122" width="70.5" style="1" customWidth="1"/>
    <col min="5123" max="5123" width="16.83203125" style="1" customWidth="1"/>
    <col min="5124" max="5124" width="9.33203125" style="1" customWidth="1"/>
    <col min="5125" max="5125" width="23.5" style="1" bestFit="1" customWidth="1"/>
    <col min="5126" max="5126" width="26.1640625" style="1" bestFit="1" customWidth="1"/>
    <col min="5127" max="5127" width="32.33203125" style="1" customWidth="1"/>
    <col min="5128" max="5128" width="24.5" style="1" customWidth="1"/>
    <col min="5129" max="5343" width="11" style="1" customWidth="1"/>
    <col min="5344" max="5376" width="12.33203125" style="1"/>
    <col min="5377" max="5377" width="15.5" style="1" customWidth="1"/>
    <col min="5378" max="5378" width="70.5" style="1" customWidth="1"/>
    <col min="5379" max="5379" width="16.83203125" style="1" customWidth="1"/>
    <col min="5380" max="5380" width="9.33203125" style="1" customWidth="1"/>
    <col min="5381" max="5381" width="23.5" style="1" bestFit="1" customWidth="1"/>
    <col min="5382" max="5382" width="26.1640625" style="1" bestFit="1" customWidth="1"/>
    <col min="5383" max="5383" width="32.33203125" style="1" customWidth="1"/>
    <col min="5384" max="5384" width="24.5" style="1" customWidth="1"/>
    <col min="5385" max="5599" width="11" style="1" customWidth="1"/>
    <col min="5600" max="5632" width="12.33203125" style="1"/>
    <col min="5633" max="5633" width="15.5" style="1" customWidth="1"/>
    <col min="5634" max="5634" width="70.5" style="1" customWidth="1"/>
    <col min="5635" max="5635" width="16.83203125" style="1" customWidth="1"/>
    <col min="5636" max="5636" width="9.33203125" style="1" customWidth="1"/>
    <col min="5637" max="5637" width="23.5" style="1" bestFit="1" customWidth="1"/>
    <col min="5638" max="5638" width="26.1640625" style="1" bestFit="1" customWidth="1"/>
    <col min="5639" max="5639" width="32.33203125" style="1" customWidth="1"/>
    <col min="5640" max="5640" width="24.5" style="1" customWidth="1"/>
    <col min="5641" max="5855" width="11" style="1" customWidth="1"/>
    <col min="5856" max="5888" width="12.33203125" style="1"/>
    <col min="5889" max="5889" width="15.5" style="1" customWidth="1"/>
    <col min="5890" max="5890" width="70.5" style="1" customWidth="1"/>
    <col min="5891" max="5891" width="16.83203125" style="1" customWidth="1"/>
    <col min="5892" max="5892" width="9.33203125" style="1" customWidth="1"/>
    <col min="5893" max="5893" width="23.5" style="1" bestFit="1" customWidth="1"/>
    <col min="5894" max="5894" width="26.1640625" style="1" bestFit="1" customWidth="1"/>
    <col min="5895" max="5895" width="32.33203125" style="1" customWidth="1"/>
    <col min="5896" max="5896" width="24.5" style="1" customWidth="1"/>
    <col min="5897" max="6111" width="11" style="1" customWidth="1"/>
    <col min="6112" max="6144" width="12.33203125" style="1"/>
    <col min="6145" max="6145" width="15.5" style="1" customWidth="1"/>
    <col min="6146" max="6146" width="70.5" style="1" customWidth="1"/>
    <col min="6147" max="6147" width="16.83203125" style="1" customWidth="1"/>
    <col min="6148" max="6148" width="9.33203125" style="1" customWidth="1"/>
    <col min="6149" max="6149" width="23.5" style="1" bestFit="1" customWidth="1"/>
    <col min="6150" max="6150" width="26.1640625" style="1" bestFit="1" customWidth="1"/>
    <col min="6151" max="6151" width="32.33203125" style="1" customWidth="1"/>
    <col min="6152" max="6152" width="24.5" style="1" customWidth="1"/>
    <col min="6153" max="6367" width="11" style="1" customWidth="1"/>
    <col min="6368" max="6400" width="12.33203125" style="1"/>
    <col min="6401" max="6401" width="15.5" style="1" customWidth="1"/>
    <col min="6402" max="6402" width="70.5" style="1" customWidth="1"/>
    <col min="6403" max="6403" width="16.83203125" style="1" customWidth="1"/>
    <col min="6404" max="6404" width="9.33203125" style="1" customWidth="1"/>
    <col min="6405" max="6405" width="23.5" style="1" bestFit="1" customWidth="1"/>
    <col min="6406" max="6406" width="26.1640625" style="1" bestFit="1" customWidth="1"/>
    <col min="6407" max="6407" width="32.33203125" style="1" customWidth="1"/>
    <col min="6408" max="6408" width="24.5" style="1" customWidth="1"/>
    <col min="6409" max="6623" width="11" style="1" customWidth="1"/>
    <col min="6624" max="6656" width="12.33203125" style="1"/>
    <col min="6657" max="6657" width="15.5" style="1" customWidth="1"/>
    <col min="6658" max="6658" width="70.5" style="1" customWidth="1"/>
    <col min="6659" max="6659" width="16.83203125" style="1" customWidth="1"/>
    <col min="6660" max="6660" width="9.33203125" style="1" customWidth="1"/>
    <col min="6661" max="6661" width="23.5" style="1" bestFit="1" customWidth="1"/>
    <col min="6662" max="6662" width="26.1640625" style="1" bestFit="1" customWidth="1"/>
    <col min="6663" max="6663" width="32.33203125" style="1" customWidth="1"/>
    <col min="6664" max="6664" width="24.5" style="1" customWidth="1"/>
    <col min="6665" max="6879" width="11" style="1" customWidth="1"/>
    <col min="6880" max="6912" width="12.33203125" style="1"/>
    <col min="6913" max="6913" width="15.5" style="1" customWidth="1"/>
    <col min="6914" max="6914" width="70.5" style="1" customWidth="1"/>
    <col min="6915" max="6915" width="16.83203125" style="1" customWidth="1"/>
    <col min="6916" max="6916" width="9.33203125" style="1" customWidth="1"/>
    <col min="6917" max="6917" width="23.5" style="1" bestFit="1" customWidth="1"/>
    <col min="6918" max="6918" width="26.1640625" style="1" bestFit="1" customWidth="1"/>
    <col min="6919" max="6919" width="32.33203125" style="1" customWidth="1"/>
    <col min="6920" max="6920" width="24.5" style="1" customWidth="1"/>
    <col min="6921" max="7135" width="11" style="1" customWidth="1"/>
    <col min="7136" max="7168" width="12.33203125" style="1"/>
    <col min="7169" max="7169" width="15.5" style="1" customWidth="1"/>
    <col min="7170" max="7170" width="70.5" style="1" customWidth="1"/>
    <col min="7171" max="7171" width="16.83203125" style="1" customWidth="1"/>
    <col min="7172" max="7172" width="9.33203125" style="1" customWidth="1"/>
    <col min="7173" max="7173" width="23.5" style="1" bestFit="1" customWidth="1"/>
    <col min="7174" max="7174" width="26.1640625" style="1" bestFit="1" customWidth="1"/>
    <col min="7175" max="7175" width="32.33203125" style="1" customWidth="1"/>
    <col min="7176" max="7176" width="24.5" style="1" customWidth="1"/>
    <col min="7177" max="7391" width="11" style="1" customWidth="1"/>
    <col min="7392" max="7424" width="12.33203125" style="1"/>
    <col min="7425" max="7425" width="15.5" style="1" customWidth="1"/>
    <col min="7426" max="7426" width="70.5" style="1" customWidth="1"/>
    <col min="7427" max="7427" width="16.83203125" style="1" customWidth="1"/>
    <col min="7428" max="7428" width="9.33203125" style="1" customWidth="1"/>
    <col min="7429" max="7429" width="23.5" style="1" bestFit="1" customWidth="1"/>
    <col min="7430" max="7430" width="26.1640625" style="1" bestFit="1" customWidth="1"/>
    <col min="7431" max="7431" width="32.33203125" style="1" customWidth="1"/>
    <col min="7432" max="7432" width="24.5" style="1" customWidth="1"/>
    <col min="7433" max="7647" width="11" style="1" customWidth="1"/>
    <col min="7648" max="7680" width="12.33203125" style="1"/>
    <col min="7681" max="7681" width="15.5" style="1" customWidth="1"/>
    <col min="7682" max="7682" width="70.5" style="1" customWidth="1"/>
    <col min="7683" max="7683" width="16.83203125" style="1" customWidth="1"/>
    <col min="7684" max="7684" width="9.33203125" style="1" customWidth="1"/>
    <col min="7685" max="7685" width="23.5" style="1" bestFit="1" customWidth="1"/>
    <col min="7686" max="7686" width="26.1640625" style="1" bestFit="1" customWidth="1"/>
    <col min="7687" max="7687" width="32.33203125" style="1" customWidth="1"/>
    <col min="7688" max="7688" width="24.5" style="1" customWidth="1"/>
    <col min="7689" max="7903" width="11" style="1" customWidth="1"/>
    <col min="7904" max="7936" width="12.33203125" style="1"/>
    <col min="7937" max="7937" width="15.5" style="1" customWidth="1"/>
    <col min="7938" max="7938" width="70.5" style="1" customWidth="1"/>
    <col min="7939" max="7939" width="16.83203125" style="1" customWidth="1"/>
    <col min="7940" max="7940" width="9.33203125" style="1" customWidth="1"/>
    <col min="7941" max="7941" width="23.5" style="1" bestFit="1" customWidth="1"/>
    <col min="7942" max="7942" width="26.1640625" style="1" bestFit="1" customWidth="1"/>
    <col min="7943" max="7943" width="32.33203125" style="1" customWidth="1"/>
    <col min="7944" max="7944" width="24.5" style="1" customWidth="1"/>
    <col min="7945" max="8159" width="11" style="1" customWidth="1"/>
    <col min="8160" max="8192" width="12.33203125" style="1"/>
    <col min="8193" max="8193" width="15.5" style="1" customWidth="1"/>
    <col min="8194" max="8194" width="70.5" style="1" customWidth="1"/>
    <col min="8195" max="8195" width="16.83203125" style="1" customWidth="1"/>
    <col min="8196" max="8196" width="9.33203125" style="1" customWidth="1"/>
    <col min="8197" max="8197" width="23.5" style="1" bestFit="1" customWidth="1"/>
    <col min="8198" max="8198" width="26.1640625" style="1" bestFit="1" customWidth="1"/>
    <col min="8199" max="8199" width="32.33203125" style="1" customWidth="1"/>
    <col min="8200" max="8200" width="24.5" style="1" customWidth="1"/>
    <col min="8201" max="8415" width="11" style="1" customWidth="1"/>
    <col min="8416" max="8448" width="12.33203125" style="1"/>
    <col min="8449" max="8449" width="15.5" style="1" customWidth="1"/>
    <col min="8450" max="8450" width="70.5" style="1" customWidth="1"/>
    <col min="8451" max="8451" width="16.83203125" style="1" customWidth="1"/>
    <col min="8452" max="8452" width="9.33203125" style="1" customWidth="1"/>
    <col min="8453" max="8453" width="23.5" style="1" bestFit="1" customWidth="1"/>
    <col min="8454" max="8454" width="26.1640625" style="1" bestFit="1" customWidth="1"/>
    <col min="8455" max="8455" width="32.33203125" style="1" customWidth="1"/>
    <col min="8456" max="8456" width="24.5" style="1" customWidth="1"/>
    <col min="8457" max="8671" width="11" style="1" customWidth="1"/>
    <col min="8672" max="8704" width="12.33203125" style="1"/>
    <col min="8705" max="8705" width="15.5" style="1" customWidth="1"/>
    <col min="8706" max="8706" width="70.5" style="1" customWidth="1"/>
    <col min="8707" max="8707" width="16.83203125" style="1" customWidth="1"/>
    <col min="8708" max="8708" width="9.33203125" style="1" customWidth="1"/>
    <col min="8709" max="8709" width="23.5" style="1" bestFit="1" customWidth="1"/>
    <col min="8710" max="8710" width="26.1640625" style="1" bestFit="1" customWidth="1"/>
    <col min="8711" max="8711" width="32.33203125" style="1" customWidth="1"/>
    <col min="8712" max="8712" width="24.5" style="1" customWidth="1"/>
    <col min="8713" max="8927" width="11" style="1" customWidth="1"/>
    <col min="8928" max="8960" width="12.33203125" style="1"/>
    <col min="8961" max="8961" width="15.5" style="1" customWidth="1"/>
    <col min="8962" max="8962" width="70.5" style="1" customWidth="1"/>
    <col min="8963" max="8963" width="16.83203125" style="1" customWidth="1"/>
    <col min="8964" max="8964" width="9.33203125" style="1" customWidth="1"/>
    <col min="8965" max="8965" width="23.5" style="1" bestFit="1" customWidth="1"/>
    <col min="8966" max="8966" width="26.1640625" style="1" bestFit="1" customWidth="1"/>
    <col min="8967" max="8967" width="32.33203125" style="1" customWidth="1"/>
    <col min="8968" max="8968" width="24.5" style="1" customWidth="1"/>
    <col min="8969" max="9183" width="11" style="1" customWidth="1"/>
    <col min="9184" max="9216" width="12.33203125" style="1"/>
    <col min="9217" max="9217" width="15.5" style="1" customWidth="1"/>
    <col min="9218" max="9218" width="70.5" style="1" customWidth="1"/>
    <col min="9219" max="9219" width="16.83203125" style="1" customWidth="1"/>
    <col min="9220" max="9220" width="9.33203125" style="1" customWidth="1"/>
    <col min="9221" max="9221" width="23.5" style="1" bestFit="1" customWidth="1"/>
    <col min="9222" max="9222" width="26.1640625" style="1" bestFit="1" customWidth="1"/>
    <col min="9223" max="9223" width="32.33203125" style="1" customWidth="1"/>
    <col min="9224" max="9224" width="24.5" style="1" customWidth="1"/>
    <col min="9225" max="9439" width="11" style="1" customWidth="1"/>
    <col min="9440" max="9472" width="12.33203125" style="1"/>
    <col min="9473" max="9473" width="15.5" style="1" customWidth="1"/>
    <col min="9474" max="9474" width="70.5" style="1" customWidth="1"/>
    <col min="9475" max="9475" width="16.83203125" style="1" customWidth="1"/>
    <col min="9476" max="9476" width="9.33203125" style="1" customWidth="1"/>
    <col min="9477" max="9477" width="23.5" style="1" bestFit="1" customWidth="1"/>
    <col min="9478" max="9478" width="26.1640625" style="1" bestFit="1" customWidth="1"/>
    <col min="9479" max="9479" width="32.33203125" style="1" customWidth="1"/>
    <col min="9480" max="9480" width="24.5" style="1" customWidth="1"/>
    <col min="9481" max="9695" width="11" style="1" customWidth="1"/>
    <col min="9696" max="9728" width="12.33203125" style="1"/>
    <col min="9729" max="9729" width="15.5" style="1" customWidth="1"/>
    <col min="9730" max="9730" width="70.5" style="1" customWidth="1"/>
    <col min="9731" max="9731" width="16.83203125" style="1" customWidth="1"/>
    <col min="9732" max="9732" width="9.33203125" style="1" customWidth="1"/>
    <col min="9733" max="9733" width="23.5" style="1" bestFit="1" customWidth="1"/>
    <col min="9734" max="9734" width="26.1640625" style="1" bestFit="1" customWidth="1"/>
    <col min="9735" max="9735" width="32.33203125" style="1" customWidth="1"/>
    <col min="9736" max="9736" width="24.5" style="1" customWidth="1"/>
    <col min="9737" max="9951" width="11" style="1" customWidth="1"/>
    <col min="9952" max="9984" width="12.33203125" style="1"/>
    <col min="9985" max="9985" width="15.5" style="1" customWidth="1"/>
    <col min="9986" max="9986" width="70.5" style="1" customWidth="1"/>
    <col min="9987" max="9987" width="16.83203125" style="1" customWidth="1"/>
    <col min="9988" max="9988" width="9.33203125" style="1" customWidth="1"/>
    <col min="9989" max="9989" width="23.5" style="1" bestFit="1" customWidth="1"/>
    <col min="9990" max="9990" width="26.1640625" style="1" bestFit="1" customWidth="1"/>
    <col min="9991" max="9991" width="32.33203125" style="1" customWidth="1"/>
    <col min="9992" max="9992" width="24.5" style="1" customWidth="1"/>
    <col min="9993" max="10207" width="11" style="1" customWidth="1"/>
    <col min="10208" max="10240" width="12.33203125" style="1"/>
    <col min="10241" max="10241" width="15.5" style="1" customWidth="1"/>
    <col min="10242" max="10242" width="70.5" style="1" customWidth="1"/>
    <col min="10243" max="10243" width="16.83203125" style="1" customWidth="1"/>
    <col min="10244" max="10244" width="9.33203125" style="1" customWidth="1"/>
    <col min="10245" max="10245" width="23.5" style="1" bestFit="1" customWidth="1"/>
    <col min="10246" max="10246" width="26.1640625" style="1" bestFit="1" customWidth="1"/>
    <col min="10247" max="10247" width="32.33203125" style="1" customWidth="1"/>
    <col min="10248" max="10248" width="24.5" style="1" customWidth="1"/>
    <col min="10249" max="10463" width="11" style="1" customWidth="1"/>
    <col min="10464" max="10496" width="12.33203125" style="1"/>
    <col min="10497" max="10497" width="15.5" style="1" customWidth="1"/>
    <col min="10498" max="10498" width="70.5" style="1" customWidth="1"/>
    <col min="10499" max="10499" width="16.83203125" style="1" customWidth="1"/>
    <col min="10500" max="10500" width="9.33203125" style="1" customWidth="1"/>
    <col min="10501" max="10501" width="23.5" style="1" bestFit="1" customWidth="1"/>
    <col min="10502" max="10502" width="26.1640625" style="1" bestFit="1" customWidth="1"/>
    <col min="10503" max="10503" width="32.33203125" style="1" customWidth="1"/>
    <col min="10504" max="10504" width="24.5" style="1" customWidth="1"/>
    <col min="10505" max="10719" width="11" style="1" customWidth="1"/>
    <col min="10720" max="10752" width="12.33203125" style="1"/>
    <col min="10753" max="10753" width="15.5" style="1" customWidth="1"/>
    <col min="10754" max="10754" width="70.5" style="1" customWidth="1"/>
    <col min="10755" max="10755" width="16.83203125" style="1" customWidth="1"/>
    <col min="10756" max="10756" width="9.33203125" style="1" customWidth="1"/>
    <col min="10757" max="10757" width="23.5" style="1" bestFit="1" customWidth="1"/>
    <col min="10758" max="10758" width="26.1640625" style="1" bestFit="1" customWidth="1"/>
    <col min="10759" max="10759" width="32.33203125" style="1" customWidth="1"/>
    <col min="10760" max="10760" width="24.5" style="1" customWidth="1"/>
    <col min="10761" max="10975" width="11" style="1" customWidth="1"/>
    <col min="10976" max="11008" width="12.33203125" style="1"/>
    <col min="11009" max="11009" width="15.5" style="1" customWidth="1"/>
    <col min="11010" max="11010" width="70.5" style="1" customWidth="1"/>
    <col min="11011" max="11011" width="16.83203125" style="1" customWidth="1"/>
    <col min="11012" max="11012" width="9.33203125" style="1" customWidth="1"/>
    <col min="11013" max="11013" width="23.5" style="1" bestFit="1" customWidth="1"/>
    <col min="11014" max="11014" width="26.1640625" style="1" bestFit="1" customWidth="1"/>
    <col min="11015" max="11015" width="32.33203125" style="1" customWidth="1"/>
    <col min="11016" max="11016" width="24.5" style="1" customWidth="1"/>
    <col min="11017" max="11231" width="11" style="1" customWidth="1"/>
    <col min="11232" max="11264" width="12.33203125" style="1"/>
    <col min="11265" max="11265" width="15.5" style="1" customWidth="1"/>
    <col min="11266" max="11266" width="70.5" style="1" customWidth="1"/>
    <col min="11267" max="11267" width="16.83203125" style="1" customWidth="1"/>
    <col min="11268" max="11268" width="9.33203125" style="1" customWidth="1"/>
    <col min="11269" max="11269" width="23.5" style="1" bestFit="1" customWidth="1"/>
    <col min="11270" max="11270" width="26.1640625" style="1" bestFit="1" customWidth="1"/>
    <col min="11271" max="11271" width="32.33203125" style="1" customWidth="1"/>
    <col min="11272" max="11272" width="24.5" style="1" customWidth="1"/>
    <col min="11273" max="11487" width="11" style="1" customWidth="1"/>
    <col min="11488" max="11520" width="12.33203125" style="1"/>
    <col min="11521" max="11521" width="15.5" style="1" customWidth="1"/>
    <col min="11522" max="11522" width="70.5" style="1" customWidth="1"/>
    <col min="11523" max="11523" width="16.83203125" style="1" customWidth="1"/>
    <col min="11524" max="11524" width="9.33203125" style="1" customWidth="1"/>
    <col min="11525" max="11525" width="23.5" style="1" bestFit="1" customWidth="1"/>
    <col min="11526" max="11526" width="26.1640625" style="1" bestFit="1" customWidth="1"/>
    <col min="11527" max="11527" width="32.33203125" style="1" customWidth="1"/>
    <col min="11528" max="11528" width="24.5" style="1" customWidth="1"/>
    <col min="11529" max="11743" width="11" style="1" customWidth="1"/>
    <col min="11744" max="11776" width="12.33203125" style="1"/>
    <col min="11777" max="11777" width="15.5" style="1" customWidth="1"/>
    <col min="11778" max="11778" width="70.5" style="1" customWidth="1"/>
    <col min="11779" max="11779" width="16.83203125" style="1" customWidth="1"/>
    <col min="11780" max="11780" width="9.33203125" style="1" customWidth="1"/>
    <col min="11781" max="11781" width="23.5" style="1" bestFit="1" customWidth="1"/>
    <col min="11782" max="11782" width="26.1640625" style="1" bestFit="1" customWidth="1"/>
    <col min="11783" max="11783" width="32.33203125" style="1" customWidth="1"/>
    <col min="11784" max="11784" width="24.5" style="1" customWidth="1"/>
    <col min="11785" max="11999" width="11" style="1" customWidth="1"/>
    <col min="12000" max="12032" width="12.33203125" style="1"/>
    <col min="12033" max="12033" width="15.5" style="1" customWidth="1"/>
    <col min="12034" max="12034" width="70.5" style="1" customWidth="1"/>
    <col min="12035" max="12035" width="16.83203125" style="1" customWidth="1"/>
    <col min="12036" max="12036" width="9.33203125" style="1" customWidth="1"/>
    <col min="12037" max="12037" width="23.5" style="1" bestFit="1" customWidth="1"/>
    <col min="12038" max="12038" width="26.1640625" style="1" bestFit="1" customWidth="1"/>
    <col min="12039" max="12039" width="32.33203125" style="1" customWidth="1"/>
    <col min="12040" max="12040" width="24.5" style="1" customWidth="1"/>
    <col min="12041" max="12255" width="11" style="1" customWidth="1"/>
    <col min="12256" max="12288" width="12.33203125" style="1"/>
    <col min="12289" max="12289" width="15.5" style="1" customWidth="1"/>
    <col min="12290" max="12290" width="70.5" style="1" customWidth="1"/>
    <col min="12291" max="12291" width="16.83203125" style="1" customWidth="1"/>
    <col min="12292" max="12292" width="9.33203125" style="1" customWidth="1"/>
    <col min="12293" max="12293" width="23.5" style="1" bestFit="1" customWidth="1"/>
    <col min="12294" max="12294" width="26.1640625" style="1" bestFit="1" customWidth="1"/>
    <col min="12295" max="12295" width="32.33203125" style="1" customWidth="1"/>
    <col min="12296" max="12296" width="24.5" style="1" customWidth="1"/>
    <col min="12297" max="12511" width="11" style="1" customWidth="1"/>
    <col min="12512" max="12544" width="12.33203125" style="1"/>
    <col min="12545" max="12545" width="15.5" style="1" customWidth="1"/>
    <col min="12546" max="12546" width="70.5" style="1" customWidth="1"/>
    <col min="12547" max="12547" width="16.83203125" style="1" customWidth="1"/>
    <col min="12548" max="12548" width="9.33203125" style="1" customWidth="1"/>
    <col min="12549" max="12549" width="23.5" style="1" bestFit="1" customWidth="1"/>
    <col min="12550" max="12550" width="26.1640625" style="1" bestFit="1" customWidth="1"/>
    <col min="12551" max="12551" width="32.33203125" style="1" customWidth="1"/>
    <col min="12552" max="12552" width="24.5" style="1" customWidth="1"/>
    <col min="12553" max="12767" width="11" style="1" customWidth="1"/>
    <col min="12768" max="12800" width="12.33203125" style="1"/>
    <col min="12801" max="12801" width="15.5" style="1" customWidth="1"/>
    <col min="12802" max="12802" width="70.5" style="1" customWidth="1"/>
    <col min="12803" max="12803" width="16.83203125" style="1" customWidth="1"/>
    <col min="12804" max="12804" width="9.33203125" style="1" customWidth="1"/>
    <col min="12805" max="12805" width="23.5" style="1" bestFit="1" customWidth="1"/>
    <col min="12806" max="12806" width="26.1640625" style="1" bestFit="1" customWidth="1"/>
    <col min="12807" max="12807" width="32.33203125" style="1" customWidth="1"/>
    <col min="12808" max="12808" width="24.5" style="1" customWidth="1"/>
    <col min="12809" max="13023" width="11" style="1" customWidth="1"/>
    <col min="13024" max="13056" width="12.33203125" style="1"/>
    <col min="13057" max="13057" width="15.5" style="1" customWidth="1"/>
    <col min="13058" max="13058" width="70.5" style="1" customWidth="1"/>
    <col min="13059" max="13059" width="16.83203125" style="1" customWidth="1"/>
    <col min="13060" max="13060" width="9.33203125" style="1" customWidth="1"/>
    <col min="13061" max="13061" width="23.5" style="1" bestFit="1" customWidth="1"/>
    <col min="13062" max="13062" width="26.1640625" style="1" bestFit="1" customWidth="1"/>
    <col min="13063" max="13063" width="32.33203125" style="1" customWidth="1"/>
    <col min="13064" max="13064" width="24.5" style="1" customWidth="1"/>
    <col min="13065" max="13279" width="11" style="1" customWidth="1"/>
    <col min="13280" max="13312" width="12.33203125" style="1"/>
    <col min="13313" max="13313" width="15.5" style="1" customWidth="1"/>
    <col min="13314" max="13314" width="70.5" style="1" customWidth="1"/>
    <col min="13315" max="13315" width="16.83203125" style="1" customWidth="1"/>
    <col min="13316" max="13316" width="9.33203125" style="1" customWidth="1"/>
    <col min="13317" max="13317" width="23.5" style="1" bestFit="1" customWidth="1"/>
    <col min="13318" max="13318" width="26.1640625" style="1" bestFit="1" customWidth="1"/>
    <col min="13319" max="13319" width="32.33203125" style="1" customWidth="1"/>
    <col min="13320" max="13320" width="24.5" style="1" customWidth="1"/>
    <col min="13321" max="13535" width="11" style="1" customWidth="1"/>
    <col min="13536" max="13568" width="12.33203125" style="1"/>
    <col min="13569" max="13569" width="15.5" style="1" customWidth="1"/>
    <col min="13570" max="13570" width="70.5" style="1" customWidth="1"/>
    <col min="13571" max="13571" width="16.83203125" style="1" customWidth="1"/>
    <col min="13572" max="13572" width="9.33203125" style="1" customWidth="1"/>
    <col min="13573" max="13573" width="23.5" style="1" bestFit="1" customWidth="1"/>
    <col min="13574" max="13574" width="26.1640625" style="1" bestFit="1" customWidth="1"/>
    <col min="13575" max="13575" width="32.33203125" style="1" customWidth="1"/>
    <col min="13576" max="13576" width="24.5" style="1" customWidth="1"/>
    <col min="13577" max="13791" width="11" style="1" customWidth="1"/>
    <col min="13792" max="13824" width="12.33203125" style="1"/>
    <col min="13825" max="13825" width="15.5" style="1" customWidth="1"/>
    <col min="13826" max="13826" width="70.5" style="1" customWidth="1"/>
    <col min="13827" max="13827" width="16.83203125" style="1" customWidth="1"/>
    <col min="13828" max="13828" width="9.33203125" style="1" customWidth="1"/>
    <col min="13829" max="13829" width="23.5" style="1" bestFit="1" customWidth="1"/>
    <col min="13830" max="13830" width="26.1640625" style="1" bestFit="1" customWidth="1"/>
    <col min="13831" max="13831" width="32.33203125" style="1" customWidth="1"/>
    <col min="13832" max="13832" width="24.5" style="1" customWidth="1"/>
    <col min="13833" max="14047" width="11" style="1" customWidth="1"/>
    <col min="14048" max="14080" width="12.33203125" style="1"/>
    <col min="14081" max="14081" width="15.5" style="1" customWidth="1"/>
    <col min="14082" max="14082" width="70.5" style="1" customWidth="1"/>
    <col min="14083" max="14083" width="16.83203125" style="1" customWidth="1"/>
    <col min="14084" max="14084" width="9.33203125" style="1" customWidth="1"/>
    <col min="14085" max="14085" width="23.5" style="1" bestFit="1" customWidth="1"/>
    <col min="14086" max="14086" width="26.1640625" style="1" bestFit="1" customWidth="1"/>
    <col min="14087" max="14087" width="32.33203125" style="1" customWidth="1"/>
    <col min="14088" max="14088" width="24.5" style="1" customWidth="1"/>
    <col min="14089" max="14303" width="11" style="1" customWidth="1"/>
    <col min="14304" max="14336" width="12.33203125" style="1"/>
    <col min="14337" max="14337" width="15.5" style="1" customWidth="1"/>
    <col min="14338" max="14338" width="70.5" style="1" customWidth="1"/>
    <col min="14339" max="14339" width="16.83203125" style="1" customWidth="1"/>
    <col min="14340" max="14340" width="9.33203125" style="1" customWidth="1"/>
    <col min="14341" max="14341" width="23.5" style="1" bestFit="1" customWidth="1"/>
    <col min="14342" max="14342" width="26.1640625" style="1" bestFit="1" customWidth="1"/>
    <col min="14343" max="14343" width="32.33203125" style="1" customWidth="1"/>
    <col min="14344" max="14344" width="24.5" style="1" customWidth="1"/>
    <col min="14345" max="14559" width="11" style="1" customWidth="1"/>
    <col min="14560" max="14592" width="12.33203125" style="1"/>
    <col min="14593" max="14593" width="15.5" style="1" customWidth="1"/>
    <col min="14594" max="14594" width="70.5" style="1" customWidth="1"/>
    <col min="14595" max="14595" width="16.83203125" style="1" customWidth="1"/>
    <col min="14596" max="14596" width="9.33203125" style="1" customWidth="1"/>
    <col min="14597" max="14597" width="23.5" style="1" bestFit="1" customWidth="1"/>
    <col min="14598" max="14598" width="26.1640625" style="1" bestFit="1" customWidth="1"/>
    <col min="14599" max="14599" width="32.33203125" style="1" customWidth="1"/>
    <col min="14600" max="14600" width="24.5" style="1" customWidth="1"/>
    <col min="14601" max="14815" width="11" style="1" customWidth="1"/>
    <col min="14816" max="14848" width="12.33203125" style="1"/>
    <col min="14849" max="14849" width="15.5" style="1" customWidth="1"/>
    <col min="14850" max="14850" width="70.5" style="1" customWidth="1"/>
    <col min="14851" max="14851" width="16.83203125" style="1" customWidth="1"/>
    <col min="14852" max="14852" width="9.33203125" style="1" customWidth="1"/>
    <col min="14853" max="14853" width="23.5" style="1" bestFit="1" customWidth="1"/>
    <col min="14854" max="14854" width="26.1640625" style="1" bestFit="1" customWidth="1"/>
    <col min="14855" max="14855" width="32.33203125" style="1" customWidth="1"/>
    <col min="14856" max="14856" width="24.5" style="1" customWidth="1"/>
    <col min="14857" max="15071" width="11" style="1" customWidth="1"/>
    <col min="15072" max="15104" width="12.33203125" style="1"/>
    <col min="15105" max="15105" width="15.5" style="1" customWidth="1"/>
    <col min="15106" max="15106" width="70.5" style="1" customWidth="1"/>
    <col min="15107" max="15107" width="16.83203125" style="1" customWidth="1"/>
    <col min="15108" max="15108" width="9.33203125" style="1" customWidth="1"/>
    <col min="15109" max="15109" width="23.5" style="1" bestFit="1" customWidth="1"/>
    <col min="15110" max="15110" width="26.1640625" style="1" bestFit="1" customWidth="1"/>
    <col min="15111" max="15111" width="32.33203125" style="1" customWidth="1"/>
    <col min="15112" max="15112" width="24.5" style="1" customWidth="1"/>
    <col min="15113" max="15327" width="11" style="1" customWidth="1"/>
    <col min="15328" max="15360" width="12.33203125" style="1"/>
    <col min="15361" max="15361" width="15.5" style="1" customWidth="1"/>
    <col min="15362" max="15362" width="70.5" style="1" customWidth="1"/>
    <col min="15363" max="15363" width="16.83203125" style="1" customWidth="1"/>
    <col min="15364" max="15364" width="9.33203125" style="1" customWidth="1"/>
    <col min="15365" max="15365" width="23.5" style="1" bestFit="1" customWidth="1"/>
    <col min="15366" max="15366" width="26.1640625" style="1" bestFit="1" customWidth="1"/>
    <col min="15367" max="15367" width="32.33203125" style="1" customWidth="1"/>
    <col min="15368" max="15368" width="24.5" style="1" customWidth="1"/>
    <col min="15369" max="15583" width="11" style="1" customWidth="1"/>
    <col min="15584" max="15616" width="12.33203125" style="1"/>
    <col min="15617" max="15617" width="15.5" style="1" customWidth="1"/>
    <col min="15618" max="15618" width="70.5" style="1" customWidth="1"/>
    <col min="15619" max="15619" width="16.83203125" style="1" customWidth="1"/>
    <col min="15620" max="15620" width="9.33203125" style="1" customWidth="1"/>
    <col min="15621" max="15621" width="23.5" style="1" bestFit="1" customWidth="1"/>
    <col min="15622" max="15622" width="26.1640625" style="1" bestFit="1" customWidth="1"/>
    <col min="15623" max="15623" width="32.33203125" style="1" customWidth="1"/>
    <col min="15624" max="15624" width="24.5" style="1" customWidth="1"/>
    <col min="15625" max="15839" width="11" style="1" customWidth="1"/>
    <col min="15840" max="15872" width="12.33203125" style="1"/>
    <col min="15873" max="15873" width="15.5" style="1" customWidth="1"/>
    <col min="15874" max="15874" width="70.5" style="1" customWidth="1"/>
    <col min="15875" max="15875" width="16.83203125" style="1" customWidth="1"/>
    <col min="15876" max="15876" width="9.33203125" style="1" customWidth="1"/>
    <col min="15877" max="15877" width="23.5" style="1" bestFit="1" customWidth="1"/>
    <col min="15878" max="15878" width="26.1640625" style="1" bestFit="1" customWidth="1"/>
    <col min="15879" max="15879" width="32.33203125" style="1" customWidth="1"/>
    <col min="15880" max="15880" width="24.5" style="1" customWidth="1"/>
    <col min="15881" max="16095" width="11" style="1" customWidth="1"/>
    <col min="16096" max="16128" width="12.33203125" style="1"/>
    <col min="16129" max="16129" width="15.5" style="1" customWidth="1"/>
    <col min="16130" max="16130" width="70.5" style="1" customWidth="1"/>
    <col min="16131" max="16131" width="16.83203125" style="1" customWidth="1"/>
    <col min="16132" max="16132" width="9.33203125" style="1" customWidth="1"/>
    <col min="16133" max="16133" width="23.5" style="1" bestFit="1" customWidth="1"/>
    <col min="16134" max="16134" width="26.1640625" style="1" bestFit="1" customWidth="1"/>
    <col min="16135" max="16135" width="32.33203125" style="1" customWidth="1"/>
    <col min="16136" max="16136" width="24.5" style="1" customWidth="1"/>
    <col min="16137" max="16351" width="11" style="1" customWidth="1"/>
    <col min="16352" max="16384" width="12.33203125" style="1"/>
  </cols>
  <sheetData>
    <row r="1" spans="1:230">
      <c r="A1" s="261" t="s">
        <v>32</v>
      </c>
      <c r="B1" s="261"/>
      <c r="C1" s="261"/>
      <c r="D1" s="261"/>
      <c r="E1" s="261"/>
      <c r="F1" s="261"/>
      <c r="G1" s="261"/>
    </row>
    <row r="2" spans="1:230">
      <c r="A2" s="261" t="s">
        <v>31</v>
      </c>
      <c r="B2" s="261"/>
      <c r="C2" s="261"/>
      <c r="D2" s="261"/>
      <c r="E2" s="261"/>
      <c r="F2" s="261"/>
      <c r="G2" s="261"/>
    </row>
    <row r="3" spans="1:230">
      <c r="A3" s="262" t="s">
        <v>30</v>
      </c>
      <c r="B3" s="262"/>
      <c r="C3" s="262"/>
      <c r="D3" s="262"/>
      <c r="E3" s="262"/>
      <c r="F3" s="262"/>
      <c r="G3" s="262"/>
    </row>
    <row r="4" spans="1:230">
      <c r="A4" s="71"/>
      <c r="B4" s="71"/>
      <c r="C4" s="72"/>
      <c r="D4" s="71"/>
      <c r="E4" s="71"/>
      <c r="F4" s="71"/>
      <c r="G4" s="71"/>
    </row>
    <row r="5" spans="1:230">
      <c r="A5" s="73" t="s">
        <v>101</v>
      </c>
      <c r="B5" s="74"/>
      <c r="C5" s="75"/>
      <c r="D5" s="76"/>
      <c r="E5" s="77"/>
      <c r="F5" s="77"/>
      <c r="G5" s="78"/>
    </row>
    <row r="6" spans="1:230">
      <c r="A6" s="59"/>
      <c r="B6" s="57"/>
      <c r="C6" s="60"/>
      <c r="D6" s="58"/>
      <c r="E6" s="57"/>
      <c r="F6" s="57"/>
      <c r="G6" s="79"/>
    </row>
    <row r="7" spans="1:230" s="2" customFormat="1" ht="50.25" customHeight="1">
      <c r="A7" s="263" t="s">
        <v>100</v>
      </c>
      <c r="B7" s="263"/>
      <c r="C7" s="263"/>
      <c r="D7" s="263"/>
      <c r="E7" s="263"/>
      <c r="F7" s="263"/>
      <c r="G7" s="263"/>
      <c r="HP7" s="1"/>
      <c r="HQ7" s="1"/>
      <c r="HR7" s="1"/>
      <c r="HS7" s="1"/>
      <c r="HT7" s="1"/>
      <c r="HU7" s="1"/>
      <c r="HV7" s="1"/>
    </row>
    <row r="8" spans="1:230" s="2" customFormat="1" ht="18.75" customHeight="1" thickBot="1">
      <c r="A8" s="263"/>
      <c r="B8" s="263"/>
      <c r="C8" s="263"/>
      <c r="D8" s="263"/>
      <c r="E8" s="263"/>
      <c r="F8" s="263"/>
      <c r="G8" s="263"/>
      <c r="HP8" s="1"/>
      <c r="HQ8" s="1"/>
      <c r="HR8" s="1"/>
      <c r="HS8" s="1"/>
      <c r="HT8" s="1"/>
      <c r="HU8" s="1"/>
      <c r="HV8" s="1"/>
    </row>
    <row r="9" spans="1:230" s="2" customFormat="1" ht="20" thickTop="1" thickBot="1">
      <c r="A9" s="80" t="s">
        <v>6</v>
      </c>
      <c r="B9" s="81" t="s">
        <v>99</v>
      </c>
      <c r="C9" s="82" t="s">
        <v>98</v>
      </c>
      <c r="D9" s="83" t="s">
        <v>3</v>
      </c>
      <c r="E9" s="83" t="s">
        <v>97</v>
      </c>
      <c r="F9" s="84" t="s">
        <v>96</v>
      </c>
      <c r="G9" s="85" t="s">
        <v>95</v>
      </c>
      <c r="HP9" s="1"/>
      <c r="HQ9" s="1"/>
      <c r="HR9" s="1"/>
      <c r="HS9" s="1"/>
      <c r="HT9" s="1"/>
      <c r="HU9" s="1"/>
      <c r="HV9" s="1"/>
    </row>
    <row r="10" spans="1:230" s="2" customFormat="1" ht="24" customHeight="1" thickTop="1">
      <c r="A10" s="56"/>
      <c r="B10" s="55"/>
      <c r="C10" s="61"/>
      <c r="D10" s="54"/>
      <c r="E10" s="53"/>
      <c r="F10" s="52"/>
      <c r="G10" s="86"/>
      <c r="HP10" s="1"/>
      <c r="HQ10" s="1"/>
      <c r="HR10" s="1"/>
      <c r="HS10" s="1"/>
      <c r="HT10" s="1"/>
      <c r="HU10" s="1"/>
      <c r="HV10" s="1"/>
    </row>
    <row r="11" spans="1:230" s="2" customFormat="1" ht="21.75" customHeight="1">
      <c r="A11" s="35">
        <v>1</v>
      </c>
      <c r="B11" s="34" t="s">
        <v>94</v>
      </c>
      <c r="C11" s="62"/>
      <c r="D11" s="33"/>
      <c r="E11" s="50"/>
      <c r="F11" s="51"/>
      <c r="G11" s="87"/>
      <c r="HP11" s="1"/>
      <c r="HQ11" s="1"/>
      <c r="HR11" s="1"/>
      <c r="HS11" s="1"/>
      <c r="HT11" s="1"/>
      <c r="HU11" s="1"/>
      <c r="HV11" s="1"/>
    </row>
    <row r="12" spans="1:230" s="2" customFormat="1" ht="24" customHeight="1">
      <c r="A12" s="37">
        <f>+A11+0.1</f>
        <v>1.1000000000000001</v>
      </c>
      <c r="B12" s="36" t="s">
        <v>93</v>
      </c>
      <c r="C12" s="63">
        <v>1062.82</v>
      </c>
      <c r="D12" s="33" t="s">
        <v>1</v>
      </c>
      <c r="E12" s="32"/>
      <c r="F12" s="31">
        <f>+C12*E12</f>
        <v>0</v>
      </c>
      <c r="G12" s="87"/>
      <c r="HP12" s="1"/>
      <c r="HQ12" s="1"/>
      <c r="HR12" s="1"/>
      <c r="HS12" s="1"/>
      <c r="HT12" s="1"/>
      <c r="HU12" s="1"/>
      <c r="HV12" s="1"/>
    </row>
    <row r="13" spans="1:230" s="2" customFormat="1" ht="24" customHeight="1">
      <c r="A13" s="37">
        <f>+A12+0.1</f>
        <v>1.2000000000000002</v>
      </c>
      <c r="B13" s="36" t="s">
        <v>92</v>
      </c>
      <c r="C13" s="63">
        <v>1</v>
      </c>
      <c r="D13" s="33" t="s">
        <v>2</v>
      </c>
      <c r="E13" s="32"/>
      <c r="F13" s="31">
        <f>+C13*E13</f>
        <v>0</v>
      </c>
      <c r="G13" s="87">
        <f>SUM(F12:F13)</f>
        <v>0</v>
      </c>
      <c r="HP13" s="1"/>
      <c r="HQ13" s="1"/>
      <c r="HR13" s="1"/>
      <c r="HS13" s="1"/>
      <c r="HT13" s="1"/>
      <c r="HU13" s="1"/>
      <c r="HV13" s="1"/>
    </row>
    <row r="14" spans="1:230" s="2" customFormat="1" ht="24" customHeight="1">
      <c r="A14" s="37"/>
      <c r="B14" s="36"/>
      <c r="C14" s="63"/>
      <c r="D14" s="33"/>
      <c r="E14" s="32"/>
      <c r="F14" s="31"/>
      <c r="G14" s="87"/>
      <c r="HP14" s="1"/>
      <c r="HQ14" s="1"/>
      <c r="HR14" s="1"/>
      <c r="HS14" s="1"/>
      <c r="HT14" s="1"/>
      <c r="HU14" s="1"/>
      <c r="HV14" s="1"/>
    </row>
    <row r="15" spans="1:230" s="2" customFormat="1" ht="24" customHeight="1">
      <c r="A15" s="35">
        <v>2</v>
      </c>
      <c r="B15" s="34" t="s">
        <v>5</v>
      </c>
      <c r="C15" s="63"/>
      <c r="D15" s="33"/>
      <c r="E15" s="32"/>
      <c r="F15" s="31"/>
      <c r="G15" s="87"/>
      <c r="HP15" s="1"/>
      <c r="HQ15" s="1"/>
      <c r="HR15" s="1"/>
      <c r="HS15" s="1"/>
      <c r="HT15" s="1"/>
      <c r="HU15" s="1"/>
      <c r="HV15" s="1"/>
    </row>
    <row r="16" spans="1:230" s="2" customFormat="1" ht="41.25" customHeight="1">
      <c r="A16" s="37">
        <f>+A15+0.1</f>
        <v>2.1</v>
      </c>
      <c r="B16" s="36" t="s">
        <v>91</v>
      </c>
      <c r="C16" s="63">
        <v>5314.0999999999995</v>
      </c>
      <c r="D16" s="33" t="s">
        <v>0</v>
      </c>
      <c r="E16" s="32"/>
      <c r="F16" s="31">
        <f>+C16*E16</f>
        <v>0</v>
      </c>
      <c r="G16" s="87"/>
      <c r="HP16" s="1"/>
      <c r="HQ16" s="1"/>
      <c r="HR16" s="1"/>
      <c r="HS16" s="1"/>
      <c r="HT16" s="1"/>
      <c r="HU16" s="1"/>
      <c r="HV16" s="1"/>
    </row>
    <row r="17" spans="1:230" s="2" customFormat="1" ht="24" customHeight="1">
      <c r="A17" s="37">
        <f>+A16+0.1</f>
        <v>2.2000000000000002</v>
      </c>
      <c r="B17" s="36" t="s">
        <v>7</v>
      </c>
      <c r="C17" s="63">
        <v>212.56399999999999</v>
      </c>
      <c r="D17" s="33" t="s">
        <v>0</v>
      </c>
      <c r="E17" s="32"/>
      <c r="F17" s="31">
        <f>+C17*E17</f>
        <v>0</v>
      </c>
      <c r="G17" s="87"/>
      <c r="HP17" s="1"/>
      <c r="HQ17" s="1"/>
      <c r="HR17" s="1"/>
      <c r="HS17" s="1"/>
      <c r="HT17" s="1"/>
      <c r="HU17" s="1"/>
      <c r="HV17" s="1"/>
    </row>
    <row r="18" spans="1:230" s="2" customFormat="1" ht="24" customHeight="1">
      <c r="A18" s="37">
        <f>+A17+0.1</f>
        <v>2.3000000000000003</v>
      </c>
      <c r="B18" s="36" t="s">
        <v>90</v>
      </c>
      <c r="C18" s="63">
        <v>1989.1078233016322</v>
      </c>
      <c r="D18" s="33" t="s">
        <v>0</v>
      </c>
      <c r="E18" s="32"/>
      <c r="F18" s="31">
        <f>+C18*E18</f>
        <v>0</v>
      </c>
      <c r="G18" s="87"/>
      <c r="HP18" s="1"/>
      <c r="HQ18" s="1"/>
      <c r="HR18" s="1"/>
      <c r="HS18" s="1"/>
      <c r="HT18" s="1"/>
      <c r="HU18" s="1"/>
      <c r="HV18" s="1"/>
    </row>
    <row r="19" spans="1:230" s="2" customFormat="1" ht="24" customHeight="1">
      <c r="A19" s="37">
        <f>+A18+0.1</f>
        <v>2.4000000000000004</v>
      </c>
      <c r="B19" s="36" t="s">
        <v>89</v>
      </c>
      <c r="C19" s="63">
        <v>3861.3715353016314</v>
      </c>
      <c r="D19" s="33" t="s">
        <v>0</v>
      </c>
      <c r="E19" s="32"/>
      <c r="F19" s="31">
        <f>+C19*E19</f>
        <v>0</v>
      </c>
      <c r="G19" s="87"/>
      <c r="HP19" s="1"/>
      <c r="HQ19" s="1"/>
      <c r="HR19" s="1"/>
      <c r="HS19" s="1"/>
      <c r="HT19" s="1"/>
      <c r="HU19" s="1"/>
      <c r="HV19" s="1"/>
    </row>
    <row r="20" spans="1:230" s="2" customFormat="1" ht="24" customHeight="1">
      <c r="A20" s="37">
        <f>+A19+0.1</f>
        <v>2.5000000000000004</v>
      </c>
      <c r="B20" s="36" t="s">
        <v>88</v>
      </c>
      <c r="C20" s="63">
        <v>2862.1733702921219</v>
      </c>
      <c r="D20" s="33" t="s">
        <v>0</v>
      </c>
      <c r="E20" s="32"/>
      <c r="F20" s="31">
        <f>+C20*E20</f>
        <v>0</v>
      </c>
      <c r="G20" s="87">
        <f>SUM(F16:F20)</f>
        <v>0</v>
      </c>
      <c r="HP20" s="1"/>
      <c r="HQ20" s="1"/>
      <c r="HR20" s="1"/>
      <c r="HS20" s="1"/>
      <c r="HT20" s="1"/>
      <c r="HU20" s="1"/>
      <c r="HV20" s="1"/>
    </row>
    <row r="21" spans="1:230" s="2" customFormat="1" ht="24" customHeight="1">
      <c r="A21" s="37"/>
      <c r="B21" s="36"/>
      <c r="C21" s="63"/>
      <c r="D21" s="33"/>
      <c r="E21" s="50"/>
      <c r="F21" s="31"/>
      <c r="G21" s="87"/>
      <c r="HP21" s="1"/>
      <c r="HQ21" s="1"/>
      <c r="HR21" s="1"/>
      <c r="HS21" s="1"/>
      <c r="HT21" s="1"/>
      <c r="HU21" s="1"/>
      <c r="HV21" s="1"/>
    </row>
    <row r="22" spans="1:230" s="2" customFormat="1" ht="24" customHeight="1">
      <c r="A22" s="35">
        <v>3</v>
      </c>
      <c r="B22" s="34" t="s">
        <v>87</v>
      </c>
      <c r="C22" s="63"/>
      <c r="D22" s="33"/>
      <c r="E22" s="50"/>
      <c r="F22" s="31"/>
      <c r="G22" s="87"/>
      <c r="HP22" s="1"/>
      <c r="HQ22" s="1"/>
      <c r="HR22" s="1"/>
      <c r="HS22" s="1"/>
      <c r="HT22" s="1"/>
      <c r="HU22" s="1"/>
      <c r="HV22" s="1"/>
    </row>
    <row r="23" spans="1:230" s="2" customFormat="1" ht="24" customHeight="1">
      <c r="A23" s="38">
        <f>+A22+0.1</f>
        <v>3.1</v>
      </c>
      <c r="B23" s="34" t="s">
        <v>70</v>
      </c>
      <c r="C23" s="63"/>
      <c r="D23" s="33"/>
      <c r="E23" s="50"/>
      <c r="F23" s="31"/>
      <c r="G23" s="87"/>
      <c r="HP23" s="1"/>
      <c r="HQ23" s="1"/>
      <c r="HR23" s="1"/>
      <c r="HS23" s="1"/>
      <c r="HT23" s="1"/>
      <c r="HU23" s="1"/>
      <c r="HV23" s="1"/>
    </row>
    <row r="24" spans="1:230" s="2" customFormat="1" ht="24" customHeight="1">
      <c r="A24" s="35" t="s">
        <v>86</v>
      </c>
      <c r="B24" s="36" t="s">
        <v>68</v>
      </c>
      <c r="C24" s="63">
        <v>1062.82</v>
      </c>
      <c r="D24" s="33" t="s">
        <v>1</v>
      </c>
      <c r="E24" s="32"/>
      <c r="F24" s="31">
        <f>+C24*E24</f>
        <v>0</v>
      </c>
      <c r="G24" s="87"/>
      <c r="HP24" s="1"/>
      <c r="HQ24" s="1"/>
      <c r="HR24" s="1"/>
      <c r="HS24" s="1"/>
      <c r="HT24" s="1"/>
      <c r="HU24" s="1"/>
      <c r="HV24" s="1"/>
    </row>
    <row r="25" spans="1:230" s="2" customFormat="1" ht="27.75" customHeight="1">
      <c r="A25" s="38">
        <f>+A23+0.1</f>
        <v>3.2</v>
      </c>
      <c r="B25" s="34" t="s">
        <v>67</v>
      </c>
      <c r="C25" s="63"/>
      <c r="D25" s="33"/>
      <c r="E25" s="32"/>
      <c r="F25" s="31"/>
      <c r="G25" s="87"/>
      <c r="HP25" s="1"/>
      <c r="HQ25" s="1"/>
      <c r="HR25" s="1"/>
      <c r="HS25" s="1"/>
      <c r="HT25" s="1"/>
      <c r="HU25" s="1"/>
      <c r="HV25" s="1"/>
    </row>
    <row r="26" spans="1:230" s="2" customFormat="1" ht="24" customHeight="1">
      <c r="A26" s="39" t="s">
        <v>85</v>
      </c>
      <c r="B26" s="36" t="s">
        <v>65</v>
      </c>
      <c r="C26" s="63">
        <v>1</v>
      </c>
      <c r="D26" s="33" t="s">
        <v>3</v>
      </c>
      <c r="E26" s="32"/>
      <c r="F26" s="31">
        <f>+C26*E26</f>
        <v>0</v>
      </c>
      <c r="G26" s="87"/>
      <c r="HP26" s="1"/>
      <c r="HQ26" s="1"/>
      <c r="HR26" s="1"/>
      <c r="HS26" s="1"/>
      <c r="HT26" s="1"/>
      <c r="HU26" s="1"/>
      <c r="HV26" s="1"/>
    </row>
    <row r="27" spans="1:230" s="2" customFormat="1" ht="42.75" customHeight="1">
      <c r="A27" s="39" t="s">
        <v>84</v>
      </c>
      <c r="B27" s="36" t="s">
        <v>64</v>
      </c>
      <c r="C27" s="63">
        <v>1</v>
      </c>
      <c r="D27" s="33" t="s">
        <v>3</v>
      </c>
      <c r="E27" s="32"/>
      <c r="F27" s="31">
        <f>+C27*E27</f>
        <v>0</v>
      </c>
      <c r="G27" s="87"/>
      <c r="HP27" s="1"/>
      <c r="HQ27" s="1"/>
      <c r="HR27" s="1"/>
      <c r="HS27" s="1"/>
      <c r="HT27" s="1"/>
      <c r="HU27" s="1"/>
      <c r="HV27" s="1"/>
    </row>
    <row r="28" spans="1:230" s="2" customFormat="1" ht="24" customHeight="1">
      <c r="A28" s="38">
        <f>+A25+0.1</f>
        <v>3.3000000000000003</v>
      </c>
      <c r="B28" s="34" t="s">
        <v>63</v>
      </c>
      <c r="C28" s="63"/>
      <c r="D28" s="33"/>
      <c r="E28" s="32"/>
      <c r="F28" s="31"/>
      <c r="G28" s="87"/>
      <c r="HP28" s="1"/>
      <c r="HQ28" s="1"/>
      <c r="HR28" s="1"/>
      <c r="HS28" s="1"/>
      <c r="HT28" s="1"/>
      <c r="HU28" s="1"/>
      <c r="HV28" s="1"/>
    </row>
    <row r="29" spans="1:230" s="2" customFormat="1" ht="28.5" customHeight="1">
      <c r="A29" s="37" t="s">
        <v>83</v>
      </c>
      <c r="B29" s="36" t="s">
        <v>61</v>
      </c>
      <c r="C29" s="63">
        <v>2</v>
      </c>
      <c r="D29" s="33" t="s">
        <v>3</v>
      </c>
      <c r="E29" s="32"/>
      <c r="F29" s="31">
        <f>+C29*E29</f>
        <v>0</v>
      </c>
      <c r="G29" s="87"/>
      <c r="HP29" s="1"/>
      <c r="HQ29" s="1"/>
      <c r="HR29" s="1"/>
      <c r="HS29" s="1"/>
      <c r="HT29" s="1"/>
      <c r="HU29" s="1"/>
      <c r="HV29" s="1"/>
    </row>
    <row r="30" spans="1:230" s="2" customFormat="1" ht="24" customHeight="1">
      <c r="A30" s="38">
        <f>+A28+0.1</f>
        <v>3.4000000000000004</v>
      </c>
      <c r="B30" s="34" t="s">
        <v>82</v>
      </c>
      <c r="C30" s="63"/>
      <c r="D30" s="33"/>
      <c r="E30" s="32"/>
      <c r="F30" s="31"/>
      <c r="G30" s="87"/>
      <c r="HP30" s="1"/>
      <c r="HQ30" s="1"/>
      <c r="HR30" s="1"/>
      <c r="HS30" s="1"/>
      <c r="HT30" s="1"/>
      <c r="HU30" s="1"/>
      <c r="HV30" s="1"/>
    </row>
    <row r="31" spans="1:230" s="2" customFormat="1" ht="24" customHeight="1">
      <c r="A31" s="37" t="s">
        <v>81</v>
      </c>
      <c r="B31" s="36" t="s">
        <v>80</v>
      </c>
      <c r="C31" s="63">
        <v>4</v>
      </c>
      <c r="D31" s="33" t="s">
        <v>3</v>
      </c>
      <c r="E31" s="32"/>
      <c r="F31" s="31">
        <f>+C31*E31</f>
        <v>0</v>
      </c>
      <c r="G31" s="87"/>
      <c r="HP31" s="1"/>
      <c r="HQ31" s="1"/>
      <c r="HR31" s="1"/>
      <c r="HS31" s="1"/>
      <c r="HT31" s="1"/>
      <c r="HU31" s="1"/>
      <c r="HV31" s="1"/>
    </row>
    <row r="32" spans="1:230" s="2" customFormat="1" ht="24" customHeight="1">
      <c r="A32" s="37" t="s">
        <v>79</v>
      </c>
      <c r="B32" s="36" t="s">
        <v>78</v>
      </c>
      <c r="C32" s="63">
        <v>2</v>
      </c>
      <c r="D32" s="33" t="s">
        <v>3</v>
      </c>
      <c r="E32" s="32"/>
      <c r="F32" s="31">
        <f>+C32*E32</f>
        <v>0</v>
      </c>
      <c r="G32" s="87"/>
      <c r="HP32" s="1"/>
      <c r="HQ32" s="1"/>
      <c r="HR32" s="1"/>
      <c r="HS32" s="1"/>
      <c r="HT32" s="1"/>
      <c r="HU32" s="1"/>
      <c r="HV32" s="1"/>
    </row>
    <row r="33" spans="1:230" s="2" customFormat="1" ht="24" customHeight="1">
      <c r="A33" s="37" t="s">
        <v>77</v>
      </c>
      <c r="B33" s="36" t="s">
        <v>76</v>
      </c>
      <c r="C33" s="63">
        <v>2</v>
      </c>
      <c r="D33" s="33" t="s">
        <v>3</v>
      </c>
      <c r="E33" s="32"/>
      <c r="F33" s="31">
        <f>+C33*E33</f>
        <v>0</v>
      </c>
      <c r="G33" s="87"/>
      <c r="HP33" s="1"/>
      <c r="HQ33" s="1"/>
      <c r="HR33" s="1"/>
      <c r="HS33" s="1"/>
      <c r="HT33" s="1"/>
      <c r="HU33" s="1"/>
      <c r="HV33" s="1"/>
    </row>
    <row r="34" spans="1:230" s="2" customFormat="1" ht="23.25" customHeight="1">
      <c r="A34" s="38">
        <f>+A30+0.1</f>
        <v>3.5000000000000004</v>
      </c>
      <c r="B34" s="34" t="s">
        <v>60</v>
      </c>
      <c r="C34" s="63"/>
      <c r="D34" s="33"/>
      <c r="E34" s="32"/>
      <c r="F34" s="31"/>
      <c r="G34" s="87"/>
      <c r="HP34" s="1"/>
      <c r="HQ34" s="1"/>
      <c r="HR34" s="1"/>
      <c r="HS34" s="1"/>
      <c r="HT34" s="1"/>
      <c r="HU34" s="1"/>
      <c r="HV34" s="1"/>
    </row>
    <row r="35" spans="1:230" s="2" customFormat="1" ht="23.25" customHeight="1">
      <c r="A35" s="37" t="s">
        <v>75</v>
      </c>
      <c r="B35" s="36" t="s">
        <v>58</v>
      </c>
      <c r="C35" s="63">
        <v>1</v>
      </c>
      <c r="D35" s="33" t="s">
        <v>3</v>
      </c>
      <c r="E35" s="32"/>
      <c r="F35" s="31">
        <f>+C35*E35</f>
        <v>0</v>
      </c>
      <c r="G35" s="87"/>
      <c r="HP35" s="1"/>
      <c r="HQ35" s="1"/>
      <c r="HR35" s="1"/>
      <c r="HS35" s="1"/>
      <c r="HT35" s="1"/>
      <c r="HU35" s="1"/>
      <c r="HV35" s="1"/>
    </row>
    <row r="36" spans="1:230" s="2" customFormat="1" ht="23.25" customHeight="1">
      <c r="A36" s="38">
        <f>+A34+0.1</f>
        <v>3.6000000000000005</v>
      </c>
      <c r="B36" s="34" t="s">
        <v>57</v>
      </c>
      <c r="C36" s="63"/>
      <c r="D36" s="33"/>
      <c r="E36" s="32"/>
      <c r="F36" s="31"/>
      <c r="G36" s="87"/>
      <c r="HP36" s="1"/>
      <c r="HQ36" s="1"/>
      <c r="HR36" s="1"/>
      <c r="HS36" s="1"/>
      <c r="HT36" s="1"/>
      <c r="HU36" s="1"/>
      <c r="HV36" s="1"/>
    </row>
    <row r="37" spans="1:230" s="2" customFormat="1" ht="23.25" customHeight="1">
      <c r="A37" s="37" t="s">
        <v>74</v>
      </c>
      <c r="B37" s="36" t="s">
        <v>55</v>
      </c>
      <c r="C37" s="63">
        <v>1</v>
      </c>
      <c r="D37" s="33" t="s">
        <v>3</v>
      </c>
      <c r="E37" s="32"/>
      <c r="F37" s="31">
        <f>+C37*E37</f>
        <v>0</v>
      </c>
      <c r="G37" s="87"/>
      <c r="HP37" s="1"/>
      <c r="HQ37" s="1"/>
      <c r="HR37" s="1"/>
      <c r="HS37" s="1"/>
      <c r="HT37" s="1"/>
      <c r="HU37" s="1"/>
      <c r="HV37" s="1"/>
    </row>
    <row r="38" spans="1:230" s="2" customFormat="1" ht="24" customHeight="1">
      <c r="A38" s="37" t="s">
        <v>73</v>
      </c>
      <c r="B38" s="36" t="s">
        <v>53</v>
      </c>
      <c r="C38" s="63">
        <v>1</v>
      </c>
      <c r="D38" s="33" t="s">
        <v>3</v>
      </c>
      <c r="E38" s="32"/>
      <c r="F38" s="31">
        <f>+C38*E38</f>
        <v>0</v>
      </c>
      <c r="G38" s="87"/>
      <c r="HP38" s="1"/>
      <c r="HQ38" s="1"/>
      <c r="HR38" s="1"/>
      <c r="HS38" s="1"/>
      <c r="HT38" s="1"/>
      <c r="HU38" s="1"/>
      <c r="HV38" s="1"/>
    </row>
    <row r="39" spans="1:230" s="2" customFormat="1" ht="27" customHeight="1">
      <c r="A39" s="37" t="s">
        <v>72</v>
      </c>
      <c r="B39" s="36" t="s">
        <v>4</v>
      </c>
      <c r="C39" s="63">
        <v>1</v>
      </c>
      <c r="D39" s="33" t="s">
        <v>3</v>
      </c>
      <c r="E39" s="32"/>
      <c r="F39" s="31">
        <f>+C39*E39</f>
        <v>0</v>
      </c>
      <c r="G39" s="87">
        <f>SUM(F24:F39)</f>
        <v>0</v>
      </c>
      <c r="HP39" s="1"/>
      <c r="HQ39" s="1"/>
      <c r="HR39" s="1"/>
      <c r="HS39" s="1"/>
      <c r="HT39" s="1"/>
      <c r="HU39" s="1"/>
      <c r="HV39" s="1"/>
    </row>
    <row r="40" spans="1:230" s="2" customFormat="1" ht="20.25" customHeight="1">
      <c r="A40" s="37"/>
      <c r="B40" s="36"/>
      <c r="C40" s="63"/>
      <c r="D40" s="33"/>
      <c r="E40" s="32"/>
      <c r="F40" s="31"/>
      <c r="G40" s="87"/>
      <c r="HP40" s="1"/>
      <c r="HQ40" s="1"/>
      <c r="HR40" s="1"/>
      <c r="HS40" s="1"/>
      <c r="HT40" s="1"/>
      <c r="HU40" s="1"/>
      <c r="HV40" s="1"/>
    </row>
    <row r="41" spans="1:230" s="2" customFormat="1" ht="36.75" customHeight="1">
      <c r="A41" s="35">
        <v>4</v>
      </c>
      <c r="B41" s="34" t="s">
        <v>71</v>
      </c>
      <c r="C41" s="63"/>
      <c r="D41" s="33"/>
      <c r="E41" s="32"/>
      <c r="F41" s="31"/>
      <c r="G41" s="87"/>
      <c r="HP41" s="1"/>
      <c r="HQ41" s="1"/>
      <c r="HR41" s="1"/>
      <c r="HS41" s="1"/>
      <c r="HT41" s="1"/>
      <c r="HU41" s="1"/>
      <c r="HV41" s="1"/>
    </row>
    <row r="42" spans="1:230" s="2" customFormat="1" ht="27" customHeight="1">
      <c r="A42" s="38">
        <f>+A41+0.1</f>
        <v>4.0999999999999996</v>
      </c>
      <c r="B42" s="34" t="s">
        <v>70</v>
      </c>
      <c r="C42" s="63"/>
      <c r="D42" s="33"/>
      <c r="E42" s="32"/>
      <c r="F42" s="31"/>
      <c r="G42" s="87"/>
      <c r="HP42" s="1"/>
      <c r="HQ42" s="1"/>
      <c r="HR42" s="1"/>
      <c r="HS42" s="1"/>
      <c r="HT42" s="1"/>
      <c r="HU42" s="1"/>
      <c r="HV42" s="1"/>
    </row>
    <row r="43" spans="1:230" s="2" customFormat="1" ht="27" customHeight="1">
      <c r="A43" s="35" t="s">
        <v>69</v>
      </c>
      <c r="B43" s="36" t="s">
        <v>68</v>
      </c>
      <c r="C43" s="63">
        <v>1062.82</v>
      </c>
      <c r="D43" s="33" t="s">
        <v>1</v>
      </c>
      <c r="E43" s="32"/>
      <c r="F43" s="31">
        <f>+C43*E43</f>
        <v>0</v>
      </c>
      <c r="G43" s="87"/>
      <c r="HP43" s="1"/>
      <c r="HQ43" s="1"/>
      <c r="HR43" s="1"/>
      <c r="HS43" s="1"/>
      <c r="HT43" s="1"/>
      <c r="HU43" s="1"/>
      <c r="HV43" s="1"/>
    </row>
    <row r="44" spans="1:230" s="2" customFormat="1" ht="21" customHeight="1">
      <c r="A44" s="38">
        <f>+A42+0.1</f>
        <v>4.1999999999999993</v>
      </c>
      <c r="B44" s="34" t="s">
        <v>67</v>
      </c>
      <c r="C44" s="63"/>
      <c r="D44" s="33"/>
      <c r="E44" s="32"/>
      <c r="F44" s="31"/>
      <c r="G44" s="87"/>
      <c r="HP44" s="1"/>
      <c r="HQ44" s="1"/>
      <c r="HR44" s="1"/>
      <c r="HS44" s="1"/>
      <c r="HT44" s="1"/>
      <c r="HU44" s="1"/>
      <c r="HV44" s="1"/>
    </row>
    <row r="45" spans="1:230" s="2" customFormat="1" ht="27" customHeight="1">
      <c r="A45" s="35" t="s">
        <v>66</v>
      </c>
      <c r="B45" s="36" t="s">
        <v>65</v>
      </c>
      <c r="C45" s="63">
        <v>1</v>
      </c>
      <c r="D45" s="33" t="s">
        <v>3</v>
      </c>
      <c r="E45" s="32"/>
      <c r="F45" s="31">
        <f>+C45*E45</f>
        <v>0</v>
      </c>
      <c r="G45" s="87"/>
      <c r="HP45" s="1"/>
      <c r="HQ45" s="1"/>
      <c r="HR45" s="1"/>
      <c r="HS45" s="1"/>
      <c r="HT45" s="1"/>
      <c r="HU45" s="1"/>
      <c r="HV45" s="1"/>
    </row>
    <row r="46" spans="1:230" s="2" customFormat="1" ht="42" customHeight="1" thickBot="1">
      <c r="A46" s="49"/>
      <c r="B46" s="48" t="s">
        <v>64</v>
      </c>
      <c r="C46" s="64">
        <v>1</v>
      </c>
      <c r="D46" s="47" t="s">
        <v>3</v>
      </c>
      <c r="E46" s="46"/>
      <c r="F46" s="45">
        <f>+C46*E46</f>
        <v>0</v>
      </c>
      <c r="G46" s="88"/>
      <c r="HP46" s="1"/>
      <c r="HQ46" s="1"/>
      <c r="HR46" s="1"/>
      <c r="HS46" s="1"/>
      <c r="HT46" s="1"/>
      <c r="HU46" s="1"/>
      <c r="HV46" s="1"/>
    </row>
    <row r="47" spans="1:230" s="2" customFormat="1" ht="27" customHeight="1">
      <c r="A47" s="44">
        <f>+A44+0.1</f>
        <v>4.2999999999999989</v>
      </c>
      <c r="B47" s="43" t="s">
        <v>63</v>
      </c>
      <c r="C47" s="65"/>
      <c r="D47" s="42"/>
      <c r="E47" s="41"/>
      <c r="F47" s="40"/>
      <c r="G47" s="89"/>
      <c r="HP47" s="1"/>
      <c r="HQ47" s="1"/>
      <c r="HR47" s="1"/>
      <c r="HS47" s="1"/>
      <c r="HT47" s="1"/>
      <c r="HU47" s="1"/>
      <c r="HV47" s="1"/>
    </row>
    <row r="48" spans="1:230" s="2" customFormat="1" ht="27" customHeight="1">
      <c r="A48" s="37" t="s">
        <v>62</v>
      </c>
      <c r="B48" s="36" t="s">
        <v>61</v>
      </c>
      <c r="C48" s="63">
        <v>2</v>
      </c>
      <c r="D48" s="33" t="s">
        <v>3</v>
      </c>
      <c r="E48" s="32"/>
      <c r="F48" s="31">
        <f>+C48*E48</f>
        <v>0</v>
      </c>
      <c r="G48" s="87"/>
      <c r="HP48" s="1"/>
      <c r="HQ48" s="1"/>
      <c r="HR48" s="1"/>
      <c r="HS48" s="1"/>
      <c r="HT48" s="1"/>
      <c r="HU48" s="1"/>
      <c r="HV48" s="1"/>
    </row>
    <row r="49" spans="1:230" s="2" customFormat="1" ht="25.5" customHeight="1">
      <c r="A49" s="38">
        <f>+A47+0.1</f>
        <v>4.3999999999999986</v>
      </c>
      <c r="B49" s="34" t="s">
        <v>60</v>
      </c>
      <c r="C49" s="63"/>
      <c r="D49" s="33"/>
      <c r="E49" s="32"/>
      <c r="F49" s="31"/>
      <c r="G49" s="87"/>
      <c r="HP49" s="1"/>
      <c r="HQ49" s="1"/>
      <c r="HR49" s="1"/>
      <c r="HS49" s="1"/>
      <c r="HT49" s="1"/>
      <c r="HU49" s="1"/>
      <c r="HV49" s="1"/>
    </row>
    <row r="50" spans="1:230" s="2" customFormat="1" ht="26.25" customHeight="1">
      <c r="A50" s="39" t="s">
        <v>59</v>
      </c>
      <c r="B50" s="36" t="s">
        <v>58</v>
      </c>
      <c r="C50" s="63">
        <v>1</v>
      </c>
      <c r="D50" s="33" t="s">
        <v>3</v>
      </c>
      <c r="E50" s="32"/>
      <c r="F50" s="31">
        <f>+C50*E50</f>
        <v>0</v>
      </c>
      <c r="G50" s="87"/>
      <c r="HP50" s="1"/>
      <c r="HQ50" s="1"/>
      <c r="HR50" s="1"/>
      <c r="HS50" s="1"/>
      <c r="HT50" s="1"/>
      <c r="HU50" s="1"/>
      <c r="HV50" s="1"/>
    </row>
    <row r="51" spans="1:230" s="2" customFormat="1" ht="26.25" customHeight="1">
      <c r="A51" s="38">
        <f>+A49+0.1</f>
        <v>4.4999999999999982</v>
      </c>
      <c r="B51" s="34" t="s">
        <v>57</v>
      </c>
      <c r="C51" s="63"/>
      <c r="D51" s="33"/>
      <c r="E51" s="32"/>
      <c r="F51" s="31"/>
      <c r="G51" s="87"/>
      <c r="HP51" s="1"/>
      <c r="HQ51" s="1"/>
      <c r="HR51" s="1"/>
      <c r="HS51" s="1"/>
      <c r="HT51" s="1"/>
      <c r="HU51" s="1"/>
      <c r="HV51" s="1"/>
    </row>
    <row r="52" spans="1:230" s="2" customFormat="1" ht="26.25" customHeight="1">
      <c r="A52" s="37" t="s">
        <v>56</v>
      </c>
      <c r="B52" s="36" t="s">
        <v>55</v>
      </c>
      <c r="C52" s="63">
        <v>1</v>
      </c>
      <c r="D52" s="33" t="s">
        <v>3</v>
      </c>
      <c r="E52" s="32"/>
      <c r="F52" s="31">
        <f>+C52*E52</f>
        <v>0</v>
      </c>
      <c r="G52" s="87"/>
      <c r="HP52" s="1"/>
      <c r="HQ52" s="1"/>
      <c r="HR52" s="1"/>
      <c r="HS52" s="1"/>
      <c r="HT52" s="1"/>
      <c r="HU52" s="1"/>
      <c r="HV52" s="1"/>
    </row>
    <row r="53" spans="1:230" s="2" customFormat="1" ht="26.25" customHeight="1">
      <c r="A53" s="37" t="s">
        <v>54</v>
      </c>
      <c r="B53" s="36" t="s">
        <v>53</v>
      </c>
      <c r="C53" s="63">
        <v>1</v>
      </c>
      <c r="D53" s="33" t="s">
        <v>3</v>
      </c>
      <c r="E53" s="32"/>
      <c r="F53" s="31">
        <f>+C53*E53</f>
        <v>0</v>
      </c>
      <c r="G53" s="87"/>
      <c r="HP53" s="1"/>
      <c r="HQ53" s="1"/>
      <c r="HR53" s="1"/>
      <c r="HS53" s="1"/>
      <c r="HT53" s="1"/>
      <c r="HU53" s="1"/>
      <c r="HV53" s="1"/>
    </row>
    <row r="54" spans="1:230" s="2" customFormat="1" ht="26.25" customHeight="1">
      <c r="A54" s="37" t="s">
        <v>52</v>
      </c>
      <c r="B54" s="36" t="s">
        <v>4</v>
      </c>
      <c r="C54" s="63">
        <v>1</v>
      </c>
      <c r="D54" s="33" t="s">
        <v>3</v>
      </c>
      <c r="E54" s="32"/>
      <c r="F54" s="31">
        <f>+C54*E54</f>
        <v>0</v>
      </c>
      <c r="G54" s="87">
        <f>SUM(F43:F54)</f>
        <v>0</v>
      </c>
      <c r="HP54" s="1"/>
      <c r="HQ54" s="1"/>
      <c r="HR54" s="1"/>
      <c r="HS54" s="1"/>
      <c r="HT54" s="1"/>
      <c r="HU54" s="1"/>
      <c r="HV54" s="1"/>
    </row>
    <row r="55" spans="1:230" s="2" customFormat="1" ht="23.25" customHeight="1">
      <c r="A55" s="37"/>
      <c r="B55" s="36"/>
      <c r="C55" s="63"/>
      <c r="D55" s="33"/>
      <c r="E55" s="32"/>
      <c r="F55" s="31"/>
      <c r="G55" s="87"/>
      <c r="HP55" s="1"/>
      <c r="HQ55" s="1"/>
      <c r="HR55" s="1"/>
      <c r="HS55" s="1"/>
      <c r="HT55" s="1"/>
      <c r="HU55" s="1"/>
      <c r="HV55" s="1"/>
    </row>
    <row r="56" spans="1:230" s="2" customFormat="1" ht="41.25" customHeight="1">
      <c r="A56" s="35">
        <v>5</v>
      </c>
      <c r="B56" s="34" t="s">
        <v>51</v>
      </c>
      <c r="C56" s="63">
        <v>1</v>
      </c>
      <c r="D56" s="33" t="s">
        <v>3</v>
      </c>
      <c r="E56" s="32"/>
      <c r="F56" s="31">
        <f>+C56*E56</f>
        <v>0</v>
      </c>
      <c r="G56" s="87">
        <f>SUM(F56)</f>
        <v>0</v>
      </c>
      <c r="HP56" s="1"/>
      <c r="HQ56" s="1"/>
      <c r="HR56" s="1"/>
      <c r="HS56" s="1"/>
      <c r="HT56" s="1"/>
      <c r="HU56" s="1"/>
      <c r="HV56" s="1"/>
    </row>
    <row r="57" spans="1:230" s="2" customFormat="1" ht="19.5" customHeight="1">
      <c r="A57" s="35"/>
      <c r="B57" s="34"/>
      <c r="C57" s="63"/>
      <c r="D57" s="33"/>
      <c r="E57" s="32"/>
      <c r="F57" s="31"/>
      <c r="G57" s="87"/>
      <c r="HP57" s="1"/>
      <c r="HQ57" s="1"/>
      <c r="HR57" s="1"/>
      <c r="HS57" s="1"/>
      <c r="HT57" s="1"/>
      <c r="HU57" s="1"/>
      <c r="HV57" s="1"/>
    </row>
    <row r="58" spans="1:230" s="2" customFormat="1" ht="35.25" customHeight="1">
      <c r="A58" s="35">
        <v>6</v>
      </c>
      <c r="B58" s="34" t="s">
        <v>50</v>
      </c>
      <c r="C58" s="63">
        <v>1</v>
      </c>
      <c r="D58" s="33" t="s">
        <v>3</v>
      </c>
      <c r="E58" s="32"/>
      <c r="F58" s="31">
        <f>+C58*E58</f>
        <v>0</v>
      </c>
      <c r="G58" s="87">
        <f>SUM(F58)</f>
        <v>0</v>
      </c>
      <c r="HP58" s="1"/>
      <c r="HQ58" s="1"/>
      <c r="HR58" s="1"/>
      <c r="HS58" s="1"/>
      <c r="HT58" s="1"/>
      <c r="HU58" s="1"/>
      <c r="HV58" s="1"/>
    </row>
    <row r="59" spans="1:230" s="2" customFormat="1" ht="18.75" customHeight="1">
      <c r="A59" s="37"/>
      <c r="B59" s="36"/>
      <c r="C59" s="63"/>
      <c r="D59" s="33"/>
      <c r="E59" s="32"/>
      <c r="F59" s="31"/>
      <c r="G59" s="87"/>
      <c r="HP59" s="1"/>
      <c r="HQ59" s="1"/>
      <c r="HR59" s="1"/>
      <c r="HS59" s="1"/>
      <c r="HT59" s="1"/>
      <c r="HU59" s="1"/>
      <c r="HV59" s="1"/>
    </row>
    <row r="60" spans="1:230" s="2" customFormat="1" ht="23.25" customHeight="1">
      <c r="A60" s="35">
        <v>7</v>
      </c>
      <c r="B60" s="34" t="s">
        <v>49</v>
      </c>
      <c r="C60" s="63">
        <v>1</v>
      </c>
      <c r="D60" s="33" t="s">
        <v>3</v>
      </c>
      <c r="E60" s="32"/>
      <c r="F60" s="31">
        <f>+C60*E60</f>
        <v>0</v>
      </c>
      <c r="G60" s="87">
        <f>SUM(F60)</f>
        <v>0</v>
      </c>
      <c r="HP60" s="1"/>
      <c r="HQ60" s="1"/>
      <c r="HR60" s="1"/>
      <c r="HS60" s="1"/>
      <c r="HT60" s="1"/>
      <c r="HU60" s="1"/>
      <c r="HV60" s="1"/>
    </row>
    <row r="61" spans="1:230" s="2" customFormat="1" ht="23.25" customHeight="1">
      <c r="A61" s="37"/>
      <c r="B61" s="36"/>
      <c r="C61" s="63"/>
      <c r="D61" s="33"/>
      <c r="E61" s="32"/>
      <c r="F61" s="31"/>
      <c r="G61" s="87"/>
      <c r="HP61" s="1"/>
      <c r="HQ61" s="1"/>
      <c r="HR61" s="1"/>
      <c r="HS61" s="1"/>
      <c r="HT61" s="1"/>
      <c r="HU61" s="1"/>
      <c r="HV61" s="1"/>
    </row>
    <row r="62" spans="1:230" s="2" customFormat="1" ht="23.25" customHeight="1">
      <c r="A62" s="35">
        <v>8</v>
      </c>
      <c r="B62" s="34" t="s">
        <v>48</v>
      </c>
      <c r="C62" s="63">
        <v>7.1</v>
      </c>
      <c r="D62" s="33" t="s">
        <v>0</v>
      </c>
      <c r="E62" s="32"/>
      <c r="F62" s="31">
        <f>+C62*E62</f>
        <v>0</v>
      </c>
      <c r="G62" s="87">
        <f>SUM(F62)</f>
        <v>0</v>
      </c>
      <c r="HP62" s="1"/>
      <c r="HQ62" s="1"/>
      <c r="HR62" s="1"/>
      <c r="HS62" s="1"/>
      <c r="HT62" s="1"/>
      <c r="HU62" s="1"/>
      <c r="HV62" s="1"/>
    </row>
    <row r="63" spans="1:230" s="2" customFormat="1" ht="23.25" customHeight="1">
      <c r="A63" s="37"/>
      <c r="B63" s="36"/>
      <c r="C63" s="63"/>
      <c r="D63" s="33"/>
      <c r="E63" s="32"/>
      <c r="F63" s="31"/>
      <c r="G63" s="87"/>
      <c r="HP63" s="1"/>
      <c r="HQ63" s="1"/>
      <c r="HR63" s="1"/>
      <c r="HS63" s="1"/>
      <c r="HT63" s="1"/>
      <c r="HU63" s="1"/>
      <c r="HV63" s="1"/>
    </row>
    <row r="64" spans="1:230" s="2" customFormat="1" ht="27" customHeight="1">
      <c r="A64" s="35">
        <v>9</v>
      </c>
      <c r="B64" s="34" t="s">
        <v>47</v>
      </c>
      <c r="C64" s="63"/>
      <c r="D64" s="33"/>
      <c r="E64" s="32"/>
      <c r="F64" s="31"/>
      <c r="G64" s="87"/>
      <c r="HP64" s="1"/>
      <c r="HQ64" s="1"/>
      <c r="HR64" s="1"/>
      <c r="HS64" s="1"/>
      <c r="HT64" s="1"/>
      <c r="HU64" s="1"/>
      <c r="HV64" s="1"/>
    </row>
    <row r="65" spans="1:230" s="2" customFormat="1" ht="23.25" customHeight="1">
      <c r="A65" s="37">
        <f>+A64+0.1</f>
        <v>9.1</v>
      </c>
      <c r="B65" s="36" t="s">
        <v>46</v>
      </c>
      <c r="C65" s="63">
        <v>1062.82</v>
      </c>
      <c r="D65" s="33" t="s">
        <v>1</v>
      </c>
      <c r="E65" s="32"/>
      <c r="F65" s="31">
        <f>+C65*E65</f>
        <v>0</v>
      </c>
      <c r="G65" s="87">
        <f>SUM(F65)</f>
        <v>0</v>
      </c>
      <c r="HP65" s="1"/>
      <c r="HQ65" s="1"/>
      <c r="HR65" s="1"/>
      <c r="HS65" s="1"/>
      <c r="HT65" s="1"/>
      <c r="HU65" s="1"/>
      <c r="HV65" s="1"/>
    </row>
    <row r="66" spans="1:230" s="2" customFormat="1" ht="25.5" customHeight="1">
      <c r="A66" s="37"/>
      <c r="B66" s="36"/>
      <c r="C66" s="63"/>
      <c r="D66" s="33"/>
      <c r="E66" s="32"/>
      <c r="F66" s="31"/>
      <c r="G66" s="87"/>
      <c r="HP66" s="1"/>
      <c r="HQ66" s="1"/>
      <c r="HR66" s="1"/>
      <c r="HS66" s="1"/>
      <c r="HT66" s="1"/>
      <c r="HU66" s="1"/>
      <c r="HV66" s="1"/>
    </row>
    <row r="67" spans="1:230" s="2" customFormat="1" ht="39.75" customHeight="1">
      <c r="A67" s="35">
        <v>10</v>
      </c>
      <c r="B67" s="34" t="s">
        <v>45</v>
      </c>
      <c r="C67" s="63">
        <v>1</v>
      </c>
      <c r="D67" s="33" t="s">
        <v>2</v>
      </c>
      <c r="E67" s="32"/>
      <c r="F67" s="31">
        <f>+C67*E67</f>
        <v>0</v>
      </c>
      <c r="G67" s="87">
        <f>SUM(F67)</f>
        <v>0</v>
      </c>
      <c r="HP67" s="1"/>
      <c r="HQ67" s="1"/>
      <c r="HR67" s="1"/>
      <c r="HS67" s="1"/>
      <c r="HT67" s="1"/>
      <c r="HU67" s="1"/>
      <c r="HV67" s="1"/>
    </row>
    <row r="68" spans="1:230" s="2" customFormat="1" ht="23.25" customHeight="1">
      <c r="A68" s="37"/>
      <c r="B68" s="36"/>
      <c r="C68" s="63"/>
      <c r="D68" s="33"/>
      <c r="E68" s="32"/>
      <c r="F68" s="31"/>
      <c r="G68" s="87"/>
      <c r="HP68" s="1"/>
      <c r="HQ68" s="1"/>
      <c r="HR68" s="1"/>
      <c r="HS68" s="1"/>
      <c r="HT68" s="1"/>
      <c r="HU68" s="1"/>
      <c r="HV68" s="1"/>
    </row>
    <row r="69" spans="1:230" s="2" customFormat="1" ht="23.25" customHeight="1">
      <c r="A69" s="35">
        <v>11</v>
      </c>
      <c r="B69" s="34" t="s">
        <v>44</v>
      </c>
      <c r="C69" s="63">
        <v>1</v>
      </c>
      <c r="D69" s="33" t="s">
        <v>2</v>
      </c>
      <c r="E69" s="32"/>
      <c r="F69" s="31">
        <f>+C69*E69</f>
        <v>0</v>
      </c>
      <c r="G69" s="87">
        <f>SUM(F69)</f>
        <v>0</v>
      </c>
      <c r="HP69" s="1"/>
      <c r="HQ69" s="1"/>
      <c r="HR69" s="1"/>
      <c r="HS69" s="1"/>
      <c r="HT69" s="1"/>
      <c r="HU69" s="1"/>
      <c r="HV69" s="1"/>
    </row>
    <row r="70" spans="1:230" s="2" customFormat="1" ht="23.25" customHeight="1">
      <c r="A70" s="37"/>
      <c r="B70" s="36"/>
      <c r="C70" s="63"/>
      <c r="D70" s="33"/>
      <c r="E70" s="32"/>
      <c r="F70" s="31"/>
      <c r="G70" s="87"/>
      <c r="HP70" s="1"/>
      <c r="HQ70" s="1"/>
      <c r="HR70" s="1"/>
      <c r="HS70" s="1"/>
      <c r="HT70" s="1"/>
      <c r="HU70" s="1"/>
      <c r="HV70" s="1"/>
    </row>
    <row r="71" spans="1:230" s="2" customFormat="1" ht="23.25" customHeight="1">
      <c r="A71" s="35">
        <v>12</v>
      </c>
      <c r="B71" s="34" t="s">
        <v>43</v>
      </c>
      <c r="C71" s="63">
        <v>1062.82</v>
      </c>
      <c r="D71" s="33" t="s">
        <v>1</v>
      </c>
      <c r="E71" s="32"/>
      <c r="F71" s="31">
        <f>+C71*E71</f>
        <v>0</v>
      </c>
      <c r="G71" s="87">
        <f>SUM(F71)</f>
        <v>0</v>
      </c>
      <c r="HP71" s="1"/>
      <c r="HQ71" s="1"/>
      <c r="HR71" s="1"/>
      <c r="HS71" s="1"/>
      <c r="HT71" s="1"/>
      <c r="HU71" s="1"/>
      <c r="HV71" s="1"/>
    </row>
    <row r="72" spans="1:230" s="2" customFormat="1" ht="23.25" customHeight="1" thickBot="1">
      <c r="A72" s="30"/>
      <c r="B72" s="29"/>
      <c r="C72" s="66"/>
      <c r="D72" s="28"/>
      <c r="E72" s="27"/>
      <c r="F72" s="26"/>
      <c r="G72" s="90"/>
      <c r="HP72" s="1"/>
      <c r="HQ72" s="1"/>
      <c r="HR72" s="1"/>
      <c r="HS72" s="1"/>
      <c r="HT72" s="1"/>
      <c r="HU72" s="1"/>
      <c r="HV72" s="1"/>
    </row>
    <row r="73" spans="1:230" s="2" customFormat="1" ht="23.25" customHeight="1" thickTop="1" thickBot="1">
      <c r="A73" s="25"/>
      <c r="B73" s="23" t="s">
        <v>14</v>
      </c>
      <c r="C73" s="67"/>
      <c r="D73" s="24"/>
      <c r="E73" s="23"/>
      <c r="F73" s="23"/>
      <c r="G73" s="18">
        <f>SUM(G13:G71)</f>
        <v>0</v>
      </c>
      <c r="HP73" s="1"/>
      <c r="HQ73" s="1"/>
      <c r="HR73" s="1"/>
      <c r="HS73" s="1"/>
      <c r="HT73" s="1"/>
      <c r="HU73" s="1"/>
      <c r="HV73" s="1"/>
    </row>
    <row r="74" spans="1:230" s="2" customFormat="1" ht="23.25" customHeight="1" thickTop="1" thickBot="1">
      <c r="A74" s="22"/>
      <c r="B74" s="21" t="s">
        <v>42</v>
      </c>
      <c r="C74" s="68"/>
      <c r="D74" s="20"/>
      <c r="E74" s="19"/>
      <c r="F74" s="19"/>
      <c r="G74" s="18">
        <f>+G73</f>
        <v>0</v>
      </c>
      <c r="HP74" s="1"/>
      <c r="HQ74" s="1"/>
      <c r="HR74" s="1"/>
      <c r="HS74" s="1"/>
      <c r="HT74" s="1"/>
      <c r="HU74" s="1"/>
      <c r="HV74" s="1"/>
    </row>
    <row r="75" spans="1:230" s="2" customFormat="1" ht="23.25" customHeight="1" thickTop="1">
      <c r="A75" s="91"/>
      <c r="B75" s="92"/>
      <c r="C75" s="93"/>
      <c r="D75" s="94"/>
      <c r="E75" s="94"/>
      <c r="F75" s="94"/>
      <c r="G75" s="95"/>
      <c r="HP75" s="1"/>
      <c r="HQ75" s="1"/>
      <c r="HR75" s="1"/>
      <c r="HS75" s="1"/>
      <c r="HT75" s="1"/>
      <c r="HU75" s="1"/>
      <c r="HV75" s="1"/>
    </row>
    <row r="76" spans="1:230" s="2" customFormat="1" ht="23.25" customHeight="1">
      <c r="A76" s="15"/>
      <c r="B76" s="14" t="s">
        <v>33</v>
      </c>
      <c r="C76" s="13"/>
      <c r="D76" s="17">
        <v>0.1</v>
      </c>
      <c r="E76" s="11"/>
      <c r="F76" s="11">
        <f>D76*G74</f>
        <v>0</v>
      </c>
      <c r="G76" s="16"/>
      <c r="HP76" s="1"/>
      <c r="HQ76" s="1"/>
      <c r="HR76" s="1"/>
      <c r="HS76" s="1"/>
      <c r="HT76" s="1"/>
      <c r="HU76" s="1"/>
      <c r="HV76" s="1"/>
    </row>
    <row r="77" spans="1:230" s="2" customFormat="1" ht="23.25" customHeight="1">
      <c r="A77" s="15"/>
      <c r="B77" s="14" t="s">
        <v>10</v>
      </c>
      <c r="C77" s="13"/>
      <c r="D77" s="17">
        <v>2.5000000000000001E-2</v>
      </c>
      <c r="E77" s="11"/>
      <c r="F77" s="11">
        <f>D77*G74</f>
        <v>0</v>
      </c>
      <c r="G77" s="16"/>
      <c r="HP77" s="1"/>
      <c r="HQ77" s="1"/>
      <c r="HR77" s="1"/>
      <c r="HS77" s="1"/>
      <c r="HT77" s="1"/>
      <c r="HU77" s="1"/>
      <c r="HV77" s="1"/>
    </row>
    <row r="78" spans="1:230">
      <c r="A78" s="15"/>
      <c r="B78" s="14" t="s">
        <v>41</v>
      </c>
      <c r="C78" s="13"/>
      <c r="D78" s="17">
        <v>5.3499999999999999E-2</v>
      </c>
      <c r="E78" s="11"/>
      <c r="F78" s="11">
        <f>D78*G74</f>
        <v>0</v>
      </c>
      <c r="G78" s="16"/>
    </row>
    <row r="79" spans="1:230">
      <c r="A79" s="15"/>
      <c r="B79" s="14" t="s">
        <v>11</v>
      </c>
      <c r="C79" s="13"/>
      <c r="D79" s="17">
        <v>0.02</v>
      </c>
      <c r="E79" s="11"/>
      <c r="F79" s="11">
        <f>D79*G74</f>
        <v>0</v>
      </c>
      <c r="G79" s="16"/>
    </row>
    <row r="80" spans="1:230">
      <c r="A80" s="15"/>
      <c r="B80" s="14" t="s">
        <v>12</v>
      </c>
      <c r="C80" s="13"/>
      <c r="D80" s="17">
        <v>0.01</v>
      </c>
      <c r="E80" s="11"/>
      <c r="F80" s="11">
        <f>D80*G74</f>
        <v>0</v>
      </c>
      <c r="G80" s="16"/>
    </row>
    <row r="81" spans="1:7">
      <c r="A81" s="15"/>
      <c r="B81" s="14" t="s">
        <v>40</v>
      </c>
      <c r="C81" s="13"/>
      <c r="D81" s="17">
        <v>0.05</v>
      </c>
      <c r="E81" s="11"/>
      <c r="F81" s="11">
        <f>D81*G74</f>
        <v>0</v>
      </c>
      <c r="G81" s="16"/>
    </row>
    <row r="82" spans="1:7" ht="19" thickBot="1">
      <c r="A82" s="15"/>
      <c r="B82" s="14"/>
      <c r="C82" s="13"/>
      <c r="D82" s="12"/>
      <c r="E82" s="11"/>
      <c r="F82" s="11"/>
      <c r="G82" s="10"/>
    </row>
    <row r="83" spans="1:7" ht="20" thickTop="1" thickBot="1">
      <c r="A83" s="96"/>
      <c r="B83" s="97" t="s">
        <v>13</v>
      </c>
      <c r="C83" s="98"/>
      <c r="D83" s="99"/>
      <c r="E83" s="100"/>
      <c r="F83" s="100"/>
      <c r="G83" s="101">
        <f>SUM(F76:F81)</f>
        <v>0</v>
      </c>
    </row>
    <row r="84" spans="1:7" ht="20" thickTop="1" thickBot="1">
      <c r="A84" s="102"/>
      <c r="B84" s="103"/>
      <c r="C84" s="98"/>
      <c r="D84" s="104"/>
      <c r="E84" s="105"/>
      <c r="F84" s="105"/>
      <c r="G84" s="106"/>
    </row>
    <row r="85" spans="1:7" ht="20" thickTop="1" thickBot="1">
      <c r="A85" s="96"/>
      <c r="B85" s="97" t="s">
        <v>39</v>
      </c>
      <c r="C85" s="98"/>
      <c r="D85" s="99"/>
      <c r="E85" s="100"/>
      <c r="F85" s="100"/>
      <c r="G85" s="101">
        <f>+G83+G74</f>
        <v>0</v>
      </c>
    </row>
    <row r="86" spans="1:7" ht="20" thickTop="1" thickBot="1">
      <c r="A86" s="102"/>
      <c r="B86" s="103"/>
      <c r="C86" s="98"/>
      <c r="D86" s="104"/>
      <c r="E86" s="105"/>
      <c r="F86" s="105"/>
      <c r="G86" s="106"/>
    </row>
    <row r="87" spans="1:7" ht="20" thickTop="1" thickBot="1">
      <c r="A87" s="96"/>
      <c r="B87" s="97" t="s">
        <v>38</v>
      </c>
      <c r="C87" s="98"/>
      <c r="D87" s="107">
        <v>0.03</v>
      </c>
      <c r="E87" s="100"/>
      <c r="F87" s="100"/>
      <c r="G87" s="101">
        <f>+G83*D87</f>
        <v>0</v>
      </c>
    </row>
    <row r="88" spans="1:7" ht="20" thickTop="1" thickBot="1">
      <c r="A88" s="102"/>
      <c r="B88" s="103"/>
      <c r="C88" s="98"/>
      <c r="D88" s="104"/>
      <c r="E88" s="105"/>
      <c r="F88" s="105"/>
      <c r="G88" s="106"/>
    </row>
    <row r="89" spans="1:7" ht="20" thickTop="1" thickBot="1">
      <c r="A89" s="96"/>
      <c r="B89" s="97" t="s">
        <v>15</v>
      </c>
      <c r="C89" s="98"/>
      <c r="D89" s="107">
        <v>0.06</v>
      </c>
      <c r="E89" s="100"/>
      <c r="F89" s="100"/>
      <c r="G89" s="101">
        <f>D89*G74</f>
        <v>0</v>
      </c>
    </row>
    <row r="90" spans="1:7" ht="20" thickTop="1" thickBot="1">
      <c r="A90" s="108"/>
      <c r="B90" s="109"/>
      <c r="C90" s="110"/>
      <c r="D90" s="111"/>
      <c r="E90" s="112"/>
      <c r="F90" s="112"/>
      <c r="G90" s="113"/>
    </row>
    <row r="91" spans="1:7" ht="21" thickTop="1" thickBot="1">
      <c r="A91" s="114"/>
      <c r="B91" s="115" t="s">
        <v>17</v>
      </c>
      <c r="C91" s="116"/>
      <c r="D91" s="117">
        <f>1/1000</f>
        <v>1E-3</v>
      </c>
      <c r="E91" s="118"/>
      <c r="F91" s="118"/>
      <c r="G91" s="119">
        <f>D91*G74</f>
        <v>0</v>
      </c>
    </row>
    <row r="92" spans="1:7" ht="20" thickTop="1" thickBot="1">
      <c r="A92" s="102"/>
      <c r="B92" s="103"/>
      <c r="C92" s="98"/>
      <c r="D92" s="104"/>
      <c r="E92" s="105"/>
      <c r="F92" s="105"/>
      <c r="G92" s="106"/>
    </row>
    <row r="93" spans="1:7" ht="20" thickTop="1" thickBot="1">
      <c r="A93" s="96"/>
      <c r="B93" s="97" t="s">
        <v>16</v>
      </c>
      <c r="C93" s="98"/>
      <c r="D93" s="107">
        <v>0.05</v>
      </c>
      <c r="E93" s="100"/>
      <c r="F93" s="100"/>
      <c r="G93" s="101">
        <f>D93*G85</f>
        <v>0</v>
      </c>
    </row>
    <row r="94" spans="1:7" ht="20" thickTop="1" thickBot="1">
      <c r="A94" s="102"/>
      <c r="B94" s="103"/>
      <c r="C94" s="98"/>
      <c r="D94" s="105"/>
      <c r="E94" s="105"/>
      <c r="F94" s="105"/>
      <c r="G94" s="106"/>
    </row>
    <row r="95" spans="1:7" ht="40" thickTop="1" thickBot="1">
      <c r="A95" s="96"/>
      <c r="B95" s="120" t="s">
        <v>37</v>
      </c>
      <c r="C95" s="98"/>
      <c r="D95" s="107">
        <v>0.18</v>
      </c>
      <c r="E95" s="100"/>
      <c r="F95" s="100"/>
      <c r="G95" s="101">
        <f>D95*F76</f>
        <v>0</v>
      </c>
    </row>
    <row r="96" spans="1:7" ht="20" thickTop="1" thickBot="1">
      <c r="A96" s="102"/>
      <c r="B96" s="103"/>
      <c r="C96" s="98"/>
      <c r="D96" s="105"/>
      <c r="E96" s="105"/>
      <c r="F96" s="105"/>
      <c r="G96" s="106"/>
    </row>
    <row r="97" spans="1:7" ht="20" thickTop="1" thickBot="1">
      <c r="A97" s="96"/>
      <c r="B97" s="97" t="s">
        <v>18</v>
      </c>
      <c r="C97" s="98"/>
      <c r="D97" s="100"/>
      <c r="E97" s="100"/>
      <c r="F97" s="100"/>
      <c r="G97" s="101">
        <f>G85+G87+G89+G93+G95+G91</f>
        <v>0</v>
      </c>
    </row>
    <row r="98" spans="1:7" ht="19" thickTop="1">
      <c r="A98" s="8"/>
      <c r="B98" s="7"/>
      <c r="C98" s="69"/>
      <c r="D98" s="6"/>
      <c r="E98" s="6"/>
      <c r="F98" s="6"/>
      <c r="G98" s="6"/>
    </row>
    <row r="99" spans="1:7">
      <c r="A99" s="8"/>
      <c r="B99" s="7"/>
      <c r="C99" s="69"/>
      <c r="D99" s="6"/>
      <c r="E99" s="6"/>
      <c r="F99" s="9"/>
      <c r="G99" s="6"/>
    </row>
    <row r="100" spans="1:7">
      <c r="A100" s="8"/>
      <c r="B100" s="7"/>
      <c r="C100" s="69"/>
      <c r="D100" s="6"/>
      <c r="E100" s="6"/>
      <c r="F100" s="9"/>
      <c r="G100" s="6"/>
    </row>
    <row r="101" spans="1:7">
      <c r="A101" s="8"/>
      <c r="B101" s="7"/>
      <c r="C101" s="69"/>
      <c r="D101" s="6"/>
      <c r="E101" s="6"/>
      <c r="F101" s="9"/>
      <c r="G101" s="6"/>
    </row>
    <row r="102" spans="1:7">
      <c r="A102" s="8"/>
      <c r="B102" s="7"/>
      <c r="C102" s="69"/>
      <c r="D102" s="6"/>
      <c r="E102" s="6"/>
      <c r="F102" s="9"/>
      <c r="G102" s="6"/>
    </row>
    <row r="103" spans="1:7">
      <c r="A103" s="8"/>
      <c r="B103" s="7"/>
      <c r="C103" s="69"/>
      <c r="D103" s="6"/>
      <c r="E103" s="6"/>
      <c r="F103" s="9"/>
      <c r="G103" s="6"/>
    </row>
    <row r="104" spans="1:7">
      <c r="A104" s="8"/>
      <c r="B104" s="121"/>
      <c r="C104" s="122"/>
      <c r="D104" s="6"/>
      <c r="E104" s="123"/>
      <c r="F104" s="9"/>
      <c r="G104" s="6"/>
    </row>
    <row r="105" spans="1:7">
      <c r="A105" s="8"/>
      <c r="B105" s="7"/>
      <c r="C105" s="69"/>
      <c r="D105" s="6"/>
      <c r="E105" s="6"/>
      <c r="F105" s="9"/>
      <c r="G105" s="6"/>
    </row>
    <row r="106" spans="1:7">
      <c r="A106" s="8"/>
      <c r="B106" s="7"/>
      <c r="C106" s="69"/>
      <c r="D106" s="124"/>
      <c r="E106" s="6"/>
      <c r="F106" s="9"/>
      <c r="G106" s="6"/>
    </row>
    <row r="107" spans="1:7">
      <c r="A107" s="8"/>
      <c r="B107" s="7"/>
      <c r="C107" s="69"/>
      <c r="D107" s="6"/>
      <c r="E107" s="6"/>
      <c r="F107" s="9"/>
      <c r="G107" s="6"/>
    </row>
    <row r="108" spans="1:7">
      <c r="A108" s="8"/>
      <c r="B108" s="7"/>
      <c r="C108" s="69"/>
      <c r="D108" s="6"/>
      <c r="E108" s="6"/>
      <c r="F108" s="9"/>
      <c r="G108" s="6"/>
    </row>
    <row r="109" spans="1:7">
      <c r="A109" s="8"/>
      <c r="B109" s="7"/>
      <c r="C109" s="69"/>
      <c r="D109" s="6"/>
      <c r="E109" s="6"/>
      <c r="F109" s="9"/>
      <c r="G109" s="6"/>
    </row>
    <row r="110" spans="1:7">
      <c r="A110" s="8"/>
      <c r="B110" s="7"/>
      <c r="C110" s="69"/>
      <c r="D110" s="6"/>
      <c r="E110" s="6"/>
      <c r="F110" s="9"/>
      <c r="G110" s="6"/>
    </row>
    <row r="111" spans="1:7">
      <c r="A111" s="8"/>
      <c r="B111" s="7"/>
      <c r="C111" s="69"/>
      <c r="D111" s="6"/>
      <c r="E111" s="6"/>
      <c r="F111" s="9"/>
      <c r="G111" s="6"/>
    </row>
    <row r="112" spans="1:7">
      <c r="A112" s="8"/>
      <c r="B112" s="7"/>
      <c r="C112" s="69"/>
      <c r="D112" s="6"/>
      <c r="E112" s="6"/>
      <c r="F112" s="9"/>
      <c r="G112" s="6"/>
    </row>
    <row r="113" spans="1:7">
      <c r="A113" s="8"/>
      <c r="B113" s="121"/>
      <c r="C113" s="122"/>
      <c r="D113" s="124"/>
      <c r="E113" s="124"/>
      <c r="F113" s="9"/>
      <c r="G113" s="124"/>
    </row>
    <row r="114" spans="1:7">
      <c r="A114" s="8"/>
      <c r="B114" s="7"/>
      <c r="C114" s="69"/>
      <c r="D114" s="6"/>
      <c r="E114" s="6"/>
      <c r="F114" s="9"/>
      <c r="G114" s="6"/>
    </row>
    <row r="115" spans="1:7">
      <c r="A115" s="8"/>
      <c r="B115" s="7"/>
      <c r="C115" s="69"/>
      <c r="D115" s="6"/>
      <c r="E115" s="6"/>
      <c r="F115" s="9"/>
      <c r="G115" s="6"/>
    </row>
    <row r="116" spans="1:7">
      <c r="A116" s="8"/>
      <c r="B116" s="7"/>
      <c r="C116" s="69"/>
      <c r="D116" s="6"/>
      <c r="E116" s="6"/>
      <c r="F116" s="9"/>
      <c r="G116" s="6"/>
    </row>
  </sheetData>
  <sheetProtection selectLockedCells="1" selectUnlockedCells="1"/>
  <mergeCells count="5">
    <mergeCell ref="A1:G1"/>
    <mergeCell ref="A2:G2"/>
    <mergeCell ref="A3:G3"/>
    <mergeCell ref="A7:G7"/>
    <mergeCell ref="A8:G8"/>
  </mergeCells>
  <printOptions horizontalCentered="1"/>
  <pageMargins left="0.6692913385826772" right="0.70866141732283472" top="0.62992125984251968" bottom="1.0236220472440944" header="0.51181102362204722" footer="0.82677165354330717"/>
  <pageSetup scale="54" firstPageNumber="0" orientation="portrait" r:id="rId1"/>
  <headerFooter alignWithMargins="0">
    <oddFooter>&amp;L&amp;"Arial,Normal"&amp;8&amp;F&amp;Z&amp;R&amp;"Arial,Normal"&amp;P de &amp;N</oddFooter>
  </headerFooter>
  <rowBreaks count="2" manualBreakCount="2">
    <brk id="46" max="6" man="1"/>
    <brk id="7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378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2020-291</vt:lpstr>
      <vt:lpstr>2020-270</vt:lpstr>
      <vt:lpstr>'2020-270'!Área_de_impresión</vt:lpstr>
      <vt:lpstr>'2020-291'!Área_de_impresión</vt:lpstr>
      <vt:lpstr>'2020-270'!Excel_BuiltIn_Print_Area_1_1_1</vt:lpstr>
      <vt:lpstr>'2020-270'!Excel_BuiltIn_Print_Area_1_1_1_1_1</vt:lpstr>
      <vt:lpstr>'2020-270'!Excel_BuiltIn_Print_Titles</vt:lpstr>
      <vt:lpstr>'2020-270'!Excel_BuiltIn_Print_Titles_1</vt:lpstr>
      <vt:lpstr>'2020-270'!Excel_BuiltIn_Print_Titles_1_1</vt:lpstr>
      <vt:lpstr>'2020-291'!Imprimir_títulos_IM</vt:lpstr>
      <vt:lpstr>'2020-270'!Print_Area_MI_1</vt:lpstr>
      <vt:lpstr>'2020-270'!Títulos_a_imprimir</vt:lpstr>
      <vt:lpstr>'2020-291'!Títulos_a_imprimir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Microsoft Office User</cp:lastModifiedBy>
  <cp:revision>2</cp:revision>
  <cp:lastPrinted>2020-10-29T13:51:28Z</cp:lastPrinted>
  <dcterms:created xsi:type="dcterms:W3CDTF">1997-10-10T10:07:02Z</dcterms:created>
  <dcterms:modified xsi:type="dcterms:W3CDTF">2020-11-25T12:03:36Z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