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BC/Desktop/NOVIEMBRE 23-11-20/AMPLIACION MICRO RED ABASTECIMIENTO CANCINO ADENTRO MUNICIPIO SDE/"/>
    </mc:Choice>
  </mc:AlternateContent>
  <xr:revisionPtr revIDLastSave="0" documentId="13_ncr:1_{231749CA-435C-C640-9FD6-E2FE716CA58B}" xr6:coauthVersionLast="45" xr6:coauthVersionMax="45" xr10:uidLastSave="{00000000-0000-0000-0000-000000000000}"/>
  <bookViews>
    <workbookView xWindow="0" yWindow="460" windowWidth="20740" windowHeight="11160" xr2:uid="{447E8248-FC82-4767-B2C5-F6DD8ABEDAE1}"/>
  </bookViews>
  <sheets>
    <sheet name="2015-19" sheetId="1" r:id="rId1"/>
  </sheets>
  <externalReferences>
    <externalReference r:id="rId2"/>
    <externalReference r:id="rId3"/>
  </externalReferences>
  <definedNames>
    <definedName name="DES" localSheetId="0">'[1]Analisis de PU'!#REF!</definedName>
    <definedName name="DES">'[1]Analisis de PU'!#REF!</definedName>
    <definedName name="DESPLU3" localSheetId="0">'[1]Analisis de PU'!#REF!</definedName>
    <definedName name="DESPLU3">'[1]Analisis de PU'!#REF!</definedName>
    <definedName name="GASOLINA">[2]Ins!$E$582</definedName>
    <definedName name="H">#N/A</definedName>
    <definedName name="PLIGADORA2">[2]Ins!$E$584</definedName>
    <definedName name="PWINCHE2000K">[2]Ins!$E$592</definedName>
    <definedName name="_xlnm.Print_Titles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1" l="1"/>
  <c r="F12" i="1"/>
  <c r="F13" i="1"/>
  <c r="G13" i="1"/>
  <c r="F17" i="1"/>
  <c r="F18" i="1"/>
  <c r="F19" i="1"/>
  <c r="F20" i="1"/>
  <c r="G23" i="1" s="1"/>
  <c r="F21" i="1"/>
  <c r="F22" i="1"/>
  <c r="C23" i="1"/>
  <c r="F23" i="1"/>
  <c r="F27" i="1"/>
  <c r="G110" i="1" s="1"/>
  <c r="F28" i="1"/>
  <c r="F29" i="1"/>
  <c r="F30" i="1"/>
  <c r="F31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52" i="1"/>
  <c r="F53" i="1"/>
  <c r="F54" i="1"/>
  <c r="F55" i="1"/>
  <c r="F56" i="1"/>
  <c r="F57" i="1"/>
  <c r="F58" i="1"/>
  <c r="F59" i="1"/>
  <c r="F60" i="1"/>
  <c r="F62" i="1"/>
  <c r="F63" i="1"/>
  <c r="F64" i="1"/>
  <c r="F65" i="1"/>
  <c r="F66" i="1"/>
  <c r="F67" i="1"/>
  <c r="F68" i="1"/>
  <c r="F69" i="1"/>
  <c r="F70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3" i="1"/>
  <c r="F94" i="1"/>
  <c r="F95" i="1"/>
  <c r="F96" i="1"/>
  <c r="F97" i="1"/>
  <c r="F100" i="1"/>
  <c r="F101" i="1"/>
  <c r="F102" i="1"/>
  <c r="F103" i="1"/>
  <c r="F104" i="1"/>
  <c r="C105" i="1"/>
  <c r="F105" i="1" s="1"/>
  <c r="F106" i="1"/>
  <c r="F108" i="1"/>
  <c r="F109" i="1"/>
  <c r="F110" i="1"/>
  <c r="C114" i="1"/>
  <c r="F114" i="1"/>
  <c r="C115" i="1"/>
  <c r="F115" i="1" s="1"/>
  <c r="C116" i="1"/>
  <c r="F116" i="1"/>
  <c r="C117" i="1"/>
  <c r="F117" i="1" s="1"/>
  <c r="C118" i="1"/>
  <c r="F118" i="1"/>
  <c r="C120" i="1"/>
  <c r="F120" i="1" s="1"/>
  <c r="C121" i="1"/>
  <c r="F121" i="1"/>
  <c r="C122" i="1"/>
  <c r="F122" i="1" s="1"/>
  <c r="C123" i="1"/>
  <c r="F123" i="1"/>
  <c r="C124" i="1"/>
  <c r="F124" i="1" s="1"/>
  <c r="C125" i="1"/>
  <c r="F125" i="1"/>
  <c r="C126" i="1"/>
  <c r="F126" i="1" s="1"/>
  <c r="C127" i="1"/>
  <c r="F127" i="1"/>
  <c r="C128" i="1"/>
  <c r="F128" i="1" s="1"/>
  <c r="C129" i="1"/>
  <c r="F129" i="1"/>
  <c r="C130" i="1"/>
  <c r="F130" i="1" s="1"/>
  <c r="C131" i="1"/>
  <c r="F131" i="1"/>
  <c r="C132" i="1"/>
  <c r="F132" i="1" s="1"/>
  <c r="C133" i="1"/>
  <c r="F133" i="1"/>
  <c r="C136" i="1"/>
  <c r="F136" i="1" s="1"/>
  <c r="C137" i="1"/>
  <c r="F137" i="1"/>
  <c r="C139" i="1"/>
  <c r="F139" i="1" s="1"/>
  <c r="C140" i="1"/>
  <c r="F140" i="1"/>
  <c r="C141" i="1"/>
  <c r="F141" i="1" s="1"/>
  <c r="C142" i="1"/>
  <c r="F142" i="1"/>
  <c r="C143" i="1"/>
  <c r="F143" i="1" s="1"/>
  <c r="C144" i="1"/>
  <c r="F144" i="1"/>
  <c r="C145" i="1"/>
  <c r="F145" i="1" s="1"/>
  <c r="C146" i="1"/>
  <c r="F146" i="1"/>
  <c r="C147" i="1"/>
  <c r="F147" i="1" s="1"/>
  <c r="C149" i="1"/>
  <c r="F149" i="1"/>
  <c r="C150" i="1"/>
  <c r="F150" i="1" s="1"/>
  <c r="C151" i="1"/>
  <c r="F151" i="1"/>
  <c r="C152" i="1"/>
  <c r="F152" i="1" s="1"/>
  <c r="C153" i="1"/>
  <c r="F153" i="1"/>
  <c r="C154" i="1"/>
  <c r="F154" i="1" s="1"/>
  <c r="C155" i="1"/>
  <c r="F155" i="1"/>
  <c r="C156" i="1"/>
  <c r="F156" i="1" s="1"/>
  <c r="C157" i="1"/>
  <c r="F157" i="1"/>
  <c r="C159" i="1"/>
  <c r="F159" i="1" s="1"/>
  <c r="C160" i="1"/>
  <c r="F160" i="1"/>
  <c r="C161" i="1"/>
  <c r="F161" i="1" s="1"/>
  <c r="C162" i="1"/>
  <c r="F162" i="1"/>
  <c r="C163" i="1"/>
  <c r="F163" i="1" s="1"/>
  <c r="C164" i="1"/>
  <c r="F164" i="1"/>
  <c r="C165" i="1"/>
  <c r="F165" i="1" s="1"/>
  <c r="C166" i="1"/>
  <c r="F166" i="1"/>
  <c r="C167" i="1"/>
  <c r="F167" i="1" s="1"/>
  <c r="C168" i="1"/>
  <c r="F168" i="1"/>
  <c r="C169" i="1"/>
  <c r="F169" i="1" s="1"/>
  <c r="C170" i="1"/>
  <c r="F170" i="1"/>
  <c r="C171" i="1"/>
  <c r="F171" i="1" s="1"/>
  <c r="C172" i="1"/>
  <c r="F172" i="1"/>
  <c r="C173" i="1"/>
  <c r="F173" i="1" s="1"/>
  <c r="C174" i="1"/>
  <c r="F174" i="1"/>
  <c r="C175" i="1"/>
  <c r="F175" i="1" s="1"/>
  <c r="C176" i="1"/>
  <c r="F176" i="1"/>
  <c r="C181" i="1"/>
  <c r="F181" i="1" s="1"/>
  <c r="C182" i="1"/>
  <c r="F182" i="1"/>
  <c r="C183" i="1"/>
  <c r="F183" i="1" s="1"/>
  <c r="C184" i="1"/>
  <c r="F184" i="1"/>
  <c r="C185" i="1"/>
  <c r="F185" i="1" s="1"/>
  <c r="C187" i="1"/>
  <c r="F187" i="1" s="1"/>
  <c r="C189" i="1"/>
  <c r="F189" i="1"/>
  <c r="C190" i="1"/>
  <c r="F190" i="1" s="1"/>
  <c r="F191" i="1"/>
  <c r="F193" i="1"/>
  <c r="G193" i="1" s="1"/>
  <c r="F195" i="1"/>
  <c r="G195" i="1"/>
  <c r="F198" i="1"/>
  <c r="F199" i="1"/>
  <c r="F200" i="1"/>
  <c r="G200" i="1"/>
  <c r="F203" i="1"/>
  <c r="G203" i="1" s="1"/>
  <c r="C206" i="1"/>
  <c r="C214" i="1" s="1"/>
  <c r="F214" i="1" s="1"/>
  <c r="F206" i="1"/>
  <c r="C207" i="1"/>
  <c r="F207" i="1" s="1"/>
  <c r="C208" i="1"/>
  <c r="C216" i="1" s="1"/>
  <c r="F216" i="1" s="1"/>
  <c r="F208" i="1"/>
  <c r="C209" i="1"/>
  <c r="F209" i="1" s="1"/>
  <c r="C210" i="1"/>
  <c r="C218" i="1" s="1"/>
  <c r="F218" i="1" s="1"/>
  <c r="F210" i="1"/>
  <c r="C215" i="1"/>
  <c r="F215" i="1" s="1"/>
  <c r="C217" i="1"/>
  <c r="F217" i="1" s="1"/>
  <c r="F221" i="1"/>
  <c r="F222" i="1"/>
  <c r="G222" i="1"/>
  <c r="F224" i="1"/>
  <c r="G224" i="1" s="1"/>
  <c r="F226" i="1"/>
  <c r="G226" i="1"/>
  <c r="C228" i="1"/>
  <c r="F228" i="1" s="1"/>
  <c r="G228" i="1" s="1"/>
  <c r="F230" i="1"/>
  <c r="G230" i="1"/>
  <c r="F249" i="1"/>
  <c r="G249" i="1" s="1"/>
  <c r="F250" i="1"/>
  <c r="G250" i="1"/>
  <c r="G210" i="1" l="1"/>
  <c r="G218" i="1"/>
  <c r="C186" i="1"/>
  <c r="F186" i="1" s="1"/>
  <c r="G191" i="1" s="1"/>
  <c r="G232" i="1" s="1"/>
  <c r="F240" i="1" l="1"/>
  <c r="F237" i="1"/>
  <c r="F235" i="1"/>
  <c r="F239" i="1"/>
  <c r="G248" i="1"/>
  <c r="G245" i="1"/>
  <c r="F238" i="1"/>
  <c r="F236" i="1"/>
  <c r="G233" i="1"/>
  <c r="G242" i="1" l="1"/>
  <c r="G247" i="1"/>
  <c r="G244" i="1" l="1"/>
  <c r="G243" i="1"/>
  <c r="G246" i="1" l="1"/>
  <c r="G252" i="1" s="1"/>
</calcChain>
</file>

<file path=xl/sharedStrings.xml><?xml version="1.0" encoding="utf-8"?>
<sst xmlns="http://schemas.openxmlformats.org/spreadsheetml/2006/main" count="606" uniqueCount="344">
  <si>
    <t>TOTAL GENERAL A CONTRATAR</t>
  </si>
  <si>
    <t>P.A.</t>
  </si>
  <si>
    <t>PRUEBAS DE COMPACTACION    (Presentar Factura)</t>
  </si>
  <si>
    <t>PA</t>
  </si>
  <si>
    <t>TRANSPORTE DE EQUIPOS PESADOS, IDA Y VUELTA (Presentar Facturas y Cubicar Desglosado)</t>
  </si>
  <si>
    <t>CODIA</t>
  </si>
  <si>
    <t>ITBIS DE LA DIRECCION TECNICA</t>
  </si>
  <si>
    <t>IMPREVISTOS</t>
  </si>
  <si>
    <t>EQUIPAMIENTO CAASD</t>
  </si>
  <si>
    <t>PRESERVACION, MANTENIMIENTO Y CONSERVACION DE CUENCAS</t>
  </si>
  <si>
    <t>SUB-TOTAL GENERAL</t>
  </si>
  <si>
    <t>TOTAL DE GASTOS INDIRECTOS</t>
  </si>
  <si>
    <t xml:space="preserve"> </t>
  </si>
  <si>
    <t>SUPERVISION C.A.A.S.D.</t>
  </si>
  <si>
    <t>LEY # 6/86</t>
  </si>
  <si>
    <t>SEGUROS Y FIANZA</t>
  </si>
  <si>
    <t>TRANSPORTE</t>
  </si>
  <si>
    <t>GASTOS ADMINISTRATIVOS</t>
  </si>
  <si>
    <t>DIRECCION TECNICA</t>
  </si>
  <si>
    <t>SUB-TOTAL COSTOS DIRECTOS</t>
  </si>
  <si>
    <t>SEÑALIZACION Y MANEJO DEL TRANSITO (Incluye: Personal, Cintas aviso de peilgro, Cinta Reflectiva, Banderoleros, Etc)</t>
  </si>
  <si>
    <t>15.-</t>
  </si>
  <si>
    <t>M2</t>
  </si>
  <si>
    <t xml:space="preserve">REPOSICION DE ASFALTO, e = 3" </t>
  </si>
  <si>
    <t>14.-</t>
  </si>
  <si>
    <t>REPARACION DE SERVICIOS EXISTENTES (Cubicar esta Partida detallando las actividades realizadas)</t>
  </si>
  <si>
    <t>13.-</t>
  </si>
  <si>
    <t>UD</t>
  </si>
  <si>
    <t>CONSTRUCCION DE IMBORNAL DE 2 PARRILLAS CON FILTRANTE:</t>
  </si>
  <si>
    <t>12.-</t>
  </si>
  <si>
    <t>Ø6" x Ø4"</t>
  </si>
  <si>
    <t>11.2.-</t>
  </si>
  <si>
    <t>Ø8" x Ø4"</t>
  </si>
  <si>
    <t>11.1.-</t>
  </si>
  <si>
    <t>SUMINISTRO Y COLOCACION DE HIDRANTES DE:</t>
  </si>
  <si>
    <t>11.-</t>
  </si>
  <si>
    <t>ML</t>
  </si>
  <si>
    <t xml:space="preserve">Ø12" PVC SDR-26 </t>
  </si>
  <si>
    <t>10.5.-</t>
  </si>
  <si>
    <t xml:space="preserve">Ø8" PVC SDR-26 </t>
  </si>
  <si>
    <t>10.4.-</t>
  </si>
  <si>
    <t xml:space="preserve">Ø6" PVC SDR-26 </t>
  </si>
  <si>
    <t>10.3.-</t>
  </si>
  <si>
    <t xml:space="preserve">Ø4" PVC SDR-21 </t>
  </si>
  <si>
    <t>10.2.-</t>
  </si>
  <si>
    <t xml:space="preserve">Ø3" PVC SDR-21 </t>
  </si>
  <si>
    <t>10.1.-</t>
  </si>
  <si>
    <t>PRUEBA HIDROSTATICA TUBERIAS DE :</t>
  </si>
  <si>
    <t>10.-</t>
  </si>
  <si>
    <t>9.5.-</t>
  </si>
  <si>
    <t>9.4.-</t>
  </si>
  <si>
    <t>9.3.-</t>
  </si>
  <si>
    <t>9.2.-</t>
  </si>
  <si>
    <t>9.1.-</t>
  </si>
  <si>
    <t>TRANSPORTE INTERNO TUBERIAS DE :</t>
  </si>
  <si>
    <t>9.-</t>
  </si>
  <si>
    <t>Ø3" x Ø3/4" ( Con Clamps de Acero y Caja Ovalada en Polietileno y Medidor Completo)</t>
  </si>
  <si>
    <t>8.1.-</t>
  </si>
  <si>
    <t>ACOMETIDAS DOMICILIARIAS DE:</t>
  </si>
  <si>
    <t>8.-</t>
  </si>
  <si>
    <t>Medidor de Ø12" (1.60 x 1.60 x 2.35 mts)</t>
  </si>
  <si>
    <t>7.3.-</t>
  </si>
  <si>
    <t>Valvulas de Aire y de Desague (1.00 mt a 1.50 mts)</t>
  </si>
  <si>
    <t>7.2.-</t>
  </si>
  <si>
    <t>Valvulas de Ø12", (1.60 x 1.60 x 2.35 mts)</t>
  </si>
  <si>
    <t>7.1.-</t>
  </si>
  <si>
    <t>CONSTRUCCION DE REGISTROS PARA:</t>
  </si>
  <si>
    <t>7.-</t>
  </si>
  <si>
    <t>GL</t>
  </si>
  <si>
    <t>CEMENTO SOLVENTE</t>
  </si>
  <si>
    <t>6.-</t>
  </si>
  <si>
    <t>M3</t>
  </si>
  <si>
    <t>ANCLAJE DE PIEZAS EN H. S.</t>
  </si>
  <si>
    <t>5.-</t>
  </si>
  <si>
    <t>Medidor de Ø12" (Completo)</t>
  </si>
  <si>
    <t>4.8.-</t>
  </si>
  <si>
    <t xml:space="preserve">Ø 2" </t>
  </si>
  <si>
    <t>4.7.3.2.-</t>
  </si>
  <si>
    <t xml:space="preserve">Ø 3" </t>
  </si>
  <si>
    <t>4.7.3.1.-</t>
  </si>
  <si>
    <t>Aire de:</t>
  </si>
  <si>
    <t>4.7.3.-</t>
  </si>
  <si>
    <t xml:space="preserve">Desague de Ø3" </t>
  </si>
  <si>
    <t>4.7.2.-</t>
  </si>
  <si>
    <t>Caja telescopica (Con protección superficial)</t>
  </si>
  <si>
    <t>4.7.1.6.-</t>
  </si>
  <si>
    <t xml:space="preserve">Ø12" </t>
  </si>
  <si>
    <t>4.7.1.5.-</t>
  </si>
  <si>
    <t xml:space="preserve">Ø8" </t>
  </si>
  <si>
    <t>4.7.1.4.-</t>
  </si>
  <si>
    <t xml:space="preserve">Ø6" </t>
  </si>
  <si>
    <t>4.7.1.3.-</t>
  </si>
  <si>
    <t xml:space="preserve">Ø4" </t>
  </si>
  <si>
    <t>4.7.1.2.-</t>
  </si>
  <si>
    <t xml:space="preserve">Ø3" </t>
  </si>
  <si>
    <t>4.7.1.1.-</t>
  </si>
  <si>
    <t>Compuerta de:</t>
  </si>
  <si>
    <t>4.7.1.-</t>
  </si>
  <si>
    <t>Valvula de H.F., Platillada  (completa) marca Muller , AVK ó Similar) de:</t>
  </si>
  <si>
    <t>4.7.-</t>
  </si>
  <si>
    <t>Ø12" x Ø 45º Acero</t>
  </si>
  <si>
    <t>4.6.18.-</t>
  </si>
  <si>
    <t>Ø12" x Ø 30º Acero</t>
  </si>
  <si>
    <t>4.6.17.-</t>
  </si>
  <si>
    <t>Ø8" x Ø 45º Acero</t>
  </si>
  <si>
    <t>4.6.16.-</t>
  </si>
  <si>
    <t>Ø8" x Ø 30º Acero</t>
  </si>
  <si>
    <t>4.6.15.-</t>
  </si>
  <si>
    <t>Ø8" x Ø 22.5º Acero</t>
  </si>
  <si>
    <t>4.6.14.-</t>
  </si>
  <si>
    <t>Ø6" x Ø 62.5º Acero</t>
  </si>
  <si>
    <t>4.6.13.-</t>
  </si>
  <si>
    <t>Ø6" x Ø 45º Acero</t>
  </si>
  <si>
    <t>4.6.12.-</t>
  </si>
  <si>
    <t>Ø6" x Ø 22.5º Acero</t>
  </si>
  <si>
    <t>4.6.11.-</t>
  </si>
  <si>
    <t>Ø4" x Ø 90º PVC</t>
  </si>
  <si>
    <t>4.6.10.-</t>
  </si>
  <si>
    <t>Ø4" x Ø 62.5º Acero</t>
  </si>
  <si>
    <t>4.6.9.-</t>
  </si>
  <si>
    <t>Ø4" x Ø 45º Acero</t>
  </si>
  <si>
    <t>4.6.8.-</t>
  </si>
  <si>
    <t>Ø4" x Ø 45º PVC</t>
  </si>
  <si>
    <t>4.6.7.-</t>
  </si>
  <si>
    <t>Ø4" x Ø 22.5º Acero</t>
  </si>
  <si>
    <t>4.6.6.-</t>
  </si>
  <si>
    <t>Ø3" x Ø 90º PVC</t>
  </si>
  <si>
    <t>4.6.5.-</t>
  </si>
  <si>
    <t>Ø3" x Ø 62.5º Acero</t>
  </si>
  <si>
    <t>4.6.4.-</t>
  </si>
  <si>
    <t>Ø3" x Ø 45º Acero</t>
  </si>
  <si>
    <t>4.6.3.-</t>
  </si>
  <si>
    <t>Ø3" x Ø 45º PVC</t>
  </si>
  <si>
    <t>4.6.2.-</t>
  </si>
  <si>
    <t>Ø3" x Ø 22.5º Acero</t>
  </si>
  <si>
    <t>4.6.1.-</t>
  </si>
  <si>
    <t>Codos de:</t>
  </si>
  <si>
    <t>4.6.-</t>
  </si>
  <si>
    <t xml:space="preserve">Tapon de Ø3" PVC </t>
  </si>
  <si>
    <t>4.5.-</t>
  </si>
  <si>
    <t>Ø12" @ Ø 8" Acero</t>
  </si>
  <si>
    <t>4.4.8.-</t>
  </si>
  <si>
    <t>Ø12" @ Ø 6" Acero</t>
  </si>
  <si>
    <t>4.4.7.-</t>
  </si>
  <si>
    <t>Ø8" @ Ø 6" Acero</t>
  </si>
  <si>
    <t>4.4.6.-</t>
  </si>
  <si>
    <t>Ø8" @ Ø 3" Acero</t>
  </si>
  <si>
    <t>4.4.5.-</t>
  </si>
  <si>
    <t>Ø6" @ Ø 4" Acero</t>
  </si>
  <si>
    <t>4.4.4.-</t>
  </si>
  <si>
    <t>Ø6" @ Ø 3" Acero</t>
  </si>
  <si>
    <t>4.4.3.-</t>
  </si>
  <si>
    <t>Ø4" @ Ø 3" Acero</t>
  </si>
  <si>
    <t>4.4.2.-</t>
  </si>
  <si>
    <t>Ø4" @ Ø 3" PVC</t>
  </si>
  <si>
    <t>4.4.1.-</t>
  </si>
  <si>
    <t>Reduccion de:</t>
  </si>
  <si>
    <t>4.4.-</t>
  </si>
  <si>
    <t>Ø12" x Ø 4" Acero</t>
  </si>
  <si>
    <t>4.3.9.-</t>
  </si>
  <si>
    <t>Ø12" x Ø 3" Acero</t>
  </si>
  <si>
    <t>4.3.8.-</t>
  </si>
  <si>
    <t>Ø8" x Ø 8" Acero</t>
  </si>
  <si>
    <t>4.3.7.-</t>
  </si>
  <si>
    <t>Ø8" x Ø 3" Acero</t>
  </si>
  <si>
    <t>4.3.6.-</t>
  </si>
  <si>
    <t>Ø6" x Ø 6" Acero</t>
  </si>
  <si>
    <t>4.3.5.-</t>
  </si>
  <si>
    <t>Ø6" x Ø 3" Acero</t>
  </si>
  <si>
    <t>4.3.4.-</t>
  </si>
  <si>
    <t>Ø4" x Ø 4" Acero</t>
  </si>
  <si>
    <t>4.3.3.-</t>
  </si>
  <si>
    <t>Ø4" x Ø 3" PVC</t>
  </si>
  <si>
    <t>4.3.2.-</t>
  </si>
  <si>
    <t>Ø3" x Ø 3" PVC</t>
  </si>
  <si>
    <t>4.3.1.-</t>
  </si>
  <si>
    <t>Cruz de:</t>
  </si>
  <si>
    <t>4.3.-</t>
  </si>
  <si>
    <t>Ø12" x Ø 12" Acero</t>
  </si>
  <si>
    <t>4.2.16.-</t>
  </si>
  <si>
    <t>Ø12" x Ø 8" Acero</t>
  </si>
  <si>
    <t>4.2.15.-</t>
  </si>
  <si>
    <t>4.2.14.-</t>
  </si>
  <si>
    <t>4.2.13.-</t>
  </si>
  <si>
    <t>4.2.12.-</t>
  </si>
  <si>
    <t>Ø8" x Ø 6" Acero</t>
  </si>
  <si>
    <t>4.2.11.-</t>
  </si>
  <si>
    <t>Ø8" x Ø 4" Acero</t>
  </si>
  <si>
    <t>4.2.10.-</t>
  </si>
  <si>
    <t>4.2.9.-</t>
  </si>
  <si>
    <t>4.2.8.-</t>
  </si>
  <si>
    <t>Ø6" x Ø 4" Acero</t>
  </si>
  <si>
    <t>4.2.7.-</t>
  </si>
  <si>
    <t>4.2.6.-</t>
  </si>
  <si>
    <t>4.2.5.-</t>
  </si>
  <si>
    <t>Ø4" x Ø 4" PVC</t>
  </si>
  <si>
    <t>4.2.4.-</t>
  </si>
  <si>
    <t>4.2.3.-</t>
  </si>
  <si>
    <t>Ø3" x Ø 3" Acero</t>
  </si>
  <si>
    <t>4.2.2.-</t>
  </si>
  <si>
    <t>4.2.1.-</t>
  </si>
  <si>
    <t>Tee de:</t>
  </si>
  <si>
    <t>4.2.-</t>
  </si>
  <si>
    <t>Ø12" PVC SDR-26 Con Junta de Goma</t>
  </si>
  <si>
    <t>4.1.5.-</t>
  </si>
  <si>
    <t>Ø8" PVC SDR-26 Con Junta de Goma</t>
  </si>
  <si>
    <t>4.1.4.-</t>
  </si>
  <si>
    <t>Ø6" PVC SDR-26 Con Junta de Goma</t>
  </si>
  <si>
    <t>4.1.3.-</t>
  </si>
  <si>
    <t>Ø4" PVC SDR-21 Con Junta de Goma</t>
  </si>
  <si>
    <t>4.1.2.-</t>
  </si>
  <si>
    <t>Ø3" PVC SDR-21 Con Junta de Goma</t>
  </si>
  <si>
    <t>4.1.1.-</t>
  </si>
  <si>
    <t>Tuberias de:</t>
  </si>
  <si>
    <t>4.1.-</t>
  </si>
  <si>
    <t>COLOCACION DE TUBERIAS Y PIEZAS</t>
  </si>
  <si>
    <t>4.-</t>
  </si>
  <si>
    <t>Medidor de Ø12", Modelo WT ARAD (Completo)</t>
  </si>
  <si>
    <t>3.9.-</t>
  </si>
  <si>
    <t>3.8.3.2.-</t>
  </si>
  <si>
    <t>3.8.3.1.-</t>
  </si>
  <si>
    <t>3.8.3.-</t>
  </si>
  <si>
    <t>3.8.2.-</t>
  </si>
  <si>
    <t>3.8.1.6.-</t>
  </si>
  <si>
    <t>3.8.1.5.-</t>
  </si>
  <si>
    <t>3.8.1.4.-</t>
  </si>
  <si>
    <t>3.8.1.3.-</t>
  </si>
  <si>
    <t>3.8.1.2.-</t>
  </si>
  <si>
    <t>3.8.1.1.-</t>
  </si>
  <si>
    <t>3.8.1.-</t>
  </si>
  <si>
    <t>3.8.-</t>
  </si>
  <si>
    <t>3.7.5.-</t>
  </si>
  <si>
    <t>3.7.4.-</t>
  </si>
  <si>
    <t>3.7.3.-</t>
  </si>
  <si>
    <t>3.7.2.-</t>
  </si>
  <si>
    <t>3.7.1.-</t>
  </si>
  <si>
    <t>Junta Dresser de:</t>
  </si>
  <si>
    <t>3.7.-</t>
  </si>
  <si>
    <t>3.6.18.-</t>
  </si>
  <si>
    <t>3.6.17.-</t>
  </si>
  <si>
    <t>3.6.16.-</t>
  </si>
  <si>
    <t>3.6.15.-</t>
  </si>
  <si>
    <t>3.6.14.-</t>
  </si>
  <si>
    <t>3.6.13.-</t>
  </si>
  <si>
    <t>3.6.12.-</t>
  </si>
  <si>
    <t>3.6.11.-</t>
  </si>
  <si>
    <t>3.6.10.-</t>
  </si>
  <si>
    <t>3.6.9.-</t>
  </si>
  <si>
    <t>3.6.8.-</t>
  </si>
  <si>
    <t>3.6.7.-</t>
  </si>
  <si>
    <t>3.6.6.-</t>
  </si>
  <si>
    <t>3.6.5.-</t>
  </si>
  <si>
    <t>3.6.4.-</t>
  </si>
  <si>
    <t>3.6.3.-</t>
  </si>
  <si>
    <t>3.6.2.-</t>
  </si>
  <si>
    <t>3.6.1.-</t>
  </si>
  <si>
    <t>3.6.-</t>
  </si>
  <si>
    <t>3.5.-</t>
  </si>
  <si>
    <t>3.4.8.-</t>
  </si>
  <si>
    <t>Ø12" x Ø 6" Acero</t>
  </si>
  <si>
    <t>3.4.7.-</t>
  </si>
  <si>
    <t>3.4.6.-</t>
  </si>
  <si>
    <t>3.4.5.-</t>
  </si>
  <si>
    <t>3.4.4.-</t>
  </si>
  <si>
    <t>3.4.3.-</t>
  </si>
  <si>
    <t>Ø4" x Ø 3" Acero</t>
  </si>
  <si>
    <t>3.4.2.-</t>
  </si>
  <si>
    <t>3.4.1.-</t>
  </si>
  <si>
    <t>3.4.-</t>
  </si>
  <si>
    <t>3.3.9.-</t>
  </si>
  <si>
    <t>3.3.8.-</t>
  </si>
  <si>
    <t>3.3.7.-</t>
  </si>
  <si>
    <t>3.3.6.-</t>
  </si>
  <si>
    <t>3.3.5.-</t>
  </si>
  <si>
    <t>3.3.4.-</t>
  </si>
  <si>
    <t>3.3.3.-</t>
  </si>
  <si>
    <t>3.3.2.-</t>
  </si>
  <si>
    <t>3.3.1.-</t>
  </si>
  <si>
    <t>3.3.-</t>
  </si>
  <si>
    <t>3.2.16.-</t>
  </si>
  <si>
    <t>3.2.15.-</t>
  </si>
  <si>
    <t>3.2.14.-</t>
  </si>
  <si>
    <t>3.2.13.-</t>
  </si>
  <si>
    <t>3.2.12.-</t>
  </si>
  <si>
    <t>3.2.11.-</t>
  </si>
  <si>
    <t>3.2.10.-</t>
  </si>
  <si>
    <t>3.2.9.-</t>
  </si>
  <si>
    <t>3.2.8.-</t>
  </si>
  <si>
    <t>3.2.7.-</t>
  </si>
  <si>
    <t>3.2.6.-</t>
  </si>
  <si>
    <t>3.2.5.-</t>
  </si>
  <si>
    <t>3.2.4.-</t>
  </si>
  <si>
    <t>3.2.3.-</t>
  </si>
  <si>
    <t>3.2.2.-</t>
  </si>
  <si>
    <t>3.2.1.-</t>
  </si>
  <si>
    <t>3.2.-</t>
  </si>
  <si>
    <t>3.1.5.-</t>
  </si>
  <si>
    <t>3.1.4.-</t>
  </si>
  <si>
    <t>Ø6" PVC SDR-26Con Junta de Goma</t>
  </si>
  <si>
    <t>3.1.3.-</t>
  </si>
  <si>
    <t>3.1.2.-</t>
  </si>
  <si>
    <t>3.1.1.-</t>
  </si>
  <si>
    <t>3.1.-</t>
  </si>
  <si>
    <t>SUMINISTRO DE TUBERIAS Y PIEZAS:</t>
  </si>
  <si>
    <t>3.-</t>
  </si>
  <si>
    <t xml:space="preserve">Corte de Asfalto C/Maquina </t>
  </si>
  <si>
    <t>2.6.-</t>
  </si>
  <si>
    <t xml:space="preserve">Bote de Material sobrante </t>
  </si>
  <si>
    <t>2.5.-</t>
  </si>
  <si>
    <t>Suministro Material para relleno</t>
  </si>
  <si>
    <t>2.4.-</t>
  </si>
  <si>
    <t xml:space="preserve">Relleno compactado con Maquito  </t>
  </si>
  <si>
    <t>2.3.-</t>
  </si>
  <si>
    <t>Suministro y Colocación asiento de arena</t>
  </si>
  <si>
    <t>2.2.-</t>
  </si>
  <si>
    <t>Con Retroexcavadora  en Material no Clasificado (80%)</t>
  </si>
  <si>
    <t>2.1.2.-</t>
  </si>
  <si>
    <t>A Compresor (20%)</t>
  </si>
  <si>
    <t>2.1.1.-</t>
  </si>
  <si>
    <t>Excavación:</t>
  </si>
  <si>
    <t>2.1.-</t>
  </si>
  <si>
    <t>MOVIMIENTO DE TIERRA:</t>
  </si>
  <si>
    <t>2.-</t>
  </si>
  <si>
    <t>MES</t>
  </si>
  <si>
    <t>Alquiler de Furgon para Almacen de 8 x 40 Pies (incluye Chassis)</t>
  </si>
  <si>
    <t>1.3.-</t>
  </si>
  <si>
    <t>Alquiler de Furgon para Oficina de 8 x 40 Pies (incluye Chassis)</t>
  </si>
  <si>
    <t>1.2.-</t>
  </si>
  <si>
    <t xml:space="preserve"> Replanteo</t>
  </si>
  <si>
    <t>1.1.-</t>
  </si>
  <si>
    <t>TRABAJOS PRELIMINARES:</t>
  </si>
  <si>
    <t>1.-</t>
  </si>
  <si>
    <t>Sub-Total</t>
  </si>
  <si>
    <t>Costo RD$</t>
  </si>
  <si>
    <t>Precio RD$</t>
  </si>
  <si>
    <t>Unidad</t>
  </si>
  <si>
    <t>Cantidad</t>
  </si>
  <si>
    <t>Descripción</t>
  </si>
  <si>
    <t>No.</t>
  </si>
  <si>
    <t>PRESUPUESTO ACTUALIZADO: EMPALME DE Ø12" XØ12" Y COLOCACION TUBERIAS DE Ø12",  Ø8",  Ø6",  Ø4"  Y  Ø3" PVC, PARA EL ABASTECIMIENTO DE AGUA POTABLE DEL PROYECTO "CANCINO ADENTRO". SANTO DOMINGO ESTE  (Departamento Este)</t>
  </si>
  <si>
    <t>CODIGO: 2015-19</t>
  </si>
  <si>
    <t>UNIDAD EJECUTORA DE PROYECTOS</t>
  </si>
  <si>
    <t>*** C.A.A.S.D. ***</t>
  </si>
  <si>
    <t>CORPORACION DEL ACUEDUCTO Y ALCANTARILLADO DE SANTO DOMINGO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</si>
</sst>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_)"/>
    <numFmt numFmtId="165" formatCode="0.0"/>
    <numFmt numFmtId="166" formatCode="#,##0.0_);\(#,##0.0\)"/>
  </numFmts>
  <fonts count="17" x14ac:knownFonts="1">
    <font>
      <sz val="10"/>
      <name val="Arial"/>
    </font>
    <font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14"/>
      <name val="Times New Roman"/>
      <family val="1"/>
    </font>
    <font>
      <sz val="14"/>
      <color rgb="FF00B0F0"/>
      <name val="Arial"/>
      <family val="2"/>
    </font>
    <font>
      <sz val="14"/>
      <color theme="4" tint="-0.249977111117893"/>
      <name val="Arial"/>
      <family val="2"/>
    </font>
    <font>
      <sz val="14"/>
      <color rgb="FF92D05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sz val="14"/>
      <color rgb="FF0070C0"/>
      <name val="Arial"/>
      <family val="2"/>
    </font>
    <font>
      <b/>
      <sz val="14"/>
      <color indexed="10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148">
    <xf numFmtId="0" fontId="0" fillId="0" borderId="0" xfId="0"/>
    <xf numFmtId="0" fontId="1" fillId="0" borderId="0" xfId="0" applyFont="1" applyAlignment="1">
      <alignment vertical="center"/>
    </xf>
    <xf numFmtId="43" fontId="1" fillId="0" borderId="0" xfId="1" applyFont="1" applyFill="1" applyAlignment="1">
      <alignment vertical="center"/>
    </xf>
    <xf numFmtId="43" fontId="1" fillId="0" borderId="0" xfId="1" applyFont="1" applyFill="1" applyAlignment="1">
      <alignment horizontal="center" vertical="center"/>
    </xf>
    <xf numFmtId="43" fontId="1" fillId="0" borderId="0" xfId="1" applyFont="1" applyFill="1" applyBorder="1" applyAlignment="1">
      <alignment vertical="center"/>
    </xf>
    <xf numFmtId="43" fontId="3" fillId="0" borderId="0" xfId="1" applyFont="1" applyFill="1" applyAlignment="1">
      <alignment vertical="center"/>
    </xf>
    <xf numFmtId="0" fontId="3" fillId="0" borderId="0" xfId="0" applyFont="1" applyAlignment="1">
      <alignment vertical="center"/>
    </xf>
    <xf numFmtId="43" fontId="4" fillId="0" borderId="0" xfId="1" applyFont="1" applyBorder="1" applyAlignment="1" applyProtection="1">
      <alignment vertical="center"/>
    </xf>
    <xf numFmtId="43" fontId="1" fillId="0" borderId="0" xfId="1" applyFont="1" applyAlignment="1">
      <alignment vertical="center"/>
    </xf>
    <xf numFmtId="164" fontId="4" fillId="0" borderId="0" xfId="3" applyNumberFormat="1" applyFont="1" applyAlignment="1">
      <alignment vertical="center"/>
    </xf>
    <xf numFmtId="165" fontId="1" fillId="0" borderId="0" xfId="3" applyNumberFormat="1" applyFont="1" applyAlignment="1">
      <alignment horizontal="right" vertical="center"/>
    </xf>
    <xf numFmtId="0" fontId="1" fillId="0" borderId="0" xfId="0" applyFont="1" applyAlignment="1">
      <alignment vertical="center" wrapText="1"/>
    </xf>
    <xf numFmtId="43" fontId="5" fillId="0" borderId="0" xfId="1" applyFont="1" applyBorder="1" applyAlignment="1" applyProtection="1">
      <alignment vertical="center"/>
    </xf>
    <xf numFmtId="164" fontId="5" fillId="0" borderId="0" xfId="3" applyNumberFormat="1" applyFont="1" applyAlignment="1">
      <alignment vertical="center"/>
    </xf>
    <xf numFmtId="166" fontId="6" fillId="0" borderId="0" xfId="3" applyNumberFormat="1" applyFont="1" applyAlignment="1">
      <alignment horizontal="right" vertical="center"/>
    </xf>
    <xf numFmtId="43" fontId="7" fillId="0" borderId="0" xfId="1" applyFont="1" applyAlignment="1">
      <alignment vertical="center"/>
    </xf>
    <xf numFmtId="43" fontId="7" fillId="0" borderId="0" xfId="1" applyFont="1" applyBorder="1" applyAlignment="1" applyProtection="1">
      <alignment vertical="center"/>
    </xf>
    <xf numFmtId="164" fontId="7" fillId="0" borderId="0" xfId="3" applyNumberFormat="1" applyFont="1" applyAlignment="1">
      <alignment vertical="center"/>
    </xf>
    <xf numFmtId="43" fontId="1" fillId="0" borderId="0" xfId="1" applyFont="1" applyBorder="1" applyAlignment="1" applyProtection="1">
      <alignment vertical="center"/>
    </xf>
    <xf numFmtId="164" fontId="1" fillId="0" borderId="0" xfId="3" applyNumberFormat="1" applyFont="1" applyAlignment="1">
      <alignment vertical="center"/>
    </xf>
    <xf numFmtId="164" fontId="4" fillId="0" borderId="0" xfId="3" applyNumberFormat="1" applyFont="1" applyAlignment="1">
      <alignment horizontal="right" vertical="center"/>
    </xf>
    <xf numFmtId="43" fontId="8" fillId="0" borderId="0" xfId="1" applyFont="1" applyBorder="1" applyAlignment="1" applyProtection="1">
      <alignment vertical="center"/>
    </xf>
    <xf numFmtId="43" fontId="8" fillId="0" borderId="0" xfId="1" applyFont="1" applyAlignment="1">
      <alignment vertical="center"/>
    </xf>
    <xf numFmtId="43" fontId="9" fillId="0" borderId="0" xfId="1" applyFont="1" applyBorder="1" applyAlignment="1" applyProtection="1">
      <alignment vertical="center"/>
    </xf>
    <xf numFmtId="164" fontId="8" fillId="0" borderId="0" xfId="3" applyNumberFormat="1" applyFont="1" applyAlignment="1">
      <alignment horizontal="right" vertical="center"/>
    </xf>
    <xf numFmtId="43" fontId="10" fillId="0" borderId="0" xfId="1" applyFont="1" applyBorder="1" applyAlignment="1">
      <alignment vertical="center"/>
    </xf>
    <xf numFmtId="43" fontId="11" fillId="0" borderId="0" xfId="1" applyFont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3" fontId="12" fillId="0" borderId="1" xfId="1" applyFont="1" applyBorder="1" applyAlignment="1">
      <alignment vertical="center"/>
    </xf>
    <xf numFmtId="43" fontId="1" fillId="0" borderId="2" xfId="1" applyFont="1" applyBorder="1" applyAlignment="1">
      <alignment vertical="center"/>
    </xf>
    <xf numFmtId="43" fontId="1" fillId="0" borderId="2" xfId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3" fontId="12" fillId="0" borderId="4" xfId="1" applyFont="1" applyFill="1" applyBorder="1" applyAlignment="1">
      <alignment vertical="center" wrapText="1"/>
    </xf>
    <xf numFmtId="43" fontId="1" fillId="0" borderId="5" xfId="1" applyFont="1" applyFill="1" applyBorder="1" applyAlignment="1">
      <alignment vertical="center" wrapText="1"/>
    </xf>
    <xf numFmtId="43" fontId="13" fillId="0" borderId="5" xfId="1" applyFont="1" applyFill="1" applyBorder="1" applyAlignment="1">
      <alignment horizontal="right" vertical="center" wrapText="1"/>
    </xf>
    <xf numFmtId="43" fontId="1" fillId="0" borderId="5" xfId="1" applyFont="1" applyFill="1" applyBorder="1" applyAlignment="1">
      <alignment horizontal="center" vertical="center" wrapText="1"/>
    </xf>
    <xf numFmtId="0" fontId="12" fillId="0" borderId="5" xfId="4" applyFont="1" applyBorder="1" applyAlignment="1">
      <alignment horizontal="left" vertical="center" wrapText="1"/>
    </xf>
    <xf numFmtId="0" fontId="12" fillId="0" borderId="6" xfId="4" applyFont="1" applyBorder="1" applyAlignment="1">
      <alignment horizontal="right" vertical="center" wrapText="1"/>
    </xf>
    <xf numFmtId="43" fontId="12" fillId="0" borderId="7" xfId="1" applyFont="1" applyFill="1" applyBorder="1" applyAlignment="1">
      <alignment vertical="center" wrapText="1"/>
    </xf>
    <xf numFmtId="43" fontId="1" fillId="0" borderId="8" xfId="1" applyFont="1" applyFill="1" applyBorder="1" applyAlignment="1">
      <alignment vertical="center" wrapText="1"/>
    </xf>
    <xf numFmtId="43" fontId="1" fillId="0" borderId="8" xfId="1" applyFont="1" applyBorder="1" applyAlignment="1">
      <alignment vertical="center" wrapText="1"/>
    </xf>
    <xf numFmtId="43" fontId="1" fillId="0" borderId="8" xfId="1" applyFont="1" applyFill="1" applyBorder="1" applyAlignment="1">
      <alignment horizontal="center" vertical="center" wrapText="1"/>
    </xf>
    <xf numFmtId="0" fontId="1" fillId="0" borderId="8" xfId="4" applyFont="1" applyBorder="1" applyAlignment="1">
      <alignment horizontal="left" vertical="center" wrapText="1"/>
    </xf>
    <xf numFmtId="0" fontId="12" fillId="0" borderId="9" xfId="4" applyFont="1" applyBorder="1" applyAlignment="1">
      <alignment horizontal="right" vertical="center" wrapText="1"/>
    </xf>
    <xf numFmtId="2" fontId="1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43" fontId="12" fillId="0" borderId="10" xfId="1" applyFont="1" applyBorder="1" applyAlignment="1">
      <alignment vertical="center"/>
    </xf>
    <xf numFmtId="43" fontId="1" fillId="0" borderId="8" xfId="1" applyFont="1" applyBorder="1" applyAlignment="1">
      <alignment horizontal="center" vertical="center" wrapText="1"/>
    </xf>
    <xf numFmtId="0" fontId="1" fillId="0" borderId="8" xfId="4" applyFont="1" applyBorder="1" applyAlignment="1">
      <alignment vertical="center" wrapText="1"/>
    </xf>
    <xf numFmtId="0" fontId="1" fillId="0" borderId="9" xfId="4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43" fontId="12" fillId="0" borderId="7" xfId="1" applyFont="1" applyBorder="1" applyAlignment="1" applyProtection="1">
      <alignment vertical="center"/>
    </xf>
    <xf numFmtId="43" fontId="1" fillId="0" borderId="11" xfId="1" applyFont="1" applyBorder="1" applyAlignment="1" applyProtection="1">
      <alignment vertical="center"/>
    </xf>
    <xf numFmtId="43" fontId="1" fillId="0" borderId="11" xfId="1" applyFont="1" applyBorder="1" applyAlignment="1">
      <alignment vertical="center"/>
    </xf>
    <xf numFmtId="10" fontId="1" fillId="0" borderId="11" xfId="2" applyNumberFormat="1" applyFont="1" applyBorder="1" applyAlignment="1" applyProtection="1">
      <alignment horizontal="center" vertical="center"/>
    </xf>
    <xf numFmtId="43" fontId="1" fillId="0" borderId="11" xfId="1" applyFont="1" applyBorder="1" applyAlignment="1">
      <alignment horizontal="center" vertical="center"/>
    </xf>
    <xf numFmtId="0" fontId="1" fillId="0" borderId="11" xfId="5" applyFont="1" applyBorder="1" applyAlignment="1">
      <alignment vertical="center"/>
    </xf>
    <xf numFmtId="0" fontId="1" fillId="0" borderId="12" xfId="5" applyFont="1" applyBorder="1" applyAlignment="1">
      <alignment vertical="center"/>
    </xf>
    <xf numFmtId="43" fontId="12" fillId="0" borderId="13" xfId="1" applyFont="1" applyBorder="1" applyAlignment="1" applyProtection="1">
      <alignment vertical="center"/>
    </xf>
    <xf numFmtId="10" fontId="1" fillId="0" borderId="11" xfId="2" applyNumberFormat="1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43" fontId="1" fillId="0" borderId="14" xfId="1" applyFont="1" applyBorder="1" applyAlignment="1">
      <alignment vertical="center"/>
    </xf>
    <xf numFmtId="10" fontId="1" fillId="0" borderId="14" xfId="2" applyNumberFormat="1" applyFont="1" applyBorder="1" applyAlignment="1">
      <alignment horizontal="center" vertical="center"/>
    </xf>
    <xf numFmtId="43" fontId="1" fillId="0" borderId="14" xfId="1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1" fillId="0" borderId="8" xfId="1" applyFont="1" applyBorder="1" applyAlignment="1">
      <alignment vertical="center"/>
    </xf>
    <xf numFmtId="10" fontId="1" fillId="0" borderId="8" xfId="2" applyNumberFormat="1" applyFont="1" applyBorder="1" applyAlignment="1">
      <alignment horizontal="center" vertical="center"/>
    </xf>
    <xf numFmtId="43" fontId="1" fillId="0" borderId="8" xfId="1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43" fontId="1" fillId="0" borderId="5" xfId="1" applyFont="1" applyBorder="1" applyAlignment="1">
      <alignment vertical="center"/>
    </xf>
    <xf numFmtId="10" fontId="1" fillId="0" borderId="5" xfId="2" applyNumberFormat="1" applyFont="1" applyBorder="1" applyAlignment="1">
      <alignment horizontal="center" vertical="center"/>
    </xf>
    <xf numFmtId="0" fontId="1" fillId="0" borderId="11" xfId="0" applyFont="1" applyBorder="1" applyAlignment="1">
      <alignment vertical="center" wrapText="1"/>
    </xf>
    <xf numFmtId="43" fontId="12" fillId="0" borderId="4" xfId="1" applyFont="1" applyBorder="1" applyAlignment="1">
      <alignment vertical="center"/>
    </xf>
    <xf numFmtId="10" fontId="1" fillId="0" borderId="11" xfId="2" applyNumberFormat="1" applyFont="1" applyBorder="1" applyAlignment="1">
      <alignment vertical="center"/>
    </xf>
    <xf numFmtId="10" fontId="1" fillId="0" borderId="2" xfId="2" applyNumberFormat="1" applyFont="1" applyBorder="1" applyAlignment="1">
      <alignment vertical="center"/>
    </xf>
    <xf numFmtId="43" fontId="1" fillId="0" borderId="16" xfId="1" applyFont="1" applyBorder="1" applyAlignment="1">
      <alignment vertical="center"/>
    </xf>
    <xf numFmtId="10" fontId="1" fillId="0" borderId="16" xfId="2" applyNumberFormat="1" applyFont="1" applyBorder="1" applyAlignment="1">
      <alignment horizontal="centerContinuous" vertical="center"/>
    </xf>
    <xf numFmtId="43" fontId="1" fillId="0" borderId="16" xfId="1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43" fontId="1" fillId="0" borderId="5" xfId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10" fontId="1" fillId="0" borderId="5" xfId="2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12" fillId="0" borderId="5" xfId="0" quotePrefix="1" applyFont="1" applyBorder="1" applyAlignment="1">
      <alignment horizontal="center" vertical="center"/>
    </xf>
    <xf numFmtId="0" fontId="1" fillId="0" borderId="6" xfId="6" applyFont="1" applyBorder="1" applyAlignment="1">
      <alignment horizontal="right" vertical="center"/>
    </xf>
    <xf numFmtId="0" fontId="12" fillId="0" borderId="2" xfId="0" quotePrefix="1" applyFont="1" applyBorder="1" applyAlignment="1">
      <alignment horizontal="center" vertical="center"/>
    </xf>
    <xf numFmtId="0" fontId="1" fillId="0" borderId="3" xfId="6" applyFont="1" applyBorder="1" applyAlignment="1">
      <alignment horizontal="right" vertical="center"/>
    </xf>
    <xf numFmtId="43" fontId="12" fillId="0" borderId="4" xfId="1" applyFont="1" applyFill="1" applyBorder="1" applyAlignment="1">
      <alignment vertical="center"/>
    </xf>
    <xf numFmtId="43" fontId="1" fillId="0" borderId="5" xfId="1" applyFont="1" applyFill="1" applyBorder="1" applyAlignment="1">
      <alignment vertical="center"/>
    </xf>
    <xf numFmtId="43" fontId="1" fillId="0" borderId="5" xfId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justify" vertical="center" wrapText="1"/>
    </xf>
    <xf numFmtId="0" fontId="12" fillId="0" borderId="6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right" vertical="center"/>
    </xf>
    <xf numFmtId="43" fontId="13" fillId="0" borderId="5" xfId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justify" vertical="center"/>
    </xf>
    <xf numFmtId="43" fontId="1" fillId="0" borderId="5" xfId="1" applyFont="1" applyFill="1" applyBorder="1" applyAlignment="1">
      <alignment horizontal="right" vertical="center" wrapText="1"/>
    </xf>
    <xf numFmtId="0" fontId="1" fillId="0" borderId="5" xfId="4" applyFont="1" applyBorder="1" applyAlignment="1">
      <alignment horizontal="left" vertical="center" wrapText="1"/>
    </xf>
    <xf numFmtId="0" fontId="1" fillId="0" borderId="6" xfId="4" applyFont="1" applyBorder="1" applyAlignment="1">
      <alignment horizontal="right" vertical="center" wrapText="1"/>
    </xf>
    <xf numFmtId="43" fontId="12" fillId="0" borderId="18" xfId="1" applyFont="1" applyFill="1" applyBorder="1" applyAlignment="1">
      <alignment vertical="center"/>
    </xf>
    <xf numFmtId="43" fontId="1" fillId="0" borderId="16" xfId="1" applyFont="1" applyFill="1" applyBorder="1" applyAlignment="1">
      <alignment vertical="center"/>
    </xf>
    <xf numFmtId="43" fontId="1" fillId="0" borderId="16" xfId="1" applyFont="1" applyFill="1" applyBorder="1" applyAlignment="1">
      <alignment horizontal="center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right" vertical="center"/>
    </xf>
    <xf numFmtId="43" fontId="4" fillId="0" borderId="5" xfId="1" applyFont="1" applyBorder="1" applyAlignment="1">
      <alignment horizontal="center" vertical="center"/>
    </xf>
    <xf numFmtId="43" fontId="4" fillId="0" borderId="5" xfId="1" applyFont="1" applyBorder="1" applyAlignment="1">
      <alignment horizontal="right" vertical="center"/>
    </xf>
    <xf numFmtId="0" fontId="1" fillId="0" borderId="5" xfId="0" applyFont="1" applyBorder="1" applyAlignment="1">
      <alignment horizontal="left" vertical="center" wrapText="1"/>
    </xf>
    <xf numFmtId="0" fontId="1" fillId="0" borderId="6" xfId="4" applyFont="1" applyBorder="1" applyAlignment="1">
      <alignment horizontal="right" vertical="center"/>
    </xf>
    <xf numFmtId="0" fontId="1" fillId="0" borderId="16" xfId="0" applyFont="1" applyBorder="1" applyAlignment="1">
      <alignment horizontal="left" vertical="center" wrapText="1"/>
    </xf>
    <xf numFmtId="43" fontId="1" fillId="0" borderId="5" xfId="1" applyFont="1" applyBorder="1" applyAlignment="1">
      <alignment horizontal="right" vertical="center"/>
    </xf>
    <xf numFmtId="43" fontId="1" fillId="0" borderId="4" xfId="1" applyFont="1" applyFill="1" applyBorder="1" applyAlignment="1">
      <alignment vertical="center"/>
    </xf>
    <xf numFmtId="43" fontId="1" fillId="0" borderId="4" xfId="1" applyFont="1" applyBorder="1" applyAlignment="1">
      <alignment vertical="center"/>
    </xf>
    <xf numFmtId="43" fontId="15" fillId="0" borderId="5" xfId="1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43" fontId="14" fillId="0" borderId="0" xfId="0" applyNumberFormat="1" applyFont="1" applyAlignment="1">
      <alignment vertical="center"/>
    </xf>
    <xf numFmtId="2" fontId="12" fillId="0" borderId="0" xfId="0" applyNumberFormat="1" applyFont="1" applyAlignment="1">
      <alignment vertical="center"/>
    </xf>
    <xf numFmtId="43" fontId="12" fillId="0" borderId="4" xfId="1" quotePrefix="1" applyFont="1" applyFill="1" applyBorder="1" applyAlignment="1">
      <alignment horizontal="center" vertical="center"/>
    </xf>
    <xf numFmtId="43" fontId="12" fillId="0" borderId="5" xfId="1" applyFont="1" applyFill="1" applyBorder="1" applyAlignment="1">
      <alignment horizontal="center" vertical="center"/>
    </xf>
    <xf numFmtId="43" fontId="1" fillId="0" borderId="5" xfId="1" applyFont="1" applyBorder="1" applyAlignment="1">
      <alignment vertical="center" wrapText="1"/>
    </xf>
    <xf numFmtId="43" fontId="1" fillId="0" borderId="5" xfId="1" applyFont="1" applyBorder="1" applyAlignment="1">
      <alignment horizontal="center" vertical="center" wrapText="1"/>
    </xf>
    <xf numFmtId="0" fontId="1" fillId="0" borderId="5" xfId="4" applyFont="1" applyBorder="1" applyAlignment="1">
      <alignment vertical="center" wrapText="1"/>
    </xf>
    <xf numFmtId="43" fontId="12" fillId="0" borderId="4" xfId="1" quotePrefix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43" fontId="12" fillId="0" borderId="1" xfId="1" quotePrefix="1" applyFont="1" applyFill="1" applyBorder="1" applyAlignment="1">
      <alignment horizontal="center" vertical="center"/>
    </xf>
    <xf numFmtId="43" fontId="12" fillId="0" borderId="2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3" fontId="12" fillId="0" borderId="0" xfId="1" applyFont="1" applyAlignment="1">
      <alignment horizontal="left" vertical="center"/>
    </xf>
    <xf numFmtId="43" fontId="12" fillId="0" borderId="0" xfId="1" applyFont="1" applyAlignment="1">
      <alignment horizontal="right" vertical="center"/>
    </xf>
    <xf numFmtId="43" fontId="1" fillId="0" borderId="0" xfId="1" applyFont="1" applyAlignment="1">
      <alignment horizontal="center" vertical="center"/>
    </xf>
    <xf numFmtId="0" fontId="16" fillId="0" borderId="0" xfId="0" applyFont="1" applyAlignment="1">
      <alignment vertical="center"/>
    </xf>
    <xf numFmtId="43" fontId="12" fillId="0" borderId="0" xfId="1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12" fillId="0" borderId="0" xfId="1" applyNumberFormat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</cellXfs>
  <cellStyles count="7">
    <cellStyle name="Millares" xfId="1" builtinId="3"/>
    <cellStyle name="Normal" xfId="0" builtinId="0"/>
    <cellStyle name="Normal 10 10" xfId="5" xr:uid="{9BBA961C-F2B8-4308-AAD3-278612949AEA}"/>
    <cellStyle name="Normal 2" xfId="4" xr:uid="{F4EE6AD6-3E0C-4BC5-908C-101548231C44}"/>
    <cellStyle name="Normal 3" xfId="3" xr:uid="{47101D09-5AEC-4F4A-9DF6-F75B53C41ED6}"/>
    <cellStyle name="Normal 4" xfId="6" xr:uid="{87129114-5C9A-43F4-84B7-74F5C0C64B3D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asd6-svr/costos/Backup%20Presupuestos/Analisis%20de%20Costos/PRECIOS%20UNITARIOS%202011/Analisis%20de%20Costos%20UE-%20SDI%20(Enero%20201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aasd6-svr/costos/DOCUME~1/AMEJIA~1.COS/CONFIG~1/Temp/Rar$DI00.406/An&#225;lisis%20de%20Ingenier&#237;a%20(%20Insumos,%20Mano%20de%20Obra%20de%20Alba&#241;iler&#237;a%20de%20Obras%20P&#250;blicas%20del%20200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nalisis de PU"/>
      <sheetName val="Equipos Pesados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analisis de pu"/>
      <sheetName val="Cargas Sociales"/>
      <sheetName val="Analisis Unit. "/>
      <sheetName val="MOCuadrillas"/>
      <sheetName val="MOJornal"/>
    </sheetNames>
    <sheetDataSet>
      <sheetData sheetId="0"/>
      <sheetData sheetId="1">
        <row r="582">
          <cell r="E582">
            <v>126.15</v>
          </cell>
        </row>
        <row r="584">
          <cell r="E584">
            <v>445000</v>
          </cell>
        </row>
        <row r="592">
          <cell r="E592">
            <v>570000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B6A3A-4D1D-49B8-B381-0AE419DD0C7F}">
  <dimension ref="A1:K333"/>
  <sheetViews>
    <sheetView tabSelected="1" view="pageBreakPreview" topLeftCell="A250" zoomScale="75" zoomScaleNormal="100" zoomScaleSheetLayoutView="75" workbookViewId="0">
      <selection activeCell="B253" sqref="B253:G268"/>
    </sheetView>
  </sheetViews>
  <sheetFormatPr baseColWidth="10" defaultColWidth="11.5" defaultRowHeight="18" x14ac:dyDescent="0.15"/>
  <cols>
    <col min="1" max="1" width="13.5" style="1" customWidth="1"/>
    <col min="2" max="2" width="55.83203125" style="1" customWidth="1"/>
    <col min="3" max="3" width="17" style="3" customWidth="1"/>
    <col min="4" max="4" width="10.1640625" style="2" customWidth="1"/>
    <col min="5" max="5" width="19.33203125" style="2" customWidth="1"/>
    <col min="6" max="6" width="21.33203125" style="2" customWidth="1"/>
    <col min="7" max="7" width="23.6640625" style="2" customWidth="1"/>
    <col min="8" max="8" width="11.5" style="1"/>
    <col min="9" max="9" width="11.5" style="1" bestFit="1" customWidth="1"/>
    <col min="10" max="10" width="11.5" style="1"/>
    <col min="11" max="11" width="13.83203125" style="1" bestFit="1" customWidth="1"/>
    <col min="12" max="16384" width="11.5" style="1"/>
  </cols>
  <sheetData>
    <row r="1" spans="1:11" x14ac:dyDescent="0.15">
      <c r="A1" s="145" t="s">
        <v>343</v>
      </c>
      <c r="B1" s="145"/>
      <c r="C1" s="145"/>
      <c r="D1" s="145"/>
      <c r="E1" s="145"/>
      <c r="F1" s="145"/>
      <c r="G1" s="145"/>
    </row>
    <row r="2" spans="1:11" x14ac:dyDescent="0.15">
      <c r="A2" s="145" t="s">
        <v>342</v>
      </c>
      <c r="B2" s="145"/>
      <c r="C2" s="145"/>
      <c r="D2" s="145"/>
      <c r="E2" s="145"/>
      <c r="F2" s="145"/>
      <c r="G2" s="145"/>
    </row>
    <row r="3" spans="1:11" x14ac:dyDescent="0.15">
      <c r="A3" s="145" t="s">
        <v>341</v>
      </c>
      <c r="B3" s="145"/>
      <c r="C3" s="145"/>
      <c r="D3" s="145"/>
      <c r="E3" s="145"/>
      <c r="F3" s="145"/>
      <c r="G3" s="145"/>
    </row>
    <row r="4" spans="1:11" x14ac:dyDescent="0.15">
      <c r="A4" s="144"/>
      <c r="B4" s="144"/>
      <c r="C4" s="143"/>
      <c r="D4" s="143"/>
      <c r="E4" s="143"/>
      <c r="F4" s="143"/>
      <c r="G4" s="143"/>
    </row>
    <row r="5" spans="1:11" ht="23.25" customHeight="1" x14ac:dyDescent="0.15">
      <c r="A5" s="142" t="s">
        <v>340</v>
      </c>
      <c r="B5" s="47"/>
      <c r="C5" s="141"/>
      <c r="D5" s="8"/>
      <c r="E5" s="8"/>
      <c r="F5" s="140"/>
      <c r="G5" s="139"/>
    </row>
    <row r="6" spans="1:11" s="11" customFormat="1" ht="72.75" customHeight="1" x14ac:dyDescent="0.15">
      <c r="A6" s="146" t="s">
        <v>339</v>
      </c>
      <c r="B6" s="146"/>
      <c r="C6" s="146"/>
      <c r="D6" s="146"/>
      <c r="E6" s="146"/>
      <c r="F6" s="146"/>
      <c r="G6" s="146"/>
    </row>
    <row r="7" spans="1:11" ht="20.25" customHeight="1" thickBot="1" x14ac:dyDescent="0.2">
      <c r="B7" s="147"/>
      <c r="C7" s="147"/>
      <c r="D7" s="147"/>
      <c r="E7" s="147"/>
      <c r="F7" s="147"/>
      <c r="G7" s="147"/>
    </row>
    <row r="8" spans="1:11" ht="26.25" customHeight="1" thickTop="1" thickBot="1" x14ac:dyDescent="0.2">
      <c r="A8" s="138" t="s">
        <v>338</v>
      </c>
      <c r="B8" s="137" t="s">
        <v>337</v>
      </c>
      <c r="C8" s="136" t="s">
        <v>336</v>
      </c>
      <c r="D8" s="136" t="s">
        <v>335</v>
      </c>
      <c r="E8" s="136" t="s">
        <v>334</v>
      </c>
      <c r="F8" s="136" t="s">
        <v>333</v>
      </c>
      <c r="G8" s="135" t="s">
        <v>332</v>
      </c>
    </row>
    <row r="9" spans="1:11" ht="16.5" customHeight="1" thickTop="1" x14ac:dyDescent="0.15">
      <c r="A9" s="134"/>
      <c r="B9" s="133"/>
      <c r="C9" s="128"/>
      <c r="D9" s="128"/>
      <c r="E9" s="128"/>
      <c r="F9" s="128"/>
      <c r="G9" s="127"/>
    </row>
    <row r="10" spans="1:11" x14ac:dyDescent="0.15">
      <c r="A10" s="104" t="s">
        <v>331</v>
      </c>
      <c r="B10" s="124" t="s">
        <v>330</v>
      </c>
      <c r="C10" s="98"/>
      <c r="D10" s="97"/>
      <c r="E10" s="97"/>
      <c r="F10" s="97"/>
      <c r="G10" s="121"/>
    </row>
    <row r="11" spans="1:11" ht="21" customHeight="1" x14ac:dyDescent="0.15">
      <c r="A11" s="91" t="s">
        <v>329</v>
      </c>
      <c r="B11" s="88" t="s">
        <v>328</v>
      </c>
      <c r="C11" s="120">
        <v>11450.499999999998</v>
      </c>
      <c r="D11" s="98" t="s">
        <v>36</v>
      </c>
      <c r="E11" s="98"/>
      <c r="F11" s="129">
        <f>+C11*E11</f>
        <v>0</v>
      </c>
      <c r="G11" s="96"/>
    </row>
    <row r="12" spans="1:11" ht="39" customHeight="1" x14ac:dyDescent="0.15">
      <c r="A12" s="109" t="s">
        <v>327</v>
      </c>
      <c r="B12" s="131" t="s">
        <v>326</v>
      </c>
      <c r="C12" s="129">
        <v>5</v>
      </c>
      <c r="D12" s="130" t="s">
        <v>323</v>
      </c>
      <c r="E12" s="129"/>
      <c r="F12" s="129">
        <f>C12*E12</f>
        <v>0</v>
      </c>
      <c r="G12" s="132"/>
    </row>
    <row r="13" spans="1:11" ht="45" customHeight="1" x14ac:dyDescent="0.15">
      <c r="A13" s="109" t="s">
        <v>325</v>
      </c>
      <c r="B13" s="131" t="s">
        <v>324</v>
      </c>
      <c r="C13" s="129">
        <v>5</v>
      </c>
      <c r="D13" s="130" t="s">
        <v>323</v>
      </c>
      <c r="E13" s="129"/>
      <c r="F13" s="129">
        <f>C13*E13</f>
        <v>0</v>
      </c>
      <c r="G13" s="79">
        <f>SUM(F11:F13)</f>
        <v>0</v>
      </c>
      <c r="H13" s="126"/>
      <c r="I13" s="126"/>
    </row>
    <row r="14" spans="1:11" ht="20.25" customHeight="1" x14ac:dyDescent="0.15">
      <c r="A14" s="104"/>
      <c r="B14" s="124"/>
      <c r="C14" s="98"/>
      <c r="D14" s="128"/>
      <c r="E14" s="128"/>
      <c r="F14" s="128"/>
      <c r="G14" s="127"/>
      <c r="H14" s="47"/>
      <c r="I14" s="126"/>
      <c r="K14" s="125"/>
    </row>
    <row r="15" spans="1:11" ht="23.25" customHeight="1" x14ac:dyDescent="0.15">
      <c r="A15" s="104" t="s">
        <v>322</v>
      </c>
      <c r="B15" s="124" t="s">
        <v>321</v>
      </c>
      <c r="C15" s="98"/>
      <c r="D15" s="97"/>
      <c r="E15" s="97"/>
      <c r="F15" s="97"/>
      <c r="G15" s="121"/>
      <c r="H15" s="47"/>
      <c r="I15" s="46"/>
    </row>
    <row r="16" spans="1:11" ht="24.75" customHeight="1" x14ac:dyDescent="0.15">
      <c r="A16" s="104" t="s">
        <v>320</v>
      </c>
      <c r="B16" s="103" t="s">
        <v>319</v>
      </c>
      <c r="C16" s="120"/>
      <c r="D16" s="123"/>
      <c r="E16" s="87"/>
      <c r="F16" s="76"/>
      <c r="G16" s="122"/>
    </row>
    <row r="17" spans="1:7" ht="24" customHeight="1" x14ac:dyDescent="0.15">
      <c r="A17" s="91" t="s">
        <v>318</v>
      </c>
      <c r="B17" s="117" t="s">
        <v>317</v>
      </c>
      <c r="C17" s="120">
        <v>1746.1164499999995</v>
      </c>
      <c r="D17" s="123" t="s">
        <v>71</v>
      </c>
      <c r="E17" s="87"/>
      <c r="F17" s="76">
        <f t="shared" ref="F17:F22" si="0">ROUND(C17*E17,2)</f>
        <v>0</v>
      </c>
      <c r="G17" s="122"/>
    </row>
    <row r="18" spans="1:7" ht="42.75" customHeight="1" x14ac:dyDescent="0.15">
      <c r="A18" s="91" t="s">
        <v>316</v>
      </c>
      <c r="B18" s="117" t="s">
        <v>315</v>
      </c>
      <c r="C18" s="120">
        <v>6984.4657999999981</v>
      </c>
      <c r="D18" s="87" t="s">
        <v>71</v>
      </c>
      <c r="E18" s="87"/>
      <c r="F18" s="76">
        <f t="shared" si="0"/>
        <v>0</v>
      </c>
      <c r="G18" s="122"/>
    </row>
    <row r="19" spans="1:7" ht="21.75" customHeight="1" x14ac:dyDescent="0.15">
      <c r="A19" s="91" t="s">
        <v>314</v>
      </c>
      <c r="B19" s="88" t="s">
        <v>313</v>
      </c>
      <c r="C19" s="98">
        <v>729.27980000000002</v>
      </c>
      <c r="D19" s="87" t="s">
        <v>71</v>
      </c>
      <c r="E19" s="87"/>
      <c r="F19" s="97">
        <f t="shared" si="0"/>
        <v>0</v>
      </c>
      <c r="G19" s="121"/>
    </row>
    <row r="20" spans="1:7" ht="25.5" customHeight="1" x14ac:dyDescent="0.15">
      <c r="A20" s="91" t="s">
        <v>312</v>
      </c>
      <c r="B20" s="88" t="s">
        <v>311</v>
      </c>
      <c r="C20" s="98">
        <v>7864.9126698768796</v>
      </c>
      <c r="D20" s="87" t="s">
        <v>71</v>
      </c>
      <c r="E20" s="87"/>
      <c r="F20" s="97">
        <f t="shared" si="0"/>
        <v>0</v>
      </c>
      <c r="G20" s="96"/>
    </row>
    <row r="21" spans="1:7" ht="24" customHeight="1" x14ac:dyDescent="0.15">
      <c r="A21" s="91" t="s">
        <v>310</v>
      </c>
      <c r="B21" s="88" t="s">
        <v>309</v>
      </c>
      <c r="C21" s="98">
        <v>2888.99567147688</v>
      </c>
      <c r="D21" s="87" t="s">
        <v>71</v>
      </c>
      <c r="E21" s="87"/>
      <c r="F21" s="97">
        <f t="shared" si="0"/>
        <v>0</v>
      </c>
      <c r="G21" s="96"/>
    </row>
    <row r="22" spans="1:7" ht="24.75" customHeight="1" x14ac:dyDescent="0.15">
      <c r="A22" s="91" t="s">
        <v>308</v>
      </c>
      <c r="B22" s="88" t="s">
        <v>307</v>
      </c>
      <c r="C22" s="98">
        <v>4703.7581129199434</v>
      </c>
      <c r="D22" s="87" t="s">
        <v>71</v>
      </c>
      <c r="E22" s="87"/>
      <c r="F22" s="76">
        <f t="shared" si="0"/>
        <v>0</v>
      </c>
      <c r="G22" s="79"/>
    </row>
    <row r="23" spans="1:7" ht="27.75" customHeight="1" x14ac:dyDescent="0.15">
      <c r="A23" s="91" t="s">
        <v>306</v>
      </c>
      <c r="B23" s="117" t="s">
        <v>305</v>
      </c>
      <c r="C23" s="98">
        <f>C11*2</f>
        <v>22900.999999999996</v>
      </c>
      <c r="D23" s="87" t="s">
        <v>36</v>
      </c>
      <c r="E23" s="87"/>
      <c r="F23" s="120">
        <f>C23*E23</f>
        <v>0</v>
      </c>
      <c r="G23" s="79">
        <f>SUM(F16:F23)</f>
        <v>0</v>
      </c>
    </row>
    <row r="24" spans="1:7" ht="18" customHeight="1" x14ac:dyDescent="0.15">
      <c r="A24" s="91"/>
      <c r="B24" s="88"/>
      <c r="C24" s="98"/>
      <c r="D24" s="98"/>
      <c r="E24" s="98"/>
      <c r="F24" s="76"/>
      <c r="G24" s="96"/>
    </row>
    <row r="25" spans="1:7" ht="22.5" customHeight="1" x14ac:dyDescent="0.15">
      <c r="A25" s="104" t="s">
        <v>304</v>
      </c>
      <c r="B25" s="99" t="s">
        <v>303</v>
      </c>
      <c r="C25" s="98"/>
      <c r="D25" s="98"/>
      <c r="E25" s="97"/>
      <c r="F25" s="76"/>
      <c r="G25" s="96"/>
    </row>
    <row r="26" spans="1:7" ht="22.5" customHeight="1" x14ac:dyDescent="0.15">
      <c r="A26" s="104" t="s">
        <v>302</v>
      </c>
      <c r="B26" s="99" t="s">
        <v>213</v>
      </c>
      <c r="C26" s="98"/>
      <c r="D26" s="98"/>
      <c r="E26" s="97"/>
      <c r="F26" s="76"/>
      <c r="G26" s="96"/>
    </row>
    <row r="27" spans="1:7" ht="22.5" customHeight="1" x14ac:dyDescent="0.15">
      <c r="A27" s="91" t="s">
        <v>301</v>
      </c>
      <c r="B27" s="102" t="s">
        <v>211</v>
      </c>
      <c r="C27" s="98">
        <v>7829.4799354200004</v>
      </c>
      <c r="D27" s="98" t="s">
        <v>36</v>
      </c>
      <c r="E27" s="87"/>
      <c r="F27" s="76">
        <f>ROUND(C27*E27,2)</f>
        <v>0</v>
      </c>
      <c r="G27" s="96"/>
    </row>
    <row r="28" spans="1:7" ht="22.5" customHeight="1" x14ac:dyDescent="0.15">
      <c r="A28" s="91" t="s">
        <v>300</v>
      </c>
      <c r="B28" s="102" t="s">
        <v>209</v>
      </c>
      <c r="C28" s="98">
        <v>768.71425273499995</v>
      </c>
      <c r="D28" s="98" t="s">
        <v>36</v>
      </c>
      <c r="E28" s="87"/>
      <c r="F28" s="76">
        <f>ROUND(C28*E28,2)</f>
        <v>0</v>
      </c>
      <c r="G28" s="96"/>
    </row>
    <row r="29" spans="1:7" ht="22.5" customHeight="1" x14ac:dyDescent="0.15">
      <c r="A29" s="91" t="s">
        <v>299</v>
      </c>
      <c r="B29" s="102" t="s">
        <v>298</v>
      </c>
      <c r="C29" s="98">
        <v>1348.4639852749999</v>
      </c>
      <c r="D29" s="98" t="s">
        <v>36</v>
      </c>
      <c r="E29" s="87"/>
      <c r="F29" s="76">
        <f>ROUND(C29*E29,2)</f>
        <v>0</v>
      </c>
      <c r="G29" s="96"/>
    </row>
    <row r="30" spans="1:7" ht="22.5" customHeight="1" x14ac:dyDescent="0.15">
      <c r="A30" s="91" t="s">
        <v>297</v>
      </c>
      <c r="B30" s="102" t="s">
        <v>205</v>
      </c>
      <c r="C30" s="98">
        <v>1238.835866465</v>
      </c>
      <c r="D30" s="98" t="s">
        <v>36</v>
      </c>
      <c r="E30" s="87"/>
      <c r="F30" s="76">
        <f>ROUND(C30*E30,2)</f>
        <v>0</v>
      </c>
      <c r="G30" s="96"/>
    </row>
    <row r="31" spans="1:7" ht="22.5" customHeight="1" x14ac:dyDescent="0.15">
      <c r="A31" s="91" t="s">
        <v>296</v>
      </c>
      <c r="B31" s="102" t="s">
        <v>203</v>
      </c>
      <c r="C31" s="98">
        <v>450.84230537500002</v>
      </c>
      <c r="D31" s="98" t="s">
        <v>36</v>
      </c>
      <c r="E31" s="87"/>
      <c r="F31" s="76">
        <f>ROUND(C31*E31,2)</f>
        <v>0</v>
      </c>
      <c r="G31" s="96"/>
    </row>
    <row r="32" spans="1:7" ht="22.5" customHeight="1" x14ac:dyDescent="0.15">
      <c r="A32" s="104" t="s">
        <v>295</v>
      </c>
      <c r="B32" s="99" t="s">
        <v>201</v>
      </c>
      <c r="C32" s="98"/>
      <c r="D32" s="98"/>
      <c r="E32" s="98"/>
      <c r="F32" s="97"/>
      <c r="G32" s="96"/>
    </row>
    <row r="33" spans="1:7" ht="22.5" customHeight="1" x14ac:dyDescent="0.15">
      <c r="A33" s="91" t="s">
        <v>294</v>
      </c>
      <c r="B33" s="102" t="s">
        <v>174</v>
      </c>
      <c r="C33" s="98">
        <v>69</v>
      </c>
      <c r="D33" s="98" t="s">
        <v>27</v>
      </c>
      <c r="E33" s="87"/>
      <c r="F33" s="97">
        <f t="shared" ref="F33:F48" si="1">C33*E33</f>
        <v>0</v>
      </c>
      <c r="G33" s="96"/>
    </row>
    <row r="34" spans="1:7" ht="22.5" customHeight="1" x14ac:dyDescent="0.15">
      <c r="A34" s="91" t="s">
        <v>293</v>
      </c>
      <c r="B34" s="102" t="s">
        <v>198</v>
      </c>
      <c r="C34" s="98">
        <v>1</v>
      </c>
      <c r="D34" s="98" t="s">
        <v>27</v>
      </c>
      <c r="E34" s="98"/>
      <c r="F34" s="97">
        <f t="shared" si="1"/>
        <v>0</v>
      </c>
      <c r="G34" s="96"/>
    </row>
    <row r="35" spans="1:7" ht="22.5" customHeight="1" x14ac:dyDescent="0.15">
      <c r="A35" s="91" t="s">
        <v>292</v>
      </c>
      <c r="B35" s="102" t="s">
        <v>172</v>
      </c>
      <c r="C35" s="98">
        <v>7</v>
      </c>
      <c r="D35" s="98" t="s">
        <v>27</v>
      </c>
      <c r="E35" s="98"/>
      <c r="F35" s="97">
        <f t="shared" si="1"/>
        <v>0</v>
      </c>
      <c r="G35" s="96"/>
    </row>
    <row r="36" spans="1:7" ht="22.5" customHeight="1" x14ac:dyDescent="0.15">
      <c r="A36" s="91" t="s">
        <v>291</v>
      </c>
      <c r="B36" s="102" t="s">
        <v>195</v>
      </c>
      <c r="C36" s="98">
        <v>1</v>
      </c>
      <c r="D36" s="98" t="s">
        <v>27</v>
      </c>
      <c r="E36" s="98"/>
      <c r="F36" s="97">
        <f t="shared" si="1"/>
        <v>0</v>
      </c>
      <c r="G36" s="96"/>
    </row>
    <row r="37" spans="1:7" ht="22.5" customHeight="1" x14ac:dyDescent="0.15">
      <c r="A37" s="91" t="s">
        <v>290</v>
      </c>
      <c r="B37" s="102" t="s">
        <v>170</v>
      </c>
      <c r="C37" s="98">
        <v>1</v>
      </c>
      <c r="D37" s="98" t="s">
        <v>27</v>
      </c>
      <c r="E37" s="98"/>
      <c r="F37" s="97">
        <f t="shared" si="1"/>
        <v>0</v>
      </c>
      <c r="G37" s="96"/>
    </row>
    <row r="38" spans="1:7" ht="22.5" customHeight="1" x14ac:dyDescent="0.15">
      <c r="A38" s="91" t="s">
        <v>289</v>
      </c>
      <c r="B38" s="102" t="s">
        <v>168</v>
      </c>
      <c r="C38" s="98">
        <v>12</v>
      </c>
      <c r="D38" s="98" t="s">
        <v>27</v>
      </c>
      <c r="E38" s="98"/>
      <c r="F38" s="97">
        <f t="shared" si="1"/>
        <v>0</v>
      </c>
      <c r="G38" s="96"/>
    </row>
    <row r="39" spans="1:7" ht="22.5" customHeight="1" x14ac:dyDescent="0.15">
      <c r="A39" s="91" t="s">
        <v>288</v>
      </c>
      <c r="B39" s="102" t="s">
        <v>191</v>
      </c>
      <c r="C39" s="98">
        <v>2</v>
      </c>
      <c r="D39" s="98" t="s">
        <v>27</v>
      </c>
      <c r="E39" s="98"/>
      <c r="F39" s="97">
        <f t="shared" si="1"/>
        <v>0</v>
      </c>
      <c r="G39" s="96"/>
    </row>
    <row r="40" spans="1:7" ht="22.5" customHeight="1" x14ac:dyDescent="0.15">
      <c r="A40" s="91" t="s">
        <v>287</v>
      </c>
      <c r="B40" s="102" t="s">
        <v>166</v>
      </c>
      <c r="C40" s="98">
        <v>2</v>
      </c>
      <c r="D40" s="98" t="s">
        <v>27</v>
      </c>
      <c r="E40" s="98"/>
      <c r="F40" s="97">
        <f t="shared" si="1"/>
        <v>0</v>
      </c>
      <c r="G40" s="96"/>
    </row>
    <row r="41" spans="1:7" ht="22.5" customHeight="1" x14ac:dyDescent="0.15">
      <c r="A41" s="91" t="s">
        <v>286</v>
      </c>
      <c r="B41" s="102" t="s">
        <v>164</v>
      </c>
      <c r="C41" s="98">
        <v>12</v>
      </c>
      <c r="D41" s="98" t="s">
        <v>27</v>
      </c>
      <c r="E41" s="98"/>
      <c r="F41" s="97">
        <f t="shared" si="1"/>
        <v>0</v>
      </c>
      <c r="G41" s="96"/>
    </row>
    <row r="42" spans="1:7" ht="22.5" customHeight="1" x14ac:dyDescent="0.15">
      <c r="A42" s="91" t="s">
        <v>285</v>
      </c>
      <c r="B42" s="102" t="s">
        <v>187</v>
      </c>
      <c r="C42" s="98">
        <v>1</v>
      </c>
      <c r="D42" s="98" t="s">
        <v>27</v>
      </c>
      <c r="E42" s="98"/>
      <c r="F42" s="97">
        <f t="shared" si="1"/>
        <v>0</v>
      </c>
      <c r="G42" s="96"/>
    </row>
    <row r="43" spans="1:7" ht="22.5" customHeight="1" x14ac:dyDescent="0.15">
      <c r="A43" s="91" t="s">
        <v>284</v>
      </c>
      <c r="B43" s="102" t="s">
        <v>185</v>
      </c>
      <c r="C43" s="98">
        <v>2</v>
      </c>
      <c r="D43" s="98" t="s">
        <v>27</v>
      </c>
      <c r="E43" s="98"/>
      <c r="F43" s="97">
        <f t="shared" si="1"/>
        <v>0</v>
      </c>
      <c r="G43" s="96"/>
    </row>
    <row r="44" spans="1:7" ht="22.5" customHeight="1" x14ac:dyDescent="0.15">
      <c r="A44" s="91" t="s">
        <v>283</v>
      </c>
      <c r="B44" s="102" t="s">
        <v>162</v>
      </c>
      <c r="C44" s="98">
        <v>1</v>
      </c>
      <c r="D44" s="98" t="s">
        <v>27</v>
      </c>
      <c r="E44" s="98"/>
      <c r="F44" s="97">
        <f t="shared" si="1"/>
        <v>0</v>
      </c>
      <c r="G44" s="96"/>
    </row>
    <row r="45" spans="1:7" ht="22.5" customHeight="1" x14ac:dyDescent="0.15">
      <c r="A45" s="91" t="s">
        <v>282</v>
      </c>
      <c r="B45" s="102" t="s">
        <v>160</v>
      </c>
      <c r="C45" s="98">
        <v>3</v>
      </c>
      <c r="D45" s="98" t="s">
        <v>27</v>
      </c>
      <c r="E45" s="98"/>
      <c r="F45" s="97">
        <f t="shared" si="1"/>
        <v>0</v>
      </c>
      <c r="G45" s="96"/>
    </row>
    <row r="46" spans="1:7" ht="22.5" customHeight="1" x14ac:dyDescent="0.15">
      <c r="A46" s="91" t="s">
        <v>281</v>
      </c>
      <c r="B46" s="102" t="s">
        <v>158</v>
      </c>
      <c r="C46" s="98">
        <v>1</v>
      </c>
      <c r="D46" s="98" t="s">
        <v>27</v>
      </c>
      <c r="E46" s="98"/>
      <c r="F46" s="97">
        <f t="shared" si="1"/>
        <v>0</v>
      </c>
      <c r="G46" s="96"/>
    </row>
    <row r="47" spans="1:7" ht="22.5" customHeight="1" x14ac:dyDescent="0.15">
      <c r="A47" s="91" t="s">
        <v>280</v>
      </c>
      <c r="B47" s="102" t="s">
        <v>180</v>
      </c>
      <c r="C47" s="98">
        <v>1</v>
      </c>
      <c r="D47" s="98" t="s">
        <v>27</v>
      </c>
      <c r="E47" s="98"/>
      <c r="F47" s="97">
        <f t="shared" si="1"/>
        <v>0</v>
      </c>
      <c r="G47" s="96"/>
    </row>
    <row r="48" spans="1:7" ht="22.5" customHeight="1" x14ac:dyDescent="0.15">
      <c r="A48" s="91" t="s">
        <v>279</v>
      </c>
      <c r="B48" s="102" t="s">
        <v>178</v>
      </c>
      <c r="C48" s="98">
        <v>2</v>
      </c>
      <c r="D48" s="98" t="s">
        <v>27</v>
      </c>
      <c r="E48" s="98"/>
      <c r="F48" s="97">
        <f t="shared" si="1"/>
        <v>0</v>
      </c>
      <c r="G48" s="96"/>
    </row>
    <row r="49" spans="1:7" ht="22.5" customHeight="1" thickBot="1" x14ac:dyDescent="0.2">
      <c r="A49" s="114"/>
      <c r="B49" s="113"/>
      <c r="C49" s="112"/>
      <c r="D49" s="112"/>
      <c r="E49" s="112"/>
      <c r="F49" s="111"/>
      <c r="G49" s="110"/>
    </row>
    <row r="50" spans="1:7" ht="14.25" customHeight="1" thickTop="1" x14ac:dyDescent="0.15">
      <c r="A50" s="91"/>
      <c r="B50" s="102"/>
      <c r="C50" s="98"/>
      <c r="D50" s="98"/>
      <c r="E50" s="98"/>
      <c r="F50" s="97"/>
      <c r="G50" s="96"/>
    </row>
    <row r="51" spans="1:7" ht="22.5" customHeight="1" x14ac:dyDescent="0.15">
      <c r="A51" s="104" t="s">
        <v>278</v>
      </c>
      <c r="B51" s="99" t="s">
        <v>176</v>
      </c>
      <c r="C51" s="98"/>
      <c r="D51" s="98"/>
      <c r="E51" s="98"/>
      <c r="F51" s="97"/>
      <c r="G51" s="96"/>
    </row>
    <row r="52" spans="1:7" ht="22.5" customHeight="1" x14ac:dyDescent="0.15">
      <c r="A52" s="91" t="s">
        <v>277</v>
      </c>
      <c r="B52" s="102" t="s">
        <v>174</v>
      </c>
      <c r="C52" s="98">
        <v>3</v>
      </c>
      <c r="D52" s="98" t="s">
        <v>27</v>
      </c>
      <c r="E52" s="98"/>
      <c r="F52" s="97">
        <f t="shared" ref="F52:F60" si="2">C52*E52</f>
        <v>0</v>
      </c>
      <c r="G52" s="96"/>
    </row>
    <row r="53" spans="1:7" ht="22.5" customHeight="1" x14ac:dyDescent="0.15">
      <c r="A53" s="91" t="s">
        <v>276</v>
      </c>
      <c r="B53" s="102" t="s">
        <v>172</v>
      </c>
      <c r="C53" s="98">
        <v>1</v>
      </c>
      <c r="D53" s="98" t="s">
        <v>27</v>
      </c>
      <c r="E53" s="98"/>
      <c r="F53" s="97">
        <f t="shared" si="2"/>
        <v>0</v>
      </c>
      <c r="G53" s="96"/>
    </row>
    <row r="54" spans="1:7" ht="22.5" customHeight="1" x14ac:dyDescent="0.15">
      <c r="A54" s="91" t="s">
        <v>275</v>
      </c>
      <c r="B54" s="102" t="s">
        <v>170</v>
      </c>
      <c r="C54" s="98">
        <v>1</v>
      </c>
      <c r="D54" s="98" t="s">
        <v>27</v>
      </c>
      <c r="E54" s="98"/>
      <c r="F54" s="97">
        <f t="shared" si="2"/>
        <v>0</v>
      </c>
      <c r="G54" s="96"/>
    </row>
    <row r="55" spans="1:7" ht="22.5" customHeight="1" x14ac:dyDescent="0.15">
      <c r="A55" s="91" t="s">
        <v>274</v>
      </c>
      <c r="B55" s="102" t="s">
        <v>168</v>
      </c>
      <c r="C55" s="98">
        <v>1</v>
      </c>
      <c r="D55" s="98" t="s">
        <v>27</v>
      </c>
      <c r="E55" s="98"/>
      <c r="F55" s="97">
        <f t="shared" si="2"/>
        <v>0</v>
      </c>
      <c r="G55" s="96"/>
    </row>
    <row r="56" spans="1:7" ht="22.5" customHeight="1" x14ac:dyDescent="0.15">
      <c r="A56" s="91" t="s">
        <v>273</v>
      </c>
      <c r="B56" s="102" t="s">
        <v>166</v>
      </c>
      <c r="C56" s="98">
        <v>1</v>
      </c>
      <c r="D56" s="98" t="s">
        <v>27</v>
      </c>
      <c r="E56" s="98"/>
      <c r="F56" s="97">
        <f t="shared" si="2"/>
        <v>0</v>
      </c>
      <c r="G56" s="96"/>
    </row>
    <row r="57" spans="1:7" ht="22.5" customHeight="1" x14ac:dyDescent="0.15">
      <c r="A57" s="91" t="s">
        <v>272</v>
      </c>
      <c r="B57" s="102" t="s">
        <v>164</v>
      </c>
      <c r="C57" s="98">
        <v>1</v>
      </c>
      <c r="D57" s="98" t="s">
        <v>27</v>
      </c>
      <c r="E57" s="98"/>
      <c r="F57" s="97">
        <f t="shared" si="2"/>
        <v>0</v>
      </c>
      <c r="G57" s="96"/>
    </row>
    <row r="58" spans="1:7" x14ac:dyDescent="0.15">
      <c r="A58" s="91" t="s">
        <v>271</v>
      </c>
      <c r="B58" s="102" t="s">
        <v>162</v>
      </c>
      <c r="C58" s="98">
        <v>2</v>
      </c>
      <c r="D58" s="98" t="s">
        <v>27</v>
      </c>
      <c r="E58" s="98"/>
      <c r="F58" s="97">
        <f t="shared" si="2"/>
        <v>0</v>
      </c>
      <c r="G58" s="96"/>
    </row>
    <row r="59" spans="1:7" x14ac:dyDescent="0.15">
      <c r="A59" s="91" t="s">
        <v>270</v>
      </c>
      <c r="B59" s="102" t="s">
        <v>160</v>
      </c>
      <c r="C59" s="98">
        <v>1</v>
      </c>
      <c r="D59" s="98" t="s">
        <v>27</v>
      </c>
      <c r="E59" s="98"/>
      <c r="F59" s="97">
        <f t="shared" si="2"/>
        <v>0</v>
      </c>
      <c r="G59" s="96"/>
    </row>
    <row r="60" spans="1:7" x14ac:dyDescent="0.15">
      <c r="A60" s="91" t="s">
        <v>269</v>
      </c>
      <c r="B60" s="102" t="s">
        <v>158</v>
      </c>
      <c r="C60" s="98">
        <v>1</v>
      </c>
      <c r="D60" s="98" t="s">
        <v>27</v>
      </c>
      <c r="E60" s="98"/>
      <c r="F60" s="97">
        <f t="shared" si="2"/>
        <v>0</v>
      </c>
      <c r="G60" s="96"/>
    </row>
    <row r="61" spans="1:7" ht="19" x14ac:dyDescent="0.15">
      <c r="A61" s="104" t="s">
        <v>268</v>
      </c>
      <c r="B61" s="103" t="s">
        <v>156</v>
      </c>
      <c r="C61" s="98"/>
      <c r="D61" s="98"/>
      <c r="E61" s="98"/>
      <c r="F61" s="97"/>
      <c r="G61" s="96"/>
    </row>
    <row r="62" spans="1:7" ht="19" x14ac:dyDescent="0.15">
      <c r="A62" s="91" t="s">
        <v>267</v>
      </c>
      <c r="B62" s="117" t="s">
        <v>172</v>
      </c>
      <c r="C62" s="98">
        <v>2</v>
      </c>
      <c r="D62" s="98" t="s">
        <v>27</v>
      </c>
      <c r="E62" s="98"/>
      <c r="F62" s="97">
        <f t="shared" ref="F62:F70" si="3">C62*E62</f>
        <v>0</v>
      </c>
      <c r="G62" s="96"/>
    </row>
    <row r="63" spans="1:7" ht="19" x14ac:dyDescent="0.15">
      <c r="A63" s="91" t="s">
        <v>266</v>
      </c>
      <c r="B63" s="117" t="s">
        <v>265</v>
      </c>
      <c r="C63" s="98">
        <v>2</v>
      </c>
      <c r="D63" s="98" t="s">
        <v>27</v>
      </c>
      <c r="E63" s="98"/>
      <c r="F63" s="97">
        <f t="shared" si="3"/>
        <v>0</v>
      </c>
      <c r="G63" s="96"/>
    </row>
    <row r="64" spans="1:7" ht="19" x14ac:dyDescent="0.15">
      <c r="A64" s="91" t="s">
        <v>264</v>
      </c>
      <c r="B64" s="117" t="s">
        <v>168</v>
      </c>
      <c r="C64" s="98">
        <v>2</v>
      </c>
      <c r="D64" s="98" t="s">
        <v>27</v>
      </c>
      <c r="E64" s="98"/>
      <c r="F64" s="97">
        <f t="shared" si="3"/>
        <v>0</v>
      </c>
      <c r="G64" s="96"/>
    </row>
    <row r="65" spans="1:7" ht="19" x14ac:dyDescent="0.15">
      <c r="A65" s="91" t="s">
        <v>263</v>
      </c>
      <c r="B65" s="117" t="s">
        <v>191</v>
      </c>
      <c r="C65" s="98">
        <v>3</v>
      </c>
      <c r="D65" s="98" t="s">
        <v>27</v>
      </c>
      <c r="E65" s="98"/>
      <c r="F65" s="97">
        <f t="shared" si="3"/>
        <v>0</v>
      </c>
      <c r="G65" s="96"/>
    </row>
    <row r="66" spans="1:7" ht="17.25" customHeight="1" x14ac:dyDescent="0.15">
      <c r="A66" s="91" t="s">
        <v>262</v>
      </c>
      <c r="B66" s="117" t="s">
        <v>164</v>
      </c>
      <c r="C66" s="98">
        <v>3</v>
      </c>
      <c r="D66" s="98" t="s">
        <v>27</v>
      </c>
      <c r="E66" s="98"/>
      <c r="F66" s="97">
        <f t="shared" si="3"/>
        <v>0</v>
      </c>
      <c r="G66" s="96"/>
    </row>
    <row r="67" spans="1:7" ht="19" x14ac:dyDescent="0.15">
      <c r="A67" s="91" t="s">
        <v>261</v>
      </c>
      <c r="B67" s="117" t="s">
        <v>185</v>
      </c>
      <c r="C67" s="98">
        <v>2</v>
      </c>
      <c r="D67" s="98" t="s">
        <v>27</v>
      </c>
      <c r="E67" s="98"/>
      <c r="F67" s="97">
        <f t="shared" si="3"/>
        <v>0</v>
      </c>
      <c r="G67" s="96"/>
    </row>
    <row r="68" spans="1:7" ht="19" x14ac:dyDescent="0.15">
      <c r="A68" s="91" t="s">
        <v>260</v>
      </c>
      <c r="B68" s="117" t="s">
        <v>259</v>
      </c>
      <c r="C68" s="98">
        <v>1</v>
      </c>
      <c r="D68" s="98" t="s">
        <v>27</v>
      </c>
      <c r="E68" s="98"/>
      <c r="F68" s="97">
        <f t="shared" si="3"/>
        <v>0</v>
      </c>
      <c r="G68" s="96"/>
    </row>
    <row r="69" spans="1:7" ht="19" x14ac:dyDescent="0.15">
      <c r="A69" s="91" t="s">
        <v>258</v>
      </c>
      <c r="B69" s="117" t="s">
        <v>180</v>
      </c>
      <c r="C69" s="98">
        <v>2</v>
      </c>
      <c r="D69" s="98" t="s">
        <v>27</v>
      </c>
      <c r="E69" s="98"/>
      <c r="F69" s="97">
        <f t="shared" si="3"/>
        <v>0</v>
      </c>
      <c r="G69" s="96"/>
    </row>
    <row r="70" spans="1:7" x14ac:dyDescent="0.15">
      <c r="A70" s="104" t="s">
        <v>257</v>
      </c>
      <c r="B70" s="99" t="s">
        <v>138</v>
      </c>
      <c r="C70" s="98">
        <v>58</v>
      </c>
      <c r="D70" s="98" t="s">
        <v>27</v>
      </c>
      <c r="E70" s="98"/>
      <c r="F70" s="97">
        <f t="shared" si="3"/>
        <v>0</v>
      </c>
      <c r="G70" s="96"/>
    </row>
    <row r="71" spans="1:7" ht="19" x14ac:dyDescent="0.15">
      <c r="A71" s="104" t="s">
        <v>256</v>
      </c>
      <c r="B71" s="103" t="s">
        <v>136</v>
      </c>
      <c r="C71" s="98"/>
      <c r="D71" s="98"/>
      <c r="E71" s="98"/>
      <c r="F71" s="97"/>
      <c r="G71" s="96"/>
    </row>
    <row r="72" spans="1:7" ht="19" x14ac:dyDescent="0.15">
      <c r="A72" s="91" t="s">
        <v>255</v>
      </c>
      <c r="B72" s="117" t="s">
        <v>134</v>
      </c>
      <c r="C72" s="98">
        <v>28</v>
      </c>
      <c r="D72" s="98" t="s">
        <v>27</v>
      </c>
      <c r="E72" s="98"/>
      <c r="F72" s="97">
        <f t="shared" ref="F72:F89" si="4">C72*E72</f>
        <v>0</v>
      </c>
      <c r="G72" s="96"/>
    </row>
    <row r="73" spans="1:7" ht="19" x14ac:dyDescent="0.15">
      <c r="A73" s="91" t="s">
        <v>254</v>
      </c>
      <c r="B73" s="117" t="s">
        <v>132</v>
      </c>
      <c r="C73" s="98">
        <v>14</v>
      </c>
      <c r="D73" s="98" t="s">
        <v>27</v>
      </c>
      <c r="E73" s="98"/>
      <c r="F73" s="97">
        <f t="shared" si="4"/>
        <v>0</v>
      </c>
      <c r="G73" s="96"/>
    </row>
    <row r="74" spans="1:7" ht="19" x14ac:dyDescent="0.15">
      <c r="A74" s="91" t="s">
        <v>253</v>
      </c>
      <c r="B74" s="117" t="s">
        <v>130</v>
      </c>
      <c r="C74" s="98">
        <v>5</v>
      </c>
      <c r="D74" s="98" t="s">
        <v>27</v>
      </c>
      <c r="E74" s="98"/>
      <c r="F74" s="97">
        <f t="shared" si="4"/>
        <v>0</v>
      </c>
      <c r="G74" s="96"/>
    </row>
    <row r="75" spans="1:7" ht="19" x14ac:dyDescent="0.15">
      <c r="A75" s="91" t="s">
        <v>252</v>
      </c>
      <c r="B75" s="117" t="s">
        <v>128</v>
      </c>
      <c r="C75" s="98">
        <v>7</v>
      </c>
      <c r="D75" s="98" t="s">
        <v>27</v>
      </c>
      <c r="E75" s="98"/>
      <c r="F75" s="97">
        <f t="shared" si="4"/>
        <v>0</v>
      </c>
      <c r="G75" s="96"/>
    </row>
    <row r="76" spans="1:7" ht="19" x14ac:dyDescent="0.15">
      <c r="A76" s="91" t="s">
        <v>251</v>
      </c>
      <c r="B76" s="117" t="s">
        <v>126</v>
      </c>
      <c r="C76" s="98">
        <v>36</v>
      </c>
      <c r="D76" s="98" t="s">
        <v>27</v>
      </c>
      <c r="E76" s="98"/>
      <c r="F76" s="97">
        <f t="shared" si="4"/>
        <v>0</v>
      </c>
      <c r="G76" s="96"/>
    </row>
    <row r="77" spans="1:7" ht="19" x14ac:dyDescent="0.15">
      <c r="A77" s="91" t="s">
        <v>250</v>
      </c>
      <c r="B77" s="117" t="s">
        <v>124</v>
      </c>
      <c r="C77" s="98">
        <v>2</v>
      </c>
      <c r="D77" s="98" t="s">
        <v>27</v>
      </c>
      <c r="E77" s="98"/>
      <c r="F77" s="97">
        <f t="shared" si="4"/>
        <v>0</v>
      </c>
      <c r="G77" s="96"/>
    </row>
    <row r="78" spans="1:7" ht="19" x14ac:dyDescent="0.15">
      <c r="A78" s="91" t="s">
        <v>249</v>
      </c>
      <c r="B78" s="117" t="s">
        <v>122</v>
      </c>
      <c r="C78" s="98">
        <v>1</v>
      </c>
      <c r="D78" s="98" t="s">
        <v>27</v>
      </c>
      <c r="E78" s="98"/>
      <c r="F78" s="97">
        <f t="shared" si="4"/>
        <v>0</v>
      </c>
      <c r="G78" s="96"/>
    </row>
    <row r="79" spans="1:7" ht="20.25" customHeight="1" x14ac:dyDescent="0.15">
      <c r="A79" s="91" t="s">
        <v>248</v>
      </c>
      <c r="B79" s="117" t="s">
        <v>120</v>
      </c>
      <c r="C79" s="98">
        <v>1</v>
      </c>
      <c r="D79" s="98" t="s">
        <v>27</v>
      </c>
      <c r="E79" s="98"/>
      <c r="F79" s="97">
        <f t="shared" si="4"/>
        <v>0</v>
      </c>
      <c r="G79" s="96"/>
    </row>
    <row r="80" spans="1:7" ht="20.25" customHeight="1" x14ac:dyDescent="0.15">
      <c r="A80" s="91" t="s">
        <v>247</v>
      </c>
      <c r="B80" s="117" t="s">
        <v>118</v>
      </c>
      <c r="C80" s="98">
        <v>1</v>
      </c>
      <c r="D80" s="98" t="s">
        <v>27</v>
      </c>
      <c r="E80" s="98"/>
      <c r="F80" s="97">
        <f t="shared" si="4"/>
        <v>0</v>
      </c>
      <c r="G80" s="96"/>
    </row>
    <row r="81" spans="1:7" ht="20.25" customHeight="1" x14ac:dyDescent="0.15">
      <c r="A81" s="91" t="s">
        <v>246</v>
      </c>
      <c r="B81" s="117" t="s">
        <v>116</v>
      </c>
      <c r="C81" s="98">
        <v>1</v>
      </c>
      <c r="D81" s="98" t="s">
        <v>27</v>
      </c>
      <c r="E81" s="98"/>
      <c r="F81" s="97">
        <f t="shared" si="4"/>
        <v>0</v>
      </c>
      <c r="G81" s="96"/>
    </row>
    <row r="82" spans="1:7" ht="20.25" customHeight="1" x14ac:dyDescent="0.15">
      <c r="A82" s="91" t="s">
        <v>245</v>
      </c>
      <c r="B82" s="117" t="s">
        <v>114</v>
      </c>
      <c r="C82" s="98">
        <v>6</v>
      </c>
      <c r="D82" s="98" t="s">
        <v>27</v>
      </c>
      <c r="E82" s="98"/>
      <c r="F82" s="97">
        <f t="shared" si="4"/>
        <v>0</v>
      </c>
      <c r="G82" s="96"/>
    </row>
    <row r="83" spans="1:7" ht="20.25" customHeight="1" x14ac:dyDescent="0.15">
      <c r="A83" s="91" t="s">
        <v>244</v>
      </c>
      <c r="B83" s="117" t="s">
        <v>112</v>
      </c>
      <c r="C83" s="98">
        <v>4</v>
      </c>
      <c r="D83" s="98" t="s">
        <v>27</v>
      </c>
      <c r="E83" s="98"/>
      <c r="F83" s="97">
        <f t="shared" si="4"/>
        <v>0</v>
      </c>
      <c r="G83" s="96"/>
    </row>
    <row r="84" spans="1:7" ht="20.25" customHeight="1" x14ac:dyDescent="0.15">
      <c r="A84" s="91" t="s">
        <v>243</v>
      </c>
      <c r="B84" s="117" t="s">
        <v>110</v>
      </c>
      <c r="C84" s="98">
        <v>1</v>
      </c>
      <c r="D84" s="98" t="s">
        <v>27</v>
      </c>
      <c r="E84" s="98"/>
      <c r="F84" s="97">
        <f t="shared" si="4"/>
        <v>0</v>
      </c>
      <c r="G84" s="96"/>
    </row>
    <row r="85" spans="1:7" ht="20.25" customHeight="1" x14ac:dyDescent="0.15">
      <c r="A85" s="91" t="s">
        <v>242</v>
      </c>
      <c r="B85" s="117" t="s">
        <v>108</v>
      </c>
      <c r="C85" s="98">
        <v>2</v>
      </c>
      <c r="D85" s="98" t="s">
        <v>27</v>
      </c>
      <c r="E85" s="98"/>
      <c r="F85" s="97">
        <f t="shared" si="4"/>
        <v>0</v>
      </c>
      <c r="G85" s="96"/>
    </row>
    <row r="86" spans="1:7" ht="20.25" customHeight="1" x14ac:dyDescent="0.15">
      <c r="A86" s="91" t="s">
        <v>241</v>
      </c>
      <c r="B86" s="117" t="s">
        <v>106</v>
      </c>
      <c r="C86" s="98">
        <v>1</v>
      </c>
      <c r="D86" s="98" t="s">
        <v>27</v>
      </c>
      <c r="E86" s="98"/>
      <c r="F86" s="97">
        <f t="shared" si="4"/>
        <v>0</v>
      </c>
      <c r="G86" s="96"/>
    </row>
    <row r="87" spans="1:7" ht="20.25" customHeight="1" x14ac:dyDescent="0.15">
      <c r="A87" s="91" t="s">
        <v>240</v>
      </c>
      <c r="B87" s="117" t="s">
        <v>104</v>
      </c>
      <c r="C87" s="98">
        <v>5</v>
      </c>
      <c r="D87" s="98" t="s">
        <v>27</v>
      </c>
      <c r="E87" s="98"/>
      <c r="F87" s="97">
        <f t="shared" si="4"/>
        <v>0</v>
      </c>
      <c r="G87" s="96"/>
    </row>
    <row r="88" spans="1:7" ht="20.25" customHeight="1" x14ac:dyDescent="0.15">
      <c r="A88" s="91" t="s">
        <v>239</v>
      </c>
      <c r="B88" s="117" t="s">
        <v>102</v>
      </c>
      <c r="C88" s="98">
        <v>1</v>
      </c>
      <c r="D88" s="98" t="s">
        <v>27</v>
      </c>
      <c r="E88" s="98"/>
      <c r="F88" s="97">
        <f t="shared" si="4"/>
        <v>0</v>
      </c>
      <c r="G88" s="96"/>
    </row>
    <row r="89" spans="1:7" ht="22.5" customHeight="1" x14ac:dyDescent="0.15">
      <c r="A89" s="91" t="s">
        <v>238</v>
      </c>
      <c r="B89" s="117" t="s">
        <v>100</v>
      </c>
      <c r="C89" s="98">
        <v>2</v>
      </c>
      <c r="D89" s="98" t="s">
        <v>27</v>
      </c>
      <c r="E89" s="98"/>
      <c r="F89" s="97">
        <f t="shared" si="4"/>
        <v>0</v>
      </c>
      <c r="G89" s="96"/>
    </row>
    <row r="90" spans="1:7" ht="15.75" customHeight="1" thickBot="1" x14ac:dyDescent="0.2">
      <c r="A90" s="114"/>
      <c r="B90" s="119"/>
      <c r="C90" s="112"/>
      <c r="D90" s="112"/>
      <c r="E90" s="112"/>
      <c r="F90" s="111"/>
      <c r="G90" s="110"/>
    </row>
    <row r="91" spans="1:7" ht="18" customHeight="1" thickTop="1" x14ac:dyDescent="0.15">
      <c r="A91" s="91"/>
      <c r="B91" s="117"/>
      <c r="C91" s="98"/>
      <c r="D91" s="98"/>
      <c r="E91" s="98"/>
      <c r="F91" s="97"/>
      <c r="G91" s="96"/>
    </row>
    <row r="92" spans="1:7" ht="21.75" customHeight="1" x14ac:dyDescent="0.15">
      <c r="A92" s="104" t="s">
        <v>237</v>
      </c>
      <c r="B92" s="99" t="s">
        <v>236</v>
      </c>
      <c r="C92" s="98"/>
      <c r="D92" s="98"/>
      <c r="E92" s="98"/>
      <c r="F92" s="97"/>
      <c r="G92" s="96"/>
    </row>
    <row r="93" spans="1:7" ht="24" customHeight="1" x14ac:dyDescent="0.15">
      <c r="A93" s="91" t="s">
        <v>235</v>
      </c>
      <c r="B93" s="102" t="s">
        <v>94</v>
      </c>
      <c r="C93" s="98">
        <v>38</v>
      </c>
      <c r="D93" s="98" t="s">
        <v>27</v>
      </c>
      <c r="E93" s="98"/>
      <c r="F93" s="97">
        <f>C93*E93</f>
        <v>0</v>
      </c>
      <c r="G93" s="96"/>
    </row>
    <row r="94" spans="1:7" ht="21" customHeight="1" x14ac:dyDescent="0.15">
      <c r="A94" s="91" t="s">
        <v>234</v>
      </c>
      <c r="B94" s="102" t="s">
        <v>92</v>
      </c>
      <c r="C94" s="98">
        <v>6</v>
      </c>
      <c r="D94" s="98" t="s">
        <v>27</v>
      </c>
      <c r="E94" s="98"/>
      <c r="F94" s="97">
        <f>C94*E94</f>
        <v>0</v>
      </c>
      <c r="G94" s="96"/>
    </row>
    <row r="95" spans="1:7" ht="20.25" customHeight="1" x14ac:dyDescent="0.15">
      <c r="A95" s="91" t="s">
        <v>233</v>
      </c>
      <c r="B95" s="102" t="s">
        <v>90</v>
      </c>
      <c r="C95" s="98">
        <v>54</v>
      </c>
      <c r="D95" s="98" t="s">
        <v>27</v>
      </c>
      <c r="E95" s="98"/>
      <c r="F95" s="97">
        <f>C95*E95</f>
        <v>0</v>
      </c>
      <c r="G95" s="96"/>
    </row>
    <row r="96" spans="1:7" ht="21" customHeight="1" x14ac:dyDescent="0.15">
      <c r="A96" s="91" t="s">
        <v>232</v>
      </c>
      <c r="B96" s="102" t="s">
        <v>88</v>
      </c>
      <c r="C96" s="98">
        <v>43</v>
      </c>
      <c r="D96" s="98" t="s">
        <v>27</v>
      </c>
      <c r="E96" s="98"/>
      <c r="F96" s="97">
        <f>C96*E96</f>
        <v>0</v>
      </c>
      <c r="G96" s="96"/>
    </row>
    <row r="97" spans="1:7" ht="21.75" customHeight="1" x14ac:dyDescent="0.15">
      <c r="A97" s="91" t="s">
        <v>231</v>
      </c>
      <c r="B97" s="102" t="s">
        <v>86</v>
      </c>
      <c r="C97" s="98">
        <v>14</v>
      </c>
      <c r="D97" s="98" t="s">
        <v>27</v>
      </c>
      <c r="E97" s="98"/>
      <c r="F97" s="97">
        <f>C97*E97</f>
        <v>0</v>
      </c>
      <c r="G97" s="96"/>
    </row>
    <row r="98" spans="1:7" ht="51" customHeight="1" x14ac:dyDescent="0.15">
      <c r="A98" s="104" t="s">
        <v>230</v>
      </c>
      <c r="B98" s="103" t="s">
        <v>98</v>
      </c>
      <c r="C98" s="98"/>
      <c r="D98" s="98"/>
      <c r="E98" s="98"/>
      <c r="F98" s="97"/>
      <c r="G98" s="96"/>
    </row>
    <row r="99" spans="1:7" ht="27" customHeight="1" x14ac:dyDescent="0.15">
      <c r="A99" s="104" t="s">
        <v>229</v>
      </c>
      <c r="B99" s="103" t="s">
        <v>96</v>
      </c>
      <c r="C99" s="98"/>
      <c r="D99" s="98"/>
      <c r="E99" s="98"/>
      <c r="F99" s="97"/>
      <c r="G99" s="96"/>
    </row>
    <row r="100" spans="1:7" ht="19" x14ac:dyDescent="0.15">
      <c r="A100" s="91" t="s">
        <v>228</v>
      </c>
      <c r="B100" s="117" t="s">
        <v>94</v>
      </c>
      <c r="C100" s="98">
        <v>17</v>
      </c>
      <c r="D100" s="98" t="s">
        <v>27</v>
      </c>
      <c r="E100" s="98"/>
      <c r="F100" s="97">
        <f t="shared" ref="F100:F106" si="5">ROUND(C100*E100,2)</f>
        <v>0</v>
      </c>
      <c r="G100" s="96"/>
    </row>
    <row r="101" spans="1:7" ht="19" x14ac:dyDescent="0.15">
      <c r="A101" s="91" t="s">
        <v>227</v>
      </c>
      <c r="B101" s="117" t="s">
        <v>92</v>
      </c>
      <c r="C101" s="98">
        <v>8</v>
      </c>
      <c r="D101" s="98" t="s">
        <v>27</v>
      </c>
      <c r="E101" s="98"/>
      <c r="F101" s="97">
        <f t="shared" si="5"/>
        <v>0</v>
      </c>
      <c r="G101" s="96"/>
    </row>
    <row r="102" spans="1:7" ht="24.75" customHeight="1" x14ac:dyDescent="0.15">
      <c r="A102" s="91" t="s">
        <v>226</v>
      </c>
      <c r="B102" s="117" t="s">
        <v>90</v>
      </c>
      <c r="C102" s="98">
        <v>5</v>
      </c>
      <c r="D102" s="98" t="s">
        <v>27</v>
      </c>
      <c r="E102" s="98"/>
      <c r="F102" s="97">
        <f t="shared" si="5"/>
        <v>0</v>
      </c>
      <c r="G102" s="96"/>
    </row>
    <row r="103" spans="1:7" ht="24.75" customHeight="1" x14ac:dyDescent="0.15">
      <c r="A103" s="91" t="s">
        <v>225</v>
      </c>
      <c r="B103" s="117" t="s">
        <v>88</v>
      </c>
      <c r="C103" s="98">
        <v>6</v>
      </c>
      <c r="D103" s="98" t="s">
        <v>27</v>
      </c>
      <c r="E103" s="98"/>
      <c r="F103" s="97">
        <f t="shared" si="5"/>
        <v>0</v>
      </c>
      <c r="G103" s="96"/>
    </row>
    <row r="104" spans="1:7" ht="19" x14ac:dyDescent="0.15">
      <c r="A104" s="91" t="s">
        <v>224</v>
      </c>
      <c r="B104" s="117" t="s">
        <v>86</v>
      </c>
      <c r="C104" s="98">
        <v>2</v>
      </c>
      <c r="D104" s="98" t="s">
        <v>27</v>
      </c>
      <c r="E104" s="98"/>
      <c r="F104" s="97">
        <f t="shared" si="5"/>
        <v>0</v>
      </c>
      <c r="G104" s="96"/>
    </row>
    <row r="105" spans="1:7" ht="22.5" customHeight="1" x14ac:dyDescent="0.15">
      <c r="A105" s="91" t="s">
        <v>223</v>
      </c>
      <c r="B105" s="102" t="s">
        <v>84</v>
      </c>
      <c r="C105" s="98">
        <f>SUM(C100:C104)</f>
        <v>38</v>
      </c>
      <c r="D105" s="98" t="s">
        <v>27</v>
      </c>
      <c r="E105" s="98"/>
      <c r="F105" s="97">
        <f t="shared" si="5"/>
        <v>0</v>
      </c>
      <c r="G105" s="96"/>
    </row>
    <row r="106" spans="1:7" ht="20.25" customHeight="1" x14ac:dyDescent="0.15">
      <c r="A106" s="104" t="s">
        <v>222</v>
      </c>
      <c r="B106" s="103" t="s">
        <v>82</v>
      </c>
      <c r="C106" s="98">
        <v>8</v>
      </c>
      <c r="D106" s="98" t="s">
        <v>27</v>
      </c>
      <c r="E106" s="98"/>
      <c r="F106" s="97">
        <f t="shared" si="5"/>
        <v>0</v>
      </c>
      <c r="G106" s="96"/>
    </row>
    <row r="107" spans="1:7" ht="24" customHeight="1" x14ac:dyDescent="0.15">
      <c r="A107" s="104" t="s">
        <v>221</v>
      </c>
      <c r="B107" s="103" t="s">
        <v>80</v>
      </c>
      <c r="C107" s="98"/>
      <c r="D107" s="98"/>
      <c r="E107" s="98"/>
      <c r="F107" s="97"/>
      <c r="G107" s="96"/>
    </row>
    <row r="108" spans="1:7" ht="21" customHeight="1" x14ac:dyDescent="0.15">
      <c r="A108" s="91" t="s">
        <v>220</v>
      </c>
      <c r="B108" s="117" t="s">
        <v>78</v>
      </c>
      <c r="C108" s="98">
        <v>2</v>
      </c>
      <c r="D108" s="98" t="s">
        <v>27</v>
      </c>
      <c r="E108" s="97"/>
      <c r="F108" s="97">
        <f>ROUND(C108*E108,2)</f>
        <v>0</v>
      </c>
      <c r="G108" s="96"/>
    </row>
    <row r="109" spans="1:7" ht="24.75" customHeight="1" x14ac:dyDescent="0.15">
      <c r="A109" s="91" t="s">
        <v>219</v>
      </c>
      <c r="B109" s="117" t="s">
        <v>76</v>
      </c>
      <c r="C109" s="98">
        <v>2</v>
      </c>
      <c r="D109" s="98" t="s">
        <v>27</v>
      </c>
      <c r="E109" s="97"/>
      <c r="F109" s="97">
        <f>ROUND(C109*E109,2)</f>
        <v>0</v>
      </c>
      <c r="G109" s="96"/>
    </row>
    <row r="110" spans="1:7" ht="44.25" customHeight="1" x14ac:dyDescent="0.15">
      <c r="A110" s="104" t="s">
        <v>218</v>
      </c>
      <c r="B110" s="103" t="s">
        <v>217</v>
      </c>
      <c r="C110" s="98">
        <v>1</v>
      </c>
      <c r="D110" s="98" t="s">
        <v>27</v>
      </c>
      <c r="E110" s="98"/>
      <c r="F110" s="97">
        <f>C110*E110</f>
        <v>0</v>
      </c>
      <c r="G110" s="96">
        <f>SUM(F27:F110)</f>
        <v>0</v>
      </c>
    </row>
    <row r="111" spans="1:7" ht="22.5" customHeight="1" x14ac:dyDescent="0.15">
      <c r="A111" s="91"/>
      <c r="B111" s="102"/>
      <c r="C111" s="98"/>
      <c r="D111" s="98"/>
      <c r="E111" s="98"/>
      <c r="F111" s="97"/>
      <c r="G111" s="96"/>
    </row>
    <row r="112" spans="1:7" ht="21.75" customHeight="1" x14ac:dyDescent="0.15">
      <c r="A112" s="104" t="s">
        <v>216</v>
      </c>
      <c r="B112" s="99" t="s">
        <v>215</v>
      </c>
      <c r="C112" s="98"/>
      <c r="D112" s="98"/>
      <c r="E112" s="98"/>
      <c r="F112" s="97"/>
      <c r="G112" s="96"/>
    </row>
    <row r="113" spans="1:7" ht="22.5" customHeight="1" x14ac:dyDescent="0.15">
      <c r="A113" s="104" t="s">
        <v>214</v>
      </c>
      <c r="B113" s="99" t="s">
        <v>213</v>
      </c>
      <c r="C113" s="98"/>
      <c r="D113" s="98"/>
      <c r="E113" s="97"/>
      <c r="F113" s="76"/>
      <c r="G113" s="96"/>
    </row>
    <row r="114" spans="1:7" ht="22.5" customHeight="1" x14ac:dyDescent="0.15">
      <c r="A114" s="91" t="s">
        <v>212</v>
      </c>
      <c r="B114" s="102" t="s">
        <v>211</v>
      </c>
      <c r="C114" s="98">
        <f>+C27</f>
        <v>7829.4799354200004</v>
      </c>
      <c r="D114" s="98" t="s">
        <v>36</v>
      </c>
      <c r="E114" s="98"/>
      <c r="F114" s="76">
        <f>ROUND(C114*E114,2)</f>
        <v>0</v>
      </c>
      <c r="G114" s="96"/>
    </row>
    <row r="115" spans="1:7" ht="22.5" customHeight="1" x14ac:dyDescent="0.15">
      <c r="A115" s="91" t="s">
        <v>210</v>
      </c>
      <c r="B115" s="102" t="s">
        <v>209</v>
      </c>
      <c r="C115" s="98">
        <f>+C28</f>
        <v>768.71425273499995</v>
      </c>
      <c r="D115" s="98" t="s">
        <v>36</v>
      </c>
      <c r="E115" s="98"/>
      <c r="F115" s="76">
        <f>ROUND(C115*E115,2)</f>
        <v>0</v>
      </c>
      <c r="G115" s="96"/>
    </row>
    <row r="116" spans="1:7" ht="22.5" customHeight="1" x14ac:dyDescent="0.15">
      <c r="A116" s="91" t="s">
        <v>208</v>
      </c>
      <c r="B116" s="102" t="s">
        <v>207</v>
      </c>
      <c r="C116" s="98">
        <f>+C29</f>
        <v>1348.4639852749999</v>
      </c>
      <c r="D116" s="98" t="s">
        <v>36</v>
      </c>
      <c r="E116" s="98"/>
      <c r="F116" s="76">
        <f>ROUND(C116*E116,2)</f>
        <v>0</v>
      </c>
      <c r="G116" s="96"/>
    </row>
    <row r="117" spans="1:7" ht="22.5" customHeight="1" x14ac:dyDescent="0.15">
      <c r="A117" s="91" t="s">
        <v>206</v>
      </c>
      <c r="B117" s="102" t="s">
        <v>205</v>
      </c>
      <c r="C117" s="98">
        <f>+C30</f>
        <v>1238.835866465</v>
      </c>
      <c r="D117" s="98" t="s">
        <v>36</v>
      </c>
      <c r="E117" s="98"/>
      <c r="F117" s="76">
        <f>ROUND(C117*E117,2)</f>
        <v>0</v>
      </c>
      <c r="G117" s="96"/>
    </row>
    <row r="118" spans="1:7" ht="22.5" customHeight="1" x14ac:dyDescent="0.15">
      <c r="A118" s="91" t="s">
        <v>204</v>
      </c>
      <c r="B118" s="102" t="s">
        <v>203</v>
      </c>
      <c r="C118" s="98">
        <f>+C31</f>
        <v>450.84230537500002</v>
      </c>
      <c r="D118" s="98" t="s">
        <v>36</v>
      </c>
      <c r="E118" s="98"/>
      <c r="F118" s="76">
        <f>ROUND(C118*E118,2)</f>
        <v>0</v>
      </c>
      <c r="G118" s="96"/>
    </row>
    <row r="119" spans="1:7" ht="22.5" customHeight="1" x14ac:dyDescent="0.15">
      <c r="A119" s="104" t="s">
        <v>202</v>
      </c>
      <c r="B119" s="99" t="s">
        <v>201</v>
      </c>
      <c r="C119" s="98"/>
      <c r="D119" s="98"/>
      <c r="E119" s="98"/>
      <c r="F119" s="97"/>
      <c r="G119" s="96"/>
    </row>
    <row r="120" spans="1:7" ht="22.5" customHeight="1" x14ac:dyDescent="0.15">
      <c r="A120" s="91" t="s">
        <v>200</v>
      </c>
      <c r="B120" s="102" t="s">
        <v>174</v>
      </c>
      <c r="C120" s="98">
        <f t="shared" ref="C120:C133" si="6">+C33</f>
        <v>69</v>
      </c>
      <c r="D120" s="98" t="s">
        <v>27</v>
      </c>
      <c r="E120" s="98"/>
      <c r="F120" s="97">
        <f t="shared" ref="F120:F133" si="7">C120*E120</f>
        <v>0</v>
      </c>
      <c r="G120" s="96"/>
    </row>
    <row r="121" spans="1:7" ht="22.5" customHeight="1" x14ac:dyDescent="0.15">
      <c r="A121" s="91" t="s">
        <v>199</v>
      </c>
      <c r="B121" s="102" t="s">
        <v>198</v>
      </c>
      <c r="C121" s="98">
        <f t="shared" si="6"/>
        <v>1</v>
      </c>
      <c r="D121" s="98" t="s">
        <v>27</v>
      </c>
      <c r="E121" s="98"/>
      <c r="F121" s="97">
        <f t="shared" si="7"/>
        <v>0</v>
      </c>
      <c r="G121" s="96"/>
    </row>
    <row r="122" spans="1:7" ht="22.5" customHeight="1" x14ac:dyDescent="0.15">
      <c r="A122" s="91" t="s">
        <v>197</v>
      </c>
      <c r="B122" s="102" t="s">
        <v>172</v>
      </c>
      <c r="C122" s="98">
        <f t="shared" si="6"/>
        <v>7</v>
      </c>
      <c r="D122" s="98" t="s">
        <v>27</v>
      </c>
      <c r="E122" s="98"/>
      <c r="F122" s="97">
        <f t="shared" si="7"/>
        <v>0</v>
      </c>
      <c r="G122" s="96"/>
    </row>
    <row r="123" spans="1:7" ht="22.5" customHeight="1" x14ac:dyDescent="0.15">
      <c r="A123" s="91" t="s">
        <v>196</v>
      </c>
      <c r="B123" s="102" t="s">
        <v>195</v>
      </c>
      <c r="C123" s="98">
        <f t="shared" si="6"/>
        <v>1</v>
      </c>
      <c r="D123" s="98" t="s">
        <v>27</v>
      </c>
      <c r="E123" s="98"/>
      <c r="F123" s="97">
        <f t="shared" si="7"/>
        <v>0</v>
      </c>
      <c r="G123" s="96"/>
    </row>
    <row r="124" spans="1:7" ht="22.5" customHeight="1" x14ac:dyDescent="0.15">
      <c r="A124" s="91" t="s">
        <v>194</v>
      </c>
      <c r="B124" s="102" t="s">
        <v>170</v>
      </c>
      <c r="C124" s="98">
        <f t="shared" si="6"/>
        <v>1</v>
      </c>
      <c r="D124" s="98" t="s">
        <v>27</v>
      </c>
      <c r="E124" s="98"/>
      <c r="F124" s="97">
        <f t="shared" si="7"/>
        <v>0</v>
      </c>
      <c r="G124" s="96"/>
    </row>
    <row r="125" spans="1:7" ht="22.5" customHeight="1" x14ac:dyDescent="0.15">
      <c r="A125" s="91" t="s">
        <v>193</v>
      </c>
      <c r="B125" s="102" t="s">
        <v>168</v>
      </c>
      <c r="C125" s="98">
        <f t="shared" si="6"/>
        <v>12</v>
      </c>
      <c r="D125" s="98" t="s">
        <v>27</v>
      </c>
      <c r="E125" s="98"/>
      <c r="F125" s="97">
        <f t="shared" si="7"/>
        <v>0</v>
      </c>
      <c r="G125" s="96"/>
    </row>
    <row r="126" spans="1:7" ht="22.5" customHeight="1" x14ac:dyDescent="0.15">
      <c r="A126" s="91" t="s">
        <v>192</v>
      </c>
      <c r="B126" s="102" t="s">
        <v>191</v>
      </c>
      <c r="C126" s="98">
        <f t="shared" si="6"/>
        <v>2</v>
      </c>
      <c r="D126" s="98" t="s">
        <v>27</v>
      </c>
      <c r="E126" s="98"/>
      <c r="F126" s="97">
        <f t="shared" si="7"/>
        <v>0</v>
      </c>
      <c r="G126" s="96"/>
    </row>
    <row r="127" spans="1:7" ht="22.5" customHeight="1" x14ac:dyDescent="0.15">
      <c r="A127" s="91" t="s">
        <v>190</v>
      </c>
      <c r="B127" s="102" t="s">
        <v>166</v>
      </c>
      <c r="C127" s="98">
        <f t="shared" si="6"/>
        <v>2</v>
      </c>
      <c r="D127" s="98" t="s">
        <v>27</v>
      </c>
      <c r="E127" s="98"/>
      <c r="F127" s="97">
        <f t="shared" si="7"/>
        <v>0</v>
      </c>
      <c r="G127" s="96"/>
    </row>
    <row r="128" spans="1:7" ht="22.5" customHeight="1" x14ac:dyDescent="0.15">
      <c r="A128" s="91" t="s">
        <v>189</v>
      </c>
      <c r="B128" s="102" t="s">
        <v>164</v>
      </c>
      <c r="C128" s="98">
        <f t="shared" si="6"/>
        <v>12</v>
      </c>
      <c r="D128" s="98" t="s">
        <v>27</v>
      </c>
      <c r="E128" s="98"/>
      <c r="F128" s="97">
        <f t="shared" si="7"/>
        <v>0</v>
      </c>
      <c r="G128" s="96"/>
    </row>
    <row r="129" spans="1:7" ht="22.5" customHeight="1" x14ac:dyDescent="0.15">
      <c r="A129" s="91" t="s">
        <v>188</v>
      </c>
      <c r="B129" s="102" t="s">
        <v>187</v>
      </c>
      <c r="C129" s="98">
        <f t="shared" si="6"/>
        <v>1</v>
      </c>
      <c r="D129" s="98" t="s">
        <v>27</v>
      </c>
      <c r="E129" s="98"/>
      <c r="F129" s="97">
        <f t="shared" si="7"/>
        <v>0</v>
      </c>
      <c r="G129" s="96"/>
    </row>
    <row r="130" spans="1:7" ht="22.5" customHeight="1" x14ac:dyDescent="0.15">
      <c r="A130" s="91" t="s">
        <v>186</v>
      </c>
      <c r="B130" s="102" t="s">
        <v>185</v>
      </c>
      <c r="C130" s="98">
        <f t="shared" si="6"/>
        <v>2</v>
      </c>
      <c r="D130" s="98" t="s">
        <v>27</v>
      </c>
      <c r="E130" s="98"/>
      <c r="F130" s="97">
        <f t="shared" si="7"/>
        <v>0</v>
      </c>
      <c r="G130" s="96"/>
    </row>
    <row r="131" spans="1:7" ht="22.5" customHeight="1" x14ac:dyDescent="0.15">
      <c r="A131" s="91" t="s">
        <v>184</v>
      </c>
      <c r="B131" s="102" t="s">
        <v>162</v>
      </c>
      <c r="C131" s="98">
        <f t="shared" si="6"/>
        <v>1</v>
      </c>
      <c r="D131" s="98" t="s">
        <v>27</v>
      </c>
      <c r="E131" s="98"/>
      <c r="F131" s="97">
        <f t="shared" si="7"/>
        <v>0</v>
      </c>
      <c r="G131" s="96"/>
    </row>
    <row r="132" spans="1:7" ht="22.5" customHeight="1" x14ac:dyDescent="0.15">
      <c r="A132" s="91" t="s">
        <v>183</v>
      </c>
      <c r="B132" s="102" t="s">
        <v>160</v>
      </c>
      <c r="C132" s="98">
        <f t="shared" si="6"/>
        <v>3</v>
      </c>
      <c r="D132" s="98" t="s">
        <v>27</v>
      </c>
      <c r="E132" s="98"/>
      <c r="F132" s="97">
        <f t="shared" si="7"/>
        <v>0</v>
      </c>
      <c r="G132" s="96"/>
    </row>
    <row r="133" spans="1:7" ht="22.5" customHeight="1" x14ac:dyDescent="0.15">
      <c r="A133" s="91" t="s">
        <v>182</v>
      </c>
      <c r="B133" s="102" t="s">
        <v>158</v>
      </c>
      <c r="C133" s="98">
        <f t="shared" si="6"/>
        <v>1</v>
      </c>
      <c r="D133" s="98" t="s">
        <v>27</v>
      </c>
      <c r="E133" s="98"/>
      <c r="F133" s="97">
        <f t="shared" si="7"/>
        <v>0</v>
      </c>
      <c r="G133" s="96"/>
    </row>
    <row r="134" spans="1:7" ht="12.75" customHeight="1" thickBot="1" x14ac:dyDescent="0.2">
      <c r="A134" s="114"/>
      <c r="B134" s="113"/>
      <c r="C134" s="112"/>
      <c r="D134" s="112"/>
      <c r="E134" s="112"/>
      <c r="F134" s="111"/>
      <c r="G134" s="110"/>
    </row>
    <row r="135" spans="1:7" ht="15" customHeight="1" thickTop="1" x14ac:dyDescent="0.15">
      <c r="A135" s="91"/>
      <c r="B135" s="102"/>
      <c r="C135" s="98"/>
      <c r="D135" s="98"/>
      <c r="E135" s="98"/>
      <c r="F135" s="97"/>
      <c r="G135" s="96"/>
    </row>
    <row r="136" spans="1:7" ht="22.5" customHeight="1" x14ac:dyDescent="0.15">
      <c r="A136" s="91" t="s">
        <v>181</v>
      </c>
      <c r="B136" s="102" t="s">
        <v>180</v>
      </c>
      <c r="C136" s="98">
        <f>+C47</f>
        <v>1</v>
      </c>
      <c r="D136" s="98" t="s">
        <v>27</v>
      </c>
      <c r="E136" s="98"/>
      <c r="F136" s="97">
        <f>C136*E136</f>
        <v>0</v>
      </c>
      <c r="G136" s="96"/>
    </row>
    <row r="137" spans="1:7" ht="22.5" customHeight="1" x14ac:dyDescent="0.15">
      <c r="A137" s="91" t="s">
        <v>179</v>
      </c>
      <c r="B137" s="102" t="s">
        <v>178</v>
      </c>
      <c r="C137" s="98">
        <f>+C48</f>
        <v>2</v>
      </c>
      <c r="D137" s="98" t="s">
        <v>27</v>
      </c>
      <c r="E137" s="98"/>
      <c r="F137" s="97">
        <f>C137*E137</f>
        <v>0</v>
      </c>
      <c r="G137" s="96"/>
    </row>
    <row r="138" spans="1:7" ht="22.5" customHeight="1" x14ac:dyDescent="0.15">
      <c r="A138" s="104" t="s">
        <v>177</v>
      </c>
      <c r="B138" s="99" t="s">
        <v>176</v>
      </c>
      <c r="C138" s="98"/>
      <c r="D138" s="98"/>
      <c r="E138" s="98"/>
      <c r="F138" s="97"/>
      <c r="G138" s="96"/>
    </row>
    <row r="139" spans="1:7" ht="22.5" customHeight="1" x14ac:dyDescent="0.15">
      <c r="A139" s="91" t="s">
        <v>175</v>
      </c>
      <c r="B139" s="102" t="s">
        <v>174</v>
      </c>
      <c r="C139" s="98">
        <f t="shared" ref="C139:C147" si="8">+C52</f>
        <v>3</v>
      </c>
      <c r="D139" s="98" t="s">
        <v>27</v>
      </c>
      <c r="E139" s="98"/>
      <c r="F139" s="97">
        <f t="shared" ref="F139:F147" si="9">C139*E139</f>
        <v>0</v>
      </c>
      <c r="G139" s="96"/>
    </row>
    <row r="140" spans="1:7" ht="22.5" customHeight="1" x14ac:dyDescent="0.15">
      <c r="A140" s="91" t="s">
        <v>173</v>
      </c>
      <c r="B140" s="102" t="s">
        <v>172</v>
      </c>
      <c r="C140" s="98">
        <f t="shared" si="8"/>
        <v>1</v>
      </c>
      <c r="D140" s="98" t="s">
        <v>27</v>
      </c>
      <c r="E140" s="98"/>
      <c r="F140" s="97">
        <f t="shared" si="9"/>
        <v>0</v>
      </c>
      <c r="G140" s="96"/>
    </row>
    <row r="141" spans="1:7" ht="22.5" customHeight="1" x14ac:dyDescent="0.15">
      <c r="A141" s="91" t="s">
        <v>171</v>
      </c>
      <c r="B141" s="102" t="s">
        <v>170</v>
      </c>
      <c r="C141" s="98">
        <f t="shared" si="8"/>
        <v>1</v>
      </c>
      <c r="D141" s="98" t="s">
        <v>27</v>
      </c>
      <c r="E141" s="98"/>
      <c r="F141" s="97">
        <f t="shared" si="9"/>
        <v>0</v>
      </c>
      <c r="G141" s="96"/>
    </row>
    <row r="142" spans="1:7" ht="22.5" customHeight="1" x14ac:dyDescent="0.15">
      <c r="A142" s="91" t="s">
        <v>169</v>
      </c>
      <c r="B142" s="102" t="s">
        <v>168</v>
      </c>
      <c r="C142" s="98">
        <f t="shared" si="8"/>
        <v>1</v>
      </c>
      <c r="D142" s="98" t="s">
        <v>27</v>
      </c>
      <c r="E142" s="98"/>
      <c r="F142" s="97">
        <f t="shared" si="9"/>
        <v>0</v>
      </c>
      <c r="G142" s="96"/>
    </row>
    <row r="143" spans="1:7" ht="22.5" customHeight="1" x14ac:dyDescent="0.15">
      <c r="A143" s="91" t="s">
        <v>167</v>
      </c>
      <c r="B143" s="102" t="s">
        <v>166</v>
      </c>
      <c r="C143" s="98">
        <f t="shared" si="8"/>
        <v>1</v>
      </c>
      <c r="D143" s="98" t="s">
        <v>27</v>
      </c>
      <c r="E143" s="98"/>
      <c r="F143" s="97">
        <f t="shared" si="9"/>
        <v>0</v>
      </c>
      <c r="G143" s="96"/>
    </row>
    <row r="144" spans="1:7" ht="22.5" customHeight="1" x14ac:dyDescent="0.15">
      <c r="A144" s="91" t="s">
        <v>165</v>
      </c>
      <c r="B144" s="102" t="s">
        <v>164</v>
      </c>
      <c r="C144" s="98">
        <f t="shared" si="8"/>
        <v>1</v>
      </c>
      <c r="D144" s="98" t="s">
        <v>27</v>
      </c>
      <c r="E144" s="98"/>
      <c r="F144" s="97">
        <f t="shared" si="9"/>
        <v>0</v>
      </c>
      <c r="G144" s="96"/>
    </row>
    <row r="145" spans="1:7" ht="22.5" customHeight="1" x14ac:dyDescent="0.15">
      <c r="A145" s="91" t="s">
        <v>163</v>
      </c>
      <c r="B145" s="102" t="s">
        <v>162</v>
      </c>
      <c r="C145" s="98">
        <f t="shared" si="8"/>
        <v>2</v>
      </c>
      <c r="D145" s="98" t="s">
        <v>27</v>
      </c>
      <c r="E145" s="98"/>
      <c r="F145" s="97">
        <f t="shared" si="9"/>
        <v>0</v>
      </c>
      <c r="G145" s="96"/>
    </row>
    <row r="146" spans="1:7" x14ac:dyDescent="0.15">
      <c r="A146" s="91" t="s">
        <v>161</v>
      </c>
      <c r="B146" s="102" t="s">
        <v>160</v>
      </c>
      <c r="C146" s="98">
        <f t="shared" si="8"/>
        <v>1</v>
      </c>
      <c r="D146" s="98" t="s">
        <v>27</v>
      </c>
      <c r="E146" s="98"/>
      <c r="F146" s="97">
        <f t="shared" si="9"/>
        <v>0</v>
      </c>
      <c r="G146" s="96"/>
    </row>
    <row r="147" spans="1:7" x14ac:dyDescent="0.15">
      <c r="A147" s="91" t="s">
        <v>159</v>
      </c>
      <c r="B147" s="102" t="s">
        <v>158</v>
      </c>
      <c r="C147" s="98">
        <f t="shared" si="8"/>
        <v>1</v>
      </c>
      <c r="D147" s="98" t="s">
        <v>27</v>
      </c>
      <c r="E147" s="98"/>
      <c r="F147" s="97">
        <f t="shared" si="9"/>
        <v>0</v>
      </c>
      <c r="G147" s="96"/>
    </row>
    <row r="148" spans="1:7" ht="19" x14ac:dyDescent="0.15">
      <c r="A148" s="104" t="s">
        <v>157</v>
      </c>
      <c r="B148" s="103" t="s">
        <v>156</v>
      </c>
      <c r="C148" s="98"/>
      <c r="D148" s="98"/>
      <c r="E148" s="98"/>
      <c r="F148" s="97"/>
      <c r="G148" s="96"/>
    </row>
    <row r="149" spans="1:7" ht="19" x14ac:dyDescent="0.15">
      <c r="A149" s="91" t="s">
        <v>155</v>
      </c>
      <c r="B149" s="117" t="s">
        <v>154</v>
      </c>
      <c r="C149" s="98">
        <f t="shared" ref="C149:C157" si="10">+C62</f>
        <v>2</v>
      </c>
      <c r="D149" s="98" t="s">
        <v>27</v>
      </c>
      <c r="E149" s="98"/>
      <c r="F149" s="97">
        <f t="shared" ref="F149:F157" si="11">C149*E149</f>
        <v>0</v>
      </c>
      <c r="G149" s="96"/>
    </row>
    <row r="150" spans="1:7" ht="19" x14ac:dyDescent="0.15">
      <c r="A150" s="91" t="s">
        <v>153</v>
      </c>
      <c r="B150" s="117" t="s">
        <v>152</v>
      </c>
      <c r="C150" s="98">
        <f t="shared" si="10"/>
        <v>2</v>
      </c>
      <c r="D150" s="98" t="s">
        <v>27</v>
      </c>
      <c r="E150" s="98"/>
      <c r="F150" s="97">
        <f t="shared" si="11"/>
        <v>0</v>
      </c>
      <c r="G150" s="96"/>
    </row>
    <row r="151" spans="1:7" ht="19" x14ac:dyDescent="0.15">
      <c r="A151" s="91" t="s">
        <v>151</v>
      </c>
      <c r="B151" s="117" t="s">
        <v>150</v>
      </c>
      <c r="C151" s="98">
        <f t="shared" si="10"/>
        <v>2</v>
      </c>
      <c r="D151" s="98" t="s">
        <v>27</v>
      </c>
      <c r="E151" s="98"/>
      <c r="F151" s="97">
        <f t="shared" si="11"/>
        <v>0</v>
      </c>
      <c r="G151" s="96"/>
    </row>
    <row r="152" spans="1:7" ht="19" x14ac:dyDescent="0.15">
      <c r="A152" s="91" t="s">
        <v>149</v>
      </c>
      <c r="B152" s="117" t="s">
        <v>148</v>
      </c>
      <c r="C152" s="98">
        <f t="shared" si="10"/>
        <v>3</v>
      </c>
      <c r="D152" s="98" t="s">
        <v>27</v>
      </c>
      <c r="E152" s="98"/>
      <c r="F152" s="97">
        <f t="shared" si="11"/>
        <v>0</v>
      </c>
      <c r="G152" s="96"/>
    </row>
    <row r="153" spans="1:7" ht="19" x14ac:dyDescent="0.15">
      <c r="A153" s="91" t="s">
        <v>147</v>
      </c>
      <c r="B153" s="117" t="s">
        <v>146</v>
      </c>
      <c r="C153" s="98">
        <f t="shared" si="10"/>
        <v>3</v>
      </c>
      <c r="D153" s="98" t="s">
        <v>27</v>
      </c>
      <c r="E153" s="98"/>
      <c r="F153" s="97">
        <f t="shared" si="11"/>
        <v>0</v>
      </c>
      <c r="G153" s="96"/>
    </row>
    <row r="154" spans="1:7" ht="21.75" customHeight="1" x14ac:dyDescent="0.15">
      <c r="A154" s="91" t="s">
        <v>145</v>
      </c>
      <c r="B154" s="117" t="s">
        <v>144</v>
      </c>
      <c r="C154" s="98">
        <f t="shared" si="10"/>
        <v>2</v>
      </c>
      <c r="D154" s="98" t="s">
        <v>27</v>
      </c>
      <c r="E154" s="98"/>
      <c r="F154" s="97">
        <f t="shared" si="11"/>
        <v>0</v>
      </c>
      <c r="G154" s="96"/>
    </row>
    <row r="155" spans="1:7" ht="19" x14ac:dyDescent="0.15">
      <c r="A155" s="91" t="s">
        <v>143</v>
      </c>
      <c r="B155" s="117" t="s">
        <v>142</v>
      </c>
      <c r="C155" s="98">
        <f t="shared" si="10"/>
        <v>1</v>
      </c>
      <c r="D155" s="98" t="s">
        <v>27</v>
      </c>
      <c r="E155" s="98"/>
      <c r="F155" s="97">
        <f t="shared" si="11"/>
        <v>0</v>
      </c>
      <c r="G155" s="96"/>
    </row>
    <row r="156" spans="1:7" ht="19" x14ac:dyDescent="0.15">
      <c r="A156" s="91" t="s">
        <v>141</v>
      </c>
      <c r="B156" s="117" t="s">
        <v>140</v>
      </c>
      <c r="C156" s="98">
        <f t="shared" si="10"/>
        <v>2</v>
      </c>
      <c r="D156" s="98" t="s">
        <v>27</v>
      </c>
      <c r="E156" s="98"/>
      <c r="F156" s="97">
        <f t="shared" si="11"/>
        <v>0</v>
      </c>
      <c r="G156" s="96"/>
    </row>
    <row r="157" spans="1:7" x14ac:dyDescent="0.15">
      <c r="A157" s="104" t="s">
        <v>139</v>
      </c>
      <c r="B157" s="99" t="s">
        <v>138</v>
      </c>
      <c r="C157" s="98">
        <f t="shared" si="10"/>
        <v>58</v>
      </c>
      <c r="D157" s="98" t="s">
        <v>27</v>
      </c>
      <c r="E157" s="98"/>
      <c r="F157" s="97">
        <f t="shared" si="11"/>
        <v>0</v>
      </c>
      <c r="G157" s="96"/>
    </row>
    <row r="158" spans="1:7" ht="19" x14ac:dyDescent="0.15">
      <c r="A158" s="104" t="s">
        <v>137</v>
      </c>
      <c r="B158" s="103" t="s">
        <v>136</v>
      </c>
      <c r="C158" s="98"/>
      <c r="D158" s="98"/>
      <c r="E158" s="98"/>
      <c r="F158" s="97"/>
      <c r="G158" s="96"/>
    </row>
    <row r="159" spans="1:7" ht="19" x14ac:dyDescent="0.15">
      <c r="A159" s="91" t="s">
        <v>135</v>
      </c>
      <c r="B159" s="117" t="s">
        <v>134</v>
      </c>
      <c r="C159" s="98">
        <f t="shared" ref="C159:C176" si="12">+C72</f>
        <v>28</v>
      </c>
      <c r="D159" s="98" t="s">
        <v>27</v>
      </c>
      <c r="E159" s="98"/>
      <c r="F159" s="97">
        <f t="shared" ref="F159:F176" si="13">C159*E159</f>
        <v>0</v>
      </c>
      <c r="G159" s="96"/>
    </row>
    <row r="160" spans="1:7" ht="19" x14ac:dyDescent="0.15">
      <c r="A160" s="91" t="s">
        <v>133</v>
      </c>
      <c r="B160" s="117" t="s">
        <v>132</v>
      </c>
      <c r="C160" s="98">
        <f t="shared" si="12"/>
        <v>14</v>
      </c>
      <c r="D160" s="98" t="s">
        <v>27</v>
      </c>
      <c r="E160" s="98"/>
      <c r="F160" s="97">
        <f t="shared" si="13"/>
        <v>0</v>
      </c>
      <c r="G160" s="96"/>
    </row>
    <row r="161" spans="1:7" ht="19" x14ac:dyDescent="0.15">
      <c r="A161" s="91" t="s">
        <v>131</v>
      </c>
      <c r="B161" s="117" t="s">
        <v>130</v>
      </c>
      <c r="C161" s="98">
        <f t="shared" si="12"/>
        <v>5</v>
      </c>
      <c r="D161" s="98" t="s">
        <v>27</v>
      </c>
      <c r="E161" s="98"/>
      <c r="F161" s="97">
        <f t="shared" si="13"/>
        <v>0</v>
      </c>
      <c r="G161" s="96"/>
    </row>
    <row r="162" spans="1:7" ht="19" x14ac:dyDescent="0.15">
      <c r="A162" s="91" t="s">
        <v>129</v>
      </c>
      <c r="B162" s="117" t="s">
        <v>128</v>
      </c>
      <c r="C162" s="98">
        <f t="shared" si="12"/>
        <v>7</v>
      </c>
      <c r="D162" s="98" t="s">
        <v>27</v>
      </c>
      <c r="E162" s="98"/>
      <c r="F162" s="97">
        <f t="shared" si="13"/>
        <v>0</v>
      </c>
      <c r="G162" s="96"/>
    </row>
    <row r="163" spans="1:7" ht="19" x14ac:dyDescent="0.15">
      <c r="A163" s="91" t="s">
        <v>127</v>
      </c>
      <c r="B163" s="117" t="s">
        <v>126</v>
      </c>
      <c r="C163" s="98">
        <f t="shared" si="12"/>
        <v>36</v>
      </c>
      <c r="D163" s="98" t="s">
        <v>27</v>
      </c>
      <c r="E163" s="98"/>
      <c r="F163" s="97">
        <f t="shared" si="13"/>
        <v>0</v>
      </c>
      <c r="G163" s="96"/>
    </row>
    <row r="164" spans="1:7" ht="19" x14ac:dyDescent="0.15">
      <c r="A164" s="91" t="s">
        <v>125</v>
      </c>
      <c r="B164" s="117" t="s">
        <v>124</v>
      </c>
      <c r="C164" s="98">
        <f t="shared" si="12"/>
        <v>2</v>
      </c>
      <c r="D164" s="98" t="s">
        <v>27</v>
      </c>
      <c r="E164" s="98"/>
      <c r="F164" s="97">
        <f t="shared" si="13"/>
        <v>0</v>
      </c>
      <c r="G164" s="96"/>
    </row>
    <row r="165" spans="1:7" ht="19" x14ac:dyDescent="0.15">
      <c r="A165" s="91" t="s">
        <v>123</v>
      </c>
      <c r="B165" s="117" t="s">
        <v>122</v>
      </c>
      <c r="C165" s="98">
        <f t="shared" si="12"/>
        <v>1</v>
      </c>
      <c r="D165" s="98" t="s">
        <v>27</v>
      </c>
      <c r="E165" s="98"/>
      <c r="F165" s="97">
        <f t="shared" si="13"/>
        <v>0</v>
      </c>
      <c r="G165" s="96"/>
    </row>
    <row r="166" spans="1:7" ht="19" x14ac:dyDescent="0.15">
      <c r="A166" s="91" t="s">
        <v>121</v>
      </c>
      <c r="B166" s="117" t="s">
        <v>120</v>
      </c>
      <c r="C166" s="98">
        <f t="shared" si="12"/>
        <v>1</v>
      </c>
      <c r="D166" s="98" t="s">
        <v>27</v>
      </c>
      <c r="E166" s="98"/>
      <c r="F166" s="97">
        <f t="shared" si="13"/>
        <v>0</v>
      </c>
      <c r="G166" s="96"/>
    </row>
    <row r="167" spans="1:7" ht="19" x14ac:dyDescent="0.15">
      <c r="A167" s="91" t="s">
        <v>119</v>
      </c>
      <c r="B167" s="117" t="s">
        <v>118</v>
      </c>
      <c r="C167" s="98">
        <f t="shared" si="12"/>
        <v>1</v>
      </c>
      <c r="D167" s="98" t="s">
        <v>27</v>
      </c>
      <c r="E167" s="98"/>
      <c r="F167" s="97">
        <f t="shared" si="13"/>
        <v>0</v>
      </c>
      <c r="G167" s="96"/>
    </row>
    <row r="168" spans="1:7" ht="19" x14ac:dyDescent="0.15">
      <c r="A168" s="91" t="s">
        <v>117</v>
      </c>
      <c r="B168" s="117" t="s">
        <v>116</v>
      </c>
      <c r="C168" s="98">
        <f t="shared" si="12"/>
        <v>1</v>
      </c>
      <c r="D168" s="98" t="s">
        <v>27</v>
      </c>
      <c r="E168" s="98"/>
      <c r="F168" s="97">
        <f t="shared" si="13"/>
        <v>0</v>
      </c>
      <c r="G168" s="96"/>
    </row>
    <row r="169" spans="1:7" ht="20.25" customHeight="1" x14ac:dyDescent="0.15">
      <c r="A169" s="91" t="s">
        <v>115</v>
      </c>
      <c r="B169" s="117" t="s">
        <v>114</v>
      </c>
      <c r="C169" s="98">
        <f t="shared" si="12"/>
        <v>6</v>
      </c>
      <c r="D169" s="98" t="s">
        <v>27</v>
      </c>
      <c r="E169" s="98"/>
      <c r="F169" s="97">
        <f t="shared" si="13"/>
        <v>0</v>
      </c>
      <c r="G169" s="96"/>
    </row>
    <row r="170" spans="1:7" ht="20.25" customHeight="1" x14ac:dyDescent="0.15">
      <c r="A170" s="91" t="s">
        <v>113</v>
      </c>
      <c r="B170" s="117" t="s">
        <v>112</v>
      </c>
      <c r="C170" s="98">
        <f t="shared" si="12"/>
        <v>4</v>
      </c>
      <c r="D170" s="98" t="s">
        <v>27</v>
      </c>
      <c r="E170" s="98"/>
      <c r="F170" s="97">
        <f t="shared" si="13"/>
        <v>0</v>
      </c>
      <c r="G170" s="96"/>
    </row>
    <row r="171" spans="1:7" ht="20.25" customHeight="1" x14ac:dyDescent="0.15">
      <c r="A171" s="91" t="s">
        <v>111</v>
      </c>
      <c r="B171" s="117" t="s">
        <v>110</v>
      </c>
      <c r="C171" s="98">
        <f t="shared" si="12"/>
        <v>1</v>
      </c>
      <c r="D171" s="98" t="s">
        <v>27</v>
      </c>
      <c r="E171" s="98"/>
      <c r="F171" s="97">
        <f t="shared" si="13"/>
        <v>0</v>
      </c>
      <c r="G171" s="96"/>
    </row>
    <row r="172" spans="1:7" ht="20.25" customHeight="1" x14ac:dyDescent="0.15">
      <c r="A172" s="91" t="s">
        <v>109</v>
      </c>
      <c r="B172" s="117" t="s">
        <v>108</v>
      </c>
      <c r="C172" s="98">
        <f t="shared" si="12"/>
        <v>2</v>
      </c>
      <c r="D172" s="98" t="s">
        <v>27</v>
      </c>
      <c r="E172" s="98"/>
      <c r="F172" s="97">
        <f t="shared" si="13"/>
        <v>0</v>
      </c>
      <c r="G172" s="96"/>
    </row>
    <row r="173" spans="1:7" ht="20.25" customHeight="1" x14ac:dyDescent="0.15">
      <c r="A173" s="91" t="s">
        <v>107</v>
      </c>
      <c r="B173" s="117" t="s">
        <v>106</v>
      </c>
      <c r="C173" s="98">
        <f t="shared" si="12"/>
        <v>1</v>
      </c>
      <c r="D173" s="98" t="s">
        <v>27</v>
      </c>
      <c r="E173" s="98"/>
      <c r="F173" s="97">
        <f t="shared" si="13"/>
        <v>0</v>
      </c>
      <c r="G173" s="96"/>
    </row>
    <row r="174" spans="1:7" ht="20.25" customHeight="1" x14ac:dyDescent="0.15">
      <c r="A174" s="91" t="s">
        <v>105</v>
      </c>
      <c r="B174" s="117" t="s">
        <v>104</v>
      </c>
      <c r="C174" s="98">
        <f t="shared" si="12"/>
        <v>5</v>
      </c>
      <c r="D174" s="98" t="s">
        <v>27</v>
      </c>
      <c r="E174" s="98"/>
      <c r="F174" s="97">
        <f t="shared" si="13"/>
        <v>0</v>
      </c>
      <c r="G174" s="96"/>
    </row>
    <row r="175" spans="1:7" ht="20.25" customHeight="1" x14ac:dyDescent="0.15">
      <c r="A175" s="91" t="s">
        <v>103</v>
      </c>
      <c r="B175" s="117" t="s">
        <v>102</v>
      </c>
      <c r="C175" s="98">
        <f t="shared" si="12"/>
        <v>1</v>
      </c>
      <c r="D175" s="98" t="s">
        <v>27</v>
      </c>
      <c r="E175" s="98"/>
      <c r="F175" s="97">
        <f t="shared" si="13"/>
        <v>0</v>
      </c>
      <c r="G175" s="96"/>
    </row>
    <row r="176" spans="1:7" ht="27" customHeight="1" x14ac:dyDescent="0.15">
      <c r="A176" s="91" t="s">
        <v>101</v>
      </c>
      <c r="B176" s="117" t="s">
        <v>100</v>
      </c>
      <c r="C176" s="98">
        <f t="shared" si="12"/>
        <v>2</v>
      </c>
      <c r="D176" s="98" t="s">
        <v>27</v>
      </c>
      <c r="E176" s="98"/>
      <c r="F176" s="97">
        <f t="shared" si="13"/>
        <v>0</v>
      </c>
      <c r="G176" s="96"/>
    </row>
    <row r="177" spans="1:7" ht="18.75" customHeight="1" thickBot="1" x14ac:dyDescent="0.2">
      <c r="A177" s="114"/>
      <c r="B177" s="119"/>
      <c r="C177" s="112"/>
      <c r="D177" s="112"/>
      <c r="E177" s="112"/>
      <c r="F177" s="111"/>
      <c r="G177" s="110"/>
    </row>
    <row r="178" spans="1:7" ht="18.75" customHeight="1" thickTop="1" x14ac:dyDescent="0.15">
      <c r="A178" s="91"/>
      <c r="B178" s="117"/>
      <c r="C178" s="98"/>
      <c r="D178" s="98"/>
      <c r="E178" s="98"/>
      <c r="F178" s="97"/>
      <c r="G178" s="96"/>
    </row>
    <row r="179" spans="1:7" ht="50.25" customHeight="1" x14ac:dyDescent="0.15">
      <c r="A179" s="104" t="s">
        <v>99</v>
      </c>
      <c r="B179" s="103" t="s">
        <v>98</v>
      </c>
      <c r="C179" s="98"/>
      <c r="D179" s="98"/>
      <c r="E179" s="98"/>
      <c r="F179" s="97"/>
      <c r="G179" s="96"/>
    </row>
    <row r="180" spans="1:7" ht="27" customHeight="1" x14ac:dyDescent="0.15">
      <c r="A180" s="104" t="s">
        <v>97</v>
      </c>
      <c r="B180" s="103" t="s">
        <v>96</v>
      </c>
      <c r="C180" s="98"/>
      <c r="D180" s="98"/>
      <c r="E180" s="98"/>
      <c r="F180" s="97"/>
      <c r="G180" s="96"/>
    </row>
    <row r="181" spans="1:7" ht="18.75" customHeight="1" x14ac:dyDescent="0.15">
      <c r="A181" s="91" t="s">
        <v>95</v>
      </c>
      <c r="B181" s="117" t="s">
        <v>94</v>
      </c>
      <c r="C181" s="98">
        <f t="shared" ref="C181:C187" si="14">+C100</f>
        <v>17</v>
      </c>
      <c r="D181" s="98" t="s">
        <v>27</v>
      </c>
      <c r="E181" s="98"/>
      <c r="F181" s="97">
        <f t="shared" ref="F181:F187" si="15">ROUND(C181*E181,2)</f>
        <v>0</v>
      </c>
      <c r="G181" s="96"/>
    </row>
    <row r="182" spans="1:7" ht="19" x14ac:dyDescent="0.15">
      <c r="A182" s="91" t="s">
        <v>93</v>
      </c>
      <c r="B182" s="117" t="s">
        <v>92</v>
      </c>
      <c r="C182" s="98">
        <f t="shared" si="14"/>
        <v>8</v>
      </c>
      <c r="D182" s="98" t="s">
        <v>27</v>
      </c>
      <c r="E182" s="98"/>
      <c r="F182" s="97">
        <f t="shared" si="15"/>
        <v>0</v>
      </c>
      <c r="G182" s="96"/>
    </row>
    <row r="183" spans="1:7" ht="19" x14ac:dyDescent="0.15">
      <c r="A183" s="91" t="s">
        <v>91</v>
      </c>
      <c r="B183" s="117" t="s">
        <v>90</v>
      </c>
      <c r="C183" s="98">
        <f t="shared" si="14"/>
        <v>5</v>
      </c>
      <c r="D183" s="98" t="s">
        <v>27</v>
      </c>
      <c r="E183" s="98"/>
      <c r="F183" s="97">
        <f t="shared" si="15"/>
        <v>0</v>
      </c>
      <c r="G183" s="96"/>
    </row>
    <row r="184" spans="1:7" ht="27.75" customHeight="1" x14ac:dyDescent="0.15">
      <c r="A184" s="91" t="s">
        <v>89</v>
      </c>
      <c r="B184" s="117" t="s">
        <v>88</v>
      </c>
      <c r="C184" s="98">
        <f t="shared" si="14"/>
        <v>6</v>
      </c>
      <c r="D184" s="98" t="s">
        <v>27</v>
      </c>
      <c r="E184" s="98"/>
      <c r="F184" s="97">
        <f t="shared" si="15"/>
        <v>0</v>
      </c>
      <c r="G184" s="96"/>
    </row>
    <row r="185" spans="1:7" ht="23.25" customHeight="1" x14ac:dyDescent="0.15">
      <c r="A185" s="91" t="s">
        <v>87</v>
      </c>
      <c r="B185" s="117" t="s">
        <v>86</v>
      </c>
      <c r="C185" s="98">
        <f t="shared" si="14"/>
        <v>2</v>
      </c>
      <c r="D185" s="98" t="s">
        <v>27</v>
      </c>
      <c r="E185" s="98"/>
      <c r="F185" s="97">
        <f t="shared" si="15"/>
        <v>0</v>
      </c>
      <c r="G185" s="96"/>
    </row>
    <row r="186" spans="1:7" ht="29.25" customHeight="1" x14ac:dyDescent="0.15">
      <c r="A186" s="91" t="s">
        <v>85</v>
      </c>
      <c r="B186" s="102" t="s">
        <v>84</v>
      </c>
      <c r="C186" s="98">
        <f t="shared" si="14"/>
        <v>38</v>
      </c>
      <c r="D186" s="98" t="s">
        <v>27</v>
      </c>
      <c r="E186" s="98"/>
      <c r="F186" s="97">
        <f t="shared" si="15"/>
        <v>0</v>
      </c>
      <c r="G186" s="96"/>
    </row>
    <row r="187" spans="1:7" ht="29.25" customHeight="1" x14ac:dyDescent="0.15">
      <c r="A187" s="104" t="s">
        <v>83</v>
      </c>
      <c r="B187" s="103" t="s">
        <v>82</v>
      </c>
      <c r="C187" s="98">
        <f t="shared" si="14"/>
        <v>8</v>
      </c>
      <c r="D187" s="98" t="s">
        <v>27</v>
      </c>
      <c r="E187" s="98"/>
      <c r="F187" s="97">
        <f t="shared" si="15"/>
        <v>0</v>
      </c>
      <c r="G187" s="96"/>
    </row>
    <row r="188" spans="1:7" ht="25.5" customHeight="1" x14ac:dyDescent="0.15">
      <c r="A188" s="104" t="s">
        <v>81</v>
      </c>
      <c r="B188" s="103" t="s">
        <v>80</v>
      </c>
      <c r="C188" s="98"/>
      <c r="D188" s="98"/>
      <c r="E188" s="98"/>
      <c r="F188" s="97"/>
      <c r="G188" s="96"/>
    </row>
    <row r="189" spans="1:7" ht="24" customHeight="1" x14ac:dyDescent="0.15">
      <c r="A189" s="91" t="s">
        <v>79</v>
      </c>
      <c r="B189" s="117" t="s">
        <v>78</v>
      </c>
      <c r="C189" s="98">
        <f>+C108</f>
        <v>2</v>
      </c>
      <c r="D189" s="98" t="s">
        <v>27</v>
      </c>
      <c r="E189" s="98"/>
      <c r="F189" s="97">
        <f>ROUND(C189*E189,2)</f>
        <v>0</v>
      </c>
      <c r="G189" s="96"/>
    </row>
    <row r="190" spans="1:7" ht="29.25" customHeight="1" x14ac:dyDescent="0.15">
      <c r="A190" s="91" t="s">
        <v>77</v>
      </c>
      <c r="B190" s="117" t="s">
        <v>76</v>
      </c>
      <c r="C190" s="98">
        <f>+C109</f>
        <v>2</v>
      </c>
      <c r="D190" s="98" t="s">
        <v>27</v>
      </c>
      <c r="E190" s="98"/>
      <c r="F190" s="97">
        <f>ROUND(C190*E190,2)</f>
        <v>0</v>
      </c>
      <c r="G190" s="96"/>
    </row>
    <row r="191" spans="1:7" ht="29.25" customHeight="1" x14ac:dyDescent="0.15">
      <c r="A191" s="104" t="s">
        <v>75</v>
      </c>
      <c r="B191" s="99" t="s">
        <v>74</v>
      </c>
      <c r="C191" s="98">
        <v>1</v>
      </c>
      <c r="D191" s="98" t="s">
        <v>27</v>
      </c>
      <c r="E191" s="98"/>
      <c r="F191" s="97">
        <f>C191*E191</f>
        <v>0</v>
      </c>
      <c r="G191" s="96">
        <f>SUM(F114:F191)</f>
        <v>0</v>
      </c>
    </row>
    <row r="192" spans="1:7" ht="21" customHeight="1" x14ac:dyDescent="0.15">
      <c r="A192" s="91"/>
      <c r="B192" s="102"/>
      <c r="C192" s="98"/>
      <c r="D192" s="98"/>
      <c r="E192" s="98"/>
      <c r="F192" s="97"/>
      <c r="G192" s="96"/>
    </row>
    <row r="193" spans="1:7" ht="29.25" customHeight="1" x14ac:dyDescent="0.15">
      <c r="A193" s="101" t="s">
        <v>73</v>
      </c>
      <c r="B193" s="99" t="s">
        <v>72</v>
      </c>
      <c r="C193" s="97">
        <v>10.17</v>
      </c>
      <c r="D193" s="98" t="s">
        <v>71</v>
      </c>
      <c r="E193" s="98"/>
      <c r="F193" s="97">
        <f>ROUND(C193*E193,2)</f>
        <v>0</v>
      </c>
      <c r="G193" s="96">
        <f>SUM(F193)</f>
        <v>0</v>
      </c>
    </row>
    <row r="194" spans="1:7" ht="15" customHeight="1" x14ac:dyDescent="0.15">
      <c r="A194" s="91"/>
      <c r="B194" s="102"/>
      <c r="C194" s="98"/>
      <c r="D194" s="98"/>
      <c r="E194" s="98"/>
      <c r="F194" s="97"/>
      <c r="G194" s="96"/>
    </row>
    <row r="195" spans="1:7" ht="30.75" customHeight="1" x14ac:dyDescent="0.15">
      <c r="A195" s="104" t="s">
        <v>70</v>
      </c>
      <c r="B195" s="99" t="s">
        <v>69</v>
      </c>
      <c r="C195" s="97">
        <v>25</v>
      </c>
      <c r="D195" s="98" t="s">
        <v>68</v>
      </c>
      <c r="E195" s="98"/>
      <c r="F195" s="97">
        <f>ROUND(C195*E195,2)</f>
        <v>0</v>
      </c>
      <c r="G195" s="96">
        <f>SUM(F195)</f>
        <v>0</v>
      </c>
    </row>
    <row r="196" spans="1:7" x14ac:dyDescent="0.15">
      <c r="A196" s="104"/>
      <c r="B196" s="99"/>
      <c r="C196" s="97"/>
      <c r="D196" s="98"/>
      <c r="E196" s="98"/>
      <c r="F196" s="97"/>
      <c r="G196" s="96"/>
    </row>
    <row r="197" spans="1:7" ht="27" customHeight="1" x14ac:dyDescent="0.15">
      <c r="A197" s="39" t="s">
        <v>67</v>
      </c>
      <c r="B197" s="38" t="s">
        <v>66</v>
      </c>
      <c r="C197" s="35"/>
      <c r="D197" s="37"/>
      <c r="E197" s="107"/>
      <c r="F197" s="35"/>
      <c r="G197" s="34"/>
    </row>
    <row r="198" spans="1:7" ht="25.5" customHeight="1" x14ac:dyDescent="0.15">
      <c r="A198" s="109" t="s">
        <v>65</v>
      </c>
      <c r="B198" s="108" t="s">
        <v>64</v>
      </c>
      <c r="C198" s="35">
        <v>2</v>
      </c>
      <c r="D198" s="37" t="s">
        <v>27</v>
      </c>
      <c r="E198" s="107"/>
      <c r="F198" s="35">
        <f>C198*E198</f>
        <v>0</v>
      </c>
      <c r="G198" s="34"/>
    </row>
    <row r="199" spans="1:7" ht="39.75" customHeight="1" x14ac:dyDescent="0.15">
      <c r="A199" s="109" t="s">
        <v>63</v>
      </c>
      <c r="B199" s="108" t="s">
        <v>62</v>
      </c>
      <c r="C199" s="35">
        <v>13</v>
      </c>
      <c r="D199" s="37" t="s">
        <v>27</v>
      </c>
      <c r="E199" s="107"/>
      <c r="F199" s="35">
        <f>C199*E199</f>
        <v>0</v>
      </c>
      <c r="G199" s="34"/>
    </row>
    <row r="200" spans="1:7" ht="27" customHeight="1" x14ac:dyDescent="0.15">
      <c r="A200" s="109" t="s">
        <v>61</v>
      </c>
      <c r="B200" s="108" t="s">
        <v>60</v>
      </c>
      <c r="C200" s="35">
        <v>1</v>
      </c>
      <c r="D200" s="37" t="s">
        <v>27</v>
      </c>
      <c r="E200" s="107"/>
      <c r="F200" s="35">
        <f>C200*E200</f>
        <v>0</v>
      </c>
      <c r="G200" s="34">
        <f>SUM(F198:F200)</f>
        <v>0</v>
      </c>
    </row>
    <row r="201" spans="1:7" ht="19.5" customHeight="1" x14ac:dyDescent="0.15">
      <c r="A201" s="91"/>
      <c r="B201" s="102"/>
      <c r="C201" s="98"/>
      <c r="D201" s="98"/>
      <c r="E201" s="98"/>
      <c r="F201" s="97"/>
      <c r="G201" s="96"/>
    </row>
    <row r="202" spans="1:7" ht="26.25" customHeight="1" x14ac:dyDescent="0.15">
      <c r="A202" s="104" t="s">
        <v>59</v>
      </c>
      <c r="B202" s="106" t="s">
        <v>58</v>
      </c>
      <c r="C202" s="98"/>
      <c r="D202" s="98"/>
      <c r="E202" s="98"/>
      <c r="F202" s="98"/>
      <c r="G202" s="79"/>
    </row>
    <row r="203" spans="1:7" ht="49.5" customHeight="1" x14ac:dyDescent="0.15">
      <c r="A203" s="118" t="s">
        <v>57</v>
      </c>
      <c r="B203" s="117" t="s">
        <v>56</v>
      </c>
      <c r="C203" s="116">
        <v>1500</v>
      </c>
      <c r="D203" s="115" t="s">
        <v>27</v>
      </c>
      <c r="E203" s="98"/>
      <c r="F203" s="76">
        <f>ROUND(C203*E203,2)</f>
        <v>0</v>
      </c>
      <c r="G203" s="79">
        <f>SUM(F203)</f>
        <v>0</v>
      </c>
    </row>
    <row r="204" spans="1:7" ht="16.5" customHeight="1" x14ac:dyDescent="0.15">
      <c r="A204" s="104"/>
      <c r="B204" s="106"/>
      <c r="C204" s="98"/>
      <c r="D204" s="98"/>
      <c r="E204" s="98"/>
      <c r="F204" s="98"/>
      <c r="G204" s="79"/>
    </row>
    <row r="205" spans="1:7" ht="21" customHeight="1" x14ac:dyDescent="0.15">
      <c r="A205" s="104" t="s">
        <v>55</v>
      </c>
      <c r="B205" s="99" t="s">
        <v>54</v>
      </c>
      <c r="C205" s="98"/>
      <c r="D205" s="98"/>
      <c r="E205" s="98"/>
      <c r="F205" s="76"/>
      <c r="G205" s="96"/>
    </row>
    <row r="206" spans="1:7" ht="27" customHeight="1" x14ac:dyDescent="0.15">
      <c r="A206" s="91" t="s">
        <v>53</v>
      </c>
      <c r="B206" s="102" t="s">
        <v>45</v>
      </c>
      <c r="C206" s="98">
        <f>+C27</f>
        <v>7829.4799354200004</v>
      </c>
      <c r="D206" s="98" t="s">
        <v>36</v>
      </c>
      <c r="E206" s="98"/>
      <c r="F206" s="76">
        <f>ROUND(C206*E206,2)</f>
        <v>0</v>
      </c>
      <c r="G206" s="96"/>
    </row>
    <row r="207" spans="1:7" ht="21.75" customHeight="1" x14ac:dyDescent="0.15">
      <c r="A207" s="91" t="s">
        <v>52</v>
      </c>
      <c r="B207" s="102" t="s">
        <v>43</v>
      </c>
      <c r="C207" s="98">
        <f>+C28</f>
        <v>768.71425273499995</v>
      </c>
      <c r="D207" s="98" t="s">
        <v>36</v>
      </c>
      <c r="E207" s="98"/>
      <c r="F207" s="76">
        <f>ROUND(C207*E207,2)</f>
        <v>0</v>
      </c>
      <c r="G207" s="96"/>
    </row>
    <row r="208" spans="1:7" ht="21.75" customHeight="1" x14ac:dyDescent="0.15">
      <c r="A208" s="91" t="s">
        <v>51</v>
      </c>
      <c r="B208" s="102" t="s">
        <v>41</v>
      </c>
      <c r="C208" s="98">
        <f>+C29</f>
        <v>1348.4639852749999</v>
      </c>
      <c r="D208" s="98" t="s">
        <v>36</v>
      </c>
      <c r="E208" s="98"/>
      <c r="F208" s="76">
        <f>ROUND(C208*E208,2)</f>
        <v>0</v>
      </c>
      <c r="G208" s="96"/>
    </row>
    <row r="209" spans="1:7" ht="21.75" customHeight="1" x14ac:dyDescent="0.15">
      <c r="A209" s="91" t="s">
        <v>50</v>
      </c>
      <c r="B209" s="102" t="s">
        <v>39</v>
      </c>
      <c r="C209" s="98">
        <f>+C30</f>
        <v>1238.835866465</v>
      </c>
      <c r="D209" s="98" t="s">
        <v>36</v>
      </c>
      <c r="E209" s="98"/>
      <c r="F209" s="76">
        <f>ROUND(C209*E209,2)</f>
        <v>0</v>
      </c>
      <c r="G209" s="79"/>
    </row>
    <row r="210" spans="1:7" ht="21.75" customHeight="1" x14ac:dyDescent="0.15">
      <c r="A210" s="91" t="s">
        <v>49</v>
      </c>
      <c r="B210" s="102" t="s">
        <v>37</v>
      </c>
      <c r="C210" s="98">
        <f>+C31</f>
        <v>450.84230537500002</v>
      </c>
      <c r="D210" s="98" t="s">
        <v>36</v>
      </c>
      <c r="E210" s="98"/>
      <c r="F210" s="76">
        <f>ROUND(C210*E210,2)</f>
        <v>0</v>
      </c>
      <c r="G210" s="96">
        <f>SUM(F206:F210)</f>
        <v>0</v>
      </c>
    </row>
    <row r="211" spans="1:7" ht="21.75" customHeight="1" thickBot="1" x14ac:dyDescent="0.2">
      <c r="A211" s="114"/>
      <c r="B211" s="113"/>
      <c r="C211" s="112"/>
      <c r="D211" s="112"/>
      <c r="E211" s="112"/>
      <c r="F211" s="111"/>
      <c r="G211" s="110"/>
    </row>
    <row r="212" spans="1:7" ht="21.75" customHeight="1" thickTop="1" x14ac:dyDescent="0.15">
      <c r="A212" s="91"/>
      <c r="B212" s="102"/>
      <c r="C212" s="98"/>
      <c r="D212" s="98"/>
      <c r="E212" s="98"/>
      <c r="F212" s="97"/>
      <c r="G212" s="96"/>
    </row>
    <row r="213" spans="1:7" ht="21.75" customHeight="1" x14ac:dyDescent="0.15">
      <c r="A213" s="104" t="s">
        <v>48</v>
      </c>
      <c r="B213" s="99" t="s">
        <v>47</v>
      </c>
      <c r="C213" s="98"/>
      <c r="D213" s="98"/>
      <c r="E213" s="98"/>
      <c r="F213" s="97"/>
      <c r="G213" s="96"/>
    </row>
    <row r="214" spans="1:7" ht="21.75" customHeight="1" x14ac:dyDescent="0.15">
      <c r="A214" s="91" t="s">
        <v>46</v>
      </c>
      <c r="B214" s="102" t="s">
        <v>45</v>
      </c>
      <c r="C214" s="98">
        <f>+C206</f>
        <v>7829.4799354200004</v>
      </c>
      <c r="D214" s="98" t="s">
        <v>36</v>
      </c>
      <c r="E214" s="98"/>
      <c r="F214" s="97">
        <f>C214*E214</f>
        <v>0</v>
      </c>
      <c r="G214" s="79"/>
    </row>
    <row r="215" spans="1:7" ht="21.75" customHeight="1" x14ac:dyDescent="0.15">
      <c r="A215" s="91" t="s">
        <v>44</v>
      </c>
      <c r="B215" s="102" t="s">
        <v>43</v>
      </c>
      <c r="C215" s="98">
        <f>+C207</f>
        <v>768.71425273499995</v>
      </c>
      <c r="D215" s="98" t="s">
        <v>36</v>
      </c>
      <c r="E215" s="98"/>
      <c r="F215" s="97">
        <f>C215*E215</f>
        <v>0</v>
      </c>
      <c r="G215" s="79"/>
    </row>
    <row r="216" spans="1:7" ht="27" customHeight="1" x14ac:dyDescent="0.15">
      <c r="A216" s="91" t="s">
        <v>42</v>
      </c>
      <c r="B216" s="102" t="s">
        <v>41</v>
      </c>
      <c r="C216" s="98">
        <f>+C208</f>
        <v>1348.4639852749999</v>
      </c>
      <c r="D216" s="98" t="s">
        <v>36</v>
      </c>
      <c r="E216" s="98"/>
      <c r="F216" s="97">
        <f>C216*E216</f>
        <v>0</v>
      </c>
      <c r="G216" s="79"/>
    </row>
    <row r="217" spans="1:7" ht="27" customHeight="1" x14ac:dyDescent="0.15">
      <c r="A217" s="91" t="s">
        <v>40</v>
      </c>
      <c r="B217" s="102" t="s">
        <v>39</v>
      </c>
      <c r="C217" s="98">
        <f>+C209</f>
        <v>1238.835866465</v>
      </c>
      <c r="D217" s="98" t="s">
        <v>36</v>
      </c>
      <c r="E217" s="98"/>
      <c r="F217" s="97">
        <f>C217*E217</f>
        <v>0</v>
      </c>
      <c r="G217" s="79"/>
    </row>
    <row r="218" spans="1:7" ht="27.75" customHeight="1" x14ac:dyDescent="0.15">
      <c r="A218" s="91" t="s">
        <v>38</v>
      </c>
      <c r="B218" s="102" t="s">
        <v>37</v>
      </c>
      <c r="C218" s="98">
        <f>+C210</f>
        <v>450.84230537500002</v>
      </c>
      <c r="D218" s="98" t="s">
        <v>36</v>
      </c>
      <c r="E218" s="98"/>
      <c r="F218" s="97">
        <f>C218*E218</f>
        <v>0</v>
      </c>
      <c r="G218" s="79">
        <f>SUM(F214:F218)</f>
        <v>0</v>
      </c>
    </row>
    <row r="219" spans="1:7" ht="23.25" customHeight="1" x14ac:dyDescent="0.15">
      <c r="A219" s="91"/>
      <c r="B219" s="102"/>
      <c r="C219" s="98"/>
      <c r="D219" s="98"/>
      <c r="E219" s="98"/>
      <c r="F219" s="97"/>
      <c r="G219" s="79"/>
    </row>
    <row r="220" spans="1:7" ht="44.25" customHeight="1" x14ac:dyDescent="0.15">
      <c r="A220" s="39" t="s">
        <v>35</v>
      </c>
      <c r="B220" s="38" t="s">
        <v>34</v>
      </c>
      <c r="C220" s="35"/>
      <c r="D220" s="37"/>
      <c r="E220" s="107"/>
      <c r="F220" s="35"/>
      <c r="G220" s="34"/>
    </row>
    <row r="221" spans="1:7" ht="25.5" customHeight="1" x14ac:dyDescent="0.15">
      <c r="A221" s="109" t="s">
        <v>33</v>
      </c>
      <c r="B221" s="108" t="s">
        <v>32</v>
      </c>
      <c r="C221" s="35">
        <v>2</v>
      </c>
      <c r="D221" s="37" t="s">
        <v>27</v>
      </c>
      <c r="E221" s="107"/>
      <c r="F221" s="35">
        <f>C221*E221</f>
        <v>0</v>
      </c>
      <c r="G221" s="34"/>
    </row>
    <row r="222" spans="1:7" ht="24.75" customHeight="1" x14ac:dyDescent="0.15">
      <c r="A222" s="109" t="s">
        <v>31</v>
      </c>
      <c r="B222" s="108" t="s">
        <v>30</v>
      </c>
      <c r="C222" s="35">
        <v>8</v>
      </c>
      <c r="D222" s="37" t="s">
        <v>27</v>
      </c>
      <c r="E222" s="107"/>
      <c r="F222" s="35">
        <f>C222*E222</f>
        <v>0</v>
      </c>
      <c r="G222" s="34">
        <f>SUM(F221:F222)</f>
        <v>0</v>
      </c>
    </row>
    <row r="223" spans="1:7" x14ac:dyDescent="0.15">
      <c r="A223" s="109"/>
      <c r="B223" s="108"/>
      <c r="C223" s="35"/>
      <c r="D223" s="37"/>
      <c r="E223" s="107"/>
      <c r="F223" s="35"/>
      <c r="G223" s="34"/>
    </row>
    <row r="224" spans="1:7" ht="46.5" customHeight="1" x14ac:dyDescent="0.15">
      <c r="A224" s="39" t="s">
        <v>29</v>
      </c>
      <c r="B224" s="38" t="s">
        <v>28</v>
      </c>
      <c r="C224" s="35">
        <v>2</v>
      </c>
      <c r="D224" s="37" t="s">
        <v>27</v>
      </c>
      <c r="E224" s="107"/>
      <c r="F224" s="35">
        <f>C224*E224</f>
        <v>0</v>
      </c>
      <c r="G224" s="34">
        <f>SUM(F224)</f>
        <v>0</v>
      </c>
    </row>
    <row r="225" spans="1:7" x14ac:dyDescent="0.15">
      <c r="A225" s="91"/>
      <c r="B225" s="102"/>
      <c r="C225" s="98"/>
      <c r="D225" s="98"/>
      <c r="E225" s="98"/>
      <c r="F225" s="97"/>
      <c r="G225" s="79"/>
    </row>
    <row r="226" spans="1:7" ht="63" customHeight="1" x14ac:dyDescent="0.15">
      <c r="A226" s="104" t="s">
        <v>26</v>
      </c>
      <c r="B226" s="106" t="s">
        <v>25</v>
      </c>
      <c r="C226" s="98">
        <v>1</v>
      </c>
      <c r="D226" s="98" t="s">
        <v>3</v>
      </c>
      <c r="E226" s="107"/>
      <c r="F226" s="98">
        <f>ROUND(C226*E226,2)</f>
        <v>0</v>
      </c>
      <c r="G226" s="79">
        <f>SUM(F226)</f>
        <v>0</v>
      </c>
    </row>
    <row r="227" spans="1:7" ht="21" customHeight="1" x14ac:dyDescent="0.15">
      <c r="A227" s="104"/>
      <c r="B227" s="106"/>
      <c r="C227" s="98"/>
      <c r="D227" s="98"/>
      <c r="E227" s="105"/>
      <c r="F227" s="98"/>
      <c r="G227" s="79"/>
    </row>
    <row r="228" spans="1:7" ht="29.25" customHeight="1" x14ac:dyDescent="0.15">
      <c r="A228" s="104" t="s">
        <v>24</v>
      </c>
      <c r="B228" s="103" t="s">
        <v>23</v>
      </c>
      <c r="C228" s="97">
        <f>C11*0.8</f>
        <v>9160.4</v>
      </c>
      <c r="D228" s="87" t="s">
        <v>22</v>
      </c>
      <c r="E228" s="76"/>
      <c r="F228" s="76">
        <f>C228*E228</f>
        <v>0</v>
      </c>
      <c r="G228" s="79">
        <f>F228</f>
        <v>0</v>
      </c>
    </row>
    <row r="229" spans="1:7" ht="22.5" customHeight="1" x14ac:dyDescent="0.15">
      <c r="A229" s="91"/>
      <c r="B229" s="102"/>
      <c r="C229" s="98"/>
      <c r="D229" s="98"/>
      <c r="E229" s="98"/>
      <c r="F229" s="97"/>
      <c r="G229" s="96"/>
    </row>
    <row r="230" spans="1:7" ht="72.75" customHeight="1" x14ac:dyDescent="0.15">
      <c r="A230" s="101" t="s">
        <v>21</v>
      </c>
      <c r="B230" s="100" t="s">
        <v>20</v>
      </c>
      <c r="C230" s="97">
        <v>1</v>
      </c>
      <c r="D230" s="87" t="s">
        <v>3</v>
      </c>
      <c r="E230" s="76"/>
      <c r="F230" s="76">
        <f>+E230*C230</f>
        <v>0</v>
      </c>
      <c r="G230" s="79">
        <f>SUM(F230)</f>
        <v>0</v>
      </c>
    </row>
    <row r="231" spans="1:7" ht="20.25" customHeight="1" thickBot="1" x14ac:dyDescent="0.2">
      <c r="A231" s="91"/>
      <c r="B231" s="99"/>
      <c r="C231" s="98"/>
      <c r="D231" s="98"/>
      <c r="E231" s="97"/>
      <c r="F231" s="97"/>
      <c r="G231" s="96"/>
    </row>
    <row r="232" spans="1:7" ht="22.5" customHeight="1" thickTop="1" thickBot="1" x14ac:dyDescent="0.2">
      <c r="A232" s="95"/>
      <c r="B232" s="94" t="s">
        <v>19</v>
      </c>
      <c r="C232" s="31"/>
      <c r="D232" s="31"/>
      <c r="E232" s="30"/>
      <c r="F232" s="30"/>
      <c r="G232" s="29">
        <f>SUM(G12:G230)</f>
        <v>0</v>
      </c>
    </row>
    <row r="233" spans="1:7" ht="27" customHeight="1" thickTop="1" thickBot="1" x14ac:dyDescent="0.2">
      <c r="A233" s="95"/>
      <c r="B233" s="94" t="s">
        <v>19</v>
      </c>
      <c r="C233" s="31"/>
      <c r="D233" s="31"/>
      <c r="E233" s="30"/>
      <c r="F233" s="30"/>
      <c r="G233" s="29">
        <f>SUM(F11:F230)</f>
        <v>0</v>
      </c>
    </row>
    <row r="234" spans="1:7" ht="15" customHeight="1" thickTop="1" x14ac:dyDescent="0.15">
      <c r="A234" s="93"/>
      <c r="B234" s="92"/>
      <c r="C234" s="87"/>
      <c r="D234" s="87"/>
      <c r="E234" s="76"/>
      <c r="F234" s="76"/>
      <c r="G234" s="79"/>
    </row>
    <row r="235" spans="1:7" x14ac:dyDescent="0.15">
      <c r="A235" s="89"/>
      <c r="B235" s="88" t="s">
        <v>18</v>
      </c>
      <c r="C235" s="87"/>
      <c r="D235" s="77">
        <v>0.1</v>
      </c>
      <c r="E235" s="76"/>
      <c r="F235" s="76">
        <f t="shared" ref="F235:F240" si="16">ROUND(D235*$G$232,2)</f>
        <v>0</v>
      </c>
      <c r="G235" s="79"/>
    </row>
    <row r="236" spans="1:7" x14ac:dyDescent="0.15">
      <c r="A236" s="91"/>
      <c r="B236" s="88" t="s">
        <v>17</v>
      </c>
      <c r="C236" s="87"/>
      <c r="D236" s="77">
        <v>2.5000000000000001E-2</v>
      </c>
      <c r="E236" s="76"/>
      <c r="F236" s="76">
        <f t="shared" si="16"/>
        <v>0</v>
      </c>
      <c r="G236" s="79"/>
    </row>
    <row r="237" spans="1:7" x14ac:dyDescent="0.15">
      <c r="A237" s="91"/>
      <c r="B237" s="88" t="s">
        <v>16</v>
      </c>
      <c r="C237" s="87"/>
      <c r="D237" s="77">
        <v>0.02</v>
      </c>
      <c r="E237" s="76"/>
      <c r="F237" s="76">
        <f t="shared" si="16"/>
        <v>0</v>
      </c>
      <c r="G237" s="79"/>
    </row>
    <row r="238" spans="1:7" x14ac:dyDescent="0.15">
      <c r="A238" s="89"/>
      <c r="B238" s="88" t="s">
        <v>15</v>
      </c>
      <c r="C238" s="87"/>
      <c r="D238" s="90">
        <v>5.3499999999999999E-2</v>
      </c>
      <c r="E238" s="76"/>
      <c r="F238" s="76">
        <f t="shared" si="16"/>
        <v>0</v>
      </c>
      <c r="G238" s="79"/>
    </row>
    <row r="239" spans="1:7" ht="20.25" customHeight="1" x14ac:dyDescent="0.15">
      <c r="A239" s="89"/>
      <c r="B239" s="88" t="s">
        <v>14</v>
      </c>
      <c r="C239" s="87"/>
      <c r="D239" s="77">
        <v>0.01</v>
      </c>
      <c r="E239" s="76"/>
      <c r="F239" s="76">
        <f t="shared" si="16"/>
        <v>0</v>
      </c>
      <c r="G239" s="79"/>
    </row>
    <row r="240" spans="1:7" ht="23.25" customHeight="1" x14ac:dyDescent="0.15">
      <c r="A240" s="89"/>
      <c r="B240" s="88" t="s">
        <v>13</v>
      </c>
      <c r="C240" s="87"/>
      <c r="D240" s="77">
        <v>0.05</v>
      </c>
      <c r="E240" s="76"/>
      <c r="F240" s="76">
        <f t="shared" si="16"/>
        <v>0</v>
      </c>
      <c r="G240" s="79" t="s">
        <v>12</v>
      </c>
    </row>
    <row r="241" spans="1:10" ht="14.25" customHeight="1" thickBot="1" x14ac:dyDescent="0.2">
      <c r="A241" s="86"/>
      <c r="B241" s="85" t="s">
        <v>12</v>
      </c>
      <c r="C241" s="84" t="s">
        <v>12</v>
      </c>
      <c r="D241" s="83" t="s">
        <v>12</v>
      </c>
      <c r="E241" s="82" t="s">
        <v>12</v>
      </c>
      <c r="F241" s="82" t="s">
        <v>12</v>
      </c>
      <c r="G241" s="79" t="s">
        <v>12</v>
      </c>
    </row>
    <row r="242" spans="1:10" ht="26.25" customHeight="1" thickTop="1" thickBot="1" x14ac:dyDescent="0.2">
      <c r="A242" s="33"/>
      <c r="B242" s="32" t="s">
        <v>11</v>
      </c>
      <c r="C242" s="31"/>
      <c r="D242" s="81"/>
      <c r="E242" s="30"/>
      <c r="F242" s="30"/>
      <c r="G242" s="29">
        <f>SUM(F235:F240)</f>
        <v>0</v>
      </c>
    </row>
    <row r="243" spans="1:10" ht="28.5" customHeight="1" thickTop="1" x14ac:dyDescent="0.15">
      <c r="A243" s="64"/>
      <c r="B243" s="63" t="s">
        <v>10</v>
      </c>
      <c r="C243" s="58"/>
      <c r="D243" s="80"/>
      <c r="E243" s="56"/>
      <c r="F243" s="56"/>
      <c r="G243" s="79">
        <f>SUM(G232+G242)</f>
        <v>0</v>
      </c>
    </row>
    <row r="244" spans="1:10" ht="45.75" customHeight="1" x14ac:dyDescent="0.15">
      <c r="A244" s="75"/>
      <c r="B244" s="78" t="s">
        <v>9</v>
      </c>
      <c r="C244" s="73"/>
      <c r="D244" s="77">
        <v>0.03</v>
      </c>
      <c r="E244" s="76"/>
      <c r="F244" s="71"/>
      <c r="G244" s="70">
        <f>+D244*G242</f>
        <v>0</v>
      </c>
    </row>
    <row r="245" spans="1:10" ht="23.25" customHeight="1" x14ac:dyDescent="0.15">
      <c r="A245" s="75"/>
      <c r="B245" s="74" t="s">
        <v>8</v>
      </c>
      <c r="C245" s="73"/>
      <c r="D245" s="72">
        <v>0.06</v>
      </c>
      <c r="E245" s="71"/>
      <c r="F245" s="71"/>
      <c r="G245" s="70">
        <f>+D245*G232</f>
        <v>0</v>
      </c>
    </row>
    <row r="246" spans="1:10" ht="27" customHeight="1" x14ac:dyDescent="0.15">
      <c r="A246" s="69"/>
      <c r="B246" s="68" t="s">
        <v>7</v>
      </c>
      <c r="C246" s="67"/>
      <c r="D246" s="66">
        <v>0.05</v>
      </c>
      <c r="E246" s="65"/>
      <c r="F246" s="65"/>
      <c r="G246" s="48">
        <f>D246*G243</f>
        <v>0</v>
      </c>
    </row>
    <row r="247" spans="1:10" ht="26.25" customHeight="1" x14ac:dyDescent="0.15">
      <c r="A247" s="64"/>
      <c r="B247" s="63" t="s">
        <v>6</v>
      </c>
      <c r="C247" s="56"/>
      <c r="D247" s="62">
        <v>0.18</v>
      </c>
      <c r="E247" s="56"/>
      <c r="F247" s="56"/>
      <c r="G247" s="61">
        <f>F235*D247</f>
        <v>0</v>
      </c>
      <c r="I247" s="53"/>
      <c r="J247" s="52"/>
    </row>
    <row r="248" spans="1:10" ht="26.25" customHeight="1" x14ac:dyDescent="0.15">
      <c r="A248" s="60"/>
      <c r="B248" s="59" t="s">
        <v>5</v>
      </c>
      <c r="C248" s="58"/>
      <c r="D248" s="57">
        <v>1E-3</v>
      </c>
      <c r="E248" s="56"/>
      <c r="F248" s="55"/>
      <c r="G248" s="54">
        <f>G232*D248</f>
        <v>0</v>
      </c>
      <c r="I248" s="53"/>
      <c r="J248" s="52"/>
    </row>
    <row r="249" spans="1:10" ht="66" customHeight="1" x14ac:dyDescent="0.15">
      <c r="A249" s="51"/>
      <c r="B249" s="50" t="s">
        <v>4</v>
      </c>
      <c r="C249" s="42">
        <v>1</v>
      </c>
      <c r="D249" s="49" t="s">
        <v>3</v>
      </c>
      <c r="E249" s="42"/>
      <c r="F249" s="42">
        <f>+C249*E249</f>
        <v>0</v>
      </c>
      <c r="G249" s="48">
        <f>SUM(F249)</f>
        <v>0</v>
      </c>
      <c r="H249" s="47"/>
      <c r="I249" s="46"/>
    </row>
    <row r="250" spans="1:10" ht="51.75" customHeight="1" x14ac:dyDescent="0.15">
      <c r="A250" s="45"/>
      <c r="B250" s="44" t="s">
        <v>2</v>
      </c>
      <c r="C250" s="41">
        <v>1</v>
      </c>
      <c r="D250" s="43" t="s">
        <v>1</v>
      </c>
      <c r="E250" s="42"/>
      <c r="F250" s="41">
        <f>C250*E250</f>
        <v>0</v>
      </c>
      <c r="G250" s="40">
        <f>SUM(F250)</f>
        <v>0</v>
      </c>
    </row>
    <row r="251" spans="1:10" ht="22.5" customHeight="1" thickBot="1" x14ac:dyDescent="0.2">
      <c r="A251" s="39"/>
      <c r="B251" s="38"/>
      <c r="C251" s="35"/>
      <c r="D251" s="37"/>
      <c r="E251" s="36"/>
      <c r="F251" s="35"/>
      <c r="G251" s="34"/>
    </row>
    <row r="252" spans="1:10" ht="24" customHeight="1" thickTop="1" thickBot="1" x14ac:dyDescent="0.2">
      <c r="A252" s="33"/>
      <c r="B252" s="32" t="s">
        <v>0</v>
      </c>
      <c r="C252" s="31"/>
      <c r="D252" s="31"/>
      <c r="E252" s="30"/>
      <c r="F252" s="30"/>
      <c r="G252" s="29">
        <f>SUM(G243:G250)</f>
        <v>0</v>
      </c>
    </row>
    <row r="253" spans="1:10" s="11" customFormat="1" ht="24" customHeight="1" thickTop="1" x14ac:dyDescent="0.15">
      <c r="A253" s="28"/>
      <c r="B253" s="27"/>
      <c r="C253" s="26"/>
      <c r="D253" s="26"/>
      <c r="E253" s="26"/>
      <c r="F253" s="26"/>
      <c r="G253" s="25"/>
    </row>
    <row r="254" spans="1:10" x14ac:dyDescent="0.15">
      <c r="A254" s="24"/>
      <c r="B254" s="19"/>
      <c r="C254" s="18"/>
      <c r="D254" s="23"/>
      <c r="E254" s="18"/>
      <c r="F254" s="22"/>
      <c r="G254" s="21"/>
    </row>
    <row r="255" spans="1:10" x14ac:dyDescent="0.15">
      <c r="A255" s="24"/>
      <c r="B255" s="19"/>
      <c r="C255" s="18"/>
      <c r="D255" s="23"/>
      <c r="E255" s="18"/>
      <c r="F255" s="22"/>
      <c r="G255" s="21"/>
    </row>
    <row r="256" spans="1:10" x14ac:dyDescent="0.15">
      <c r="A256" s="20"/>
      <c r="B256" s="9"/>
      <c r="C256" s="7"/>
      <c r="D256" s="7"/>
      <c r="E256" s="7"/>
      <c r="F256" s="8"/>
      <c r="G256" s="7"/>
    </row>
    <row r="257" spans="1:7" x14ac:dyDescent="0.15">
      <c r="A257" s="20"/>
      <c r="B257" s="9"/>
      <c r="C257" s="7"/>
      <c r="D257" s="7"/>
      <c r="E257" s="7"/>
      <c r="F257" s="8"/>
      <c r="G257" s="7"/>
    </row>
    <row r="258" spans="1:7" x14ac:dyDescent="0.15">
      <c r="A258" s="20"/>
      <c r="B258" s="13"/>
      <c r="C258" s="12"/>
      <c r="D258" s="7"/>
      <c r="E258" s="12"/>
      <c r="F258" s="8"/>
      <c r="G258" s="7"/>
    </row>
    <row r="259" spans="1:7" x14ac:dyDescent="0.15">
      <c r="A259" s="20"/>
      <c r="B259" s="9"/>
      <c r="C259" s="7"/>
      <c r="D259" s="7"/>
      <c r="E259" s="7"/>
      <c r="F259" s="8"/>
      <c r="G259" s="7"/>
    </row>
    <row r="260" spans="1:7" x14ac:dyDescent="0.15">
      <c r="A260" s="20"/>
      <c r="B260" s="9"/>
      <c r="C260" s="7"/>
      <c r="D260" s="12"/>
      <c r="E260" s="7"/>
      <c r="F260" s="8"/>
      <c r="G260" s="7"/>
    </row>
    <row r="261" spans="1:7" x14ac:dyDescent="0.15">
      <c r="A261" s="10"/>
      <c r="B261" s="17"/>
      <c r="C261" s="16"/>
      <c r="D261" s="16"/>
      <c r="E261" s="16"/>
      <c r="F261" s="15"/>
      <c r="G261" s="7"/>
    </row>
    <row r="262" spans="1:7" x14ac:dyDescent="0.15">
      <c r="A262" s="10"/>
      <c r="B262" s="9"/>
      <c r="C262" s="7"/>
      <c r="D262" s="7"/>
      <c r="E262" s="7"/>
      <c r="F262" s="8"/>
      <c r="G262" s="7"/>
    </row>
    <row r="263" spans="1:7" x14ac:dyDescent="0.15">
      <c r="A263" s="10"/>
      <c r="B263" s="19"/>
      <c r="C263" s="18"/>
      <c r="D263" s="16"/>
      <c r="E263" s="18"/>
      <c r="F263" s="15"/>
      <c r="G263" s="7"/>
    </row>
    <row r="264" spans="1:7" x14ac:dyDescent="0.15">
      <c r="A264" s="10"/>
      <c r="B264" s="19"/>
      <c r="C264" s="18"/>
      <c r="D264" s="16"/>
      <c r="E264" s="18"/>
      <c r="F264" s="15"/>
      <c r="G264" s="7"/>
    </row>
    <row r="265" spans="1:7" x14ac:dyDescent="0.15">
      <c r="A265" s="10"/>
      <c r="B265" s="17"/>
      <c r="C265" s="16"/>
      <c r="D265" s="16"/>
      <c r="E265" s="16"/>
      <c r="F265" s="15"/>
      <c r="G265" s="7"/>
    </row>
    <row r="266" spans="1:7" x14ac:dyDescent="0.15">
      <c r="A266" s="10"/>
      <c r="B266" s="9"/>
      <c r="C266" s="7"/>
      <c r="D266" s="7"/>
      <c r="E266" s="7"/>
      <c r="F266" s="8"/>
      <c r="G266" s="7"/>
    </row>
    <row r="267" spans="1:7" s="11" customFormat="1" ht="23.25" customHeight="1" x14ac:dyDescent="0.15">
      <c r="A267" s="14"/>
      <c r="B267" s="13"/>
      <c r="C267" s="12"/>
      <c r="D267" s="12"/>
      <c r="E267" s="12"/>
      <c r="F267" s="8"/>
      <c r="G267" s="12"/>
    </row>
    <row r="268" spans="1:7" x14ac:dyDescent="0.15">
      <c r="A268" s="10"/>
      <c r="B268" s="9"/>
      <c r="C268" s="7"/>
      <c r="D268" s="7"/>
      <c r="E268" s="7"/>
      <c r="F268" s="8"/>
      <c r="G268" s="7"/>
    </row>
    <row r="269" spans="1:7" x14ac:dyDescent="0.15">
      <c r="A269" s="6"/>
      <c r="B269" s="6"/>
      <c r="C269" s="5"/>
      <c r="D269" s="5"/>
      <c r="E269" s="5"/>
      <c r="F269" s="5"/>
      <c r="G269" s="5"/>
    </row>
    <row r="270" spans="1:7" x14ac:dyDescent="0.15">
      <c r="G270" s="4"/>
    </row>
    <row r="271" spans="1:7" ht="21" customHeight="1" x14ac:dyDescent="0.15"/>
    <row r="272" spans="1:7" ht="33.75" customHeight="1" x14ac:dyDescent="0.15"/>
    <row r="273" ht="18.75" customHeight="1" x14ac:dyDescent="0.15"/>
    <row r="274" ht="18.75" customHeight="1" x14ac:dyDescent="0.15"/>
    <row r="276" ht="25.5" customHeight="1" x14ac:dyDescent="0.15"/>
    <row r="277" ht="24.75" customHeight="1" x14ac:dyDescent="0.15"/>
    <row r="278" ht="27" customHeight="1" x14ac:dyDescent="0.15"/>
    <row r="279" ht="23.25" customHeight="1" x14ac:dyDescent="0.15"/>
    <row r="280" ht="25.5" customHeight="1" x14ac:dyDescent="0.15"/>
    <row r="281" ht="23.25" customHeight="1" x14ac:dyDescent="0.15"/>
    <row r="282" ht="20.25" customHeight="1" x14ac:dyDescent="0.15"/>
    <row r="283" ht="20.25" customHeight="1" x14ac:dyDescent="0.15"/>
    <row r="284" ht="20.25" customHeight="1" x14ac:dyDescent="0.15"/>
    <row r="285" ht="20.25" customHeight="1" x14ac:dyDescent="0.15"/>
    <row r="286" ht="20.25" customHeight="1" x14ac:dyDescent="0.15"/>
    <row r="287" ht="18.75" customHeight="1" x14ac:dyDescent="0.15"/>
    <row r="288" ht="20.25" customHeight="1" x14ac:dyDescent="0.15"/>
    <row r="289" ht="20.25" customHeight="1" x14ac:dyDescent="0.15"/>
    <row r="290" ht="20.25" customHeight="1" x14ac:dyDescent="0.15"/>
    <row r="291" ht="20.25" customHeight="1" x14ac:dyDescent="0.15"/>
    <row r="292" ht="20.25" customHeight="1" x14ac:dyDescent="0.15"/>
    <row r="317" ht="43.5" customHeight="1" x14ac:dyDescent="0.15"/>
    <row r="325" ht="25.5" customHeight="1" x14ac:dyDescent="0.15"/>
    <row r="326" ht="25.5" customHeight="1" x14ac:dyDescent="0.15"/>
    <row r="327" ht="25.5" customHeight="1" x14ac:dyDescent="0.15"/>
    <row r="328" ht="22.5" customHeight="1" x14ac:dyDescent="0.15"/>
    <row r="329" ht="25.5" customHeight="1" x14ac:dyDescent="0.15"/>
    <row r="330" ht="19" customHeight="1" x14ac:dyDescent="0.15"/>
    <row r="331" ht="19" customHeight="1" x14ac:dyDescent="0.15"/>
    <row r="332" ht="29.25" customHeight="1" x14ac:dyDescent="0.15"/>
    <row r="333" ht="28.5" customHeight="1" x14ac:dyDescent="0.15"/>
  </sheetData>
  <mergeCells count="5">
    <mergeCell ref="A1:G1"/>
    <mergeCell ref="A2:G2"/>
    <mergeCell ref="A3:G3"/>
    <mergeCell ref="A6:G6"/>
    <mergeCell ref="B7:G7"/>
  </mergeCells>
  <printOptions horizontalCentered="1"/>
  <pageMargins left="0.19685039370078741" right="0.19685039370078741" top="0.6692913385826772" bottom="0" header="0.39370078740157483" footer="0.19685039370078741"/>
  <pageSetup scale="60" orientation="portrait" r:id="rId1"/>
  <headerFooter alignWithMargins="0">
    <oddFooter>&amp;R&amp;"Arial,Negrita"&amp;12PAGINAS:&amp;P/&amp;N</oddFooter>
  </headerFooter>
  <rowBreaks count="6" manualBreakCount="6">
    <brk id="49" max="6" man="1"/>
    <brk id="90" max="6" man="1"/>
    <brk id="134" max="6" man="1"/>
    <brk id="177" max="6" man="1"/>
    <brk id="211" max="6" man="1"/>
    <brk id="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2015-19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Marcelle Rios</dc:creator>
  <cp:lastModifiedBy>Microsoft Office User</cp:lastModifiedBy>
  <dcterms:created xsi:type="dcterms:W3CDTF">2020-11-23T16:26:40Z</dcterms:created>
  <dcterms:modified xsi:type="dcterms:W3CDTF">2020-11-25T12:04:03Z</dcterms:modified>
</cp:coreProperties>
</file>