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SUSTITUCION RED ALCANTARILLADO SANITARIO INVIVIENDA/"/>
    </mc:Choice>
  </mc:AlternateContent>
  <xr:revisionPtr revIDLastSave="0" documentId="13_ncr:1_{80A87AA2-67F2-BD48-8472-888C0B4CA130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2020-303" sheetId="12" r:id="rId1"/>
  </sheets>
  <externalReferences>
    <externalReference r:id="rId2"/>
  </externalReferences>
  <definedNames>
    <definedName name="_xlnm.Print_Area" localSheetId="0">'2020-303'!$A$1:$G$92</definedName>
    <definedName name="GASOLINA">[1]Ins!$E$582</definedName>
    <definedName name="Imprimir_área_IM" localSheetId="0">'2020-303'!#REF!</definedName>
    <definedName name="Imprimir_títulos_IM" localSheetId="0">'2020-303'!$1:$6</definedName>
    <definedName name="PLIGADORA2">[1]Ins!$E$584</definedName>
    <definedName name="PWINCHE2000K">[1]Ins!$E$592</definedName>
    <definedName name="_xlnm.Print_Titles" localSheetId="0">'2020-303'!$1:$9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2" l="1"/>
  <c r="F49" i="12"/>
  <c r="G49" i="12" s="1"/>
  <c r="I47" i="12"/>
  <c r="F47" i="12"/>
  <c r="G47" i="12" s="1"/>
  <c r="G45" i="12"/>
  <c r="F45" i="12"/>
  <c r="F44" i="12"/>
  <c r="A44" i="12"/>
  <c r="F43" i="12"/>
  <c r="G41" i="12"/>
  <c r="F41" i="12"/>
  <c r="F39" i="12"/>
  <c r="G39" i="12" s="1"/>
  <c r="A39" i="12"/>
  <c r="F38" i="12"/>
  <c r="H36" i="12"/>
  <c r="F36" i="12"/>
  <c r="G36" i="12" s="1"/>
  <c r="A36" i="12"/>
  <c r="F35" i="12"/>
  <c r="F33" i="12"/>
  <c r="G33" i="12" s="1"/>
  <c r="F32" i="12"/>
  <c r="H31" i="12"/>
  <c r="F31" i="12"/>
  <c r="H30" i="12"/>
  <c r="F30" i="12"/>
  <c r="A30" i="12"/>
  <c r="A31" i="12" s="1"/>
  <c r="F29" i="12"/>
  <c r="F27" i="12"/>
  <c r="G27" i="12" s="1"/>
  <c r="A27" i="12"/>
  <c r="F26" i="12"/>
  <c r="F24" i="12"/>
  <c r="G24" i="12" s="1"/>
  <c r="A24" i="12"/>
  <c r="F23" i="12"/>
  <c r="F22" i="12"/>
  <c r="F21" i="12"/>
  <c r="F20" i="12"/>
  <c r="F19" i="12"/>
  <c r="F18" i="12"/>
  <c r="F17" i="12"/>
  <c r="G21" i="12" s="1"/>
  <c r="F16" i="12"/>
  <c r="A16" i="12"/>
  <c r="A17" i="12" s="1"/>
  <c r="A18" i="12" s="1"/>
  <c r="A19" i="12" s="1"/>
  <c r="A20" i="12" s="1"/>
  <c r="A21" i="12" s="1"/>
  <c r="F15" i="12"/>
  <c r="F13" i="12"/>
  <c r="F12" i="12"/>
  <c r="A12" i="12"/>
  <c r="H51" i="12" l="1"/>
  <c r="G31" i="12"/>
  <c r="G13" i="12"/>
  <c r="G51" i="12" s="1"/>
  <c r="G52" i="12" s="1"/>
  <c r="F56" i="12" l="1"/>
  <c r="G67" i="12"/>
  <c r="F59" i="12"/>
  <c r="F55" i="12"/>
  <c r="G69" i="12"/>
  <c r="F57" i="12"/>
  <c r="F58" i="12"/>
  <c r="F54" i="12"/>
  <c r="G61" i="12" l="1"/>
  <c r="G73" i="12"/>
  <c r="G65" i="12" l="1"/>
  <c r="G63" i="12"/>
  <c r="G71" i="12" l="1"/>
  <c r="G75" i="12" s="1"/>
</calcChain>
</file>

<file path=xl/sharedStrings.xml><?xml version="1.0" encoding="utf-8"?>
<sst xmlns="http://schemas.openxmlformats.org/spreadsheetml/2006/main" count="77" uniqueCount="61">
  <si>
    <t>No.</t>
  </si>
  <si>
    <t>DESCRIPCION</t>
  </si>
  <si>
    <t>UD</t>
  </si>
  <si>
    <t>CANTIDAD</t>
  </si>
  <si>
    <t>COSTO RD$</t>
  </si>
  <si>
    <t>ML</t>
  </si>
  <si>
    <t>M3</t>
  </si>
  <si>
    <t>P.A.</t>
  </si>
  <si>
    <t>GASTOS ADMINISTRATIVOS</t>
  </si>
  <si>
    <t>SEGURO Y FIANZAS</t>
  </si>
  <si>
    <t>TRANSPORTE</t>
  </si>
  <si>
    <t>LEY # 6/86</t>
  </si>
  <si>
    <t>Unidad Ejecutora de Proyectos</t>
  </si>
  <si>
    <t>IMPREVISTOS</t>
  </si>
  <si>
    <t>PA</t>
  </si>
  <si>
    <t>M2</t>
  </si>
  <si>
    <t>SUB-TOTAL</t>
  </si>
  <si>
    <t>TOTAL DE GASTOS INDIRECTOS</t>
  </si>
  <si>
    <t>CUENCA HIDROGRAFICA</t>
  </si>
  <si>
    <t>TOTAL GENERAL A CONTRATAR</t>
  </si>
  <si>
    <t xml:space="preserve">CORPORACION DEL ACUEDUCTO Y ALCANTARILLADO DE SANTO DOMINGO </t>
  </si>
  <si>
    <t>***C.A.A.S.D.***</t>
  </si>
  <si>
    <t>P.U. RD$</t>
  </si>
  <si>
    <t>Replanteo y control topográfico</t>
  </si>
  <si>
    <t xml:space="preserve">Suministro de material de relleno </t>
  </si>
  <si>
    <t>Relleno compactado con material de la zanja</t>
  </si>
  <si>
    <t>Ml</t>
  </si>
  <si>
    <t>SUB-TOTAL GENERAL</t>
  </si>
  <si>
    <t>SUB-TOTAL GENERAL EN RD$</t>
  </si>
  <si>
    <t>EQUIPAMIENTO CAASD</t>
  </si>
  <si>
    <t>U.D.</t>
  </si>
  <si>
    <t>Servicio existente (Cubicar desglosado)</t>
  </si>
  <si>
    <t>Asiento de Arena tuberías</t>
  </si>
  <si>
    <t>MOVIMIENTO DE TIERRA:</t>
  </si>
  <si>
    <t>Ø8" PVC - SDR - 32.5</t>
  </si>
  <si>
    <t>Excavación con Retro Excavadora</t>
  </si>
  <si>
    <t>Bote de sobrantes (a 10 Km)</t>
  </si>
  <si>
    <t xml:space="preserve">Demolicion Hormigon  </t>
  </si>
  <si>
    <t>PRELIMINARES:</t>
  </si>
  <si>
    <t>SUMINISTRO DE TUBERIAS Y PIEZAS:</t>
  </si>
  <si>
    <t>COLOCACION DE TUBERIAS:</t>
  </si>
  <si>
    <t>EMPALME DE REGISTRO A TUBERIA EXISTENTE</t>
  </si>
  <si>
    <t>ACOMETIDAS SANITARIAS:</t>
  </si>
  <si>
    <t>TRANSPORTE INTERNO DE TUBERIAS:</t>
  </si>
  <si>
    <t>MANEJO DE AGUA (Cubicar desglosado)</t>
  </si>
  <si>
    <t>REPOSICION DE:</t>
  </si>
  <si>
    <t>SEÑALIZACION (Letrero, cintas)  (Cubicar desglosado)</t>
  </si>
  <si>
    <t>LIMPIEZA FINAL</t>
  </si>
  <si>
    <t>DIRECCIÓN TÉCNICA</t>
  </si>
  <si>
    <t>SUPERVISIÓN</t>
  </si>
  <si>
    <t>CODIA</t>
  </si>
  <si>
    <t>ITBIS (18% DE DIRECCIÓN TÉCNICA)SEGÚN NORMA 07-2007 DGII</t>
  </si>
  <si>
    <t>Corte de asfalto con maquina (e=3")</t>
  </si>
  <si>
    <t>REGISTROS DE:</t>
  </si>
  <si>
    <t xml:space="preserve">Ladrillos de Profundidad de 1.00 A 1.50 mts </t>
  </si>
  <si>
    <t xml:space="preserve">Bloques de 6" de 1.20 mts x 1.20 mts x 1.20 mts </t>
  </si>
  <si>
    <t>Ø8" X 4"  PVC</t>
  </si>
  <si>
    <t xml:space="preserve">Asfalto  e = 3" </t>
  </si>
  <si>
    <t>PRESUPUESTO: SUSTITUCION DE 5,370.00 ML DE RED DE ALCANTARILLADO SANITARIO INVIVIENDA)</t>
  </si>
  <si>
    <t>FASE B</t>
  </si>
  <si>
    <t>2020-303 UEP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</si>
</sst>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D$&quot;#,##0.00_);\(&quot;RD$&quot;#,##0.00\)"/>
    <numFmt numFmtId="43" formatCode="_(* #,##0.00_);_(* \(#,##0.00\);_(* &quot;-&quot;??_);_(@_)"/>
    <numFmt numFmtId="164" formatCode="0.00_)"/>
    <numFmt numFmtId="165" formatCode="0.0"/>
    <numFmt numFmtId="166" formatCode="0_)"/>
    <numFmt numFmtId="167" formatCode="_([$€]* #,##0.00_);_([$€]* \(#,##0.00\);_([$€]* &quot;-&quot;??_);_(@_)"/>
    <numFmt numFmtId="168" formatCode="_(* #,##0.00_);_(* \(#,##0.00\);_(* \-??_);_(@_)"/>
    <numFmt numFmtId="169" formatCode="0.0_)"/>
  </numFmts>
  <fonts count="25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MT"/>
    </font>
    <font>
      <b/>
      <sz val="12"/>
      <color indexed="8"/>
      <name val="Arial"/>
      <family val="2"/>
    </font>
    <font>
      <sz val="12"/>
      <name val="Arial MT"/>
    </font>
    <font>
      <b/>
      <sz val="12"/>
      <name val="Arial MT"/>
    </font>
    <font>
      <b/>
      <sz val="12"/>
      <color indexed="8"/>
      <name val="Arial MT"/>
    </font>
    <font>
      <sz val="12"/>
      <color indexed="8"/>
      <name val="Arial"/>
      <family val="2"/>
    </font>
    <font>
      <sz val="12"/>
      <color indexed="8"/>
      <name val="Arial MT"/>
    </font>
    <font>
      <sz val="12"/>
      <color rgb="FFFF0000"/>
      <name val="Arial"/>
      <family val="2"/>
    </font>
    <font>
      <b/>
      <sz val="11"/>
      <color indexed="8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theme="4" tint="-0.249977111117893"/>
      <name val="Arial"/>
      <family val="2"/>
    </font>
    <font>
      <sz val="12"/>
      <color rgb="FF92D050"/>
      <name val="Arial"/>
      <family val="2"/>
    </font>
    <font>
      <sz val="12"/>
      <color rgb="FF00B0F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/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double">
        <color indexed="8"/>
      </right>
      <top style="dotted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</borders>
  <cellStyleXfs count="17">
    <xf numFmtId="164" fontId="0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/>
    <xf numFmtId="164" fontId="2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9" fillId="0" borderId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164" fontId="0" fillId="0" borderId="0" xfId="0"/>
    <xf numFmtId="43" fontId="7" fillId="0" borderId="0" xfId="3" applyFont="1" applyAlignment="1">
      <alignment vertical="center"/>
    </xf>
    <xf numFmtId="164" fontId="11" fillId="4" borderId="2" xfId="6" applyNumberFormat="1" applyFont="1" applyFill="1" applyBorder="1" applyAlignment="1" applyProtection="1">
      <alignment horizontal="center" vertical="center"/>
    </xf>
    <xf numFmtId="164" fontId="11" fillId="4" borderId="3" xfId="6" applyNumberFormat="1" applyFont="1" applyFill="1" applyBorder="1" applyAlignment="1" applyProtection="1">
      <alignment horizontal="center" vertical="center"/>
    </xf>
    <xf numFmtId="43" fontId="11" fillId="4" borderId="3" xfId="3" applyFont="1" applyFill="1" applyBorder="1" applyAlignment="1" applyProtection="1">
      <alignment horizontal="center" vertical="center"/>
    </xf>
    <xf numFmtId="43" fontId="6" fillId="0" borderId="0" xfId="3" applyFont="1" applyAlignment="1">
      <alignment vertical="center"/>
    </xf>
    <xf numFmtId="165" fontId="7" fillId="0" borderId="0" xfId="6" applyNumberFormat="1" applyFont="1" applyAlignment="1">
      <alignment horizontal="right" vertical="center"/>
    </xf>
    <xf numFmtId="164" fontId="7" fillId="0" borderId="0" xfId="6" applyFont="1" applyAlignment="1">
      <alignment vertical="center"/>
    </xf>
    <xf numFmtId="164" fontId="7" fillId="0" borderId="0" xfId="6" applyFont="1" applyAlignment="1">
      <alignment horizontal="right" vertical="center"/>
    </xf>
    <xf numFmtId="164" fontId="7" fillId="0" borderId="0" xfId="6" applyFont="1" applyBorder="1" applyAlignment="1">
      <alignment horizontal="center" vertical="center"/>
    </xf>
    <xf numFmtId="43" fontId="11" fillId="4" borderId="3" xfId="2" applyFont="1" applyFill="1" applyBorder="1" applyAlignment="1" applyProtection="1">
      <alignment horizontal="center" vertical="center"/>
    </xf>
    <xf numFmtId="43" fontId="7" fillId="0" borderId="0" xfId="2" applyFont="1" applyAlignment="1">
      <alignment vertical="center"/>
    </xf>
    <xf numFmtId="43" fontId="7" fillId="0" borderId="0" xfId="2" applyFont="1" applyBorder="1" applyAlignment="1">
      <alignment vertical="center"/>
    </xf>
    <xf numFmtId="43" fontId="11" fillId="4" borderId="4" xfId="2" applyFont="1" applyFill="1" applyBorder="1" applyAlignment="1" applyProtection="1">
      <alignment horizontal="center" vertical="center"/>
    </xf>
    <xf numFmtId="43" fontId="2" fillId="0" borderId="8" xfId="2" applyFont="1" applyBorder="1" applyAlignment="1">
      <alignment horizontal="center" vertical="center"/>
    </xf>
    <xf numFmtId="43" fontId="7" fillId="0" borderId="0" xfId="2" applyFont="1" applyAlignment="1">
      <alignment horizontal="right" vertical="center"/>
    </xf>
    <xf numFmtId="43" fontId="7" fillId="0" borderId="8" xfId="2" applyFont="1" applyBorder="1" applyAlignment="1">
      <alignment horizontal="center" vertical="center"/>
    </xf>
    <xf numFmtId="164" fontId="8" fillId="0" borderId="0" xfId="6" applyNumberFormat="1" applyFont="1" applyAlignment="1" applyProtection="1">
      <alignment vertical="center"/>
    </xf>
    <xf numFmtId="164" fontId="9" fillId="0" borderId="0" xfId="6" applyNumberFormat="1" applyFont="1" applyAlignment="1" applyProtection="1">
      <alignment vertical="center"/>
    </xf>
    <xf numFmtId="43" fontId="9" fillId="0" borderId="0" xfId="2" applyFont="1" applyAlignment="1" applyProtection="1">
      <alignment vertical="center"/>
    </xf>
    <xf numFmtId="43" fontId="9" fillId="0" borderId="0" xfId="3" applyFont="1" applyAlignment="1" applyProtection="1">
      <alignment vertical="center"/>
    </xf>
    <xf numFmtId="43" fontId="8" fillId="0" borderId="0" xfId="3" applyFont="1" applyAlignment="1" applyProtection="1">
      <alignment vertical="center"/>
    </xf>
    <xf numFmtId="43" fontId="8" fillId="0" borderId="0" xfId="2" applyFont="1" applyAlignment="1" applyProtection="1">
      <alignment vertical="center"/>
    </xf>
    <xf numFmtId="43" fontId="9" fillId="0" borderId="0" xfId="2" applyFont="1" applyAlignment="1" applyProtection="1">
      <alignment horizontal="right" vertical="center"/>
    </xf>
    <xf numFmtId="164" fontId="18" fillId="0" borderId="0" xfId="6" applyNumberFormat="1" applyFont="1" applyAlignment="1" applyProtection="1">
      <alignment vertical="center"/>
    </xf>
    <xf numFmtId="0" fontId="2" fillId="0" borderId="0" xfId="6" applyNumberFormat="1" applyFont="1" applyAlignment="1">
      <alignment vertical="center"/>
    </xf>
    <xf numFmtId="0" fontId="12" fillId="0" borderId="0" xfId="6" applyNumberFormat="1" applyFont="1" applyAlignment="1">
      <alignment vertical="center"/>
    </xf>
    <xf numFmtId="43" fontId="12" fillId="0" borderId="0" xfId="2" applyFont="1" applyAlignment="1">
      <alignment vertical="center"/>
    </xf>
    <xf numFmtId="4" fontId="2" fillId="0" borderId="0" xfId="6" applyNumberFormat="1" applyFont="1" applyAlignment="1">
      <alignment vertical="center"/>
    </xf>
    <xf numFmtId="43" fontId="2" fillId="0" borderId="0" xfId="2" applyFont="1" applyAlignment="1">
      <alignment vertical="center"/>
    </xf>
    <xf numFmtId="166" fontId="15" fillId="4" borderId="2" xfId="6" applyNumberFormat="1" applyFont="1" applyFill="1" applyBorder="1" applyAlignment="1" applyProtection="1">
      <alignment vertical="center"/>
    </xf>
    <xf numFmtId="164" fontId="11" fillId="4" borderId="3" xfId="6" applyNumberFormat="1" applyFont="1" applyFill="1" applyBorder="1" applyAlignment="1" applyProtection="1">
      <alignment vertical="center"/>
    </xf>
    <xf numFmtId="43" fontId="11" fillId="4" borderId="3" xfId="2" applyFont="1" applyFill="1" applyBorder="1" applyAlignment="1" applyProtection="1">
      <alignment vertical="center"/>
    </xf>
    <xf numFmtId="164" fontId="15" fillId="4" borderId="3" xfId="6" applyNumberFormat="1" applyFont="1" applyFill="1" applyBorder="1" applyAlignment="1" applyProtection="1">
      <alignment vertical="center"/>
    </xf>
    <xf numFmtId="43" fontId="15" fillId="4" borderId="3" xfId="3" applyFont="1" applyFill="1" applyBorder="1" applyAlignment="1" applyProtection="1">
      <alignment vertical="center"/>
    </xf>
    <xf numFmtId="43" fontId="15" fillId="4" borderId="3" xfId="2" applyFont="1" applyFill="1" applyBorder="1" applyAlignment="1" applyProtection="1">
      <alignment vertical="center"/>
    </xf>
    <xf numFmtId="43" fontId="11" fillId="4" borderId="4" xfId="2" applyFont="1" applyFill="1" applyBorder="1" applyAlignment="1" applyProtection="1">
      <alignment vertical="center"/>
    </xf>
    <xf numFmtId="43" fontId="3" fillId="0" borderId="10" xfId="2" applyFont="1" applyBorder="1" applyAlignment="1">
      <alignment vertical="center"/>
    </xf>
    <xf numFmtId="0" fontId="14" fillId="0" borderId="11" xfId="6" applyNumberFormat="1" applyFont="1" applyBorder="1" applyAlignment="1">
      <alignment vertical="center" wrapText="1"/>
    </xf>
    <xf numFmtId="0" fontId="14" fillId="0" borderId="12" xfId="6" applyNumberFormat="1" applyFont="1" applyBorder="1" applyAlignment="1">
      <alignment vertical="center" wrapText="1"/>
    </xf>
    <xf numFmtId="4" fontId="16" fillId="0" borderId="12" xfId="6" applyNumberFormat="1" applyFont="1" applyBorder="1" applyAlignment="1">
      <alignment horizontal="center" vertical="center" wrapText="1"/>
    </xf>
    <xf numFmtId="4" fontId="2" fillId="0" borderId="12" xfId="6" applyNumberFormat="1" applyFont="1" applyBorder="1" applyAlignment="1">
      <alignment horizontal="right" vertical="center" wrapText="1"/>
    </xf>
    <xf numFmtId="43" fontId="15" fillId="0" borderId="12" xfId="2" applyFont="1" applyBorder="1" applyAlignment="1">
      <alignment vertical="center" wrapText="1"/>
    </xf>
    <xf numFmtId="43" fontId="11" fillId="0" borderId="13" xfId="2" applyFont="1" applyBorder="1" applyAlignment="1">
      <alignment vertical="center" wrapText="1"/>
    </xf>
    <xf numFmtId="165" fontId="16" fillId="0" borderId="11" xfId="6" applyNumberFormat="1" applyFont="1" applyBorder="1" applyAlignment="1">
      <alignment vertical="center" wrapText="1"/>
    </xf>
    <xf numFmtId="0" fontId="16" fillId="0" borderId="12" xfId="6" applyNumberFormat="1" applyFont="1" applyBorder="1" applyAlignment="1">
      <alignment vertical="center" wrapText="1"/>
    </xf>
    <xf numFmtId="43" fontId="16" fillId="0" borderId="12" xfId="2" applyFont="1" applyBorder="1" applyAlignment="1">
      <alignment horizontal="right" vertical="center" wrapText="1"/>
    </xf>
    <xf numFmtId="0" fontId="16" fillId="0" borderId="12" xfId="6" applyNumberFormat="1" applyFont="1" applyBorder="1" applyAlignment="1">
      <alignment horizontal="center" vertical="center" wrapText="1"/>
    </xf>
    <xf numFmtId="0" fontId="16" fillId="0" borderId="11" xfId="6" applyNumberFormat="1" applyFont="1" applyBorder="1" applyAlignment="1">
      <alignment vertical="center" wrapText="1"/>
    </xf>
    <xf numFmtId="0" fontId="12" fillId="0" borderId="12" xfId="6" applyNumberFormat="1" applyFont="1" applyBorder="1" applyAlignment="1">
      <alignment vertical="center" wrapText="1"/>
    </xf>
    <xf numFmtId="4" fontId="17" fillId="0" borderId="12" xfId="6" applyNumberFormat="1" applyFont="1" applyFill="1" applyBorder="1" applyAlignment="1">
      <alignment horizontal="right" vertical="center" wrapText="1"/>
    </xf>
    <xf numFmtId="4" fontId="2" fillId="0" borderId="12" xfId="6" applyNumberFormat="1" applyFont="1" applyFill="1" applyBorder="1" applyAlignment="1">
      <alignment horizontal="right" vertical="center" wrapText="1"/>
    </xf>
    <xf numFmtId="165" fontId="16" fillId="0" borderId="14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horizontal="center" vertical="center" wrapText="1"/>
    </xf>
    <xf numFmtId="4" fontId="2" fillId="0" borderId="15" xfId="6" applyNumberFormat="1" applyFont="1" applyBorder="1" applyAlignment="1">
      <alignment horizontal="right" vertical="center" wrapText="1"/>
    </xf>
    <xf numFmtId="43" fontId="15" fillId="0" borderId="15" xfId="2" applyFont="1" applyBorder="1" applyAlignment="1">
      <alignment vertical="center" wrapText="1"/>
    </xf>
    <xf numFmtId="43" fontId="11" fillId="0" borderId="16" xfId="2" applyFont="1" applyBorder="1" applyAlignment="1">
      <alignment vertical="center" wrapText="1"/>
    </xf>
    <xf numFmtId="0" fontId="14" fillId="0" borderId="14" xfId="6" applyNumberFormat="1" applyFont="1" applyBorder="1" applyAlignment="1">
      <alignment vertical="center" wrapText="1"/>
    </xf>
    <xf numFmtId="0" fontId="14" fillId="0" borderId="15" xfId="6" applyNumberFormat="1" applyFont="1" applyBorder="1" applyAlignment="1">
      <alignment vertical="center" wrapText="1"/>
    </xf>
    <xf numFmtId="4" fontId="16" fillId="0" borderId="15" xfId="6" applyNumberFormat="1" applyFont="1" applyBorder="1" applyAlignment="1">
      <alignment horizontal="center" vertical="center" wrapText="1"/>
    </xf>
    <xf numFmtId="2" fontId="16" fillId="0" borderId="11" xfId="6" applyNumberFormat="1" applyFont="1" applyBorder="1" applyAlignment="1">
      <alignment vertical="center" wrapText="1"/>
    </xf>
    <xf numFmtId="165" fontId="16" fillId="0" borderId="17" xfId="6" applyNumberFormat="1" applyFont="1" applyBorder="1" applyAlignment="1">
      <alignment vertical="center" wrapText="1"/>
    </xf>
    <xf numFmtId="4" fontId="7" fillId="0" borderId="12" xfId="6" applyNumberFormat="1" applyFont="1" applyBorder="1" applyAlignment="1">
      <alignment horizontal="right" vertical="center" wrapText="1"/>
    </xf>
    <xf numFmtId="0" fontId="16" fillId="0" borderId="12" xfId="6" applyNumberFormat="1" applyFont="1" applyFill="1" applyBorder="1" applyAlignment="1">
      <alignment vertical="center" wrapText="1"/>
    </xf>
    <xf numFmtId="0" fontId="16" fillId="0" borderId="18" xfId="6" applyNumberFormat="1" applyFont="1" applyBorder="1" applyAlignment="1">
      <alignment vertical="center" wrapText="1"/>
    </xf>
    <xf numFmtId="43" fontId="16" fillId="0" borderId="18" xfId="2" applyFont="1" applyBorder="1" applyAlignment="1">
      <alignment horizontal="right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4" fontId="2" fillId="0" borderId="18" xfId="6" applyNumberFormat="1" applyFont="1" applyBorder="1" applyAlignment="1">
      <alignment horizontal="right" vertical="center" wrapText="1"/>
    </xf>
    <xf numFmtId="43" fontId="15" fillId="0" borderId="18" xfId="2" applyFont="1" applyBorder="1" applyAlignment="1">
      <alignment vertical="center" wrapText="1"/>
    </xf>
    <xf numFmtId="43" fontId="11" fillId="0" borderId="19" xfId="2" applyFont="1" applyBorder="1" applyAlignment="1">
      <alignment vertical="center" wrapText="1"/>
    </xf>
    <xf numFmtId="0" fontId="14" fillId="0" borderId="17" xfId="6" applyNumberFormat="1" applyFont="1" applyBorder="1" applyAlignment="1">
      <alignment vertical="center" wrapText="1"/>
    </xf>
    <xf numFmtId="0" fontId="14" fillId="0" borderId="18" xfId="6" applyNumberFormat="1" applyFont="1" applyBorder="1" applyAlignment="1">
      <alignment vertical="center" wrapText="1"/>
    </xf>
    <xf numFmtId="4" fontId="16" fillId="0" borderId="18" xfId="6" applyNumberFormat="1" applyFont="1" applyBorder="1" applyAlignment="1">
      <alignment horizontal="center" vertical="center" wrapText="1"/>
    </xf>
    <xf numFmtId="0" fontId="14" fillId="0" borderId="20" xfId="6" applyNumberFormat="1" applyFont="1" applyBorder="1" applyAlignment="1">
      <alignment vertical="center" wrapText="1"/>
    </xf>
    <xf numFmtId="0" fontId="14" fillId="0" borderId="21" xfId="6" applyNumberFormat="1" applyFont="1" applyBorder="1" applyAlignment="1">
      <alignment vertical="center" wrapText="1"/>
    </xf>
    <xf numFmtId="43" fontId="16" fillId="0" borderId="21" xfId="2" applyFont="1" applyBorder="1" applyAlignment="1">
      <alignment horizontal="center" vertical="center" wrapText="1"/>
    </xf>
    <xf numFmtId="4" fontId="16" fillId="0" borderId="21" xfId="6" applyNumberFormat="1" applyFont="1" applyBorder="1" applyAlignment="1">
      <alignment horizontal="center" vertical="center" wrapText="1"/>
    </xf>
    <xf numFmtId="4" fontId="2" fillId="0" borderId="21" xfId="6" applyNumberFormat="1" applyFont="1" applyBorder="1" applyAlignment="1">
      <alignment horizontal="right" vertical="center" wrapText="1"/>
    </xf>
    <xf numFmtId="43" fontId="15" fillId="0" borderId="21" xfId="2" applyFont="1" applyBorder="1" applyAlignment="1">
      <alignment vertical="center" wrapText="1"/>
    </xf>
    <xf numFmtId="43" fontId="11" fillId="0" borderId="22" xfId="2" applyFont="1" applyBorder="1" applyAlignment="1">
      <alignment vertical="center" wrapText="1"/>
    </xf>
    <xf numFmtId="0" fontId="14" fillId="0" borderId="9" xfId="6" applyNumberFormat="1" applyFont="1" applyBorder="1" applyAlignment="1">
      <alignment vertical="center" wrapText="1"/>
    </xf>
    <xf numFmtId="0" fontId="14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center" vertical="center" wrapText="1"/>
    </xf>
    <xf numFmtId="4" fontId="16" fillId="0" borderId="8" xfId="6" applyNumberFormat="1" applyFont="1" applyBorder="1" applyAlignment="1">
      <alignment horizontal="center" vertical="center" wrapText="1"/>
    </xf>
    <xf numFmtId="4" fontId="2" fillId="0" borderId="8" xfId="6" applyNumberFormat="1" applyFont="1" applyBorder="1" applyAlignment="1">
      <alignment horizontal="right" vertical="center" wrapText="1"/>
    </xf>
    <xf numFmtId="43" fontId="15" fillId="0" borderId="8" xfId="2" applyFont="1" applyBorder="1" applyAlignment="1">
      <alignment vertical="center" wrapText="1"/>
    </xf>
    <xf numFmtId="43" fontId="11" fillId="0" borderId="10" xfId="2" applyFont="1" applyBorder="1" applyAlignment="1">
      <alignment vertical="center" wrapText="1"/>
    </xf>
    <xf numFmtId="165" fontId="16" fillId="0" borderId="9" xfId="6" applyNumberFormat="1" applyFont="1" applyBorder="1" applyAlignment="1">
      <alignment vertical="center" wrapText="1"/>
    </xf>
    <xf numFmtId="0" fontId="16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vertical="center" wrapText="1"/>
    </xf>
    <xf numFmtId="43" fontId="2" fillId="2" borderId="8" xfId="2" applyFont="1" applyFill="1" applyBorder="1" applyAlignment="1">
      <alignment horizontal="center" vertical="center"/>
    </xf>
    <xf numFmtId="0" fontId="16" fillId="0" borderId="8" xfId="6" applyNumberFormat="1" applyFont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right" vertical="center"/>
    </xf>
    <xf numFmtId="0" fontId="7" fillId="2" borderId="8" xfId="0" applyNumberFormat="1" applyFont="1" applyFill="1" applyBorder="1" applyAlignment="1">
      <alignment vertical="center" wrapText="1"/>
    </xf>
    <xf numFmtId="43" fontId="7" fillId="2" borderId="8" xfId="2" applyFont="1" applyFill="1" applyBorder="1" applyAlignment="1">
      <alignment horizontal="center" vertical="center"/>
    </xf>
    <xf numFmtId="43" fontId="6" fillId="0" borderId="10" xfId="2" applyFont="1" applyBorder="1" applyAlignment="1">
      <alignment vertical="center"/>
    </xf>
    <xf numFmtId="0" fontId="12" fillId="0" borderId="8" xfId="6" applyNumberFormat="1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right" vertical="center"/>
    </xf>
    <xf numFmtId="165" fontId="16" fillId="0" borderId="23" xfId="6" applyNumberFormat="1" applyFont="1" applyBorder="1" applyAlignment="1">
      <alignment vertical="center" wrapText="1"/>
    </xf>
    <xf numFmtId="0" fontId="16" fillId="0" borderId="24" xfId="6" applyNumberFormat="1" applyFont="1" applyBorder="1" applyAlignment="1">
      <alignment vertical="center" wrapText="1"/>
    </xf>
    <xf numFmtId="43" fontId="16" fillId="0" borderId="24" xfId="2" applyFont="1" applyBorder="1" applyAlignment="1">
      <alignment horizontal="right" vertical="center" wrapText="1"/>
    </xf>
    <xf numFmtId="0" fontId="16" fillId="0" borderId="24" xfId="6" applyNumberFormat="1" applyFont="1" applyBorder="1" applyAlignment="1">
      <alignment horizontal="center" vertical="center" wrapText="1"/>
    </xf>
    <xf numFmtId="4" fontId="2" fillId="0" borderId="24" xfId="6" applyNumberFormat="1" applyFont="1" applyBorder="1" applyAlignment="1">
      <alignment horizontal="right" vertical="center" wrapText="1"/>
    </xf>
    <xf numFmtId="43" fontId="15" fillId="0" borderId="24" xfId="2" applyFont="1" applyBorder="1" applyAlignment="1">
      <alignment vertical="center" wrapText="1"/>
    </xf>
    <xf numFmtId="43" fontId="11" fillId="0" borderId="25" xfId="2" applyFont="1" applyBorder="1" applyAlignment="1">
      <alignment vertical="center" wrapText="1"/>
    </xf>
    <xf numFmtId="165" fontId="16" fillId="3" borderId="11" xfId="6" applyNumberFormat="1" applyFont="1" applyFill="1" applyBorder="1" applyAlignment="1">
      <alignment vertical="center" wrapText="1"/>
    </xf>
    <xf numFmtId="0" fontId="16" fillId="3" borderId="12" xfId="6" applyNumberFormat="1" applyFont="1" applyFill="1" applyBorder="1" applyAlignment="1">
      <alignment vertical="center" wrapText="1"/>
    </xf>
    <xf numFmtId="43" fontId="16" fillId="3" borderId="12" xfId="2" applyFont="1" applyFill="1" applyBorder="1" applyAlignment="1">
      <alignment horizontal="right" vertical="center" wrapText="1"/>
    </xf>
    <xf numFmtId="0" fontId="16" fillId="3" borderId="12" xfId="6" applyNumberFormat="1" applyFont="1" applyFill="1" applyBorder="1" applyAlignment="1">
      <alignment horizontal="center" vertical="center" wrapText="1"/>
    </xf>
    <xf numFmtId="4" fontId="2" fillId="3" borderId="12" xfId="6" applyNumberFormat="1" applyFont="1" applyFill="1" applyBorder="1" applyAlignment="1">
      <alignment horizontal="right" vertical="center" wrapText="1"/>
    </xf>
    <xf numFmtId="43" fontId="15" fillId="3" borderId="12" xfId="2" applyFont="1" applyFill="1" applyBorder="1" applyAlignment="1">
      <alignment vertical="center" wrapText="1"/>
    </xf>
    <xf numFmtId="43" fontId="11" fillId="3" borderId="13" xfId="2" applyFont="1" applyFill="1" applyBorder="1" applyAlignment="1">
      <alignment vertical="center" wrapText="1"/>
    </xf>
    <xf numFmtId="165" fontId="14" fillId="0" borderId="11" xfId="6" applyNumberFormat="1" applyFont="1" applyBorder="1" applyAlignment="1">
      <alignment vertical="center" wrapText="1"/>
    </xf>
    <xf numFmtId="43" fontId="12" fillId="0" borderId="12" xfId="2" applyFont="1" applyBorder="1" applyAlignment="1">
      <alignment horizontal="right" vertical="center" wrapText="1"/>
    </xf>
    <xf numFmtId="43" fontId="12" fillId="0" borderId="15" xfId="2" applyFont="1" applyBorder="1" applyAlignment="1">
      <alignment horizontal="right" vertical="center" wrapText="1"/>
    </xf>
    <xf numFmtId="43" fontId="12" fillId="0" borderId="18" xfId="2" applyFont="1" applyBorder="1" applyAlignment="1">
      <alignment horizontal="right" vertical="center" wrapText="1"/>
    </xf>
    <xf numFmtId="0" fontId="13" fillId="0" borderId="26" xfId="6" applyNumberFormat="1" applyFont="1" applyBorder="1" applyAlignment="1">
      <alignment horizontal="center" vertical="center"/>
    </xf>
    <xf numFmtId="169" fontId="15" fillId="0" borderId="27" xfId="6" applyNumberFormat="1" applyFont="1" applyBorder="1" applyAlignment="1">
      <alignment vertical="center"/>
    </xf>
    <xf numFmtId="164" fontId="15" fillId="0" borderId="28" xfId="6" applyFont="1" applyBorder="1" applyAlignment="1">
      <alignment horizontal="left" vertical="center"/>
    </xf>
    <xf numFmtId="43" fontId="15" fillId="0" borderId="28" xfId="12" applyFont="1" applyBorder="1" applyAlignment="1" applyProtection="1">
      <alignment vertical="center"/>
    </xf>
    <xf numFmtId="43" fontId="11" fillId="0" borderId="29" xfId="12" applyFont="1" applyBorder="1" applyAlignment="1" applyProtection="1">
      <alignment vertical="center"/>
    </xf>
    <xf numFmtId="169" fontId="2" fillId="0" borderId="5" xfId="6" applyNumberFormat="1" applyFont="1" applyBorder="1" applyAlignment="1">
      <alignment vertical="center"/>
    </xf>
    <xf numFmtId="164" fontId="2" fillId="0" borderId="6" xfId="6" applyFont="1" applyBorder="1" applyAlignment="1">
      <alignment horizontal="left" vertical="center"/>
    </xf>
    <xf numFmtId="43" fontId="2" fillId="0" borderId="6" xfId="12" applyFont="1" applyFill="1" applyBorder="1" applyAlignment="1" applyProtection="1">
      <alignment horizontal="left" vertical="center"/>
    </xf>
    <xf numFmtId="10" fontId="2" fillId="0" borderId="6" xfId="13" applyNumberFormat="1" applyFont="1" applyFill="1" applyBorder="1" applyAlignment="1" applyProtection="1">
      <alignment horizontal="center" vertical="center" wrapText="1"/>
    </xf>
    <xf numFmtId="43" fontId="2" fillId="0" borderId="6" xfId="12" applyFont="1" applyFill="1" applyBorder="1" applyAlignment="1" applyProtection="1">
      <alignment vertical="center"/>
    </xf>
    <xf numFmtId="43" fontId="2" fillId="0" borderId="7" xfId="12" applyFont="1" applyFill="1" applyBorder="1" applyAlignment="1" applyProtection="1">
      <alignment vertical="center"/>
    </xf>
    <xf numFmtId="10" fontId="2" fillId="0" borderId="6" xfId="13" applyNumberFormat="1" applyFont="1" applyFill="1" applyBorder="1" applyAlignment="1" applyProtection="1">
      <alignment vertical="center" wrapText="1"/>
    </xf>
    <xf numFmtId="43" fontId="2" fillId="0" borderId="1" xfId="12" applyFont="1" applyFill="1" applyBorder="1" applyAlignment="1" applyProtection="1">
      <alignment vertical="center"/>
    </xf>
    <xf numFmtId="169" fontId="15" fillId="4" borderId="30" xfId="6" applyNumberFormat="1" applyFont="1" applyFill="1" applyBorder="1" applyAlignment="1">
      <alignment vertical="center"/>
    </xf>
    <xf numFmtId="164" fontId="11" fillId="4" borderId="31" xfId="6" applyFont="1" applyFill="1" applyBorder="1" applyAlignment="1">
      <alignment horizontal="left" vertical="center"/>
    </xf>
    <xf numFmtId="43" fontId="11" fillId="4" borderId="31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vertical="center" wrapText="1"/>
    </xf>
    <xf numFmtId="43" fontId="15" fillId="4" borderId="31" xfId="12" applyFont="1" applyFill="1" applyBorder="1" applyAlignment="1" applyProtection="1">
      <alignment vertical="center"/>
    </xf>
    <xf numFmtId="43" fontId="11" fillId="4" borderId="32" xfId="12" applyFont="1" applyFill="1" applyBorder="1" applyAlignment="1" applyProtection="1">
      <alignment vertical="center"/>
    </xf>
    <xf numFmtId="169" fontId="15" fillId="0" borderId="30" xfId="6" applyNumberFormat="1" applyFont="1" applyBorder="1" applyAlignment="1">
      <alignment vertical="center"/>
    </xf>
    <xf numFmtId="164" fontId="11" fillId="0" borderId="31" xfId="6" applyFont="1" applyBorder="1" applyAlignment="1">
      <alignment horizontal="left" vertical="center"/>
    </xf>
    <xf numFmtId="43" fontId="11" fillId="0" borderId="31" xfId="12" applyFont="1" applyFill="1" applyBorder="1" applyAlignment="1" applyProtection="1">
      <alignment vertical="center"/>
    </xf>
    <xf numFmtId="10" fontId="15" fillId="0" borderId="31" xfId="13" applyNumberFormat="1" applyFont="1" applyFill="1" applyBorder="1" applyAlignment="1" applyProtection="1">
      <alignment vertical="center" wrapText="1"/>
    </xf>
    <xf numFmtId="43" fontId="15" fillId="0" borderId="31" xfId="12" applyFont="1" applyFill="1" applyBorder="1" applyAlignment="1" applyProtection="1">
      <alignment vertical="center"/>
    </xf>
    <xf numFmtId="43" fontId="11" fillId="0" borderId="32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horizontal="center" vertical="center" wrapText="1"/>
    </xf>
    <xf numFmtId="164" fontId="15" fillId="0" borderId="30" xfId="0" applyFont="1" applyBorder="1" applyAlignment="1">
      <alignment vertical="center" wrapText="1"/>
    </xf>
    <xf numFmtId="164" fontId="11" fillId="0" borderId="31" xfId="0" applyFont="1" applyBorder="1" applyAlignment="1">
      <alignment vertical="center" wrapText="1"/>
    </xf>
    <xf numFmtId="168" fontId="11" fillId="0" borderId="31" xfId="14" applyFont="1" applyFill="1" applyBorder="1" applyAlignment="1" applyProtection="1">
      <alignment vertical="center" wrapText="1"/>
    </xf>
    <xf numFmtId="10" fontId="15" fillId="0" borderId="31" xfId="0" applyNumberFormat="1" applyFont="1" applyBorder="1" applyAlignment="1">
      <alignment vertical="center" wrapText="1"/>
    </xf>
    <xf numFmtId="168" fontId="15" fillId="0" borderId="31" xfId="14" applyFont="1" applyFill="1" applyBorder="1" applyAlignment="1" applyProtection="1">
      <alignment vertical="center" wrapText="1"/>
    </xf>
    <xf numFmtId="168" fontId="11" fillId="0" borderId="32" xfId="14" applyFont="1" applyFill="1" applyBorder="1" applyAlignment="1" applyProtection="1">
      <alignment vertical="center" wrapText="1"/>
    </xf>
    <xf numFmtId="164" fontId="15" fillId="4" borderId="30" xfId="0" applyFont="1" applyFill="1" applyBorder="1" applyAlignment="1">
      <alignment vertical="center" wrapText="1"/>
    </xf>
    <xf numFmtId="164" fontId="11" fillId="4" borderId="31" xfId="0" applyFont="1" applyFill="1" applyBorder="1" applyAlignment="1">
      <alignment vertical="center" wrapText="1"/>
    </xf>
    <xf numFmtId="10" fontId="15" fillId="4" borderId="31" xfId="0" applyNumberFormat="1" applyFont="1" applyFill="1" applyBorder="1" applyAlignment="1">
      <alignment horizontal="right" vertical="center" wrapText="1"/>
    </xf>
    <xf numFmtId="168" fontId="15" fillId="4" borderId="31" xfId="14" applyFont="1" applyFill="1" applyBorder="1" applyAlignment="1" applyProtection="1">
      <alignment vertical="center" wrapText="1"/>
    </xf>
    <xf numFmtId="168" fontId="11" fillId="4" borderId="32" xfId="14" applyFont="1" applyFill="1" applyBorder="1" applyAlignment="1" applyProtection="1">
      <alignment vertical="center" wrapText="1"/>
    </xf>
    <xf numFmtId="169" fontId="11" fillId="4" borderId="31" xfId="6" applyNumberFormat="1" applyFont="1" applyFill="1" applyBorder="1" applyAlignment="1">
      <alignment vertical="center" wrapText="1"/>
    </xf>
    <xf numFmtId="169" fontId="15" fillId="0" borderId="0" xfId="6" applyNumberFormat="1" applyFont="1" applyAlignment="1">
      <alignment vertical="center"/>
    </xf>
    <xf numFmtId="164" fontId="15" fillId="0" borderId="0" xfId="6" applyFont="1" applyAlignment="1">
      <alignment horizontal="left" vertical="center"/>
    </xf>
    <xf numFmtId="43" fontId="15" fillId="0" borderId="0" xfId="12" applyFont="1" applyBorder="1" applyAlignment="1" applyProtection="1">
      <alignment vertical="center"/>
    </xf>
    <xf numFmtId="43" fontId="2" fillId="0" borderId="0" xfId="12" applyFont="1" applyAlignment="1">
      <alignment vertical="center"/>
    </xf>
    <xf numFmtId="169" fontId="21" fillId="0" borderId="0" xfId="6" applyNumberFormat="1" applyFont="1" applyAlignment="1">
      <alignment vertical="center"/>
    </xf>
    <xf numFmtId="164" fontId="2" fillId="0" borderId="0" xfId="6" applyFont="1" applyAlignment="1">
      <alignment horizontal="left" vertical="center"/>
    </xf>
    <xf numFmtId="43" fontId="2" fillId="0" borderId="0" xfId="12" applyFont="1" applyBorder="1" applyAlignment="1" applyProtection="1">
      <alignment vertical="center"/>
    </xf>
    <xf numFmtId="43" fontId="22" fillId="0" borderId="0" xfId="12" applyFont="1" applyBorder="1" applyAlignment="1" applyProtection="1">
      <alignment vertical="center"/>
    </xf>
    <xf numFmtId="43" fontId="21" fillId="0" borderId="0" xfId="12" applyFont="1" applyAlignment="1">
      <alignment vertical="center"/>
    </xf>
    <xf numFmtId="43" fontId="21" fillId="0" borderId="0" xfId="12" applyFont="1" applyBorder="1" applyAlignment="1" applyProtection="1">
      <alignment vertical="center"/>
    </xf>
    <xf numFmtId="164" fontId="11" fillId="0" borderId="0" xfId="6" applyFont="1" applyAlignment="1">
      <alignment horizontal="left" vertical="center"/>
    </xf>
    <xf numFmtId="43" fontId="11" fillId="0" borderId="0" xfId="12" applyFont="1" applyBorder="1" applyAlignment="1" applyProtection="1">
      <alignment vertical="center"/>
    </xf>
    <xf numFmtId="43" fontId="11" fillId="0" borderId="0" xfId="15" applyFont="1" applyBorder="1" applyAlignment="1" applyProtection="1">
      <alignment vertical="center"/>
    </xf>
    <xf numFmtId="169" fontId="2" fillId="0" borderId="0" xfId="6" applyNumberFormat="1" applyFont="1" applyAlignment="1">
      <alignment vertical="center"/>
    </xf>
    <xf numFmtId="164" fontId="23" fillId="0" borderId="0" xfId="6" applyFont="1" applyAlignment="1">
      <alignment horizontal="left" vertical="center"/>
    </xf>
    <xf numFmtId="43" fontId="23" fillId="0" borderId="0" xfId="12" applyFont="1" applyBorder="1" applyAlignment="1" applyProtection="1">
      <alignment vertical="center"/>
    </xf>
    <xf numFmtId="43" fontId="23" fillId="0" borderId="0" xfId="12" applyFont="1" applyAlignment="1">
      <alignment vertical="center"/>
    </xf>
    <xf numFmtId="43" fontId="11" fillId="0" borderId="0" xfId="16" applyFont="1" applyBorder="1" applyAlignment="1" applyProtection="1">
      <alignment vertical="center"/>
    </xf>
    <xf numFmtId="43" fontId="24" fillId="0" borderId="0" xfId="3" applyFont="1" applyAlignment="1">
      <alignment vertical="center"/>
    </xf>
    <xf numFmtId="12" fontId="16" fillId="0" borderId="12" xfId="2" applyNumberFormat="1" applyFont="1" applyBorder="1" applyAlignment="1">
      <alignment horizontal="right" vertical="center" wrapText="1"/>
    </xf>
    <xf numFmtId="12" fontId="12" fillId="0" borderId="12" xfId="2" applyNumberFormat="1" applyFont="1" applyBorder="1" applyAlignment="1">
      <alignment horizontal="right" vertical="center" wrapText="1"/>
    </xf>
    <xf numFmtId="43" fontId="6" fillId="0" borderId="0" xfId="9" applyFont="1" applyAlignment="1">
      <alignment vertical="center"/>
    </xf>
    <xf numFmtId="7" fontId="9" fillId="0" borderId="0" xfId="6" applyNumberFormat="1" applyFont="1" applyAlignment="1" applyProtection="1">
      <alignment horizontal="center" vertical="center"/>
    </xf>
    <xf numFmtId="164" fontId="9" fillId="0" borderId="0" xfId="6" applyNumberFormat="1" applyFont="1" applyAlignment="1" applyProtection="1">
      <alignment horizontal="center" vertical="center"/>
    </xf>
    <xf numFmtId="0" fontId="10" fillId="0" borderId="0" xfId="6" applyNumberFormat="1" applyFont="1" applyBorder="1" applyAlignment="1">
      <alignment horizontal="center" vertical="center" wrapText="1"/>
    </xf>
    <xf numFmtId="0" fontId="13" fillId="0" borderId="0" xfId="6" applyNumberFormat="1" applyFont="1" applyBorder="1" applyAlignment="1">
      <alignment horizontal="center" vertical="center"/>
    </xf>
  </cellXfs>
  <cellStyles count="17">
    <cellStyle name="Euro" xfId="1" xr:uid="{00000000-0005-0000-0000-000000000000}"/>
    <cellStyle name="Millares" xfId="2" builtinId="3"/>
    <cellStyle name="Millares 10" xfId="3" xr:uid="{00000000-0005-0000-0000-000002000000}"/>
    <cellStyle name="Millares 10 2" xfId="9" xr:uid="{00000000-0005-0000-0000-000003000000}"/>
    <cellStyle name="Millares 12" xfId="15" xr:uid="{FF9CE600-2D66-4345-8831-EA9BBCBEE16E}"/>
    <cellStyle name="Millares 2" xfId="4" xr:uid="{00000000-0005-0000-0000-000004000000}"/>
    <cellStyle name="Millares 2 2" xfId="8" xr:uid="{00000000-0005-0000-0000-000005000000}"/>
    <cellStyle name="Millares 2 2 3" xfId="12" xr:uid="{E7D66AF6-624D-41B4-B8D0-B067104DD8E1}"/>
    <cellStyle name="Millares 2 2 3 3" xfId="16" xr:uid="{692D9D74-6EAA-4FC7-9FD2-6D67E2CEFE5D}"/>
    <cellStyle name="Millares 2 4" xfId="14" xr:uid="{EF4F077C-8E04-445E-BBA4-DBF008D39A04}"/>
    <cellStyle name="Millares 8" xfId="11" xr:uid="{00000000-0005-0000-0000-000006000000}"/>
    <cellStyle name="Normal" xfId="0" builtinId="0"/>
    <cellStyle name="Normal 2" xfId="5" xr:uid="{00000000-0005-0000-0000-000008000000}"/>
    <cellStyle name="Normal 3" xfId="6" xr:uid="{00000000-0005-0000-0000-000009000000}"/>
    <cellStyle name="Porcentaje 2" xfId="13" xr:uid="{70ED033B-4F13-406B-B5AD-E2957EF8AD83}"/>
    <cellStyle name="Porcentual 10" xfId="7" xr:uid="{00000000-0005-0000-0000-00000B000000}"/>
    <cellStyle name="Porcentual 10 2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-caasd/COSTOS-UEP/Costos/PRESUPUESTOS%202013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D9C6-71C4-4BB9-AA28-996BAD4B7BF6}">
  <sheetPr transitionEvaluation="1"/>
  <dimension ref="A1:K216"/>
  <sheetViews>
    <sheetView showGridLines="0" showZeros="0" tabSelected="1" view="pageBreakPreview" topLeftCell="A65" zoomScale="80" zoomScaleSheetLayoutView="80" workbookViewId="0">
      <selection activeCell="B77" sqref="B77:G92"/>
    </sheetView>
  </sheetViews>
  <sheetFormatPr baseColWidth="10" defaultColWidth="12.7109375" defaultRowHeight="15" customHeight="1"/>
  <cols>
    <col min="1" max="1" width="8.28515625" style="6" customWidth="1"/>
    <col min="2" max="2" width="49.28515625" style="7" customWidth="1"/>
    <col min="3" max="3" width="12.85546875" style="15" customWidth="1"/>
    <col min="4" max="4" width="7" style="9" customWidth="1"/>
    <col min="5" max="5" width="12.85546875" style="8" customWidth="1"/>
    <col min="6" max="6" width="13.42578125" style="12" customWidth="1"/>
    <col min="7" max="7" width="17.28515625" style="11" customWidth="1"/>
    <col min="8" max="8" width="16.7109375" style="1" customWidth="1"/>
    <col min="9" max="9" width="19.5703125" style="1" customWidth="1"/>
    <col min="10" max="10" width="19.85546875" style="1" customWidth="1"/>
    <col min="11" max="11" width="10.7109375" style="1" customWidth="1"/>
    <col min="12" max="16384" width="12.7109375" style="7"/>
  </cols>
  <sheetData>
    <row r="1" spans="1:9" ht="21" customHeight="1">
      <c r="A1" s="178" t="s">
        <v>20</v>
      </c>
      <c r="B1" s="178"/>
      <c r="C1" s="178"/>
      <c r="D1" s="178"/>
      <c r="E1" s="178"/>
      <c r="F1" s="178"/>
      <c r="G1" s="178"/>
    </row>
    <row r="2" spans="1:9" ht="18.75" customHeight="1">
      <c r="A2" s="178" t="s">
        <v>21</v>
      </c>
      <c r="B2" s="178"/>
      <c r="C2" s="178"/>
      <c r="D2" s="178"/>
      <c r="E2" s="178"/>
      <c r="F2" s="178"/>
      <c r="G2" s="178"/>
    </row>
    <row r="3" spans="1:9" ht="15.75" customHeight="1">
      <c r="A3" s="179" t="s">
        <v>12</v>
      </c>
      <c r="B3" s="179"/>
      <c r="C3" s="179"/>
      <c r="D3" s="179"/>
      <c r="E3" s="179"/>
      <c r="F3" s="179"/>
      <c r="G3" s="179"/>
    </row>
    <row r="4" spans="1:9" ht="15" customHeight="1">
      <c r="A4" s="17"/>
      <c r="B4" s="18"/>
      <c r="C4" s="19"/>
      <c r="D4" s="20"/>
      <c r="E4" s="21"/>
      <c r="F4" s="22"/>
      <c r="G4" s="23"/>
    </row>
    <row r="5" spans="1:9" s="25" customFormat="1" ht="18">
      <c r="A5" s="24" t="s">
        <v>60</v>
      </c>
      <c r="B5" s="18"/>
      <c r="C5" s="19"/>
      <c r="D5" s="20"/>
      <c r="E5" s="21"/>
      <c r="F5" s="22"/>
      <c r="G5" s="23"/>
    </row>
    <row r="6" spans="1:9" ht="16.5" customHeight="1">
      <c r="A6" s="180" t="s">
        <v>58</v>
      </c>
      <c r="B6" s="180"/>
      <c r="C6" s="180"/>
      <c r="D6" s="180"/>
      <c r="E6" s="180"/>
      <c r="F6" s="180"/>
      <c r="G6" s="180"/>
    </row>
    <row r="7" spans="1:9" ht="13.5" customHeight="1">
      <c r="A7" s="181" t="s">
        <v>59</v>
      </c>
      <c r="B7" s="181"/>
      <c r="C7" s="181"/>
      <c r="D7" s="181"/>
      <c r="E7" s="181"/>
      <c r="F7" s="181"/>
      <c r="G7" s="181"/>
    </row>
    <row r="8" spans="1:9" ht="13.5" customHeight="1" thickBot="1">
      <c r="A8" s="118"/>
      <c r="B8" s="118"/>
      <c r="C8" s="118"/>
      <c r="D8" s="118"/>
      <c r="E8" s="118"/>
      <c r="F8" s="118"/>
      <c r="G8" s="118"/>
    </row>
    <row r="9" spans="1:9" ht="18.75" customHeight="1" thickTop="1" thickBot="1">
      <c r="A9" s="2" t="s">
        <v>0</v>
      </c>
      <c r="B9" s="3" t="s">
        <v>1</v>
      </c>
      <c r="C9" s="10" t="s">
        <v>3</v>
      </c>
      <c r="D9" s="3" t="s">
        <v>2</v>
      </c>
      <c r="E9" s="4" t="s">
        <v>22</v>
      </c>
      <c r="F9" s="10" t="s">
        <v>4</v>
      </c>
      <c r="G9" s="13" t="s">
        <v>16</v>
      </c>
      <c r="H9" s="5"/>
    </row>
    <row r="10" spans="1:9" ht="18.75" customHeight="1" thickTop="1">
      <c r="A10" s="74"/>
      <c r="B10" s="75"/>
      <c r="C10" s="76"/>
      <c r="D10" s="77"/>
      <c r="E10" s="78"/>
      <c r="F10" s="79"/>
      <c r="G10" s="80"/>
      <c r="H10" s="5"/>
    </row>
    <row r="11" spans="1:9" ht="18.75" customHeight="1">
      <c r="A11" s="81">
        <v>1</v>
      </c>
      <c r="B11" s="82" t="s">
        <v>38</v>
      </c>
      <c r="C11" s="83"/>
      <c r="D11" s="84"/>
      <c r="E11" s="85"/>
      <c r="F11" s="86"/>
      <c r="G11" s="87"/>
      <c r="H11" s="5"/>
    </row>
    <row r="12" spans="1:9" ht="18.75" customHeight="1">
      <c r="A12" s="88">
        <f>A11+0.1</f>
        <v>1.1000000000000001</v>
      </c>
      <c r="B12" s="89" t="s">
        <v>23</v>
      </c>
      <c r="C12" s="90">
        <v>5370</v>
      </c>
      <c r="D12" s="84" t="s">
        <v>5</v>
      </c>
      <c r="E12" s="85"/>
      <c r="F12" s="86" t="str">
        <f t="shared" ref="F12:F41" si="0">IF(E12=0," ",(ROUND(C12*E12,2)))</f>
        <v xml:space="preserve"> </v>
      </c>
      <c r="G12" s="87"/>
      <c r="H12" s="5"/>
    </row>
    <row r="13" spans="1:9" ht="18.75" customHeight="1">
      <c r="A13" s="99">
        <v>1.2</v>
      </c>
      <c r="B13" s="91" t="s">
        <v>37</v>
      </c>
      <c r="C13" s="92">
        <v>1</v>
      </c>
      <c r="D13" s="92" t="s">
        <v>14</v>
      </c>
      <c r="E13" s="92"/>
      <c r="F13" s="14">
        <f>C13*E13</f>
        <v>0</v>
      </c>
      <c r="G13" s="37">
        <f>SUM(F12:F13)</f>
        <v>0</v>
      </c>
      <c r="H13" s="5"/>
    </row>
    <row r="14" spans="1:9" ht="18.75" customHeight="1">
      <c r="A14" s="94"/>
      <c r="B14" s="95"/>
      <c r="C14" s="96"/>
      <c r="D14" s="96"/>
      <c r="E14" s="96"/>
      <c r="F14" s="16"/>
      <c r="G14" s="97"/>
      <c r="H14" s="5"/>
    </row>
    <row r="15" spans="1:9" ht="18.75" customHeight="1">
      <c r="A15" s="81">
        <v>2</v>
      </c>
      <c r="B15" s="82" t="s">
        <v>33</v>
      </c>
      <c r="C15" s="90"/>
      <c r="D15" s="89"/>
      <c r="E15" s="85"/>
      <c r="F15" s="86" t="str">
        <f t="shared" si="0"/>
        <v xml:space="preserve"> </v>
      </c>
      <c r="G15" s="87"/>
      <c r="H15" s="5"/>
    </row>
    <row r="16" spans="1:9" ht="18.75" customHeight="1">
      <c r="A16" s="88">
        <f>A15+0.1</f>
        <v>2.1</v>
      </c>
      <c r="B16" s="98" t="s">
        <v>35</v>
      </c>
      <c r="C16" s="90">
        <v>7593.18</v>
      </c>
      <c r="D16" s="93" t="s">
        <v>6</v>
      </c>
      <c r="E16" s="85"/>
      <c r="F16" s="86" t="str">
        <f t="shared" si="0"/>
        <v xml:space="preserve"> </v>
      </c>
      <c r="G16" s="87"/>
      <c r="H16" s="5"/>
      <c r="I16" s="174"/>
    </row>
    <row r="17" spans="1:8" ht="18.75" customHeight="1">
      <c r="A17" s="88">
        <f t="shared" ref="A17:A21" si="1">A16+0.1</f>
        <v>2.2000000000000002</v>
      </c>
      <c r="B17" s="89" t="s">
        <v>32</v>
      </c>
      <c r="C17" s="90">
        <v>375.9</v>
      </c>
      <c r="D17" s="93" t="s">
        <v>6</v>
      </c>
      <c r="E17" s="85"/>
      <c r="F17" s="86" t="str">
        <f>IF(E17=0," ",(ROUND(C17*E17,2)))</f>
        <v xml:space="preserve"> </v>
      </c>
      <c r="G17" s="87"/>
      <c r="H17" s="5"/>
    </row>
    <row r="18" spans="1:8" ht="18.75" customHeight="1">
      <c r="A18" s="88">
        <f t="shared" si="1"/>
        <v>2.2999999999999998</v>
      </c>
      <c r="B18" s="89" t="s">
        <v>24</v>
      </c>
      <c r="C18" s="90">
        <v>2060.96</v>
      </c>
      <c r="D18" s="93" t="s">
        <v>6</v>
      </c>
      <c r="E18" s="85"/>
      <c r="F18" s="86" t="str">
        <f>IF(E18=0," ",(ROUND(C18*E18,2)))</f>
        <v xml:space="preserve"> </v>
      </c>
      <c r="G18" s="87"/>
      <c r="H18" s="5"/>
    </row>
    <row r="19" spans="1:8" ht="18.75" customHeight="1">
      <c r="A19" s="100">
        <f t="shared" si="1"/>
        <v>2.4</v>
      </c>
      <c r="B19" s="101" t="s">
        <v>25</v>
      </c>
      <c r="C19" s="102">
        <v>7043.22</v>
      </c>
      <c r="D19" s="103" t="s">
        <v>6</v>
      </c>
      <c r="E19" s="104"/>
      <c r="F19" s="105" t="str">
        <f t="shared" si="0"/>
        <v xml:space="preserve"> </v>
      </c>
      <c r="G19" s="106"/>
      <c r="H19" s="5"/>
    </row>
    <row r="20" spans="1:8" ht="18.75" customHeight="1">
      <c r="A20" s="107">
        <f t="shared" si="1"/>
        <v>2.5</v>
      </c>
      <c r="B20" s="108" t="s">
        <v>52</v>
      </c>
      <c r="C20" s="109">
        <v>10740</v>
      </c>
      <c r="D20" s="110" t="s">
        <v>26</v>
      </c>
      <c r="E20" s="111"/>
      <c r="F20" s="112" t="str">
        <f>IF(E20=0," ",(ROUND(C20*E20,2)))</f>
        <v xml:space="preserve"> </v>
      </c>
      <c r="G20" s="113"/>
      <c r="H20" s="5"/>
    </row>
    <row r="21" spans="1:8" ht="18.75" customHeight="1">
      <c r="A21" s="44">
        <f t="shared" si="1"/>
        <v>2.6</v>
      </c>
      <c r="B21" s="45" t="s">
        <v>36</v>
      </c>
      <c r="C21" s="46">
        <v>2947.65</v>
      </c>
      <c r="D21" s="47" t="s">
        <v>6</v>
      </c>
      <c r="E21" s="41"/>
      <c r="F21" s="42" t="str">
        <f t="shared" si="0"/>
        <v xml:space="preserve"> </v>
      </c>
      <c r="G21" s="43">
        <f>SUM(F16:F21)</f>
        <v>0</v>
      </c>
      <c r="H21" s="5"/>
    </row>
    <row r="22" spans="1:8" ht="18.75" customHeight="1">
      <c r="A22" s="48"/>
      <c r="B22" s="45"/>
      <c r="C22" s="46"/>
      <c r="D22" s="45"/>
      <c r="E22" s="41"/>
      <c r="F22" s="42" t="str">
        <f t="shared" si="0"/>
        <v xml:space="preserve"> </v>
      </c>
      <c r="G22" s="43"/>
      <c r="H22" s="5"/>
    </row>
    <row r="23" spans="1:8" ht="18.75" customHeight="1">
      <c r="A23" s="38">
        <v>3</v>
      </c>
      <c r="B23" s="39" t="s">
        <v>39</v>
      </c>
      <c r="C23" s="46"/>
      <c r="D23" s="45"/>
      <c r="E23" s="41"/>
      <c r="F23" s="42" t="str">
        <f t="shared" si="0"/>
        <v xml:space="preserve"> </v>
      </c>
      <c r="G23" s="43"/>
      <c r="H23" s="5"/>
    </row>
    <row r="24" spans="1:8" ht="18.75" customHeight="1">
      <c r="A24" s="44">
        <f>+A23+0.1</f>
        <v>3.1</v>
      </c>
      <c r="B24" s="49" t="s">
        <v>34</v>
      </c>
      <c r="C24" s="46">
        <v>5370</v>
      </c>
      <c r="D24" s="47" t="s">
        <v>5</v>
      </c>
      <c r="E24" s="63"/>
      <c r="F24" s="42" t="str">
        <f>IF(E24=0," ",(ROUND(C24*E24,2)))</f>
        <v xml:space="preserve"> </v>
      </c>
      <c r="G24" s="43">
        <f>SUM(F24:F24)</f>
        <v>0</v>
      </c>
      <c r="H24" s="5"/>
    </row>
    <row r="25" spans="1:8" ht="18.75" customHeight="1">
      <c r="A25" s="44"/>
      <c r="B25" s="49"/>
      <c r="C25" s="46"/>
      <c r="D25" s="47"/>
      <c r="E25" s="50"/>
      <c r="F25" s="42"/>
      <c r="G25" s="43"/>
      <c r="H25" s="5"/>
    </row>
    <row r="26" spans="1:8" ht="18.75" customHeight="1">
      <c r="A26" s="38">
        <v>4</v>
      </c>
      <c r="B26" s="39" t="s">
        <v>40</v>
      </c>
      <c r="C26" s="46"/>
      <c r="D26" s="45"/>
      <c r="E26" s="41"/>
      <c r="F26" s="42" t="str">
        <f>IF(E26=0," ",(ROUND(C26*E26,2)))</f>
        <v xml:space="preserve"> </v>
      </c>
      <c r="G26" s="43"/>
      <c r="H26" s="5"/>
    </row>
    <row r="27" spans="1:8" ht="18.75" customHeight="1">
      <c r="A27" s="44">
        <f>+A26+0.1</f>
        <v>4.0999999999999996</v>
      </c>
      <c r="B27" s="49" t="s">
        <v>34</v>
      </c>
      <c r="C27" s="46">
        <v>5370</v>
      </c>
      <c r="D27" s="47" t="s">
        <v>5</v>
      </c>
      <c r="E27" s="41"/>
      <c r="F27" s="42" t="str">
        <f>IF(E27=0," ",(ROUND(C27*E27,2)))</f>
        <v xml:space="preserve"> </v>
      </c>
      <c r="G27" s="43">
        <f>SUM(F27:F27)</f>
        <v>0</v>
      </c>
      <c r="H27" s="5"/>
    </row>
    <row r="28" spans="1:8" ht="18.75" customHeight="1">
      <c r="A28" s="44"/>
      <c r="B28" s="49"/>
      <c r="C28" s="46"/>
      <c r="D28" s="47"/>
      <c r="E28" s="51"/>
      <c r="F28" s="42"/>
      <c r="G28" s="43"/>
      <c r="H28" s="5"/>
    </row>
    <row r="29" spans="1:8" ht="18.75" customHeight="1">
      <c r="A29" s="38">
        <v>5</v>
      </c>
      <c r="B29" s="39" t="s">
        <v>53</v>
      </c>
      <c r="C29" s="46"/>
      <c r="D29" s="47"/>
      <c r="E29" s="41"/>
      <c r="F29" s="42" t="str">
        <f t="shared" si="0"/>
        <v xml:space="preserve"> </v>
      </c>
      <c r="G29" s="43"/>
      <c r="H29" s="5"/>
    </row>
    <row r="30" spans="1:8" ht="18.75" customHeight="1">
      <c r="A30" s="44">
        <f>A29+0.1</f>
        <v>5.0999999999999996</v>
      </c>
      <c r="B30" s="64" t="s">
        <v>54</v>
      </c>
      <c r="C30" s="175">
        <v>26</v>
      </c>
      <c r="D30" s="47" t="s">
        <v>30</v>
      </c>
      <c r="E30" s="51"/>
      <c r="F30" s="42" t="str">
        <f t="shared" si="0"/>
        <v xml:space="preserve"> </v>
      </c>
      <c r="G30" s="43"/>
      <c r="H30" s="5">
        <f>30+26+24</f>
        <v>80</v>
      </c>
    </row>
    <row r="31" spans="1:8" ht="18.75" customHeight="1">
      <c r="A31" s="44">
        <f t="shared" ref="A31" si="2">A30+0.1</f>
        <v>5.2</v>
      </c>
      <c r="B31" s="64" t="s">
        <v>55</v>
      </c>
      <c r="C31" s="175">
        <v>232</v>
      </c>
      <c r="D31" s="47" t="s">
        <v>30</v>
      </c>
      <c r="E31" s="51"/>
      <c r="F31" s="42" t="str">
        <f t="shared" si="0"/>
        <v xml:space="preserve"> </v>
      </c>
      <c r="G31" s="43">
        <f>SUM(F30:F31)</f>
        <v>0</v>
      </c>
      <c r="H31" s="5">
        <f>238+232+230</f>
        <v>700</v>
      </c>
    </row>
    <row r="32" spans="1:8" ht="18.75" customHeight="1">
      <c r="A32" s="61"/>
      <c r="B32" s="45"/>
      <c r="C32" s="46"/>
      <c r="D32" s="47"/>
      <c r="E32" s="51"/>
      <c r="F32" s="42" t="str">
        <f t="shared" si="0"/>
        <v xml:space="preserve"> </v>
      </c>
      <c r="G32" s="43"/>
      <c r="H32" s="5"/>
    </row>
    <row r="33" spans="1:9" ht="18.75" customHeight="1">
      <c r="A33" s="38">
        <v>6</v>
      </c>
      <c r="B33" s="39" t="s">
        <v>41</v>
      </c>
      <c r="C33" s="46">
        <v>1</v>
      </c>
      <c r="D33" s="40" t="s">
        <v>7</v>
      </c>
      <c r="E33" s="41"/>
      <c r="F33" s="42" t="str">
        <f t="shared" si="0"/>
        <v xml:space="preserve"> </v>
      </c>
      <c r="G33" s="43">
        <f>SUM(F33)</f>
        <v>0</v>
      </c>
      <c r="H33" s="5"/>
    </row>
    <row r="34" spans="1:9" ht="18.75" customHeight="1">
      <c r="A34" s="44"/>
      <c r="B34" s="45"/>
      <c r="C34" s="46"/>
      <c r="D34" s="40"/>
      <c r="E34" s="41"/>
      <c r="F34" s="42"/>
      <c r="G34" s="43"/>
      <c r="H34" s="5"/>
    </row>
    <row r="35" spans="1:9" ht="18">
      <c r="A35" s="38">
        <v>7</v>
      </c>
      <c r="B35" s="39" t="s">
        <v>42</v>
      </c>
      <c r="C35" s="46"/>
      <c r="D35" s="47"/>
      <c r="E35" s="41"/>
      <c r="F35" s="42" t="str">
        <f t="shared" si="0"/>
        <v xml:space="preserve"> </v>
      </c>
      <c r="G35" s="43"/>
      <c r="H35" s="5"/>
    </row>
    <row r="36" spans="1:9" ht="18.75" customHeight="1">
      <c r="A36" s="44">
        <f>A35+0.1</f>
        <v>7.1</v>
      </c>
      <c r="B36" s="45" t="s">
        <v>56</v>
      </c>
      <c r="C36" s="176">
        <v>666</v>
      </c>
      <c r="D36" s="47" t="s">
        <v>30</v>
      </c>
      <c r="E36" s="41"/>
      <c r="F36" s="42" t="str">
        <f t="shared" si="0"/>
        <v xml:space="preserve"> </v>
      </c>
      <c r="G36" s="43">
        <f>SUM(F36:F36)</f>
        <v>0</v>
      </c>
      <c r="H36" s="177">
        <f>670+666+664</f>
        <v>2000</v>
      </c>
    </row>
    <row r="37" spans="1:9" ht="18.75" customHeight="1">
      <c r="A37" s="52"/>
      <c r="B37" s="53"/>
      <c r="C37" s="116"/>
      <c r="D37" s="54"/>
      <c r="E37" s="55"/>
      <c r="F37" s="56"/>
      <c r="G37" s="57"/>
      <c r="H37" s="5"/>
    </row>
    <row r="38" spans="1:9" ht="18.75" customHeight="1">
      <c r="A38" s="58">
        <v>8</v>
      </c>
      <c r="B38" s="59" t="s">
        <v>43</v>
      </c>
      <c r="C38" s="116"/>
      <c r="D38" s="54"/>
      <c r="E38" s="55"/>
      <c r="F38" s="56" t="str">
        <f>IF(E38=0," ",(ROUND(C38*E38,2)))</f>
        <v xml:space="preserve"> </v>
      </c>
      <c r="G38" s="57"/>
      <c r="H38" s="5"/>
    </row>
    <row r="39" spans="1:9" ht="18.75" customHeight="1">
      <c r="A39" s="44">
        <f>+A38+0.1</f>
        <v>8.1</v>
      </c>
      <c r="B39" s="49" t="s">
        <v>34</v>
      </c>
      <c r="C39" s="115">
        <v>5370</v>
      </c>
      <c r="D39" s="47" t="s">
        <v>5</v>
      </c>
      <c r="E39" s="41"/>
      <c r="F39" s="42" t="str">
        <f>IF(E39=0," ",(ROUND(C39*E39,2)))</f>
        <v xml:space="preserve"> </v>
      </c>
      <c r="G39" s="43">
        <f>SUM(F39:F39)</f>
        <v>0</v>
      </c>
      <c r="H39" s="5"/>
    </row>
    <row r="40" spans="1:9" ht="18.75" customHeight="1">
      <c r="A40" s="44"/>
      <c r="B40" s="45"/>
      <c r="C40" s="115"/>
      <c r="D40" s="47"/>
      <c r="E40" s="41"/>
      <c r="F40" s="42"/>
      <c r="G40" s="43"/>
      <c r="H40" s="5"/>
    </row>
    <row r="41" spans="1:9" ht="18.75" customHeight="1">
      <c r="A41" s="58">
        <v>9</v>
      </c>
      <c r="B41" s="59" t="s">
        <v>44</v>
      </c>
      <c r="C41" s="116">
        <v>1</v>
      </c>
      <c r="D41" s="60" t="s">
        <v>14</v>
      </c>
      <c r="E41" s="55"/>
      <c r="F41" s="42" t="str">
        <f t="shared" si="0"/>
        <v xml:space="preserve"> </v>
      </c>
      <c r="G41" s="57" t="str">
        <f>+F41</f>
        <v xml:space="preserve"> </v>
      </c>
    </row>
    <row r="42" spans="1:9" ht="18.75" customHeight="1">
      <c r="A42" s="61"/>
      <c r="B42" s="45"/>
      <c r="C42" s="115"/>
      <c r="D42" s="47"/>
      <c r="E42" s="41"/>
      <c r="F42" s="42"/>
      <c r="G42" s="43"/>
    </row>
    <row r="43" spans="1:9" ht="18.75" customHeight="1">
      <c r="A43" s="38">
        <v>10</v>
      </c>
      <c r="B43" s="39" t="s">
        <v>45</v>
      </c>
      <c r="C43" s="115"/>
      <c r="D43" s="47"/>
      <c r="E43" s="41"/>
      <c r="F43" s="42" t="str">
        <f t="shared" ref="F43:F45" si="3">IF(E43=0," ",(ROUND(C43*E43,2)))</f>
        <v xml:space="preserve"> </v>
      </c>
      <c r="G43" s="43"/>
    </row>
    <row r="44" spans="1:9" ht="18.75" customHeight="1">
      <c r="A44" s="62">
        <f>A43+0.1</f>
        <v>10.1</v>
      </c>
      <c r="B44" s="65" t="s">
        <v>31</v>
      </c>
      <c r="C44" s="117">
        <v>1</v>
      </c>
      <c r="D44" s="67" t="s">
        <v>14</v>
      </c>
      <c r="E44" s="68"/>
      <c r="F44" s="69" t="str">
        <f t="shared" si="3"/>
        <v xml:space="preserve"> </v>
      </c>
      <c r="G44" s="70"/>
    </row>
    <row r="45" spans="1:9" ht="18.75" customHeight="1">
      <c r="A45" s="62">
        <v>10.199999999999999</v>
      </c>
      <c r="B45" s="45" t="s">
        <v>57</v>
      </c>
      <c r="C45" s="115">
        <v>3759</v>
      </c>
      <c r="D45" s="47" t="s">
        <v>15</v>
      </c>
      <c r="E45" s="41"/>
      <c r="F45" s="42" t="str">
        <f t="shared" si="3"/>
        <v xml:space="preserve"> </v>
      </c>
      <c r="G45" s="43">
        <f>SUM(F44:F45)</f>
        <v>0</v>
      </c>
    </row>
    <row r="46" spans="1:9" ht="18.75" customHeight="1">
      <c r="A46" s="44"/>
      <c r="B46" s="45"/>
      <c r="C46" s="46"/>
      <c r="D46" s="47"/>
      <c r="E46" s="41"/>
      <c r="F46" s="42"/>
      <c r="G46" s="43"/>
    </row>
    <row r="47" spans="1:9" ht="18.75" customHeight="1">
      <c r="A47" s="114">
        <v>11</v>
      </c>
      <c r="B47" s="39" t="s">
        <v>46</v>
      </c>
      <c r="C47" s="46">
        <v>1</v>
      </c>
      <c r="D47" s="47" t="s">
        <v>7</v>
      </c>
      <c r="E47" s="41"/>
      <c r="F47" s="42" t="str">
        <f>IF(E47=0," ",(ROUND(C47*E47,2)))</f>
        <v xml:space="preserve"> </v>
      </c>
      <c r="G47" s="43" t="str">
        <f>+F47</f>
        <v xml:space="preserve"> </v>
      </c>
      <c r="I47" s="1">
        <f>SUM(F113:F144)</f>
        <v>0</v>
      </c>
    </row>
    <row r="48" spans="1:9" ht="18.75" customHeight="1">
      <c r="A48" s="44"/>
      <c r="B48" s="45"/>
      <c r="C48" s="46"/>
      <c r="D48" s="47"/>
      <c r="E48" s="41"/>
      <c r="F48" s="42"/>
      <c r="G48" s="43"/>
    </row>
    <row r="49" spans="1:8" ht="21" customHeight="1">
      <c r="A49" s="38">
        <v>12</v>
      </c>
      <c r="B49" s="39" t="s">
        <v>47</v>
      </c>
      <c r="C49" s="46">
        <v>1</v>
      </c>
      <c r="D49" s="40" t="s">
        <v>7</v>
      </c>
      <c r="E49" s="41"/>
      <c r="F49" s="42" t="str">
        <f>IF(E49=0," ",(ROUND(C49*E49,2)))</f>
        <v xml:space="preserve"> </v>
      </c>
      <c r="G49" s="43" t="str">
        <f>+F49</f>
        <v xml:space="preserve"> </v>
      </c>
    </row>
    <row r="50" spans="1:8" ht="16.5" customHeight="1" thickBot="1">
      <c r="A50" s="71"/>
      <c r="B50" s="72"/>
      <c r="C50" s="66"/>
      <c r="D50" s="73"/>
      <c r="E50" s="68"/>
      <c r="F50" s="69"/>
      <c r="G50" s="70"/>
    </row>
    <row r="51" spans="1:8" ht="19.5" customHeight="1" thickTop="1" thickBot="1">
      <c r="A51" s="30"/>
      <c r="B51" s="31" t="s">
        <v>27</v>
      </c>
      <c r="C51" s="32"/>
      <c r="D51" s="33"/>
      <c r="E51" s="34"/>
      <c r="F51" s="35"/>
      <c r="G51" s="36">
        <f>SUM(G13:G49)</f>
        <v>0</v>
      </c>
      <c r="H51" s="1">
        <f>SUM(F12:F49)</f>
        <v>0</v>
      </c>
    </row>
    <row r="52" spans="1:8" ht="19.5" customHeight="1" thickTop="1" thickBot="1">
      <c r="A52" s="30"/>
      <c r="B52" s="31" t="s">
        <v>27</v>
      </c>
      <c r="C52" s="32"/>
      <c r="D52" s="33"/>
      <c r="E52" s="34"/>
      <c r="F52" s="35"/>
      <c r="G52" s="36">
        <f>+G51</f>
        <v>0</v>
      </c>
    </row>
    <row r="53" spans="1:8" ht="17.25" customHeight="1" thickTop="1">
      <c r="A53" s="119"/>
      <c r="B53" s="120"/>
      <c r="C53" s="121"/>
      <c r="D53" s="121"/>
      <c r="E53" s="121"/>
      <c r="F53" s="121"/>
      <c r="G53" s="122"/>
    </row>
    <row r="54" spans="1:8" ht="17.25" customHeight="1">
      <c r="A54" s="123"/>
      <c r="B54" s="124" t="s">
        <v>48</v>
      </c>
      <c r="C54" s="125"/>
      <c r="D54" s="126">
        <v>0.1</v>
      </c>
      <c r="E54" s="127"/>
      <c r="F54" s="127">
        <f>D54*G52</f>
        <v>0</v>
      </c>
      <c r="G54" s="128"/>
    </row>
    <row r="55" spans="1:8" ht="17.25" customHeight="1">
      <c r="A55" s="123"/>
      <c r="B55" s="124" t="s">
        <v>8</v>
      </c>
      <c r="C55" s="125"/>
      <c r="D55" s="126">
        <v>2.5000000000000001E-2</v>
      </c>
      <c r="E55" s="127"/>
      <c r="F55" s="127">
        <f>D55*G52</f>
        <v>0</v>
      </c>
      <c r="G55" s="128"/>
    </row>
    <row r="56" spans="1:8" ht="17.25" customHeight="1">
      <c r="A56" s="123"/>
      <c r="B56" s="124" t="s">
        <v>9</v>
      </c>
      <c r="C56" s="125"/>
      <c r="D56" s="126">
        <v>5.3499999999999999E-2</v>
      </c>
      <c r="E56" s="127"/>
      <c r="F56" s="127">
        <f>D56*G52</f>
        <v>0</v>
      </c>
      <c r="G56" s="128"/>
    </row>
    <row r="57" spans="1:8" ht="17.25" customHeight="1">
      <c r="A57" s="123"/>
      <c r="B57" s="124" t="s">
        <v>10</v>
      </c>
      <c r="C57" s="125"/>
      <c r="D57" s="126">
        <v>0.02</v>
      </c>
      <c r="E57" s="127"/>
      <c r="F57" s="127">
        <f>D57*G52</f>
        <v>0</v>
      </c>
      <c r="G57" s="128"/>
    </row>
    <row r="58" spans="1:8" ht="17.25" customHeight="1">
      <c r="A58" s="123"/>
      <c r="B58" s="124" t="s">
        <v>11</v>
      </c>
      <c r="C58" s="125"/>
      <c r="D58" s="126">
        <v>0.01</v>
      </c>
      <c r="E58" s="127"/>
      <c r="F58" s="127">
        <f>D58*G52</f>
        <v>0</v>
      </c>
      <c r="G58" s="128"/>
    </row>
    <row r="59" spans="1:8" ht="17.25" customHeight="1">
      <c r="A59" s="123"/>
      <c r="B59" s="124" t="s">
        <v>49</v>
      </c>
      <c r="C59" s="125"/>
      <c r="D59" s="126">
        <v>0.05</v>
      </c>
      <c r="E59" s="127"/>
      <c r="F59" s="127">
        <f>D59*G52</f>
        <v>0</v>
      </c>
      <c r="G59" s="128"/>
    </row>
    <row r="60" spans="1:8" ht="17.25" customHeight="1" thickBot="1">
      <c r="A60" s="123"/>
      <c r="B60" s="124"/>
      <c r="C60" s="125"/>
      <c r="D60" s="129"/>
      <c r="E60" s="127"/>
      <c r="F60" s="127"/>
      <c r="G60" s="130"/>
    </row>
    <row r="61" spans="1:8" ht="19.5" customHeight="1" thickTop="1" thickBot="1">
      <c r="A61" s="131"/>
      <c r="B61" s="132" t="s">
        <v>17</v>
      </c>
      <c r="C61" s="133"/>
      <c r="D61" s="134"/>
      <c r="E61" s="135"/>
      <c r="F61" s="135"/>
      <c r="G61" s="136">
        <f>SUM(F54:F59)</f>
        <v>0</v>
      </c>
    </row>
    <row r="62" spans="1:8" ht="19.5" customHeight="1" thickTop="1" thickBot="1">
      <c r="A62" s="137"/>
      <c r="B62" s="138"/>
      <c r="C62" s="139"/>
      <c r="D62" s="140"/>
      <c r="E62" s="141"/>
      <c r="F62" s="141"/>
      <c r="G62" s="142"/>
    </row>
    <row r="63" spans="1:8" ht="19.5" customHeight="1" thickTop="1" thickBot="1">
      <c r="A63" s="131"/>
      <c r="B63" s="132" t="s">
        <v>28</v>
      </c>
      <c r="C63" s="133"/>
      <c r="D63" s="134"/>
      <c r="E63" s="135"/>
      <c r="F63" s="135"/>
      <c r="G63" s="136">
        <f>+G61+G52</f>
        <v>0</v>
      </c>
    </row>
    <row r="64" spans="1:8" ht="19.5" customHeight="1" thickTop="1" thickBot="1">
      <c r="A64" s="137"/>
      <c r="B64" s="138"/>
      <c r="C64" s="139"/>
      <c r="D64" s="140"/>
      <c r="E64" s="141"/>
      <c r="F64" s="141"/>
      <c r="G64" s="142"/>
    </row>
    <row r="65" spans="1:7" ht="19.5" customHeight="1" thickTop="1" thickBot="1">
      <c r="A65" s="131"/>
      <c r="B65" s="132" t="s">
        <v>18</v>
      </c>
      <c r="C65" s="133"/>
      <c r="D65" s="143">
        <v>0.03</v>
      </c>
      <c r="E65" s="135"/>
      <c r="F65" s="135"/>
      <c r="G65" s="136">
        <f>+G61*D65</f>
        <v>0</v>
      </c>
    </row>
    <row r="66" spans="1:7" ht="19.5" customHeight="1" thickTop="1" thickBot="1">
      <c r="A66" s="137"/>
      <c r="B66" s="138"/>
      <c r="C66" s="139"/>
      <c r="D66" s="140"/>
      <c r="E66" s="141"/>
      <c r="F66" s="141"/>
      <c r="G66" s="142"/>
    </row>
    <row r="67" spans="1:7" ht="19.5" customHeight="1" thickTop="1" thickBot="1">
      <c r="A67" s="131"/>
      <c r="B67" s="132" t="s">
        <v>29</v>
      </c>
      <c r="C67" s="133"/>
      <c r="D67" s="143">
        <v>0.06</v>
      </c>
      <c r="E67" s="135"/>
      <c r="F67" s="135"/>
      <c r="G67" s="136">
        <f>D67*G52</f>
        <v>0</v>
      </c>
    </row>
    <row r="68" spans="1:7" ht="19.5" customHeight="1" thickTop="1" thickBot="1">
      <c r="A68" s="144"/>
      <c r="B68" s="145"/>
      <c r="C68" s="146"/>
      <c r="D68" s="147"/>
      <c r="E68" s="148"/>
      <c r="F68" s="148"/>
      <c r="G68" s="149"/>
    </row>
    <row r="69" spans="1:7" ht="19.5" customHeight="1" thickTop="1" thickBot="1">
      <c r="A69" s="150"/>
      <c r="B69" s="151" t="s">
        <v>50</v>
      </c>
      <c r="C69" s="152"/>
      <c r="D69" s="152">
        <f>1/1000</f>
        <v>1E-3</v>
      </c>
      <c r="E69" s="153"/>
      <c r="F69" s="153"/>
      <c r="G69" s="154">
        <f>D69*G52</f>
        <v>0</v>
      </c>
    </row>
    <row r="70" spans="1:7" ht="19.5" customHeight="1" thickTop="1" thickBot="1">
      <c r="A70" s="137"/>
      <c r="B70" s="138"/>
      <c r="C70" s="139"/>
      <c r="D70" s="140"/>
      <c r="E70" s="141"/>
      <c r="F70" s="141"/>
      <c r="G70" s="142"/>
    </row>
    <row r="71" spans="1:7" ht="19.5" customHeight="1" thickTop="1" thickBot="1">
      <c r="A71" s="131"/>
      <c r="B71" s="132" t="s">
        <v>13</v>
      </c>
      <c r="C71" s="133"/>
      <c r="D71" s="143">
        <v>0.05</v>
      </c>
      <c r="E71" s="135"/>
      <c r="F71" s="135"/>
      <c r="G71" s="136">
        <f>D71*G63</f>
        <v>0</v>
      </c>
    </row>
    <row r="72" spans="1:7" ht="19.5" customHeight="1" thickTop="1" thickBot="1">
      <c r="A72" s="137"/>
      <c r="B72" s="138"/>
      <c r="C72" s="139"/>
      <c r="D72" s="141"/>
      <c r="E72" s="141"/>
      <c r="F72" s="141"/>
      <c r="G72" s="142"/>
    </row>
    <row r="73" spans="1:7" ht="35.25" customHeight="1" thickTop="1" thickBot="1">
      <c r="A73" s="131"/>
      <c r="B73" s="155" t="s">
        <v>51</v>
      </c>
      <c r="C73" s="133"/>
      <c r="D73" s="143">
        <v>0.18</v>
      </c>
      <c r="E73" s="135"/>
      <c r="F73" s="135"/>
      <c r="G73" s="136">
        <f>D73*F54</f>
        <v>0</v>
      </c>
    </row>
    <row r="74" spans="1:7" ht="15" customHeight="1" thickTop="1" thickBot="1">
      <c r="A74" s="137"/>
      <c r="B74" s="138"/>
      <c r="C74" s="139"/>
      <c r="D74" s="141"/>
      <c r="E74" s="141"/>
      <c r="F74" s="141"/>
      <c r="G74" s="142"/>
    </row>
    <row r="75" spans="1:7" ht="18" customHeight="1" thickTop="1" thickBot="1">
      <c r="A75" s="131"/>
      <c r="B75" s="132" t="s">
        <v>19</v>
      </c>
      <c r="C75" s="133"/>
      <c r="D75" s="135"/>
      <c r="E75" s="135"/>
      <c r="F75" s="135"/>
      <c r="G75" s="136">
        <f>G63+G65+G67+G71+G73+G69</f>
        <v>0</v>
      </c>
    </row>
    <row r="76" spans="1:7" ht="15" customHeight="1" thickTop="1">
      <c r="A76" s="156"/>
      <c r="B76" s="157"/>
      <c r="C76" s="158"/>
      <c r="D76" s="158"/>
      <c r="E76" s="158"/>
      <c r="F76" s="158"/>
      <c r="G76" s="158"/>
    </row>
    <row r="77" spans="1:7" ht="15" customHeight="1">
      <c r="A77" s="156"/>
      <c r="B77" s="157"/>
      <c r="C77" s="158"/>
      <c r="D77" s="158"/>
      <c r="E77" s="158"/>
      <c r="F77" s="159"/>
      <c r="G77" s="158"/>
    </row>
    <row r="78" spans="1:7" ht="15" customHeight="1">
      <c r="A78" s="160"/>
      <c r="B78" s="161"/>
      <c r="C78" s="162"/>
      <c r="D78" s="163"/>
      <c r="E78" s="162"/>
      <c r="F78" s="164"/>
      <c r="G78" s="165"/>
    </row>
    <row r="79" spans="1:7" ht="15" customHeight="1">
      <c r="A79" s="160"/>
      <c r="B79" s="161"/>
      <c r="C79" s="162"/>
      <c r="D79" s="163"/>
      <c r="E79" s="162"/>
      <c r="F79" s="164"/>
      <c r="G79" s="165"/>
    </row>
    <row r="80" spans="1:7" ht="15" customHeight="1">
      <c r="A80" s="156"/>
      <c r="B80" s="157"/>
      <c r="C80" s="158"/>
      <c r="D80" s="158"/>
      <c r="E80" s="158"/>
      <c r="F80" s="159"/>
      <c r="G80" s="158"/>
    </row>
    <row r="81" spans="1:7" ht="15" customHeight="1">
      <c r="A81" s="156"/>
      <c r="B81" s="157"/>
      <c r="C81" s="158"/>
      <c r="D81" s="158"/>
      <c r="E81" s="158"/>
      <c r="F81" s="159"/>
      <c r="G81" s="158"/>
    </row>
    <row r="82" spans="1:7" ht="15" customHeight="1">
      <c r="A82" s="156"/>
      <c r="B82" s="166"/>
      <c r="C82" s="167"/>
      <c r="D82" s="158"/>
      <c r="E82" s="168"/>
      <c r="F82" s="159"/>
      <c r="G82" s="158"/>
    </row>
    <row r="83" spans="1:7" ht="15" customHeight="1">
      <c r="A83" s="156"/>
      <c r="B83" s="157"/>
      <c r="C83" s="158"/>
      <c r="D83" s="158"/>
      <c r="E83" s="158"/>
      <c r="F83" s="159"/>
      <c r="G83" s="158"/>
    </row>
    <row r="84" spans="1:7" ht="15" customHeight="1">
      <c r="A84" s="156"/>
      <c r="B84" s="157"/>
      <c r="C84" s="158"/>
      <c r="D84" s="167"/>
      <c r="E84" s="158"/>
      <c r="F84" s="159"/>
      <c r="G84" s="158"/>
    </row>
    <row r="85" spans="1:7" ht="15" customHeight="1">
      <c r="A85" s="169"/>
      <c r="B85" s="170"/>
      <c r="C85" s="171"/>
      <c r="D85" s="171"/>
      <c r="E85" s="171"/>
      <c r="F85" s="172"/>
      <c r="G85" s="158"/>
    </row>
    <row r="86" spans="1:7" ht="15" customHeight="1">
      <c r="A86" s="169"/>
      <c r="B86" s="157"/>
      <c r="C86" s="158"/>
      <c r="D86" s="158"/>
      <c r="E86" s="158"/>
      <c r="F86" s="159"/>
      <c r="G86" s="158"/>
    </row>
    <row r="87" spans="1:7" ht="15" customHeight="1">
      <c r="A87" s="169"/>
      <c r="B87" s="161"/>
      <c r="C87" s="162"/>
      <c r="D87" s="171"/>
      <c r="E87" s="162"/>
      <c r="F87" s="172"/>
      <c r="G87" s="158"/>
    </row>
    <row r="88" spans="1:7" ht="15" customHeight="1">
      <c r="A88" s="169"/>
      <c r="B88" s="161"/>
      <c r="C88" s="162"/>
      <c r="D88" s="171"/>
      <c r="E88" s="162"/>
      <c r="F88" s="172"/>
      <c r="G88" s="158"/>
    </row>
    <row r="89" spans="1:7" ht="15" customHeight="1">
      <c r="A89" s="169"/>
      <c r="B89" s="170"/>
      <c r="C89" s="171"/>
      <c r="D89" s="171"/>
      <c r="E89" s="171"/>
      <c r="F89" s="172"/>
      <c r="G89" s="158"/>
    </row>
    <row r="90" spans="1:7" ht="15" customHeight="1">
      <c r="A90" s="169"/>
      <c r="B90" s="157"/>
      <c r="C90" s="158"/>
      <c r="D90" s="158"/>
      <c r="E90" s="158"/>
      <c r="F90" s="159"/>
      <c r="G90" s="158"/>
    </row>
    <row r="91" spans="1:7" ht="15" customHeight="1">
      <c r="A91" s="169"/>
      <c r="B91" s="166"/>
      <c r="C91" s="167"/>
      <c r="D91" s="167"/>
      <c r="E91" s="173"/>
      <c r="F91" s="159"/>
      <c r="G91" s="167"/>
    </row>
    <row r="92" spans="1:7" ht="15" customHeight="1">
      <c r="A92" s="169"/>
      <c r="B92" s="157"/>
      <c r="C92" s="158"/>
      <c r="D92" s="158"/>
      <c r="E92" s="158"/>
      <c r="F92" s="159"/>
      <c r="G92" s="158"/>
    </row>
    <row r="93" spans="1:7" ht="15" customHeight="1">
      <c r="A93" s="26"/>
      <c r="B93" s="26"/>
      <c r="C93" s="27"/>
      <c r="D93" s="26"/>
      <c r="E93" s="28"/>
      <c r="F93" s="29"/>
      <c r="G93" s="29"/>
    </row>
    <row r="94" spans="1:7" ht="15" customHeight="1">
      <c r="A94" s="26"/>
      <c r="B94" s="26"/>
      <c r="C94" s="27"/>
      <c r="D94" s="26"/>
      <c r="E94" s="28"/>
      <c r="F94" s="29"/>
      <c r="G94" s="29"/>
    </row>
    <row r="95" spans="1:7" ht="15" customHeight="1">
      <c r="A95" s="26"/>
      <c r="B95" s="26"/>
      <c r="C95" s="27"/>
      <c r="D95" s="26"/>
      <c r="E95" s="28"/>
      <c r="F95" s="29"/>
      <c r="G95" s="29"/>
    </row>
    <row r="96" spans="1:7" ht="15" customHeight="1">
      <c r="A96" s="26"/>
      <c r="B96" s="26"/>
      <c r="C96" s="27"/>
      <c r="D96" s="26"/>
      <c r="E96" s="28"/>
      <c r="F96" s="29"/>
      <c r="G96" s="29"/>
    </row>
    <row r="97" spans="1:7" ht="15" customHeight="1">
      <c r="A97" s="26"/>
      <c r="B97" s="26"/>
      <c r="C97" s="27"/>
      <c r="D97" s="26"/>
      <c r="E97" s="28"/>
      <c r="F97" s="29"/>
      <c r="G97" s="29"/>
    </row>
    <row r="98" spans="1:7" ht="15" customHeight="1">
      <c r="A98" s="26"/>
      <c r="B98" s="26"/>
      <c r="C98" s="27"/>
      <c r="D98" s="26"/>
      <c r="E98" s="28"/>
      <c r="F98" s="29"/>
      <c r="G98" s="29"/>
    </row>
    <row r="99" spans="1:7" ht="15" customHeight="1">
      <c r="A99" s="26"/>
      <c r="B99" s="26"/>
      <c r="C99" s="27"/>
      <c r="D99" s="26"/>
      <c r="E99" s="28"/>
      <c r="F99" s="29"/>
      <c r="G99" s="29"/>
    </row>
    <row r="100" spans="1:7" ht="15" customHeight="1">
      <c r="A100" s="26"/>
      <c r="B100" s="26"/>
      <c r="C100" s="27"/>
      <c r="D100" s="26"/>
      <c r="E100" s="28"/>
      <c r="F100" s="29"/>
      <c r="G100" s="29"/>
    </row>
    <row r="101" spans="1:7" ht="15" customHeight="1">
      <c r="A101" s="26"/>
      <c r="B101" s="26"/>
      <c r="C101" s="27"/>
      <c r="D101" s="26"/>
      <c r="E101" s="28"/>
      <c r="F101" s="29"/>
      <c r="G101" s="29"/>
    </row>
    <row r="102" spans="1:7" ht="15" customHeight="1">
      <c r="A102" s="26"/>
      <c r="B102" s="26"/>
      <c r="C102" s="27"/>
      <c r="D102" s="26"/>
      <c r="E102" s="28"/>
      <c r="F102" s="29"/>
      <c r="G102" s="29"/>
    </row>
    <row r="103" spans="1:7" ht="15" customHeight="1">
      <c r="A103" s="26"/>
      <c r="B103" s="26"/>
      <c r="C103" s="27"/>
      <c r="D103" s="26"/>
      <c r="E103" s="28"/>
      <c r="F103" s="29"/>
      <c r="G103" s="29"/>
    </row>
    <row r="104" spans="1:7" ht="15" customHeight="1">
      <c r="A104" s="26"/>
      <c r="B104" s="26"/>
      <c r="C104" s="27"/>
      <c r="D104" s="26"/>
      <c r="E104" s="28"/>
      <c r="F104" s="29"/>
      <c r="G104" s="29"/>
    </row>
    <row r="105" spans="1:7" ht="15" customHeight="1">
      <c r="A105" s="26"/>
      <c r="B105" s="26"/>
      <c r="C105" s="27"/>
      <c r="D105" s="26"/>
      <c r="E105" s="28"/>
      <c r="F105" s="29"/>
      <c r="G105" s="29"/>
    </row>
    <row r="106" spans="1:7" ht="15" customHeight="1">
      <c r="A106" s="26"/>
      <c r="B106" s="26"/>
      <c r="C106" s="27"/>
      <c r="D106" s="26"/>
      <c r="E106" s="28"/>
      <c r="F106" s="29"/>
      <c r="G106" s="29"/>
    </row>
    <row r="107" spans="1:7" ht="15" customHeight="1">
      <c r="A107" s="26"/>
      <c r="B107" s="26"/>
      <c r="C107" s="27"/>
      <c r="D107" s="26"/>
      <c r="E107" s="28"/>
      <c r="F107" s="29"/>
      <c r="G107" s="29"/>
    </row>
    <row r="108" spans="1:7" ht="15" customHeight="1">
      <c r="A108" s="26"/>
      <c r="B108" s="26"/>
      <c r="C108" s="27"/>
      <c r="D108" s="26"/>
      <c r="E108" s="28"/>
      <c r="F108" s="29"/>
      <c r="G108" s="29"/>
    </row>
    <row r="109" spans="1:7" ht="15" customHeight="1">
      <c r="A109" s="26"/>
      <c r="B109" s="26"/>
      <c r="C109" s="27"/>
      <c r="D109" s="26"/>
      <c r="E109" s="28"/>
      <c r="F109" s="29"/>
      <c r="G109" s="29"/>
    </row>
    <row r="110" spans="1:7" ht="15" customHeight="1">
      <c r="A110" s="26"/>
      <c r="B110" s="26"/>
      <c r="C110" s="27"/>
      <c r="D110" s="26"/>
      <c r="E110" s="28"/>
      <c r="F110" s="29"/>
      <c r="G110" s="29"/>
    </row>
    <row r="111" spans="1:7" ht="15" customHeight="1">
      <c r="A111" s="26"/>
      <c r="B111" s="26"/>
      <c r="C111" s="27"/>
      <c r="D111" s="26"/>
      <c r="E111" s="28"/>
      <c r="F111" s="29"/>
      <c r="G111" s="29"/>
    </row>
    <row r="112" spans="1:7" ht="15" customHeight="1">
      <c r="A112" s="26"/>
      <c r="B112" s="26"/>
      <c r="C112" s="27"/>
      <c r="D112" s="26"/>
      <c r="E112" s="28"/>
      <c r="F112" s="29"/>
      <c r="G112" s="29"/>
    </row>
    <row r="113" spans="1:7" ht="15" customHeight="1">
      <c r="A113" s="26"/>
      <c r="B113" s="26"/>
      <c r="C113" s="27"/>
      <c r="D113" s="26"/>
      <c r="E113" s="28"/>
      <c r="F113" s="29"/>
      <c r="G113" s="29"/>
    </row>
    <row r="114" spans="1:7" ht="15" customHeight="1">
      <c r="A114" s="26"/>
      <c r="B114" s="26"/>
      <c r="C114" s="27"/>
      <c r="D114" s="26"/>
      <c r="E114" s="28"/>
      <c r="F114" s="29"/>
      <c r="G114" s="29"/>
    </row>
    <row r="115" spans="1:7" ht="15" customHeight="1">
      <c r="A115" s="26"/>
      <c r="B115" s="26"/>
      <c r="C115" s="27"/>
      <c r="D115" s="26"/>
      <c r="E115" s="28"/>
      <c r="F115" s="29"/>
      <c r="G115" s="29"/>
    </row>
    <row r="116" spans="1:7" ht="15" customHeight="1">
      <c r="A116" s="26"/>
      <c r="B116" s="26"/>
      <c r="C116" s="27"/>
      <c r="D116" s="26"/>
      <c r="E116" s="28"/>
      <c r="F116" s="29"/>
      <c r="G116" s="29"/>
    </row>
    <row r="117" spans="1:7" ht="15" customHeight="1">
      <c r="A117" s="26"/>
      <c r="B117" s="26"/>
      <c r="C117" s="27"/>
      <c r="D117" s="26"/>
      <c r="E117" s="28"/>
      <c r="F117" s="29"/>
      <c r="G117" s="29"/>
    </row>
    <row r="118" spans="1:7" ht="15" customHeight="1">
      <c r="A118" s="26"/>
      <c r="B118" s="26"/>
      <c r="C118" s="27"/>
      <c r="D118" s="26"/>
      <c r="E118" s="28"/>
      <c r="F118" s="29"/>
      <c r="G118" s="29"/>
    </row>
    <row r="119" spans="1:7" ht="15" customHeight="1">
      <c r="A119" s="26"/>
      <c r="B119" s="26"/>
      <c r="C119" s="27"/>
      <c r="D119" s="26"/>
      <c r="E119" s="28"/>
      <c r="F119" s="29"/>
      <c r="G119" s="29"/>
    </row>
    <row r="120" spans="1:7" ht="15" customHeight="1">
      <c r="A120" s="26"/>
      <c r="B120" s="26"/>
      <c r="C120" s="27"/>
      <c r="D120" s="26"/>
      <c r="E120" s="28"/>
      <c r="F120" s="29"/>
      <c r="G120" s="29"/>
    </row>
    <row r="121" spans="1:7" ht="15" customHeight="1">
      <c r="A121" s="26"/>
      <c r="B121" s="26"/>
      <c r="C121" s="27"/>
      <c r="D121" s="26"/>
      <c r="E121" s="28"/>
      <c r="F121" s="29"/>
      <c r="G121" s="29"/>
    </row>
    <row r="122" spans="1:7" ht="15" customHeight="1">
      <c r="A122" s="26"/>
      <c r="B122" s="26"/>
      <c r="C122" s="27"/>
      <c r="D122" s="26"/>
      <c r="E122" s="28"/>
      <c r="F122" s="29"/>
      <c r="G122" s="29"/>
    </row>
    <row r="123" spans="1:7" ht="15" customHeight="1">
      <c r="A123" s="26"/>
      <c r="B123" s="26"/>
      <c r="C123" s="27"/>
      <c r="D123" s="26"/>
      <c r="E123" s="28"/>
      <c r="F123" s="29"/>
      <c r="G123" s="29"/>
    </row>
    <row r="124" spans="1:7" ht="15" customHeight="1">
      <c r="A124" s="26"/>
      <c r="B124" s="26"/>
      <c r="C124" s="27"/>
      <c r="D124" s="26"/>
      <c r="E124" s="28"/>
      <c r="F124" s="29"/>
      <c r="G124" s="29"/>
    </row>
    <row r="125" spans="1:7" ht="15" customHeight="1">
      <c r="A125" s="26"/>
      <c r="B125" s="26"/>
      <c r="C125" s="27"/>
      <c r="D125" s="26"/>
      <c r="E125" s="28"/>
      <c r="F125" s="29"/>
      <c r="G125" s="29"/>
    </row>
    <row r="126" spans="1:7" ht="15" customHeight="1">
      <c r="A126" s="26"/>
      <c r="B126" s="26"/>
      <c r="C126" s="27"/>
      <c r="D126" s="26"/>
      <c r="E126" s="28"/>
      <c r="F126" s="29"/>
      <c r="G126" s="29"/>
    </row>
    <row r="127" spans="1:7" ht="15" customHeight="1">
      <c r="A127" s="26"/>
      <c r="B127" s="26"/>
      <c r="C127" s="27"/>
      <c r="D127" s="26"/>
      <c r="E127" s="28"/>
      <c r="F127" s="29"/>
      <c r="G127" s="29"/>
    </row>
    <row r="128" spans="1:7" ht="15" customHeight="1">
      <c r="A128" s="26"/>
      <c r="B128" s="26"/>
      <c r="C128" s="27"/>
      <c r="D128" s="26"/>
      <c r="E128" s="28"/>
      <c r="F128" s="29"/>
      <c r="G128" s="29"/>
    </row>
    <row r="129" spans="1:7" ht="15" customHeight="1">
      <c r="A129" s="26"/>
      <c r="B129" s="26"/>
      <c r="C129" s="27"/>
      <c r="D129" s="26"/>
      <c r="E129" s="28"/>
      <c r="F129" s="29"/>
      <c r="G129" s="29"/>
    </row>
    <row r="130" spans="1:7" ht="15" customHeight="1">
      <c r="A130" s="26"/>
      <c r="B130" s="26"/>
      <c r="C130" s="27"/>
      <c r="D130" s="26"/>
      <c r="E130" s="28"/>
      <c r="F130" s="29"/>
      <c r="G130" s="29"/>
    </row>
    <row r="131" spans="1:7" ht="15" customHeight="1">
      <c r="A131" s="26"/>
      <c r="B131" s="26"/>
      <c r="C131" s="27"/>
      <c r="D131" s="26"/>
      <c r="E131" s="28"/>
      <c r="F131" s="29"/>
      <c r="G131" s="29"/>
    </row>
    <row r="132" spans="1:7" ht="15" customHeight="1">
      <c r="A132" s="26"/>
      <c r="B132" s="26"/>
      <c r="C132" s="27"/>
      <c r="D132" s="26"/>
      <c r="E132" s="28"/>
      <c r="F132" s="29"/>
      <c r="G132" s="29"/>
    </row>
    <row r="133" spans="1:7" ht="15" customHeight="1">
      <c r="A133" s="26"/>
      <c r="B133" s="26"/>
      <c r="C133" s="27"/>
      <c r="D133" s="26"/>
      <c r="E133" s="28"/>
      <c r="F133" s="29"/>
      <c r="G133" s="29"/>
    </row>
    <row r="134" spans="1:7" ht="15" customHeight="1">
      <c r="A134" s="26"/>
      <c r="B134" s="26"/>
      <c r="C134" s="27"/>
      <c r="D134" s="26"/>
      <c r="E134" s="28"/>
      <c r="F134" s="29"/>
      <c r="G134" s="29"/>
    </row>
    <row r="135" spans="1:7" ht="15" customHeight="1">
      <c r="A135" s="26"/>
      <c r="B135" s="26"/>
      <c r="C135" s="27"/>
      <c r="D135" s="26"/>
      <c r="E135" s="28"/>
      <c r="F135" s="29"/>
      <c r="G135" s="29"/>
    </row>
    <row r="136" spans="1:7" ht="15" customHeight="1">
      <c r="A136" s="26"/>
      <c r="B136" s="26"/>
      <c r="C136" s="27"/>
      <c r="D136" s="26"/>
      <c r="E136" s="28"/>
      <c r="F136" s="29"/>
      <c r="G136" s="29"/>
    </row>
    <row r="137" spans="1:7" ht="15" customHeight="1">
      <c r="A137" s="26"/>
      <c r="B137" s="26"/>
      <c r="C137" s="27"/>
      <c r="D137" s="26"/>
      <c r="E137" s="28"/>
      <c r="F137" s="29"/>
      <c r="G137" s="29"/>
    </row>
    <row r="138" spans="1:7" ht="15" customHeight="1">
      <c r="A138" s="26"/>
      <c r="B138" s="26"/>
      <c r="C138" s="27"/>
      <c r="D138" s="26"/>
      <c r="E138" s="28"/>
      <c r="F138" s="29"/>
      <c r="G138" s="29"/>
    </row>
    <row r="139" spans="1:7" ht="15" customHeight="1">
      <c r="A139" s="26"/>
      <c r="B139" s="26"/>
      <c r="C139" s="27"/>
      <c r="D139" s="26"/>
      <c r="E139" s="28"/>
      <c r="F139" s="29"/>
      <c r="G139" s="29"/>
    </row>
    <row r="140" spans="1:7" ht="15" customHeight="1">
      <c r="A140" s="26"/>
      <c r="B140" s="26"/>
      <c r="C140" s="27"/>
      <c r="D140" s="26"/>
      <c r="E140" s="28"/>
      <c r="F140" s="29"/>
      <c r="G140" s="29"/>
    </row>
    <row r="141" spans="1:7" ht="15" customHeight="1">
      <c r="A141" s="26"/>
      <c r="B141" s="26"/>
      <c r="C141" s="27"/>
      <c r="D141" s="26"/>
      <c r="E141" s="28"/>
      <c r="F141" s="29"/>
      <c r="G141" s="29"/>
    </row>
    <row r="142" spans="1:7" ht="15" customHeight="1">
      <c r="A142" s="26"/>
      <c r="B142" s="26"/>
      <c r="C142" s="27"/>
      <c r="D142" s="26"/>
      <c r="E142" s="28"/>
      <c r="F142" s="29"/>
      <c r="G142" s="29"/>
    </row>
    <row r="143" spans="1:7" ht="15" customHeight="1">
      <c r="A143" s="26"/>
      <c r="B143" s="26"/>
      <c r="C143" s="27"/>
      <c r="D143" s="26"/>
      <c r="E143" s="28"/>
      <c r="F143" s="29"/>
      <c r="G143" s="29"/>
    </row>
    <row r="144" spans="1:7" ht="15" customHeight="1">
      <c r="A144" s="26"/>
      <c r="B144" s="26"/>
      <c r="C144" s="27"/>
      <c r="D144" s="26"/>
      <c r="E144" s="28"/>
      <c r="F144" s="29"/>
      <c r="G144" s="29"/>
    </row>
    <row r="145" spans="1:7" ht="15" customHeight="1">
      <c r="A145" s="26"/>
      <c r="B145" s="26"/>
      <c r="C145" s="27"/>
      <c r="D145" s="26"/>
      <c r="E145" s="28"/>
      <c r="F145" s="29"/>
      <c r="G145" s="29"/>
    </row>
    <row r="146" spans="1:7" ht="15" customHeight="1">
      <c r="A146" s="26"/>
      <c r="B146" s="26"/>
      <c r="C146" s="27"/>
      <c r="D146" s="26"/>
      <c r="E146" s="28"/>
      <c r="F146" s="29"/>
      <c r="G146" s="29"/>
    </row>
    <row r="147" spans="1:7" ht="15" customHeight="1">
      <c r="A147" s="26"/>
      <c r="B147" s="26"/>
      <c r="C147" s="27"/>
      <c r="D147" s="26"/>
      <c r="E147" s="28"/>
      <c r="F147" s="29"/>
      <c r="G147" s="29"/>
    </row>
    <row r="148" spans="1:7" ht="15" customHeight="1">
      <c r="A148" s="26"/>
      <c r="B148" s="26"/>
      <c r="C148" s="27"/>
      <c r="D148" s="26"/>
      <c r="E148" s="28"/>
      <c r="F148" s="29"/>
      <c r="G148" s="29"/>
    </row>
    <row r="149" spans="1:7" ht="15" customHeight="1">
      <c r="A149" s="26"/>
      <c r="B149" s="26"/>
      <c r="C149" s="27"/>
      <c r="D149" s="26"/>
      <c r="E149" s="28"/>
      <c r="F149" s="29"/>
      <c r="G149" s="29"/>
    </row>
    <row r="150" spans="1:7" ht="15" customHeight="1">
      <c r="A150" s="26"/>
      <c r="B150" s="26"/>
      <c r="C150" s="27"/>
      <c r="D150" s="26"/>
      <c r="E150" s="28"/>
      <c r="F150" s="29"/>
      <c r="G150" s="29"/>
    </row>
    <row r="151" spans="1:7" ht="15" customHeight="1">
      <c r="A151" s="26"/>
      <c r="B151" s="26"/>
      <c r="C151" s="27"/>
      <c r="D151" s="26"/>
      <c r="E151" s="28"/>
      <c r="F151" s="29"/>
      <c r="G151" s="29"/>
    </row>
    <row r="152" spans="1:7" ht="15" customHeight="1">
      <c r="A152" s="26"/>
      <c r="B152" s="26"/>
      <c r="C152" s="27"/>
      <c r="D152" s="26"/>
      <c r="E152" s="28"/>
      <c r="F152" s="29"/>
      <c r="G152" s="29"/>
    </row>
    <row r="153" spans="1:7" ht="15" customHeight="1">
      <c r="A153" s="26"/>
      <c r="B153" s="26"/>
      <c r="C153" s="27"/>
      <c r="D153" s="26"/>
      <c r="E153" s="28"/>
      <c r="F153" s="29"/>
      <c r="G153" s="29"/>
    </row>
    <row r="154" spans="1:7" ht="15" customHeight="1">
      <c r="A154" s="26"/>
      <c r="B154" s="26"/>
      <c r="C154" s="27"/>
      <c r="D154" s="26"/>
      <c r="E154" s="28"/>
      <c r="F154" s="29"/>
      <c r="G154" s="29"/>
    </row>
    <row r="155" spans="1:7" ht="15" customHeight="1">
      <c r="A155" s="26"/>
      <c r="B155" s="26"/>
      <c r="C155" s="27"/>
      <c r="D155" s="26"/>
      <c r="E155" s="28"/>
      <c r="F155" s="29"/>
      <c r="G155" s="29"/>
    </row>
    <row r="156" spans="1:7" ht="15" customHeight="1">
      <c r="A156" s="26"/>
      <c r="B156" s="26"/>
      <c r="C156" s="27"/>
      <c r="D156" s="26"/>
      <c r="E156" s="28"/>
      <c r="F156" s="29"/>
      <c r="G156" s="29"/>
    </row>
    <row r="157" spans="1:7" ht="15" customHeight="1">
      <c r="A157" s="26"/>
      <c r="B157" s="26"/>
      <c r="C157" s="27"/>
      <c r="D157" s="26"/>
      <c r="E157" s="28"/>
      <c r="F157" s="29"/>
      <c r="G157" s="29"/>
    </row>
    <row r="158" spans="1:7" ht="15" customHeight="1">
      <c r="A158" s="26"/>
      <c r="B158" s="26"/>
      <c r="C158" s="27"/>
      <c r="D158" s="26"/>
      <c r="E158" s="28"/>
      <c r="F158" s="29"/>
      <c r="G158" s="29"/>
    </row>
    <row r="159" spans="1:7" ht="15" customHeight="1">
      <c r="A159" s="26"/>
      <c r="B159" s="26"/>
      <c r="C159" s="27"/>
      <c r="D159" s="26"/>
      <c r="E159" s="28"/>
      <c r="F159" s="29"/>
      <c r="G159" s="29"/>
    </row>
    <row r="160" spans="1:7" ht="15" customHeight="1">
      <c r="A160" s="26"/>
      <c r="B160" s="26"/>
      <c r="C160" s="27"/>
      <c r="D160" s="26"/>
      <c r="E160" s="28"/>
      <c r="F160" s="29"/>
      <c r="G160" s="29"/>
    </row>
    <row r="161" spans="1:7" ht="15" customHeight="1">
      <c r="A161" s="26"/>
      <c r="B161" s="26"/>
      <c r="C161" s="27"/>
      <c r="D161" s="26"/>
      <c r="E161" s="28"/>
      <c r="F161" s="29"/>
      <c r="G161" s="29"/>
    </row>
    <row r="162" spans="1:7" ht="15" customHeight="1">
      <c r="A162" s="26"/>
      <c r="B162" s="26"/>
      <c r="C162" s="27"/>
      <c r="D162" s="26"/>
      <c r="E162" s="28"/>
      <c r="F162" s="29"/>
      <c r="G162" s="29"/>
    </row>
    <row r="163" spans="1:7" ht="15" customHeight="1">
      <c r="A163" s="26"/>
      <c r="B163" s="26"/>
      <c r="C163" s="27"/>
      <c r="D163" s="26"/>
      <c r="E163" s="28"/>
      <c r="F163" s="29"/>
      <c r="G163" s="29"/>
    </row>
    <row r="164" spans="1:7" ht="15" customHeight="1">
      <c r="A164" s="26"/>
      <c r="B164" s="26"/>
      <c r="C164" s="27"/>
      <c r="D164" s="26"/>
      <c r="E164" s="28"/>
      <c r="F164" s="29"/>
      <c r="G164" s="29"/>
    </row>
    <row r="165" spans="1:7" ht="15" customHeight="1">
      <c r="A165" s="26"/>
      <c r="B165" s="26"/>
      <c r="C165" s="27"/>
      <c r="D165" s="26"/>
      <c r="E165" s="28"/>
      <c r="F165" s="29"/>
      <c r="G165" s="29"/>
    </row>
    <row r="166" spans="1:7" ht="15" customHeight="1">
      <c r="A166" s="26"/>
      <c r="B166" s="26"/>
      <c r="C166" s="27"/>
      <c r="D166" s="26"/>
      <c r="E166" s="28"/>
      <c r="F166" s="29"/>
      <c r="G166" s="29"/>
    </row>
    <row r="167" spans="1:7" ht="15" customHeight="1">
      <c r="A167" s="26"/>
      <c r="B167" s="26"/>
      <c r="C167" s="27"/>
      <c r="D167" s="26"/>
      <c r="E167" s="28"/>
      <c r="F167" s="29"/>
      <c r="G167" s="29"/>
    </row>
    <row r="168" spans="1:7" ht="15" customHeight="1">
      <c r="A168" s="26"/>
      <c r="B168" s="26"/>
      <c r="C168" s="27"/>
      <c r="D168" s="26"/>
      <c r="E168" s="28"/>
      <c r="F168" s="29"/>
      <c r="G168" s="29"/>
    </row>
    <row r="169" spans="1:7" ht="15" customHeight="1">
      <c r="A169" s="26"/>
      <c r="B169" s="26"/>
      <c r="C169" s="27"/>
      <c r="D169" s="26"/>
      <c r="E169" s="28"/>
      <c r="F169" s="29"/>
      <c r="G169" s="29"/>
    </row>
    <row r="170" spans="1:7" ht="15" customHeight="1">
      <c r="A170" s="26"/>
      <c r="B170" s="26"/>
      <c r="C170" s="27"/>
      <c r="D170" s="26"/>
      <c r="E170" s="28"/>
      <c r="F170" s="29"/>
      <c r="G170" s="29"/>
    </row>
    <row r="171" spans="1:7" ht="15" customHeight="1">
      <c r="A171" s="26"/>
      <c r="B171" s="26"/>
      <c r="C171" s="27"/>
      <c r="D171" s="26"/>
      <c r="E171" s="28"/>
      <c r="F171" s="29"/>
      <c r="G171" s="29"/>
    </row>
    <row r="172" spans="1:7" ht="15" customHeight="1">
      <c r="A172" s="26"/>
      <c r="B172" s="26"/>
      <c r="C172" s="27"/>
      <c r="D172" s="26"/>
      <c r="E172" s="28"/>
      <c r="F172" s="29"/>
      <c r="G172" s="29"/>
    </row>
    <row r="173" spans="1:7" ht="15" customHeight="1">
      <c r="A173" s="26"/>
      <c r="B173" s="26"/>
      <c r="C173" s="27"/>
      <c r="D173" s="26"/>
      <c r="E173" s="28"/>
      <c r="F173" s="29"/>
      <c r="G173" s="29"/>
    </row>
    <row r="174" spans="1:7" ht="15" customHeight="1">
      <c r="A174" s="26"/>
      <c r="B174" s="26"/>
      <c r="C174" s="27"/>
      <c r="D174" s="26"/>
      <c r="E174" s="28"/>
      <c r="F174" s="29"/>
      <c r="G174" s="29"/>
    </row>
    <row r="175" spans="1:7" ht="15" customHeight="1">
      <c r="A175" s="26"/>
      <c r="B175" s="26"/>
      <c r="C175" s="27"/>
      <c r="D175" s="26"/>
      <c r="E175" s="28"/>
      <c r="F175" s="29"/>
      <c r="G175" s="29"/>
    </row>
    <row r="176" spans="1:7" ht="15" customHeight="1">
      <c r="A176" s="26"/>
      <c r="B176" s="26"/>
      <c r="C176" s="27"/>
      <c r="D176" s="26"/>
      <c r="E176" s="28"/>
      <c r="F176" s="29"/>
      <c r="G176" s="29"/>
    </row>
    <row r="177" spans="1:7" ht="15" customHeight="1">
      <c r="A177" s="26"/>
      <c r="B177" s="26"/>
      <c r="C177" s="27"/>
      <c r="D177" s="26"/>
      <c r="E177" s="28"/>
      <c r="F177" s="29"/>
      <c r="G177" s="29"/>
    </row>
    <row r="178" spans="1:7" ht="15" customHeight="1">
      <c r="A178" s="26"/>
      <c r="B178" s="26"/>
      <c r="C178" s="27"/>
      <c r="D178" s="26"/>
      <c r="E178" s="28"/>
      <c r="F178" s="29"/>
      <c r="G178" s="29"/>
    </row>
    <row r="179" spans="1:7" ht="15" customHeight="1">
      <c r="A179" s="26"/>
      <c r="B179" s="26"/>
      <c r="C179" s="27"/>
      <c r="D179" s="26"/>
      <c r="E179" s="28"/>
      <c r="F179" s="29"/>
      <c r="G179" s="29"/>
    </row>
    <row r="180" spans="1:7" ht="15" customHeight="1">
      <c r="A180" s="26"/>
      <c r="B180" s="26"/>
      <c r="C180" s="27"/>
      <c r="D180" s="26"/>
      <c r="E180" s="28"/>
      <c r="F180" s="29"/>
      <c r="G180" s="29"/>
    </row>
    <row r="181" spans="1:7" ht="15" customHeight="1">
      <c r="A181" s="26"/>
      <c r="B181" s="26"/>
      <c r="C181" s="27"/>
      <c r="D181" s="26"/>
      <c r="E181" s="28"/>
      <c r="F181" s="29"/>
      <c r="G181" s="29"/>
    </row>
    <row r="182" spans="1:7" ht="15" customHeight="1">
      <c r="A182" s="26"/>
      <c r="B182" s="26"/>
      <c r="C182" s="27"/>
      <c r="D182" s="26"/>
      <c r="E182" s="28"/>
      <c r="F182" s="29"/>
      <c r="G182" s="29"/>
    </row>
    <row r="183" spans="1:7" ht="15" customHeight="1">
      <c r="A183" s="26"/>
      <c r="B183" s="26"/>
      <c r="C183" s="27"/>
      <c r="D183" s="26"/>
      <c r="E183" s="28"/>
      <c r="F183" s="29"/>
      <c r="G183" s="29"/>
    </row>
    <row r="184" spans="1:7" ht="15" customHeight="1">
      <c r="A184" s="26"/>
      <c r="B184" s="26"/>
      <c r="C184" s="27"/>
      <c r="D184" s="26"/>
      <c r="E184" s="28"/>
      <c r="F184" s="29"/>
      <c r="G184" s="29"/>
    </row>
    <row r="185" spans="1:7" ht="15" customHeight="1">
      <c r="A185" s="26"/>
      <c r="B185" s="26"/>
      <c r="C185" s="27"/>
      <c r="D185" s="26"/>
      <c r="E185" s="28"/>
      <c r="F185" s="29"/>
      <c r="G185" s="29"/>
    </row>
    <row r="186" spans="1:7" ht="15" customHeight="1">
      <c r="A186" s="26"/>
      <c r="B186" s="26"/>
      <c r="C186" s="27"/>
      <c r="D186" s="26"/>
      <c r="E186" s="28"/>
      <c r="F186" s="29"/>
      <c r="G186" s="29"/>
    </row>
    <row r="187" spans="1:7" ht="15" customHeight="1">
      <c r="A187" s="26"/>
      <c r="B187" s="26"/>
      <c r="C187" s="27"/>
      <c r="D187" s="26"/>
      <c r="E187" s="28"/>
      <c r="F187" s="29"/>
      <c r="G187" s="29"/>
    </row>
    <row r="188" spans="1:7" ht="15" customHeight="1">
      <c r="A188" s="26"/>
      <c r="B188" s="26"/>
      <c r="C188" s="27"/>
      <c r="D188" s="26"/>
      <c r="E188" s="28"/>
      <c r="F188" s="29"/>
      <c r="G188" s="29"/>
    </row>
    <row r="189" spans="1:7" ht="15" customHeight="1">
      <c r="A189" s="26"/>
      <c r="B189" s="26"/>
      <c r="C189" s="27"/>
      <c r="D189" s="26"/>
      <c r="E189" s="28"/>
      <c r="F189" s="29"/>
      <c r="G189" s="29"/>
    </row>
    <row r="190" spans="1:7" ht="15" customHeight="1">
      <c r="A190" s="26"/>
      <c r="B190" s="26"/>
      <c r="C190" s="27"/>
      <c r="D190" s="26"/>
      <c r="E190" s="28"/>
      <c r="F190" s="29"/>
      <c r="G190" s="29"/>
    </row>
    <row r="191" spans="1:7" ht="15" customHeight="1">
      <c r="A191" s="26"/>
      <c r="B191" s="26"/>
      <c r="C191" s="27"/>
      <c r="D191" s="26"/>
      <c r="E191" s="28"/>
      <c r="F191" s="29"/>
      <c r="G191" s="29"/>
    </row>
    <row r="192" spans="1:7" ht="15" customHeight="1">
      <c r="A192" s="26"/>
      <c r="B192" s="26"/>
      <c r="C192" s="27"/>
      <c r="D192" s="26"/>
      <c r="E192" s="28"/>
      <c r="F192" s="29"/>
      <c r="G192" s="29"/>
    </row>
    <row r="193" spans="1:7" ht="15" customHeight="1">
      <c r="A193" s="26"/>
      <c r="B193" s="26"/>
      <c r="C193" s="27"/>
      <c r="D193" s="26"/>
      <c r="E193" s="28"/>
      <c r="F193" s="29"/>
      <c r="G193" s="29"/>
    </row>
    <row r="194" spans="1:7" ht="15" customHeight="1">
      <c r="A194" s="26"/>
      <c r="B194" s="26"/>
      <c r="C194" s="27"/>
      <c r="D194" s="26"/>
      <c r="E194" s="28"/>
      <c r="F194" s="29"/>
      <c r="G194" s="29"/>
    </row>
    <row r="195" spans="1:7" ht="15" customHeight="1">
      <c r="A195" s="26"/>
      <c r="B195" s="26"/>
      <c r="C195" s="27"/>
      <c r="D195" s="26"/>
      <c r="E195" s="28"/>
      <c r="F195" s="29"/>
      <c r="G195" s="29"/>
    </row>
    <row r="196" spans="1:7" ht="15" customHeight="1">
      <c r="A196" s="26"/>
      <c r="B196" s="26"/>
      <c r="C196" s="27"/>
      <c r="D196" s="26"/>
      <c r="E196" s="28"/>
      <c r="F196" s="29"/>
      <c r="G196" s="29"/>
    </row>
    <row r="197" spans="1:7" ht="15" customHeight="1">
      <c r="A197" s="26"/>
      <c r="B197" s="26"/>
      <c r="C197" s="27"/>
      <c r="D197" s="26"/>
      <c r="E197" s="28"/>
      <c r="F197" s="29"/>
      <c r="G197" s="29"/>
    </row>
    <row r="198" spans="1:7" ht="15" customHeight="1">
      <c r="A198" s="26"/>
      <c r="B198" s="26"/>
      <c r="C198" s="27"/>
      <c r="D198" s="26"/>
      <c r="E198" s="28"/>
      <c r="F198" s="29"/>
      <c r="G198" s="29"/>
    </row>
    <row r="199" spans="1:7" ht="15" customHeight="1">
      <c r="A199" s="26"/>
      <c r="B199" s="26"/>
      <c r="C199" s="27"/>
      <c r="D199" s="26"/>
      <c r="E199" s="28"/>
      <c r="F199" s="29"/>
      <c r="G199" s="29"/>
    </row>
    <row r="200" spans="1:7" ht="15" customHeight="1">
      <c r="A200" s="26"/>
      <c r="B200" s="26"/>
      <c r="C200" s="27"/>
      <c r="D200" s="26"/>
      <c r="E200" s="28"/>
      <c r="F200" s="29"/>
      <c r="G200" s="29"/>
    </row>
    <row r="201" spans="1:7" ht="15" customHeight="1">
      <c r="A201" s="26"/>
      <c r="B201" s="26"/>
      <c r="C201" s="27"/>
      <c r="D201" s="26"/>
      <c r="E201" s="28"/>
      <c r="F201" s="29"/>
      <c r="G201" s="29"/>
    </row>
    <row r="202" spans="1:7" ht="15" customHeight="1">
      <c r="A202" s="26"/>
      <c r="B202" s="26"/>
      <c r="C202" s="27"/>
      <c r="D202" s="26"/>
      <c r="E202" s="28"/>
      <c r="F202" s="29"/>
      <c r="G202" s="29"/>
    </row>
    <row r="203" spans="1:7" ht="15" customHeight="1">
      <c r="A203" s="26"/>
      <c r="B203" s="26"/>
      <c r="C203" s="27"/>
      <c r="D203" s="26"/>
      <c r="E203" s="28"/>
      <c r="F203" s="29"/>
      <c r="G203" s="29"/>
    </row>
    <row r="204" spans="1:7" ht="15" customHeight="1">
      <c r="A204" s="26"/>
      <c r="B204" s="26"/>
      <c r="C204" s="27"/>
      <c r="D204" s="26"/>
      <c r="E204" s="28"/>
      <c r="F204" s="29"/>
      <c r="G204" s="29"/>
    </row>
    <row r="205" spans="1:7" ht="15" customHeight="1">
      <c r="A205" s="26"/>
      <c r="B205" s="26"/>
      <c r="C205" s="27"/>
      <c r="D205" s="26"/>
      <c r="E205" s="28"/>
      <c r="F205" s="29"/>
      <c r="G205" s="29"/>
    </row>
    <row r="206" spans="1:7" ht="15" customHeight="1">
      <c r="A206" s="26"/>
      <c r="B206" s="26"/>
      <c r="C206" s="27"/>
      <c r="D206" s="26"/>
      <c r="E206" s="28"/>
      <c r="F206" s="29"/>
      <c r="G206" s="29"/>
    </row>
    <row r="207" spans="1:7" ht="15" customHeight="1">
      <c r="A207" s="26"/>
      <c r="B207" s="26"/>
      <c r="C207" s="27"/>
      <c r="D207" s="26"/>
      <c r="E207" s="28"/>
      <c r="F207" s="29"/>
      <c r="G207" s="29"/>
    </row>
    <row r="208" spans="1:7" ht="15" customHeight="1">
      <c r="A208" s="26"/>
      <c r="B208" s="26"/>
      <c r="C208" s="27"/>
      <c r="D208" s="26"/>
      <c r="E208" s="28"/>
      <c r="F208" s="29"/>
      <c r="G208" s="29"/>
    </row>
    <row r="209" spans="1:7" ht="15" customHeight="1">
      <c r="A209" s="26"/>
      <c r="B209" s="26"/>
      <c r="C209" s="27"/>
      <c r="D209" s="26"/>
      <c r="E209" s="28"/>
      <c r="F209" s="29"/>
      <c r="G209" s="29"/>
    </row>
    <row r="210" spans="1:7" ht="15" customHeight="1">
      <c r="A210" s="26"/>
      <c r="B210" s="26"/>
      <c r="C210" s="27"/>
      <c r="D210" s="26"/>
      <c r="E210" s="28"/>
      <c r="F210" s="29"/>
      <c r="G210" s="29"/>
    </row>
    <row r="211" spans="1:7" ht="15" customHeight="1">
      <c r="A211" s="26"/>
      <c r="B211" s="26"/>
      <c r="C211" s="27"/>
      <c r="D211" s="26"/>
      <c r="E211" s="28"/>
      <c r="F211" s="29"/>
      <c r="G211" s="29"/>
    </row>
    <row r="212" spans="1:7" ht="15" customHeight="1">
      <c r="A212" s="26"/>
      <c r="B212" s="26"/>
      <c r="C212" s="27"/>
      <c r="D212" s="26"/>
      <c r="E212" s="28"/>
      <c r="F212" s="29"/>
      <c r="G212" s="29"/>
    </row>
    <row r="213" spans="1:7" ht="15" customHeight="1">
      <c r="A213" s="26"/>
      <c r="B213" s="26"/>
      <c r="C213" s="27"/>
      <c r="D213" s="26"/>
      <c r="E213" s="28"/>
      <c r="F213" s="29"/>
      <c r="G213" s="29"/>
    </row>
    <row r="214" spans="1:7" ht="15" customHeight="1">
      <c r="A214" s="26"/>
      <c r="B214" s="26"/>
      <c r="C214" s="27"/>
      <c r="D214" s="26"/>
      <c r="E214" s="28"/>
      <c r="F214" s="29"/>
      <c r="G214" s="29"/>
    </row>
    <row r="215" spans="1:7" ht="15" customHeight="1">
      <c r="A215" s="26"/>
      <c r="B215" s="26"/>
      <c r="C215" s="27"/>
      <c r="D215" s="26"/>
      <c r="E215" s="28"/>
      <c r="F215" s="29"/>
      <c r="G215" s="29"/>
    </row>
    <row r="216" spans="1:7" ht="15" customHeight="1">
      <c r="A216" s="26"/>
      <c r="B216" s="26"/>
      <c r="C216" s="27"/>
      <c r="D216" s="26"/>
      <c r="E216" s="28"/>
      <c r="F216" s="29"/>
      <c r="G216" s="29"/>
    </row>
  </sheetData>
  <mergeCells count="5">
    <mergeCell ref="A1:G1"/>
    <mergeCell ref="A2:G2"/>
    <mergeCell ref="A3:G3"/>
    <mergeCell ref="A6:G6"/>
    <mergeCell ref="A7:G7"/>
  </mergeCells>
  <printOptions horizontalCentered="1"/>
  <pageMargins left="0.51181102362204722" right="0.39370078740157483" top="0.51181102362204722" bottom="0.98425196850393704" header="0.15748031496062992" footer="0.78740157480314965"/>
  <pageSetup scale="65" orientation="portrait" horizontalDpi="4294967295" verticalDpi="300" r:id="rId1"/>
  <headerFooter alignWithMargins="0">
    <oddFooter>&amp;L&amp;9&amp;F&amp;Z&amp;R&amp;11&amp;Pde&amp;N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2020-303</vt:lpstr>
      <vt:lpstr>'2020-303'!Área_de_impresión</vt:lpstr>
      <vt:lpstr>'2020-303'!Imprimir_títulos_IM</vt:lpstr>
      <vt:lpstr>'2020-303'!Títulos_a_imprimir</vt:lpstr>
    </vt:vector>
  </TitlesOfParts>
  <Company>UES_CAASD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Raysa Rosario</dc:creator>
  <cp:lastModifiedBy>Microsoft Office User</cp:lastModifiedBy>
  <cp:lastPrinted>2019-03-15T17:38:11Z</cp:lastPrinted>
  <dcterms:created xsi:type="dcterms:W3CDTF">2004-09-23T12:21:02Z</dcterms:created>
  <dcterms:modified xsi:type="dcterms:W3CDTF">2020-11-24T21:49:48Z</dcterms:modified>
</cp:coreProperties>
</file>