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BC/Desktop/NOVIEMBRE 23-11-20/AMPLIACION DE LA MICRO RED ABASTECIMIENTO PARA BARRIO LA UREÑA/"/>
    </mc:Choice>
  </mc:AlternateContent>
  <xr:revisionPtr revIDLastSave="0" documentId="13_ncr:1_{DCBA5FE6-B9FE-9747-AF28-221CD8C5825E}" xr6:coauthVersionLast="45" xr6:coauthVersionMax="45" xr10:uidLastSave="{00000000-0000-0000-0000-000000000000}"/>
  <bookViews>
    <workbookView xWindow="0" yWindow="460" windowWidth="20740" windowHeight="11160" tabRatio="500" xr2:uid="{00000000-000D-0000-FFFF-FFFF00000000}"/>
  </bookViews>
  <sheets>
    <sheet name="2019-30" sheetId="4" r:id="rId1"/>
    <sheet name="2019-29" sheetId="3" r:id="rId2"/>
  </sheets>
  <externalReferences>
    <externalReference r:id="rId3"/>
    <externalReference r:id="rId4"/>
    <externalReference r:id="rId5"/>
    <externalReference r:id="rId6"/>
  </externalReferences>
  <definedNames>
    <definedName name="_AYAL">#REF!</definedName>
    <definedName name="_AYDE">#REF!</definedName>
    <definedName name="_AYEB">#REF!</definedName>
    <definedName name="_AYEL">#REF!</definedName>
    <definedName name="_AYEX">#REF!</definedName>
    <definedName name="_AYOMP">#REF!</definedName>
    <definedName name="_AYPI">#REF!</definedName>
    <definedName name="_AYPL">#REF!</definedName>
    <definedName name="_AYVA">#REF!</definedName>
    <definedName name="_GAN135114">#REF!</definedName>
    <definedName name="_GAN135118">#REF!</definedName>
    <definedName name="_GAN135138">#REF!</definedName>
    <definedName name="_GAN13558">#REF!</definedName>
    <definedName name="_GAN180114">#REF!</definedName>
    <definedName name="_GAN180118">#REF!</definedName>
    <definedName name="_GAN180138">#REF!</definedName>
    <definedName name="_GAN18058">#REF!</definedName>
    <definedName name="_GAN90114">#REF!</definedName>
    <definedName name="_GAN90118">#REF!</definedName>
    <definedName name="_GAN90138">#REF!</definedName>
    <definedName name="_GAN9058">#REF!</definedName>
    <definedName name="_LA135114">#REF!</definedName>
    <definedName name="_LA135118">#REF!</definedName>
    <definedName name="_LA135138">#REF!</definedName>
    <definedName name="_LA13558">#REF!</definedName>
    <definedName name="_LA180114">#REF!</definedName>
    <definedName name="_LA180118">#REF!</definedName>
    <definedName name="_LA180138">#REF!</definedName>
    <definedName name="_LA18058">#REF!</definedName>
    <definedName name="_LA90114">#REF!</definedName>
    <definedName name="_LA90118">#REF!</definedName>
    <definedName name="_LA90138">#REF!</definedName>
    <definedName name="_LA9058">#REF!</definedName>
    <definedName name="_MAAL">#REF!</definedName>
    <definedName name="_MACA">#REF!</definedName>
    <definedName name="_MADE">#REF!</definedName>
    <definedName name="_MAEL">#REF!</definedName>
    <definedName name="_MAEX">#REF!</definedName>
    <definedName name="_MAOMP">#REF!</definedName>
    <definedName name="_MAPI">#REF!</definedName>
    <definedName name="_MAPL">#REF!</definedName>
    <definedName name="_MAVA">#REF!</definedName>
    <definedName name="_OP1AL">#REF!</definedName>
    <definedName name="_OP1DE">#REF!</definedName>
    <definedName name="_OP1EL">#REF!</definedName>
    <definedName name="_OP1EX">#REF!</definedName>
    <definedName name="_OP1OMP">#REF!</definedName>
    <definedName name="_OP1PI">#REF!</definedName>
    <definedName name="_OP1PL">#REF!</definedName>
    <definedName name="_OP1VA">#REF!</definedName>
    <definedName name="_OP2AL">#REF!</definedName>
    <definedName name="_OP2DE">#REF!</definedName>
    <definedName name="_OP2EL">#REF!</definedName>
    <definedName name="_OP2EX">#REF!</definedName>
    <definedName name="_OP2OMP">#REF!</definedName>
    <definedName name="_OP2PI">#REF!</definedName>
    <definedName name="_OP2PL">#REF!</definedName>
    <definedName name="_OP2VA">#REF!</definedName>
    <definedName name="_OP3AL">#REF!</definedName>
    <definedName name="_TCAL">#REF!</definedName>
    <definedName name="_TCDE">#REF!</definedName>
    <definedName name="_TCEL">#REF!</definedName>
    <definedName name="_TCEX">#REF!</definedName>
    <definedName name="_TCOMP">#REF!</definedName>
    <definedName name="_TCPI">#REF!</definedName>
    <definedName name="_TCPL">#REF!</definedName>
    <definedName name="_TCVA">#REF!</definedName>
    <definedName name="_TNCAL">#REF!</definedName>
    <definedName name="_TNCDE">#REF!</definedName>
    <definedName name="_TNCEL">#REF!</definedName>
    <definedName name="_TNCEX">#REF!</definedName>
    <definedName name="_TNCOMP">#REF!</definedName>
    <definedName name="_TNCPI">#REF!</definedName>
    <definedName name="_TNCPL">#REF!</definedName>
    <definedName name="_TNCVA">#REF!</definedName>
    <definedName name="ABULT">#REF!</definedName>
    <definedName name="AMORTIZACION">[1]CUBICACION!$D$741</definedName>
    <definedName name="_xlnm.Print_Area" localSheetId="1">'2019-29'!$A$1:$G$162</definedName>
    <definedName name="_xlnm.Print_Area" localSheetId="0">'2019-30'!$A$1:$G$149</definedName>
    <definedName name="AREA1">#REF!</definedName>
    <definedName name="AREA12">#REF!</definedName>
    <definedName name="AREA34">#REF!</definedName>
    <definedName name="AREA38">#REF!</definedName>
    <definedName name="ARMOTIZACION">'[2]CUBICACION '!$E$1472</definedName>
    <definedName name="ARQSA">#REF!</definedName>
    <definedName name="CIUPAISJAGS">#REF!</definedName>
    <definedName name="CIUPAISPROY">#REF!</definedName>
    <definedName name="COLABORA1">#REF!</definedName>
    <definedName name="COLABORA2">#REF!</definedName>
    <definedName name="CONTRA1">#REF!</definedName>
    <definedName name="CONTRA2">#REF!</definedName>
    <definedName name="DES">'[3]Analisis de PU'!#REF!</definedName>
    <definedName name="DESPACE1">#REF!</definedName>
    <definedName name="DESPACE2">#REF!</definedName>
    <definedName name="DESPACEMALLA">#REF!</definedName>
    <definedName name="DESPCLA">#REF!</definedName>
    <definedName name="DESPLU3" localSheetId="0">'[3]Analisis de PU'!#REF!</definedName>
    <definedName name="DESPLU3">'[3]Analisis de PU'!#REF!</definedName>
    <definedName name="DESPMAD1">#REF!</definedName>
    <definedName name="DESPMAD2">#REF!</definedName>
    <definedName name="Digitadores">#REF!</definedName>
    <definedName name="Digitadores2">#REF!</definedName>
    <definedName name="DIRJAGS">#REF!</definedName>
    <definedName name="DIRPROY">#REF!</definedName>
    <definedName name="DMDE114">#REF!</definedName>
    <definedName name="DMDE118">#REF!</definedName>
    <definedName name="DMDE138">#REF!</definedName>
    <definedName name="DMDE58">#REF!</definedName>
    <definedName name="DMDO114">#REF!</definedName>
    <definedName name="DMDO118">#REF!</definedName>
    <definedName name="DMDO138">#REF!</definedName>
    <definedName name="DMDO58">#REF!</definedName>
    <definedName name="EMAILARQSA">#REF!</definedName>
    <definedName name="EMAILJAGS">#REF!</definedName>
    <definedName name="FECHACREACION">#REF!</definedName>
    <definedName name="GANAR135114">#REF!</definedName>
    <definedName name="GANAR135118">#REF!</definedName>
    <definedName name="GANAR135138">#REF!</definedName>
    <definedName name="GANAR13558">#REF!</definedName>
    <definedName name="GANAR180114">#REF!</definedName>
    <definedName name="GANAR180118">#REF!</definedName>
    <definedName name="GANAR180138">#REF!</definedName>
    <definedName name="GANAR18058">#REF!</definedName>
    <definedName name="GANAR90114">#REF!</definedName>
    <definedName name="GANAR90118">#REF!</definedName>
    <definedName name="GANAR90138">#REF!</definedName>
    <definedName name="GANAR9058">#REF!</definedName>
    <definedName name="GASOLINA">[4]Ins!$E$582</definedName>
    <definedName name="H">#N/A</definedName>
    <definedName name="JAGS">#REF!</definedName>
    <definedName name="MO_ACCATO" localSheetId="0">mocuadrillas #REF!</definedName>
    <definedName name="MO_ACCATO">mocuadrillas #REF!</definedName>
    <definedName name="MO_ACCEMP" localSheetId="0">mocuadrillas #REF!</definedName>
    <definedName name="MO_ACCEMP">mocuadrillas #REF!</definedName>
    <definedName name="MO_ACERA">#REF!</definedName>
    <definedName name="MO_AMARREVARILLA40">#REF!</definedName>
    <definedName name="MO_ANDAMIOS" localSheetId="0">mocuadrillas #REF!</definedName>
    <definedName name="MO_ANDAMIOS">mocuadrillas #REF!</definedName>
    <definedName name="MO_APLICARLACA2C" localSheetId="0">mocuadrillas #REF!</definedName>
    <definedName name="MO_APLICARLACA2C">mocuadrillas #REF!</definedName>
    <definedName name="MO_BASECON">#REF!</definedName>
    <definedName name="MO_BLOCK12">#REF!</definedName>
    <definedName name="MO_BLOCK4">#REF!</definedName>
    <definedName name="MO_BLOCK6">#REF!</definedName>
    <definedName name="MO_BLOCK8">#REF!</definedName>
    <definedName name="MO_BLOCKORN52X5X20">#REF!</definedName>
    <definedName name="MO_BOTCOEMP" localSheetId="0">mocuadrillas #REF!</definedName>
    <definedName name="MO_BOTCOEMP">mocuadrillas #REF!</definedName>
    <definedName name="MO_BOTCOSUP" localSheetId="0">mocuadrillas #REF!</definedName>
    <definedName name="MO_BOTCOSUP">mocuadrillas #REF!</definedName>
    <definedName name="MO_BOTLUEMP" localSheetId="0">mocuadrillas #REF!</definedName>
    <definedName name="MO_BOTLUEMP">mocuadrillas #REF!</definedName>
    <definedName name="MO_BOTLUSUP" localSheetId="0">mocuadrillas #REF!</definedName>
    <definedName name="MO_BOTLUSUP">mocuadrillas #REF!</definedName>
    <definedName name="MO_CANTOS">#REF!</definedName>
    <definedName name="MO_CARANTEPH10" localSheetId="0">mocuadrillas #REF!</definedName>
    <definedName name="MO_CARANTEPH10">mocuadrillas #REF!</definedName>
    <definedName name="MO_CARARCOFON20RAD30" localSheetId="0">mocuadrillas #REF!</definedName>
    <definedName name="MO_CARARCOFON20RAD30">mocuadrillas #REF!</definedName>
    <definedName name="MO_CARASB36" localSheetId="0">mocuadrillas #REF!</definedName>
    <definedName name="MO_CARASB36">mocuadrillas #REF!</definedName>
    <definedName name="MO_CARASB36ENLATES" localSheetId="0">mocuadrillas #REF!</definedName>
    <definedName name="MO_CARASB36ENLATES">mocuadrillas #REF!</definedName>
    <definedName name="MO_CARASB38" localSheetId="0">mocuadrillas #REF!</definedName>
    <definedName name="MO_CARASB38">mocuadrillas #REF!</definedName>
    <definedName name="MO_CARASB38ENLATES" localSheetId="0">mocuadrillas #REF!</definedName>
    <definedName name="MO_CARASB38ENLATES">mocuadrillas #REF!</definedName>
    <definedName name="MO_CARCABASB" localSheetId="0">mocuadrillas #REF!</definedName>
    <definedName name="MO_CARCABASB">mocuadrillas #REF!</definedName>
    <definedName name="MO_CARCABZINC" localSheetId="0">mocuadrillas #REF!</definedName>
    <definedName name="MO_CARCABZINC">mocuadrillas #REF!</definedName>
    <definedName name="MO_CARCIELORASB2X2" localSheetId="0">mocuadrillas #REF!</definedName>
    <definedName name="MO_CARCIELORASB2X2">mocuadrillas #REF!</definedName>
    <definedName name="MO_CARCIELORCARCOSTILLA" localSheetId="0">mocuadrillas #REF!</definedName>
    <definedName name="MO_CARCIELORCARCOSTILLA">mocuadrillas #REF!</definedName>
    <definedName name="MO_CARCIELORPLY2X2" localSheetId="0">mocuadrillas #REF!</definedName>
    <definedName name="MO_CARCIELORPLY2X2">mocuadrillas #REF!</definedName>
    <definedName name="MO_CARCIELORPLYCARPIEDRA" localSheetId="0">mocuadrillas #REF!</definedName>
    <definedName name="MO_CARCIELORPLYCARPIEDRA">mocuadrillas #REF!</definedName>
    <definedName name="MO_CARCOL1X1CONF" localSheetId="0">mocuadrillas #REF!</definedName>
    <definedName name="MO_CARCOL1X1CONF">mocuadrillas #REF!</definedName>
    <definedName name="MO_CARCOL1X1INST" localSheetId="0">mocuadrillas #REF!</definedName>
    <definedName name="MO_CARCOL1X1INST">mocuadrillas #REF!</definedName>
    <definedName name="MO_CARCOL2TAPA10RETALLE" localSheetId="0">mocuadrillas #REF!</definedName>
    <definedName name="MO_CARCOL2TAPA10RETALLE">mocuadrillas #REF!</definedName>
    <definedName name="MO_CARCOL2TAPA20RETALLE" localSheetId="0">mocuadrillas #REF!</definedName>
    <definedName name="MO_CARCOL2TAPA20RETALLE">mocuadrillas #REF!</definedName>
    <definedName name="MO_CARCOL2TAPA30" localSheetId="0">mocuadrillas #REF!</definedName>
    <definedName name="MO_CARCOL2TAPA30">mocuadrillas #REF!</definedName>
    <definedName name="MO_CARCOL2TAPA30RETALLE" localSheetId="0">mocuadrillas #REF!</definedName>
    <definedName name="MO_CARCOL2TAPA30RETALLE">mocuadrillas #REF!</definedName>
    <definedName name="MO_CARCOL2TAPA40" localSheetId="0">mocuadrillas #REF!</definedName>
    <definedName name="MO_CARCOL2TAPA40">mocuadrillas #REF!</definedName>
    <definedName name="MO_CARCOL2TAPA50" localSheetId="0">mocuadrillas #REF!</definedName>
    <definedName name="MO_CARCOL2TAPA50">mocuadrillas #REF!</definedName>
    <definedName name="MO_CARCOL30X30CONF" localSheetId="0">mocuadrillas #REF!</definedName>
    <definedName name="MO_CARCOL30X30CONF">mocuadrillas #REF!</definedName>
    <definedName name="MO_CARCOL30X30INST" localSheetId="0">mocuadrillas #REF!</definedName>
    <definedName name="MO_CARCOL30X30INST">mocuadrillas #REF!</definedName>
    <definedName name="MO_CARCOL40X40CONF" localSheetId="0">mocuadrillas #REF!</definedName>
    <definedName name="MO_CARCOL40X40CONF">mocuadrillas #REF!</definedName>
    <definedName name="MO_CARCOL40X40INST" localSheetId="0">mocuadrillas #REF!</definedName>
    <definedName name="MO_CARCOL40X40INST">mocuadrillas #REF!</definedName>
    <definedName name="MO_CARCOL50X50CONF" localSheetId="0">mocuadrillas #REF!</definedName>
    <definedName name="MO_CARCOL50X50CONF">mocuadrillas #REF!</definedName>
    <definedName name="MO_CARCOL50X50INST" localSheetId="0">mocuadrillas #REF!</definedName>
    <definedName name="MO_CARCOL50X50INST">mocuadrillas #REF!</definedName>
    <definedName name="MO_CARCOL60X60CONF" localSheetId="0">mocuadrillas #REF!</definedName>
    <definedName name="MO_CARCOL60X60CONF">mocuadrillas #REF!</definedName>
    <definedName name="MO_CARCOL60X60INST" localSheetId="0">mocuadrillas #REF!</definedName>
    <definedName name="MO_CARCOL60X60INST">mocuadrillas #REF!</definedName>
    <definedName name="MO_CARCOL70X70CONF" localSheetId="0">mocuadrillas #REF!</definedName>
    <definedName name="MO_CARCOL70X70CONF">mocuadrillas #REF!</definedName>
    <definedName name="MO_CARCOL70X70INST" localSheetId="0">mocuadrillas #REF!</definedName>
    <definedName name="MO_CARCOL70X70INST">mocuadrillas #REF!</definedName>
    <definedName name="MO_CARCOL80X80CONF" localSheetId="0">mocuadrillas #REF!</definedName>
    <definedName name="MO_CARCOL80X80CONF">mocuadrillas #REF!</definedName>
    <definedName name="MO_CARCOL80X80INST" localSheetId="0">mocuadrillas #REF!</definedName>
    <definedName name="MO_CARCOL80X80INST">mocuadrillas #REF!</definedName>
    <definedName name="MO_CARCOLADIC" localSheetId="0">mocuadrillas #REF!</definedName>
    <definedName name="MO_CARCOLADIC">mocuadrillas #REF!</definedName>
    <definedName name="MO_CARCOLADICINST" localSheetId="0">mocuadrillas #REF!</definedName>
    <definedName name="MO_CARCOLADICINST">mocuadrillas #REF!</definedName>
    <definedName name="MO_CARCOLCONICA100" localSheetId="0">mocuadrillas #REF!</definedName>
    <definedName name="MO_CARCOLCONICA100">mocuadrillas #REF!</definedName>
    <definedName name="MO_CARCOLCONICA100INST" localSheetId="0">mocuadrillas #REF!</definedName>
    <definedName name="MO_CARCOLCONICA100INST">mocuadrillas #REF!</definedName>
    <definedName name="MO_CARCOLCONICA50" localSheetId="0">mocuadrillas #REF!</definedName>
    <definedName name="MO_CARCOLCONICA50">mocuadrillas #REF!</definedName>
    <definedName name="MO_CARCOLCONICA50INST" localSheetId="0">mocuadrillas #REF!</definedName>
    <definedName name="MO_CARCOLCONICA50INST">mocuadrillas #REF!</definedName>
    <definedName name="MO_CARCOLCONICA60" localSheetId="0">mocuadrillas #REF!</definedName>
    <definedName name="MO_CARCOLCONICA60">mocuadrillas #REF!</definedName>
    <definedName name="MO_CARCOLCONICA60INST" localSheetId="0">mocuadrillas #REF!</definedName>
    <definedName name="MO_CARCOLCONICA60INST">mocuadrillas #REF!</definedName>
    <definedName name="MO_CARCOLCONICA70" localSheetId="0">mocuadrillas #REF!</definedName>
    <definedName name="MO_CARCOLCONICA70">mocuadrillas #REF!</definedName>
    <definedName name="MO_CARCOLCONICA70INST" localSheetId="0">mocuadrillas #REF!</definedName>
    <definedName name="MO_CARCOLCONICA70INST">mocuadrillas #REF!</definedName>
    <definedName name="MO_CARCOLCONICA80" localSheetId="0">mocuadrillas #REF!</definedName>
    <definedName name="MO_CARCOLCONICA80">mocuadrillas #REF!</definedName>
    <definedName name="MO_CARCOLCONICA80INST" localSheetId="0">mocuadrillas #REF!</definedName>
    <definedName name="MO_CARCOLCONICA80INST">mocuadrillas #REF!</definedName>
    <definedName name="MO_CARCOLCONICA90" localSheetId="0">mocuadrillas #REF!</definedName>
    <definedName name="MO_CARCOLCONICA90">mocuadrillas #REF!</definedName>
    <definedName name="MO_CARCOLCONICA90INST" localSheetId="0">mocuadrillas #REF!</definedName>
    <definedName name="MO_CARCOLCONICA90INST">mocuadrillas #REF!</definedName>
    <definedName name="MO_CARCOLRED100" localSheetId="0">mocuadrillas #REF!</definedName>
    <definedName name="MO_CARCOLRED100">mocuadrillas #REF!</definedName>
    <definedName name="MO_CARCOLRED100INST" localSheetId="0">mocuadrillas #REF!</definedName>
    <definedName name="MO_CARCOLRED100INST">mocuadrillas #REF!</definedName>
    <definedName name="MO_CARCOLRED50" localSheetId="0">mocuadrillas #REF!</definedName>
    <definedName name="MO_CARCOLRED50">mocuadrillas #REF!</definedName>
    <definedName name="MO_CARCOLRED50INST" localSheetId="0">mocuadrillas #REF!</definedName>
    <definedName name="MO_CARCOLRED50INST">mocuadrillas #REF!</definedName>
    <definedName name="MO_CARCOLRED60" localSheetId="0">mocuadrillas #REF!</definedName>
    <definedName name="MO_CARCOLRED60">mocuadrillas #REF!</definedName>
    <definedName name="MO_CARCOLRED60INST" localSheetId="0">mocuadrillas #REF!</definedName>
    <definedName name="MO_CARCOLRED60INST">mocuadrillas #REF!</definedName>
    <definedName name="MO_CARCOLRED70" localSheetId="0">mocuadrillas #REF!</definedName>
    <definedName name="MO_CARCOLRED70">mocuadrillas #REF!</definedName>
    <definedName name="MO_CARCOLRED70INST" localSheetId="0">mocuadrillas #REF!</definedName>
    <definedName name="MO_CARCOLRED70INST">mocuadrillas #REF!</definedName>
    <definedName name="MO_CARCOLRED80" localSheetId="0">mocuadrillas #REF!</definedName>
    <definedName name="MO_CARCOLRED80">mocuadrillas #REF!</definedName>
    <definedName name="MO_CARCOLRED80INST" localSheetId="0">mocuadrillas #REF!</definedName>
    <definedName name="MO_CARCOLRED80INST">mocuadrillas #REF!</definedName>
    <definedName name="MO_CARCOLRED90" localSheetId="0">mocuadrillas #REF!</definedName>
    <definedName name="MO_CARCOLRED90">mocuadrillas #REF!</definedName>
    <definedName name="MO_CARCOLRED90INST" localSheetId="0">mocuadrillas #REF!</definedName>
    <definedName name="MO_CARCOLRED90INST">mocuadrillas #REF!</definedName>
    <definedName name="MO_CARDIN20LUZ2" localSheetId="0">mocuadrillas #REF!</definedName>
    <definedName name="MO_CARDIN20LUZ2">mocuadrillas #REF!</definedName>
    <definedName name="MO_CARDIN40LUZ2" localSheetId="0">mocuadrillas #REF!</definedName>
    <definedName name="MO_CARDIN40LUZ2">mocuadrillas #REF!</definedName>
    <definedName name="MO_CARDIVPLY1" localSheetId="0">mocuadrillas #REF!</definedName>
    <definedName name="MO_CARDIVPLY1">mocuadrillas #REF!</definedName>
    <definedName name="MO_CARDIVPLY2" localSheetId="0">mocuadrillas #REF!</definedName>
    <definedName name="MO_CARDIVPLY2">mocuadrillas #REF!</definedName>
    <definedName name="MO_CARETEO">#REF!</definedName>
    <definedName name="MO_CARFP275" localSheetId="0">mocuadrillas #REF!</definedName>
    <definedName name="MO_CARFP275">mocuadrillas #REF!</definedName>
    <definedName name="MO_CARFP3" localSheetId="0">mocuadrillas #REF!</definedName>
    <definedName name="MO_CARFP3">mocuadrillas #REF!</definedName>
    <definedName name="MO_CARFP3OMASAGUAS" localSheetId="0">mocuadrillas #REF!</definedName>
    <definedName name="MO_CARFP3OMASAGUAS">mocuadrillas #REF!</definedName>
    <definedName name="MO_CARFP4" localSheetId="0">mocuadrillas #REF!</definedName>
    <definedName name="MO_CARFP4">mocuadrillas #REF!</definedName>
    <definedName name="MO_CARFP5" localSheetId="0">mocuadrillas #REF!</definedName>
    <definedName name="MO_CARFP5">mocuadrillas #REF!</definedName>
    <definedName name="MO_CARFP6" localSheetId="0">mocuadrillas #REF!</definedName>
    <definedName name="MO_CARFP6">mocuadrillas #REF!</definedName>
    <definedName name="MO_CARMUROCONF" localSheetId="0">mocuadrillas #REF!</definedName>
    <definedName name="MO_CARMUROCONF">mocuadrillas #REF!</definedName>
    <definedName name="MO_CARMUROINST" localSheetId="0">mocuadrillas #REF!</definedName>
    <definedName name="MO_CARMUROINST">mocuadrillas #REF!</definedName>
    <definedName name="MO_CARRAMPALISACONF" localSheetId="0">mocuadrillas #REF!</definedName>
    <definedName name="MO_CARRAMPALISACONF">mocuadrillas #REF!</definedName>
    <definedName name="MO_CARSISALENLATES" localSheetId="0">mocuadrillas #REF!</definedName>
    <definedName name="MO_CARSISALENLATES">mocuadrillas #REF!</definedName>
    <definedName name="MO_CARTIJATOR" localSheetId="0">mocuadrillas #REF!</definedName>
    <definedName name="MO_CARTIJATOR">mocuadrillas #REF!</definedName>
    <definedName name="MO_CARTIJCLAV" localSheetId="0">mocuadrillas #REF!</definedName>
    <definedName name="MO_CARTIJCLAV">mocuadrillas #REF!</definedName>
    <definedName name="MO_CARVIGAAMA1520X20" localSheetId="0">mocuadrillas #REF!</definedName>
    <definedName name="MO_CARVIGAAMA1520X20">mocuadrillas #REF!</definedName>
    <definedName name="MO_CARVIGAAMA1520X30" localSheetId="0">mocuadrillas #REF!</definedName>
    <definedName name="MO_CARVIGAAMA1520X30">mocuadrillas #REF!</definedName>
    <definedName name="MO_CARVIGAAMA1520X40" localSheetId="0">mocuadrillas #REF!</definedName>
    <definedName name="MO_CARVIGAAMA1520X40">mocuadrillas #REF!</definedName>
    <definedName name="MO_CARVIGAAMA1520X50" localSheetId="0">mocuadrillas #REF!</definedName>
    <definedName name="MO_CARVIGAAMA1520X50">mocuadrillas #REF!</definedName>
    <definedName name="MO_CARVIGAFONDOH10" localSheetId="0">mocuadrillas #REF!</definedName>
    <definedName name="MO_CARVIGAFONDOH10">mocuadrillas #REF!</definedName>
    <definedName name="MO_CARVIGAINVTAPA10" localSheetId="0">mocuadrillas #REF!</definedName>
    <definedName name="MO_CARVIGAINVTAPA10">mocuadrillas #REF!</definedName>
    <definedName name="MO_CARVIGATAPADIC" localSheetId="0">mocuadrillas #REF!</definedName>
    <definedName name="MO_CARVIGATAPADIC">mocuadrillas #REF!</definedName>
    <definedName name="MO_CARVIGATAPAH10" localSheetId="0">mocuadrillas #REF!</definedName>
    <definedName name="MO_CARVIGATAPAH10">mocuadrillas #REF!</definedName>
    <definedName name="MO_CARVIGZAP40X40" localSheetId="0">mocuadrillas #REF!</definedName>
    <definedName name="MO_CARVIGZAP40X40">mocuadrillas #REF!</definedName>
    <definedName name="MO_CARVIGZAP50X50" localSheetId="0">mocuadrillas #REF!</definedName>
    <definedName name="MO_CARVIGZAP50X50">mocuadrillas #REF!</definedName>
    <definedName name="MO_CARVIGZAP60X60" localSheetId="0">mocuadrillas #REF!</definedName>
    <definedName name="MO_CARVIGZAP60X60">mocuadrillas #REF!</definedName>
    <definedName name="MO_CARVUELO1" localSheetId="0">mocuadrillas #REF!</definedName>
    <definedName name="MO_CARVUELO1">mocuadrillas #REF!</definedName>
    <definedName name="MO_CARVUELO10" localSheetId="0">mocuadrillas #REF!</definedName>
    <definedName name="MO_CARVUELO10">mocuadrillas #REF!</definedName>
    <definedName name="MO_CARVUELO20" localSheetId="0">mocuadrillas #REF!</definedName>
    <definedName name="MO_CARVUELO20">mocuadrillas #REF!</definedName>
    <definedName name="MO_CARVUELO30" localSheetId="0">mocuadrillas #REF!</definedName>
    <definedName name="MO_CARVUELO30">mocuadrillas #REF!</definedName>
    <definedName name="MO_CARVUELO40" localSheetId="0">mocuadrillas #REF!</definedName>
    <definedName name="MO_CARVUELO40">mocuadrillas #REF!</definedName>
    <definedName name="MO_CARVUELO5090" localSheetId="0">mocuadrillas #REF!</definedName>
    <definedName name="MO_CARVUELO5090">mocuadrillas #REF!</definedName>
    <definedName name="MO_CARZINC" localSheetId="0">mocuadrillas #REF!</definedName>
    <definedName name="MO_CARZINC">mocuadrillas #REF!</definedName>
    <definedName name="MO_CARZINCENLATES" localSheetId="0">mocuadrillas #REF!</definedName>
    <definedName name="MO_CARZINCENLATES">mocuadrillas #REF!</definedName>
    <definedName name="MO_CERRADURACTE" localSheetId="0">mocuadrillas #REF!</definedName>
    <definedName name="MO_CERRADURACTE">mocuadrillas #REF!</definedName>
    <definedName name="MO_CONFPUERTABISCLA" localSheetId="0">mocuadrillas #REF!</definedName>
    <definedName name="MO_CONFPUERTABISCLA">mocuadrillas #REF!</definedName>
    <definedName name="MO_CONFPUERTACLA" localSheetId="0">mocuadrillas #REF!</definedName>
    <definedName name="MO_CONFPUERTACLA">mocuadrillas #REF!</definedName>
    <definedName name="MO_CONFPUERTAFORROZINC" localSheetId="0">mocuadrillas #REF!</definedName>
    <definedName name="MO_CONFPUERTAFORROZINC">mocuadrillas #REF!</definedName>
    <definedName name="MO_CONFPUERTAPLUM" localSheetId="0">mocuadrillas #REF!</definedName>
    <definedName name="MO_CONFPUERTAPLUM">mocuadrillas #REF!</definedName>
    <definedName name="MO_CONTEN553015">#REF!</definedName>
    <definedName name="MO_CORTEEQUIPO" localSheetId="0">mocuadrillas #REF!</definedName>
    <definedName name="MO_CORTEEQUIPO">mocuadrillas #REF!</definedName>
    <definedName name="MO_DESENCARCO" localSheetId="0">mocuadrillas #REF!</definedName>
    <definedName name="MO_DESENCARCO">mocuadrillas #REF!</definedName>
    <definedName name="MO_DESENCCOL" localSheetId="0">mocuadrillas #REF!</definedName>
    <definedName name="MO_DESENCCOL">mocuadrillas #REF!</definedName>
    <definedName name="MO_DESENCDIN" localSheetId="0">mocuadrillas #REF!</definedName>
    <definedName name="MO_DESENCDIN">mocuadrillas #REF!</definedName>
    <definedName name="MO_DESENCFP275" localSheetId="0">mocuadrillas #REF!</definedName>
    <definedName name="MO_DESENCFP275">mocuadrillas #REF!</definedName>
    <definedName name="MO_DESENCFPADIC" localSheetId="0">mocuadrillas #REF!</definedName>
    <definedName name="MO_DESENCFPADIC">mocuadrillas #REF!</definedName>
    <definedName name="MO_DESENCVIGA" localSheetId="0">mocuadrillas #REF!</definedName>
    <definedName name="MO_DESENCVIGA">mocuadrillas #REF!</definedName>
    <definedName name="MO_EMPALMEAGUA212" localSheetId="0">mocuadrillas #REF!</definedName>
    <definedName name="MO_EMPALMEAGUA212">mocuadrillas #REF!</definedName>
    <definedName name="MO_EMPAÑETECOL">#REF!</definedName>
    <definedName name="MO_EMPAÑETEEXT">#REF!</definedName>
    <definedName name="MO_EMPAÑETEINT">#REF!</definedName>
    <definedName name="MO_EMPAÑETEPULSCOL">#REF!</definedName>
    <definedName name="MO_EMPAÑETERASG">#REF!</definedName>
    <definedName name="MO_EMPAÑETETECHOVIGA">#REF!</definedName>
    <definedName name="MO_ENCTCANTEP" localSheetId="0">mocuadrillas #REF!</definedName>
    <definedName name="MO_ENCTCANTEP">mocuadrillas #REF!</definedName>
    <definedName name="MO_ENCTCCAVA" localSheetId="0">mocuadrillas #REF!</definedName>
    <definedName name="MO_ENCTCCAVA">mocuadrillas #REF!</definedName>
    <definedName name="MO_ENCTCCOL30" localSheetId="0">mocuadrillas #REF!</definedName>
    <definedName name="MO_ENCTCCOL30">mocuadrillas #REF!</definedName>
    <definedName name="MO_ENCTCCOL4050" localSheetId="0">mocuadrillas #REF!</definedName>
    <definedName name="MO_ENCTCCOL4050">mocuadrillas #REF!</definedName>
    <definedName name="MO_ENCTCCOLCIL20" localSheetId="0">mocuadrillas #REF!</definedName>
    <definedName name="MO_ENCTCCOLCIL20">mocuadrillas #REF!</definedName>
    <definedName name="MO_ENCTCCOLCIL30" localSheetId="0">mocuadrillas #REF!</definedName>
    <definedName name="MO_ENCTCCOLCIL30">mocuadrillas #REF!</definedName>
    <definedName name="MO_ENCTCCOLCIL40" localSheetId="0">mocuadrillas #REF!</definedName>
    <definedName name="MO_ENCTCCOLCIL40">mocuadrillas #REF!</definedName>
    <definedName name="MO_ENCTCDINT" localSheetId="0">mocuadrillas #REF!</definedName>
    <definedName name="MO_ENCTCDINT">mocuadrillas #REF!</definedName>
    <definedName name="MO_ENCTCGUARDLOSA" localSheetId="0">mocuadrillas #REF!</definedName>
    <definedName name="MO_ENCTCGUARDLOSA">mocuadrillas #REF!</definedName>
    <definedName name="MO_ENCTCGUARDPLATEA" localSheetId="0">mocuadrillas #REF!</definedName>
    <definedName name="MO_ENCTCGUARDPLATEA">mocuadrillas #REF!</definedName>
    <definedName name="MO_ENCTCISTERNA" localSheetId="0">mocuadrillas #REF!</definedName>
    <definedName name="MO_ENCTCISTERNA">mocuadrillas #REF!</definedName>
    <definedName name="MO_ENCTCLOSA3AGUA" localSheetId="0">mocuadrillas #REF!</definedName>
    <definedName name="MO_ENCTCLOSA3AGUA">mocuadrillas #REF!</definedName>
    <definedName name="MO_ENCTCLOSAINCL1" localSheetId="0">mocuadrillas #REF!</definedName>
    <definedName name="MO_ENCTCLOSAINCL1">mocuadrillas #REF!</definedName>
    <definedName name="MO_ENCTCLOSAINCL2" localSheetId="0">mocuadrillas #REF!</definedName>
    <definedName name="MO_ENCTCLOSAINCL2">mocuadrillas #REF!</definedName>
    <definedName name="MO_ENCTCLOSAPLA" localSheetId="0">mocuadrillas #REF!</definedName>
    <definedName name="MO_ENCTCLOSAPLA">mocuadrillas #REF!</definedName>
    <definedName name="MO_ENCTCMUROCARA" localSheetId="0">mocuadrillas #REF!</definedName>
    <definedName name="MO_ENCTCMUROCARA">mocuadrillas #REF!</definedName>
    <definedName name="MO_ENCTCORNIZALOSA" localSheetId="0">mocuadrillas #REF!</definedName>
    <definedName name="MO_ENCTCORNIZALOSA">mocuadrillas #REF!</definedName>
    <definedName name="MO_ENCTCPERGOLA" localSheetId="0">mocuadrillas #REF!</definedName>
    <definedName name="MO_ENCTCPERGOLA">mocuadrillas #REF!</definedName>
    <definedName name="MO_ENCTCRAMPA" localSheetId="0">mocuadrillas #REF!</definedName>
    <definedName name="MO_ENCTCRAMPA">mocuadrillas #REF!</definedName>
    <definedName name="MO_ENCTCVAH30" localSheetId="0">mocuadrillas #REF!</definedName>
    <definedName name="MO_ENCTCVAH30">mocuadrillas #REF!</definedName>
    <definedName name="MO_ENCTCVIGA2040" localSheetId="0">mocuadrillas #REF!</definedName>
    <definedName name="MO_ENCTCVIGA2040">mocuadrillas #REF!</definedName>
    <definedName name="MO_ENCTCVIGA3050" localSheetId="0">mocuadrillas #REF!</definedName>
    <definedName name="MO_ENCTCVIGA3050">mocuadrillas #REF!</definedName>
    <definedName name="MO_ENCTCVIGA3060" localSheetId="0">mocuadrillas #REF!</definedName>
    <definedName name="MO_ENCTCVIGA3060">mocuadrillas #REF!</definedName>
    <definedName name="MO_ENCTCVIGA4080" localSheetId="0">mocuadrillas #REF!</definedName>
    <definedName name="MO_ENCTCVIGA4080">mocuadrillas #REF!</definedName>
    <definedName name="MO_ENCTCVIGAINV2040" localSheetId="0">mocuadrillas #REF!</definedName>
    <definedName name="MO_ENCTCVIGAINV2040">mocuadrillas #REF!</definedName>
    <definedName name="MO_ENCTCVIGAINV2050" localSheetId="0">mocuadrillas #REF!</definedName>
    <definedName name="MO_ENCTCVIGAINV2050">mocuadrillas #REF!</definedName>
    <definedName name="MO_ENCTCVIGAINV2080" localSheetId="0">mocuadrillas #REF!</definedName>
    <definedName name="MO_ENCTCVIGAINV2080">mocuadrillas #REF!</definedName>
    <definedName name="MO_ENCTCVIGASMURO30" localSheetId="0">mocuadrillas #REF!</definedName>
    <definedName name="MO_ENCTCVIGASMURO30">mocuadrillas #REF!</definedName>
    <definedName name="MO_ENCTCVIGASMURO50" localSheetId="0">mocuadrillas #REF!</definedName>
    <definedName name="MO_ENCTCVIGASMURO50">mocuadrillas #REF!</definedName>
    <definedName name="MO_ENCTCVUE6" localSheetId="0">mocuadrillas #REF!</definedName>
    <definedName name="MO_ENCTCVUE6">mocuadrillas #REF!</definedName>
    <definedName name="MO_ENCTCVUEINCL1D" localSheetId="0">mocuadrillas #REF!</definedName>
    <definedName name="MO_ENCTCVUEINCL1D">mocuadrillas #REF!</definedName>
    <definedName name="MO_ENCTCVUEINCL2D" localSheetId="0">mocuadrillas #REF!</definedName>
    <definedName name="MO_ENCTCVUEINCL2D">mocuadrillas #REF!</definedName>
    <definedName name="MO_ENCTCVUEINCL3D" localSheetId="0">mocuadrillas #REF!</definedName>
    <definedName name="MO_ENCTCVUEINCL3D">mocuadrillas #REF!</definedName>
    <definedName name="MO_ENCTCVUEINCLMAS3D" localSheetId="0">mocuadrillas #REF!</definedName>
    <definedName name="MO_ENCTCVUEINCLMAS3D">mocuadrillas #REF!</definedName>
    <definedName name="MO_ENCTCVUEPLANO" localSheetId="0">mocuadrillas #REF!</definedName>
    <definedName name="MO_ENCTCVUEPLANO">mocuadrillas #REF!</definedName>
    <definedName name="MO_ESCACCGRA" localSheetId="0">mocuadrillas #REF!</definedName>
    <definedName name="MO_ESCACCGRA">mocuadrillas #REF!</definedName>
    <definedName name="MO_ESCHCH" localSheetId="0">mocuadrillas #REF!</definedName>
    <definedName name="MO_ESCHCH">mocuadrillas #REF!</definedName>
    <definedName name="MO_ESCREVCERCRI" localSheetId="0">mocuadrillas #REF!</definedName>
    <definedName name="MO_ESCREVCERCRI">mocuadrillas #REF!</definedName>
    <definedName name="MO_ESCREVCERIMP" localSheetId="0">mocuadrillas #REF!</definedName>
    <definedName name="MO_ESCREVCERIMP">mocuadrillas #REF!</definedName>
    <definedName name="MO_ESCREVMEZC" localSheetId="0">mocuadrillas #REF!</definedName>
    <definedName name="MO_ESCREVMEZC">mocuadrillas #REF!</definedName>
    <definedName name="MO_ESCYREVLADR" localSheetId="0">mocuadrillas #REF!</definedName>
    <definedName name="MO_ESCYREVLADR">mocuadrillas #REF!</definedName>
    <definedName name="MO_ESTRIAS">#REF!</definedName>
    <definedName name="MO_EXCRCOM3" localSheetId="0">mocuadrillas #REF!</definedName>
    <definedName name="MO_EXCRCOM3">mocuadrillas #REF!</definedName>
    <definedName name="MO_EXCRCOM5" localSheetId="0">mocuadrillas #REF!</definedName>
    <definedName name="MO_EXCRCOM5">mocuadrillas #REF!</definedName>
    <definedName name="MO_EXCRCOM7" localSheetId="0">mocuadrillas #REF!</definedName>
    <definedName name="MO_EXCRCOM7">mocuadrillas #REF!</definedName>
    <definedName name="MO_FINOHOR">#REF!</definedName>
    <definedName name="MO_FRAGUACHE">#REF!</definedName>
    <definedName name="MO_GOTEROCOL">#REF!</definedName>
    <definedName name="MO_GOTERORAN">#REF!</definedName>
    <definedName name="MO_LAVAUTINDUST" localSheetId="0">mocuadrillas #REF!</definedName>
    <definedName name="MO_LAVAUTINDUST">mocuadrillas #REF!</definedName>
    <definedName name="MO_LAVPULH15" localSheetId="0">mocuadrillas #REF!</definedName>
    <definedName name="MO_LAVPULH15">mocuadrillas #REF!</definedName>
    <definedName name="MO_LAVPULMAS15" localSheetId="0">mocuadrillas #REF!</definedName>
    <definedName name="MO_LAVPULMAS15">mocuadrillas #REF!</definedName>
    <definedName name="MO_LLENADOHUECOS20">#REF!</definedName>
    <definedName name="MO_MARCOCAOBA" localSheetId="0">mocuadrillas #REF!</definedName>
    <definedName name="MO_MARCOCAOBA">mocuadrillas #REF!</definedName>
    <definedName name="MO_MARCOCTE" localSheetId="0">mocuadrillas #REF!</definedName>
    <definedName name="MO_MARCOCTE">mocuadrillas #REF!</definedName>
    <definedName name="MO_MARCOMET" localSheetId="0">mocuadrillas #REF!</definedName>
    <definedName name="MO_MARCOMET">mocuadrillas #REF!</definedName>
    <definedName name="MO_MOLDEPREFMULT" localSheetId="0">mocuadrillas #REF!</definedName>
    <definedName name="MO_MOLDEPREFMULT">mocuadrillas #REF!</definedName>
    <definedName name="MO_NATILLA">#REF!</definedName>
    <definedName name="MO_PAPSERV" localSheetId="0">mocuadrillas #REF!</definedName>
    <definedName name="MO_PAPSERV">mocuadrillas #REF!</definedName>
    <definedName name="MO_PLOMADICPISO2" localSheetId="0">mocuadrillas #REF!</definedName>
    <definedName name="MO_PLOMADICPISO2">mocuadrillas #REF!</definedName>
    <definedName name="MO_PLOMADICPISO3" localSheetId="0">mocuadrillas #REF!</definedName>
    <definedName name="MO_PLOMADICPISO3">mocuadrillas #REF!</definedName>
    <definedName name="MO_PLOMADICPISO47" localSheetId="0">mocuadrillas #REF!</definedName>
    <definedName name="MO_PLOMADICPISO47">mocuadrillas #REF!</definedName>
    <definedName name="MO_PLOMADICPISO710" localSheetId="0">mocuadrillas #REF!</definedName>
    <definedName name="MO_PLOMADICPISO710">mocuadrillas #REF!</definedName>
    <definedName name="MO_PLOMADICPISOMAS10" localSheetId="0">mocuadrillas #REF!</definedName>
    <definedName name="MO_PLOMADICPISOMAS10">mocuadrillas #REF!</definedName>
    <definedName name="MO_POZOSEPT" localSheetId="0">mocuadrillas #REF!</definedName>
    <definedName name="MO_POZOSEPT">mocuadrillas #REF!</definedName>
    <definedName name="MO_PTACORRER1" localSheetId="0">mocuadrillas #REF!</definedName>
    <definedName name="MO_PTACORRER1">mocuadrillas #REF!</definedName>
    <definedName name="MO_PTACORRER2" localSheetId="0">mocuadrillas #REF!</definedName>
    <definedName name="MO_PTACORRER2">mocuadrillas #REF!</definedName>
    <definedName name="MO_PTAMARCLLAV" localSheetId="0">mocuadrillas #REF!</definedName>
    <definedName name="MO_PTAMARCLLAV">mocuadrillas #REF!</definedName>
    <definedName name="MO_PTAPANEL" localSheetId="0">mocuadrillas #REF!</definedName>
    <definedName name="MO_PTAPANEL">mocuadrillas #REF!</definedName>
    <definedName name="MO_PTAPINO" localSheetId="0">mocuadrillas #REF!</definedName>
    <definedName name="MO_PTAPINO">mocuadrillas #REF!</definedName>
    <definedName name="MO_PTAPLUM" localSheetId="0">mocuadrillas #REF!</definedName>
    <definedName name="MO_PTAPLUM">mocuadrillas #REF!</definedName>
    <definedName name="MO_PTAPLY" localSheetId="0">mocuadrillas #REF!</definedName>
    <definedName name="MO_PTAPLY">mocuadrillas #REF!</definedName>
    <definedName name="MO_PTAVAIVEN" localSheetId="0">mocuadrillas #REF!</definedName>
    <definedName name="MO_PTAVAIVEN">mocuadrillas #REF!</definedName>
    <definedName name="MO_REPELLOTECHO">#REF!</definedName>
    <definedName name="MO_REPISA" localSheetId="0">mocuadrillas #REF!</definedName>
    <definedName name="MO_REPISA">mocuadrillas #REF!</definedName>
    <definedName name="MO_RESANEFROT">#REF!</definedName>
    <definedName name="MO_REVESCLADR" localSheetId="0">mocuadrillas #REF!</definedName>
    <definedName name="MO_REVESCLADR">mocuadrillas #REF!</definedName>
    <definedName name="MO_REVESCMOSA" localSheetId="0">mocuadrillas #REF!</definedName>
    <definedName name="MO_REVESCMOSA">mocuadrillas #REF!</definedName>
    <definedName name="MO_ROCANTOENC">#REF!</definedName>
    <definedName name="MO_RUSTICO">#REF!</definedName>
    <definedName name="MO_SUBAREPOL02">#REF!</definedName>
    <definedName name="MO_SUBFDAPOL02">#REF!</definedName>
    <definedName name="MO_SUBGRAPOL02">#REF!</definedName>
    <definedName name="MO_TAPACOLECMAS20" localSheetId="0">mocuadrillas #REF!</definedName>
    <definedName name="MO_TAPACOLECMAS20">mocuadrillas #REF!</definedName>
    <definedName name="MO_TERMESCEM" localSheetId="0">mocuadrillas #REF!</definedName>
    <definedName name="MO_TERMESCEM">mocuadrillas #REF!</definedName>
    <definedName name="MO_VENTHCESCAND" localSheetId="0">mocuadrillas #REF!</definedName>
    <definedName name="MO_VENTHCESCAND">mocuadrillas #REF!</definedName>
    <definedName name="MO_VENTHNORM" localSheetId="0">mocuadrillas #REF!</definedName>
    <definedName name="MO_VENTHNORM">mocuadrillas #REF!</definedName>
    <definedName name="MO_VERTEDAZULEJO" localSheetId="0">mocuadrillas #REF!</definedName>
    <definedName name="MO_VERTEDAZULEJO">mocuadrillas #REF!</definedName>
    <definedName name="MO_VERTEDPUL" localSheetId="0">mocuadrillas #REF!</definedName>
    <definedName name="MO_VERTEDPUL">mocuadrillas #REF!</definedName>
    <definedName name="MO_VIOLINAR1CARA">#REF!</definedName>
    <definedName name="MO_ZABALETAPISO">#REF!</definedName>
    <definedName name="MOCARP" localSheetId="0">mocuadrillas #REF!</definedName>
    <definedName name="MOCARP">mocuadrillas #REF!</definedName>
    <definedName name="MOCARPCOLCON" localSheetId="0">mocuadrillas #REF!</definedName>
    <definedName name="MOCARPCOLCON">mocuadrillas #REF!</definedName>
    <definedName name="MOCARPCOLCUACONF" localSheetId="0">mocuadrillas #REF!</definedName>
    <definedName name="MOCARPCOLCUACONF">mocuadrillas #REF!</definedName>
    <definedName name="MOCARPCOLCUAINST" localSheetId="0">mocuadrillas #REF!</definedName>
    <definedName name="MOCARPCOLCUAINST">mocuadrillas #REF!</definedName>
    <definedName name="MOCARPCOLINS" localSheetId="0">mocuadrillas #REF!</definedName>
    <definedName name="MOCARPCOLINS">mocuadrillas #REF!</definedName>
    <definedName name="MOCARPCOLTAPAS" localSheetId="0">mocuadrillas #REF!</definedName>
    <definedName name="MOCARPCOLTAPAS">mocuadrillas #REF!</definedName>
    <definedName name="MOCARPDESENC" localSheetId="0">mocuadrillas #REF!</definedName>
    <definedName name="MOCARPDESENC">mocuadrillas #REF!</definedName>
    <definedName name="MOCARPESTVARIAS" localSheetId="0">mocuadrillas #REF!</definedName>
    <definedName name="MOCARPESTVARIAS">mocuadrillas #REF!</definedName>
    <definedName name="MOCARPFALSOPISO" localSheetId="0">mocuadrillas #REF!</definedName>
    <definedName name="MOCARPFALSOPISO">mocuadrillas #REF!</definedName>
    <definedName name="MOCARPMUROS" localSheetId="0">mocuadrillas #REF!</definedName>
    <definedName name="MOCARPMUROS">mocuadrillas #REF!</definedName>
    <definedName name="MOCARPOTROS" localSheetId="0">mocuadrillas #REF!</definedName>
    <definedName name="MOCARPOTROS">mocuadrillas #REF!</definedName>
    <definedName name="MOCARPTC" localSheetId="0">mocuadrillas #REF!</definedName>
    <definedName name="MOCARPTC">mocuadrillas #REF!</definedName>
    <definedName name="MOCARPTRABTERM" localSheetId="0">mocuadrillas #REF!</definedName>
    <definedName name="MOCARPTRABTERM">mocuadrillas #REF!</definedName>
    <definedName name="MOCARPVIGADINT" localSheetId="0">mocuadrillas #REF!</definedName>
    <definedName name="MOCARPVIGADINT">mocuadrillas #REF!</definedName>
    <definedName name="MOEBANIST" localSheetId="0">mocuadrillas #REF!</definedName>
    <definedName name="MOEBANIST">mocuadrillas #REF!</definedName>
    <definedName name="MOELECTSALWP" localSheetId="0">mocuadrillas #REF!</definedName>
    <definedName name="MOELECTSALWP">mocuadrillas #REF!</definedName>
    <definedName name="MOESCALONES" localSheetId="0">mocuadrillas #REF!</definedName>
    <definedName name="MOESCALONES">mocuadrillas #REF!</definedName>
    <definedName name="MOINSTACCES" localSheetId="0">mocuadrillas #REF!</definedName>
    <definedName name="MOINSTACCES">mocuadrillas #REF!</definedName>
    <definedName name="MOINSTVENTANAS" localSheetId="0">mocuadrillas #REF!</definedName>
    <definedName name="MOINSTVENTANAS">mocuadrillas #REF!</definedName>
    <definedName name="MOLAVADEROS" localSheetId="0">mocuadrillas #REF!</definedName>
    <definedName name="MOLAVADEROS">mocuadrillas #REF!</definedName>
    <definedName name="MOPLOMAUMENTO" localSheetId="0">mocuadrillas #REF!</definedName>
    <definedName name="MOPLOMAUMENTO">mocuadrillas #REF!</definedName>
    <definedName name="MOVARIOS" localSheetId="0">mocuadrillas #REF!</definedName>
    <definedName name="MOVARIOS">mocuadrillas #REF!</definedName>
    <definedName name="PLIGADORA2">[4]Ins!$E$584</definedName>
    <definedName name="PROP">#REF!</definedName>
    <definedName name="PROY">#REF!</definedName>
    <definedName name="PWINCHE2000K">[4]Ins!$E$592</definedName>
    <definedName name="RNCARQSA">#REF!</definedName>
    <definedName name="RNCJAGS">#REF!</definedName>
    <definedName name="SALME">#N/A</definedName>
    <definedName name="TELJAGS">#REF!</definedName>
    <definedName name="_xlnm.Print_Titles" localSheetId="1">'2019-29'!$1:$8</definedName>
    <definedName name="_xlnm.Print_Titles" localSheetId="0">'2019-30'!$1:$8</definedName>
    <definedName name="USOSMADER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4" l="1"/>
  <c r="G12" i="4" s="1"/>
  <c r="F12" i="4"/>
  <c r="F16" i="4"/>
  <c r="F17" i="4"/>
  <c r="F18" i="4"/>
  <c r="F19" i="4"/>
  <c r="F20" i="4"/>
  <c r="F21" i="4"/>
  <c r="C22" i="4"/>
  <c r="F22" i="4" s="1"/>
  <c r="F23" i="4"/>
  <c r="F27" i="4"/>
  <c r="G58" i="4" s="1"/>
  <c r="F28" i="4"/>
  <c r="F29" i="4"/>
  <c r="F31" i="4"/>
  <c r="F32" i="4"/>
  <c r="F33" i="4"/>
  <c r="F34" i="4"/>
  <c r="F36" i="4"/>
  <c r="F37" i="4"/>
  <c r="F38" i="4"/>
  <c r="F39" i="4"/>
  <c r="F41" i="4"/>
  <c r="F42" i="4"/>
  <c r="F43" i="4"/>
  <c r="F46" i="4"/>
  <c r="F47" i="4"/>
  <c r="F49" i="4"/>
  <c r="F50" i="4"/>
  <c r="F52" i="4"/>
  <c r="F53" i="4"/>
  <c r="F54" i="4"/>
  <c r="F55" i="4"/>
  <c r="F57" i="4"/>
  <c r="C58" i="4"/>
  <c r="F58" i="4"/>
  <c r="F62" i="4"/>
  <c r="G88" i="4" s="1"/>
  <c r="F63" i="4"/>
  <c r="F64" i="4"/>
  <c r="F66" i="4"/>
  <c r="F67" i="4"/>
  <c r="F68" i="4"/>
  <c r="F69" i="4"/>
  <c r="F71" i="4"/>
  <c r="F72" i="4"/>
  <c r="F73" i="4"/>
  <c r="F74" i="4"/>
  <c r="F76" i="4"/>
  <c r="F77" i="4"/>
  <c r="F78" i="4"/>
  <c r="F81" i="4"/>
  <c r="F82" i="4"/>
  <c r="F84" i="4"/>
  <c r="F85" i="4"/>
  <c r="F87" i="4"/>
  <c r="C88" i="4"/>
  <c r="F88" i="4"/>
  <c r="F90" i="4"/>
  <c r="G90" i="4" s="1"/>
  <c r="F92" i="4"/>
  <c r="G92" i="4" s="1"/>
  <c r="F94" i="4"/>
  <c r="G94" i="4" s="1"/>
  <c r="F97" i="4"/>
  <c r="G99" i="4" s="1"/>
  <c r="F98" i="4"/>
  <c r="F99" i="4"/>
  <c r="F102" i="4"/>
  <c r="G104" i="4" s="1"/>
  <c r="F103" i="4"/>
  <c r="F104" i="4"/>
  <c r="F106" i="4"/>
  <c r="G106" i="4" s="1"/>
  <c r="F108" i="4"/>
  <c r="G108" i="4" s="1"/>
  <c r="C110" i="4"/>
  <c r="F110" i="4" s="1"/>
  <c r="G110" i="4" s="1"/>
  <c r="F112" i="4"/>
  <c r="G112" i="4"/>
  <c r="G132" i="4"/>
  <c r="G23" i="4" l="1"/>
  <c r="H114" i="4"/>
  <c r="G114" i="4"/>
  <c r="F118" i="4" l="1"/>
  <c r="F122" i="4"/>
  <c r="G128" i="4"/>
  <c r="F119" i="4"/>
  <c r="F117" i="4"/>
  <c r="G131" i="4"/>
  <c r="F121" i="4"/>
  <c r="G115" i="4"/>
  <c r="F120" i="4"/>
  <c r="G124" i="4" l="1"/>
  <c r="G130" i="4"/>
  <c r="G127" i="4" l="1"/>
  <c r="G125" i="4"/>
  <c r="G129" i="4" l="1"/>
  <c r="G134" i="4" s="1"/>
  <c r="G136" i="4" s="1"/>
  <c r="G143" i="3" l="1"/>
  <c r="G123" i="3"/>
  <c r="G121" i="3"/>
  <c r="C121" i="3"/>
  <c r="G119" i="3"/>
  <c r="G117" i="3"/>
  <c r="G115" i="3"/>
  <c r="G109" i="3"/>
  <c r="G103" i="3"/>
  <c r="G101" i="3"/>
  <c r="G99" i="3"/>
  <c r="G97" i="3"/>
  <c r="G63" i="3"/>
  <c r="C22" i="3"/>
  <c r="G23" i="3"/>
  <c r="G12" i="3"/>
  <c r="G125" i="3" l="1"/>
  <c r="F130" i="3" l="1"/>
  <c r="F131" i="3"/>
  <c r="G126" i="3"/>
  <c r="G139" i="3"/>
  <c r="F133" i="3"/>
  <c r="F129" i="3"/>
  <c r="G142" i="3"/>
  <c r="F132" i="3"/>
  <c r="F128" i="3"/>
  <c r="G135" i="3" l="1"/>
  <c r="G141" i="3"/>
  <c r="G138" i="3" l="1"/>
  <c r="G136" i="3"/>
  <c r="G140" i="3" l="1"/>
  <c r="G145" i="3" s="1"/>
</calcChain>
</file>

<file path=xl/sharedStrings.xml><?xml version="1.0" encoding="utf-8"?>
<sst xmlns="http://schemas.openxmlformats.org/spreadsheetml/2006/main" count="603" uniqueCount="231">
  <si>
    <t>CODIGO: 2019-29</t>
  </si>
  <si>
    <t xml:space="preserve"> </t>
  </si>
  <si>
    <t>No.</t>
  </si>
  <si>
    <t>Descripción</t>
  </si>
  <si>
    <t>Cantidad</t>
  </si>
  <si>
    <t>Unidad</t>
  </si>
  <si>
    <t>Precio RD$</t>
  </si>
  <si>
    <t>Costo RD$</t>
  </si>
  <si>
    <t>Sub-Total</t>
  </si>
  <si>
    <t>1.-</t>
  </si>
  <si>
    <t>TRABAJOS PRELIMINARES:</t>
  </si>
  <si>
    <t>1.1.-</t>
  </si>
  <si>
    <t>Replanteo</t>
  </si>
  <si>
    <t>ML</t>
  </si>
  <si>
    <t>1.2.-</t>
  </si>
  <si>
    <t>Caseta de Materiales</t>
  </si>
  <si>
    <t>PA</t>
  </si>
  <si>
    <t>2.-</t>
  </si>
  <si>
    <t>MOVIMIENTO DE TIERRA:</t>
  </si>
  <si>
    <t>2.1.-</t>
  </si>
  <si>
    <t>Excavacion:</t>
  </si>
  <si>
    <t>2.1.1.-</t>
  </si>
  <si>
    <t>Roca  Dura conTrencher (80%)</t>
  </si>
  <si>
    <t>M3</t>
  </si>
  <si>
    <t>2.1.2.-</t>
  </si>
  <si>
    <t>Material no Clasificado con Retroexcavadora con Neumatico (20%)</t>
  </si>
  <si>
    <t>2.2.-</t>
  </si>
  <si>
    <t>Suministro y Colocación Asiento de Arena</t>
  </si>
  <si>
    <t>2.3.-</t>
  </si>
  <si>
    <t xml:space="preserve">Relleno Compactado con Maquito  </t>
  </si>
  <si>
    <t>2.4.-</t>
  </si>
  <si>
    <t>Suministro de Material Para Relleno (Caliche 50%)</t>
  </si>
  <si>
    <t>2.5.-</t>
  </si>
  <si>
    <t>Relleno de Reposicion conTrencher (50%)</t>
  </si>
  <si>
    <t>2.6.-</t>
  </si>
  <si>
    <t xml:space="preserve">Bote de Material Sobrante </t>
  </si>
  <si>
    <t>3.-</t>
  </si>
  <si>
    <t>3.1.-</t>
  </si>
  <si>
    <t>Tuberias de:</t>
  </si>
  <si>
    <t>3.1.1.-</t>
  </si>
  <si>
    <t>Ø2" PVC SDR-21 S/ Junta de Goma</t>
  </si>
  <si>
    <t>3.1.2.-</t>
  </si>
  <si>
    <t>Ø3" PVC SDR-21 C/ Junta de Goma</t>
  </si>
  <si>
    <t>3.1.3.-</t>
  </si>
  <si>
    <t>Ø4" PVC SDR-26 C/ Junta de Goma</t>
  </si>
  <si>
    <t>3.1.4.-</t>
  </si>
  <si>
    <t>Ø8" PVC SDR-26 C/ Junta de Goma</t>
  </si>
  <si>
    <t>3.2.-</t>
  </si>
  <si>
    <t>Tee de:</t>
  </si>
  <si>
    <t>3.2.1.-</t>
  </si>
  <si>
    <t xml:space="preserve"> Ø16" x Ø8" Acero</t>
  </si>
  <si>
    <t>UD</t>
  </si>
  <si>
    <t>3.2.2.-</t>
  </si>
  <si>
    <t xml:space="preserve"> Ø8" x Ø8" Acero</t>
  </si>
  <si>
    <t>3.2.3.-</t>
  </si>
  <si>
    <t xml:space="preserve"> Ø8" x Ø4" Acero</t>
  </si>
  <si>
    <t>3.2.4.-</t>
  </si>
  <si>
    <t xml:space="preserve"> Ø8" x Ø3" Acero</t>
  </si>
  <si>
    <t>3.2.5.-</t>
  </si>
  <si>
    <t xml:space="preserve"> Ø3" x Ø3" Pvc</t>
  </si>
  <si>
    <t>3.3.-</t>
  </si>
  <si>
    <t>Codos de:</t>
  </si>
  <si>
    <t>3.3.1.-</t>
  </si>
  <si>
    <t>Ø8" x 75º Acero</t>
  </si>
  <si>
    <t>3.3.2.-</t>
  </si>
  <si>
    <t>Ø8" x 45º Acero</t>
  </si>
  <si>
    <t>3.3.3.-</t>
  </si>
  <si>
    <t>Ø8" x 30º Acero</t>
  </si>
  <si>
    <t>3.3.4.-</t>
  </si>
  <si>
    <t>Ø8" x 22.5º Acero</t>
  </si>
  <si>
    <t>3.3.5.-</t>
  </si>
  <si>
    <t>Ø3" x 22.5º Pvc</t>
  </si>
  <si>
    <t>3.4.-</t>
  </si>
  <si>
    <t>Cruz de:</t>
  </si>
  <si>
    <t>3.4.1.-</t>
  </si>
  <si>
    <t>3.4.2.-</t>
  </si>
  <si>
    <t xml:space="preserve"> Ø4" x Ø4" Pvc</t>
  </si>
  <si>
    <t>3.4.3.-</t>
  </si>
  <si>
    <t>3.5.-</t>
  </si>
  <si>
    <t>Reducción de:</t>
  </si>
  <si>
    <t>3.5.1.-</t>
  </si>
  <si>
    <t xml:space="preserve"> Ø8" @ Ø4" Acero</t>
  </si>
  <si>
    <t>3.5.2.-</t>
  </si>
  <si>
    <t xml:space="preserve"> Ø8" @ Ø3" Acero</t>
  </si>
  <si>
    <t>3.5.3.-</t>
  </si>
  <si>
    <t xml:space="preserve"> Ø8" @ Ø2" Acero</t>
  </si>
  <si>
    <t>3.6.-</t>
  </si>
  <si>
    <t>Tapon de:</t>
  </si>
  <si>
    <t>3.6.1.-</t>
  </si>
  <si>
    <t>Ø3" Pvc</t>
  </si>
  <si>
    <t>3.6.2.-</t>
  </si>
  <si>
    <t>Ø2" Pvc</t>
  </si>
  <si>
    <t>3.7.-</t>
  </si>
  <si>
    <t>Junta Dresser de:</t>
  </si>
  <si>
    <t>3.7.1.-</t>
  </si>
  <si>
    <t>Ø16"</t>
  </si>
  <si>
    <t>3.7.2.-</t>
  </si>
  <si>
    <t>Ø8"</t>
  </si>
  <si>
    <t>Ø4"</t>
  </si>
  <si>
    <t>Ø3"</t>
  </si>
  <si>
    <t>Ø2"</t>
  </si>
  <si>
    <t>3.8.-</t>
  </si>
  <si>
    <t>Valvulas de compuertas de:</t>
  </si>
  <si>
    <t>3.8.1.-</t>
  </si>
  <si>
    <t>Ø8" H. F. Platillada, Completa (Marca Mueller, AVK, o Similar)</t>
  </si>
  <si>
    <t>3.8.2.-</t>
  </si>
  <si>
    <t>Caja Telescópica</t>
  </si>
  <si>
    <t>4.-</t>
  </si>
  <si>
    <t>COLOCACIÓN DE TUBERIAS Y PIEZAS:</t>
  </si>
  <si>
    <t>4.1.-</t>
  </si>
  <si>
    <t>4.1.1.-</t>
  </si>
  <si>
    <t>4.1.2.-</t>
  </si>
  <si>
    <t>4.1.3.-</t>
  </si>
  <si>
    <t>4.1.4.-</t>
  </si>
  <si>
    <t>4.2.-</t>
  </si>
  <si>
    <t>4.2.1.-</t>
  </si>
  <si>
    <t>4.2.2.-</t>
  </si>
  <si>
    <t>4.2.3.-</t>
  </si>
  <si>
    <t>4.2.4.-</t>
  </si>
  <si>
    <t>4.2.5.-</t>
  </si>
  <si>
    <t>4.3.-</t>
  </si>
  <si>
    <t>4.3.1.-</t>
  </si>
  <si>
    <t>4.3.2.-</t>
  </si>
  <si>
    <t>4.4.-</t>
  </si>
  <si>
    <t>4.4.1.-</t>
  </si>
  <si>
    <t>4.4.2.-</t>
  </si>
  <si>
    <t>4.4.3.-</t>
  </si>
  <si>
    <t>4.5.-</t>
  </si>
  <si>
    <t>4.5.1.-</t>
  </si>
  <si>
    <t>4.5.2.-</t>
  </si>
  <si>
    <t>4.5.3.-</t>
  </si>
  <si>
    <t>4.6.-</t>
  </si>
  <si>
    <t>4.6.1.-</t>
  </si>
  <si>
    <t>4.6.2.-</t>
  </si>
  <si>
    <t>4.7.-</t>
  </si>
  <si>
    <t>4.7.1.-</t>
  </si>
  <si>
    <t>4.7.2.-</t>
  </si>
  <si>
    <t>5.-</t>
  </si>
  <si>
    <t>CEMENTO SOLVENTE</t>
  </si>
  <si>
    <t>GALON</t>
  </si>
  <si>
    <t>6.-</t>
  </si>
  <si>
    <t xml:space="preserve">ANCLAJE DE PIEZAS EN H. S. </t>
  </si>
  <si>
    <t>7.-</t>
  </si>
  <si>
    <t>8.-</t>
  </si>
  <si>
    <t>TRANSPORTE INTERNO TUBERIAS DE:</t>
  </si>
  <si>
    <t>8.1.-</t>
  </si>
  <si>
    <t>8.2.-</t>
  </si>
  <si>
    <t>8.3.-</t>
  </si>
  <si>
    <t>8.4.-</t>
  </si>
  <si>
    <t>9.-</t>
  </si>
  <si>
    <t>PRUEBA HIDROSTATICA TUBERIAS DE:</t>
  </si>
  <si>
    <t>9.1.-</t>
  </si>
  <si>
    <t>9.2.-</t>
  </si>
  <si>
    <t>9.3.-</t>
  </si>
  <si>
    <t>9.4.-</t>
  </si>
  <si>
    <t>10.-</t>
  </si>
  <si>
    <t>ACOMETIDAS DOMICILIARIAS PROMEDIO DE  Ø3/4" (Con Clamps de Acero y Caja plastica)</t>
  </si>
  <si>
    <t>11.-</t>
  </si>
  <si>
    <t>SUMINISTRO E INSTALACION HIDRANTE Ø8" x Ø4"</t>
  </si>
  <si>
    <t>12.-</t>
  </si>
  <si>
    <t xml:space="preserve">SEÑALIZACION Y MANEJO DE TRANSITO (Incluye: Personal, Luces, Cinta aviso de peligro, Cinta reflectiva, pago de horas en horarios nocturno, etc.) (Cubicar desglosado) </t>
  </si>
  <si>
    <t>DIRECCION TECNICA</t>
  </si>
  <si>
    <t>GASTOS ADMINISTRATIVOS</t>
  </si>
  <si>
    <t>TRANSPORTE</t>
  </si>
  <si>
    <t>SEGUROS Y FIANZA</t>
  </si>
  <si>
    <t>LEY # 6/86</t>
  </si>
  <si>
    <t>SUPERVISION C.A.A.S.D.</t>
  </si>
  <si>
    <t>TOTAL DE GASTOS INDIRECTOS</t>
  </si>
  <si>
    <t>SUB-TOTAL GENERAL</t>
  </si>
  <si>
    <t>PRESERVACION, MANTENIMIENTO Y CONSERVACION DE CUENCAS</t>
  </si>
  <si>
    <t>EQUIPAMIENTO CAASD</t>
  </si>
  <si>
    <t>IMPREVISTOS</t>
  </si>
  <si>
    <t>ITBIS DE LA DIRECCION TECNICA</t>
  </si>
  <si>
    <t>TRANSPORTE DE EQUIPOS PESADOS (Pagar Contra Facturas)</t>
  </si>
  <si>
    <t>CODIA</t>
  </si>
  <si>
    <t>TOTAL GENERAL A CONTRATAR</t>
  </si>
  <si>
    <t>PRESUPUESTO: EMPALME Ø16" x  Ø8" Y COLOCACION TUBERIAS DE Ø2",  Ø3", Ø4" Y Ø8" PVC, PARA LA RED DE DISTRIBUCION DE AGUA POTABLE, POLIGONO  No. 4 DEL SECTOR LA UREÑA,  UBICADO EN EL KM. 19 DE LA AUTOPISTA LAS AMERICAS. SANTO DOMINGO ESTE                                                 (Departamento Este)</t>
  </si>
  <si>
    <t>SUMINISTRO DE TUBERIAS Y PIEZAS:</t>
  </si>
  <si>
    <t>Valvula de Compuerta de:</t>
  </si>
  <si>
    <t>3.7.3.-</t>
  </si>
  <si>
    <t>3.7.4.-</t>
  </si>
  <si>
    <t>3.7.5.-</t>
  </si>
  <si>
    <t>4.3.3.-</t>
  </si>
  <si>
    <t>4.3.4.-</t>
  </si>
  <si>
    <t>4.3.5.-</t>
  </si>
  <si>
    <t>REPARACION DE SERVICIOS EXISTENTES (Cubicar esta partida detallando las actividades realizadas)</t>
  </si>
  <si>
    <t>SUB-TOTAL COSTOS DIRECTOS</t>
  </si>
  <si>
    <t>Sometido por :</t>
  </si>
  <si>
    <t>Revisado por:</t>
  </si>
  <si>
    <t>___________________________</t>
  </si>
  <si>
    <t>Ing. Luis Báez</t>
  </si>
  <si>
    <t>Juana Fermín</t>
  </si>
  <si>
    <t xml:space="preserve">Enc. Departamento de Ingeniería </t>
  </si>
  <si>
    <t>Auxiliar de Ingeniería</t>
  </si>
  <si>
    <t>Visto Bueno por:</t>
  </si>
  <si>
    <t>Aprobado por :</t>
  </si>
  <si>
    <t>Ing. Luis López</t>
  </si>
  <si>
    <t>Ing. Marcelle Ríos Diaz</t>
  </si>
  <si>
    <t>Enc. Departamento de Costos y Presupuestos</t>
  </si>
  <si>
    <t>Enc. Unidad Ejecutora de Proyectos</t>
  </si>
  <si>
    <t xml:space="preserve">CORPORACION DEL ACUEDUCTO Y ALCANTARILLADO DE SANTO DOMINGO </t>
  </si>
  <si>
    <t>***C.A.A.S.D.***</t>
  </si>
  <si>
    <t>Unidad Ejecutora de Proyectos</t>
  </si>
  <si>
    <t>Ø4" PVC SDR-21 C/ Junta de Goma</t>
  </si>
  <si>
    <t>REPOSICION DE CARPETA ASFALTICA e= 3"</t>
  </si>
  <si>
    <t>M2</t>
  </si>
  <si>
    <t>13.-</t>
  </si>
  <si>
    <t>Corte de Asfalto con Maquina</t>
  </si>
  <si>
    <t>2.7.-</t>
  </si>
  <si>
    <t>SUB-TOTAL DE COSTOS DIRECTOS</t>
  </si>
  <si>
    <t>Ø8" PVC SDR-26 Con Junta de Goma</t>
  </si>
  <si>
    <t>Ø3" PVC SDR-21 Con Junta de Goma</t>
  </si>
  <si>
    <t>Ø2" PVC SDR-21 Con Junta de Goma</t>
  </si>
  <si>
    <t>REPARACION DE SERVICIOS EXISTENTES (Cubicar esta partida detallando las actividades realizadas) Cubicar Desglosado</t>
  </si>
  <si>
    <t>Ø2" PVC</t>
  </si>
  <si>
    <t>Ø3" PVC</t>
  </si>
  <si>
    <t>4.4.3</t>
  </si>
  <si>
    <t>4.4.2</t>
  </si>
  <si>
    <t xml:space="preserve"> Ø3" x Ø3" PVC</t>
  </si>
  <si>
    <t>4.4.1</t>
  </si>
  <si>
    <t>Ø3" x 45º Pvc</t>
  </si>
  <si>
    <t>Ø8" x 90º Acero</t>
  </si>
  <si>
    <t>Ø8" x 26º Acero</t>
  </si>
  <si>
    <t xml:space="preserve"> Ø8" x Ø3"  Acero</t>
  </si>
  <si>
    <t xml:space="preserve"> Ø8" x Ø8"  Acero</t>
  </si>
  <si>
    <t>Juntas Dresser de:</t>
  </si>
  <si>
    <t xml:space="preserve">Tapon de: </t>
  </si>
  <si>
    <t>SUMINISTRO DE TUBERIAS Y PIEZAS :</t>
  </si>
  <si>
    <t xml:space="preserve">Excavación con: </t>
  </si>
  <si>
    <t>PRESUPUESTO: RED DE DISTRIBUCION DE AGUA POTABLE PARA SECTOR LA UREÑA NORTE-5.                                                    SANTO DOMINGO ESTE (Departamento Este)</t>
  </si>
  <si>
    <t>CODIGO: 2019-30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</si>
</sst>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7" formatCode="&quot;RD$&quot;#,##0.00_);\(&quot;RD$&quot;#,##0.00\)"/>
    <numFmt numFmtId="43" formatCode="_(* #,##0.00_);_(* \(#,##0.00\);_(* &quot;-&quot;??_);_(@_)"/>
    <numFmt numFmtId="164" formatCode="_(* #,##0.00_);_(* \(#,##0.00\);_(* \-??_);_(@_)"/>
    <numFmt numFmtId="165" formatCode="_-* #,##0.00_-;\-* #,##0.00_-;_-* \-??_-;_-@_-"/>
    <numFmt numFmtId="166" formatCode="_(\$* #,##0.00_);_(\$* \(#,##0.00\);_(\$* \-??_);_(@_)"/>
    <numFmt numFmtId="167" formatCode="_([$€]* #,##0.00_);_([$€]* \(#,##0.00\);_([$€]* \-??_);_(@_)"/>
    <numFmt numFmtId="168" formatCode="_-* #,##0.00\ _€_-;\-* #,##0.00\ _€_-;_-* \-??\ _€_-;_-@_-"/>
    <numFmt numFmtId="169" formatCode="_-* #,##0\ _€_-;\-* #,##0\ _€_-;_-* &quot;- &quot;_€_-;_-@_-"/>
    <numFmt numFmtId="170" formatCode="_(* #,##0_);_(* \(#,##0\);_(* \-_);_(@_)"/>
    <numFmt numFmtId="171" formatCode="_(&quot;RD$&quot;* #,##0.00_);_(&quot;RD$&quot;* \(#,##0.00\);_(&quot;RD$&quot;* \-??_);_(@_)"/>
    <numFmt numFmtId="172" formatCode="[$-1C0A]#,##0.00_);\(#,##0.00\)"/>
    <numFmt numFmtId="173" formatCode="[$-1C0A]dd\-mmm\-yy"/>
    <numFmt numFmtId="174" formatCode="#,##0.#&quot;.-&quot;"/>
    <numFmt numFmtId="175" formatCode="#,##0.\-"/>
    <numFmt numFmtId="176" formatCode="0.0%"/>
    <numFmt numFmtId="177" formatCode="0.00_);\(0.00\)"/>
    <numFmt numFmtId="178" formatCode="[$-1C0A]#,##0.00_);[Red]\(#,##0.00\)"/>
    <numFmt numFmtId="179" formatCode="0.0\ %"/>
    <numFmt numFmtId="180" formatCode="0.0_)"/>
    <numFmt numFmtId="181" formatCode="0.00_)"/>
    <numFmt numFmtId="182" formatCode="_-* #,##0.00\ _€_-;\-* #,##0.00\ _€_-;_-* &quot;-&quot;??\ _€_-;_-@_-"/>
    <numFmt numFmtId="183" formatCode="_-* #,##0.00_-;\-* #,##0.00_-;_-* &quot;-&quot;??_-;_-@_-"/>
  </numFmts>
  <fonts count="69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3333CC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663300"/>
      <name val="Calibri"/>
      <family val="2"/>
      <charset val="1"/>
    </font>
    <font>
      <sz val="10"/>
      <name val="Arial"/>
      <family val="2"/>
      <charset val="1"/>
    </font>
    <font>
      <sz val="10"/>
      <name val="Courier New"/>
      <family val="3"/>
      <charset val="1"/>
    </font>
    <font>
      <sz val="10"/>
      <name val="Times New Roman"/>
      <family val="1"/>
      <charset val="1"/>
    </font>
    <font>
      <b/>
      <sz val="11"/>
      <color rgb="FF424242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3333CC"/>
      <name val="Calibri"/>
      <family val="2"/>
      <charset val="1"/>
    </font>
    <font>
      <b/>
      <sz val="13"/>
      <color rgb="FF3333CC"/>
      <name val="Calibri"/>
      <family val="2"/>
      <charset val="1"/>
    </font>
    <font>
      <b/>
      <sz val="18"/>
      <color rgb="FF3333CC"/>
      <name val="Cambria"/>
      <family val="2"/>
      <charset val="1"/>
    </font>
    <font>
      <sz val="12"/>
      <name val="Arial"/>
      <family val="2"/>
      <charset val="1"/>
    </font>
    <font>
      <b/>
      <sz val="16"/>
      <name val="Times New Roman"/>
      <family val="1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16"/>
      <name val="Times New Roman"/>
      <family val="1"/>
      <charset val="1"/>
    </font>
    <font>
      <sz val="16"/>
      <name val="Arial"/>
      <family val="2"/>
      <charset val="1"/>
    </font>
    <font>
      <b/>
      <sz val="16"/>
      <name val="Arial"/>
      <family val="2"/>
      <charset val="1"/>
    </font>
    <font>
      <b/>
      <sz val="14"/>
      <name val="Times New Roman"/>
      <family val="1"/>
      <charset val="1"/>
    </font>
    <font>
      <sz val="14"/>
      <name val="Verdana"/>
      <family val="2"/>
      <charset val="1"/>
    </font>
    <font>
      <b/>
      <sz val="12"/>
      <name val="Arial"/>
      <family val="2"/>
      <charset val="1"/>
    </font>
    <font>
      <sz val="14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6"/>
      <color rgb="FF000000"/>
      <name val="Times New Roman"/>
      <family val="1"/>
      <charset val="1"/>
    </font>
    <font>
      <b/>
      <sz val="14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6"/>
      <color rgb="FF000000"/>
      <name val="Times New Roman"/>
      <family val="1"/>
      <charset val="1"/>
    </font>
    <font>
      <sz val="12"/>
      <color rgb="FF000000"/>
      <name val="Arial"/>
      <family val="2"/>
      <charset val="1"/>
    </font>
    <font>
      <sz val="16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0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b/>
      <sz val="18"/>
      <name val="Times New Roman"/>
      <family val="1"/>
      <charset val="1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</font>
    <font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Arial"/>
      <family val="2"/>
    </font>
    <font>
      <b/>
      <sz val="11"/>
      <color rgb="FF000000"/>
      <name val="Times New Roman"/>
      <family val="1"/>
      <charset val="1"/>
    </font>
    <font>
      <sz val="14"/>
      <color theme="1"/>
      <name val="Verdana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DBEEF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B7DEE8"/>
      </patternFill>
    </fill>
    <fill>
      <patternFill patternType="solid">
        <fgColor rgb="FFE3E3E3"/>
        <bgColor rgb="FFDCE6F2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969696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996666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0C0FF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333399"/>
        <bgColor rgb="FF3333CC"/>
      </patternFill>
    </fill>
    <fill>
      <patternFill patternType="solid">
        <fgColor rgb="FFFF0000"/>
        <bgColor rgb="FF800000"/>
      </patternFill>
    </fill>
    <fill>
      <patternFill patternType="solid">
        <fgColor rgb="FF336666"/>
        <bgColor rgb="FF215968"/>
      </patternFill>
    </fill>
    <fill>
      <patternFill patternType="solid">
        <fgColor rgb="FF996666"/>
        <bgColor rgb="FF996633"/>
      </patternFill>
    </fill>
    <fill>
      <patternFill patternType="solid">
        <fgColor rgb="FFFFFFFF"/>
        <bgColor rgb="FFFFFFC0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double">
        <color rgb="FF9966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8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35">
    <xf numFmtId="0" fontId="0" fillId="0" borderId="0"/>
    <xf numFmtId="164" fontId="46" fillId="0" borderId="0" applyBorder="0" applyProtection="0"/>
    <xf numFmtId="9" fontId="46" fillId="0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4" fillId="4" borderId="0" applyBorder="0" applyProtection="0"/>
    <xf numFmtId="0" fontId="4" fillId="4" borderId="0" applyBorder="0" applyProtection="0"/>
    <xf numFmtId="0" fontId="4" fillId="4" borderId="0" applyBorder="0" applyProtection="0"/>
    <xf numFmtId="0" fontId="5" fillId="16" borderId="1" applyProtection="0"/>
    <xf numFmtId="0" fontId="5" fillId="16" borderId="1" applyProtection="0"/>
    <xf numFmtId="0" fontId="5" fillId="16" borderId="1" applyProtection="0"/>
    <xf numFmtId="0" fontId="5" fillId="16" borderId="1" applyProtection="0"/>
    <xf numFmtId="0" fontId="6" fillId="0" borderId="2" applyProtection="0"/>
    <xf numFmtId="0" fontId="6" fillId="0" borderId="2" applyProtection="0"/>
    <xf numFmtId="0" fontId="6" fillId="0" borderId="2" applyProtection="0"/>
    <xf numFmtId="0" fontId="6" fillId="0" borderId="2" applyProtection="0"/>
    <xf numFmtId="164" fontId="46" fillId="0" borderId="0" applyBorder="0" applyProtection="0"/>
    <xf numFmtId="165" fontId="46" fillId="0" borderId="0" applyBorder="0" applyProtection="0"/>
    <xf numFmtId="166" fontId="46" fillId="0" borderId="0" applyBorder="0" applyProtection="0"/>
    <xf numFmtId="0" fontId="7" fillId="17" borderId="3" applyProtection="0"/>
    <xf numFmtId="0" fontId="7" fillId="17" borderId="3" applyProtection="0"/>
    <xf numFmtId="0" fontId="7" fillId="17" borderId="3" applyProtection="0"/>
    <xf numFmtId="0" fontId="7" fillId="17" borderId="3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7" borderId="3" applyProtection="0"/>
    <xf numFmtId="0" fontId="9" fillId="7" borderId="3" applyProtection="0"/>
    <xf numFmtId="0" fontId="9" fillId="7" borderId="3" applyProtection="0"/>
    <xf numFmtId="0" fontId="9" fillId="7" borderId="3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167" fontId="46" fillId="0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0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4" fontId="46" fillId="0" borderId="0" applyBorder="0" applyProtection="0"/>
    <xf numFmtId="164" fontId="46" fillId="0" borderId="0" applyBorder="0" applyProtection="0"/>
    <xf numFmtId="168" fontId="46" fillId="0" borderId="0" applyBorder="0" applyProtection="0"/>
    <xf numFmtId="168" fontId="46" fillId="0" borderId="0" applyBorder="0" applyProtection="0"/>
    <xf numFmtId="169" fontId="46" fillId="0" borderId="0" applyBorder="0" applyProtection="0"/>
    <xf numFmtId="169" fontId="46" fillId="0" borderId="0" applyBorder="0" applyProtection="0"/>
    <xf numFmtId="169" fontId="46" fillId="0" borderId="0" applyBorder="0" applyProtection="0"/>
    <xf numFmtId="170" fontId="46" fillId="0" borderId="0" applyBorder="0" applyProtection="0"/>
    <xf numFmtId="169" fontId="46" fillId="0" borderId="0" applyBorder="0" applyProtection="0"/>
    <xf numFmtId="169" fontId="46" fillId="0" borderId="0" applyBorder="0" applyProtection="0"/>
    <xf numFmtId="169" fontId="46" fillId="0" borderId="0" applyBorder="0" applyProtection="0"/>
    <xf numFmtId="170" fontId="46" fillId="0" borderId="0" applyBorder="0" applyProtection="0"/>
    <xf numFmtId="169" fontId="46" fillId="0" borderId="0" applyBorder="0" applyProtection="0"/>
    <xf numFmtId="169" fontId="46" fillId="0" borderId="0" applyBorder="0" applyProtection="0"/>
    <xf numFmtId="169" fontId="46" fillId="0" borderId="0" applyBorder="0" applyProtection="0"/>
    <xf numFmtId="170" fontId="46" fillId="0" borderId="0" applyBorder="0" applyProtection="0"/>
    <xf numFmtId="169" fontId="46" fillId="0" borderId="0" applyBorder="0" applyProtection="0"/>
    <xf numFmtId="169" fontId="46" fillId="0" borderId="0" applyBorder="0" applyProtection="0"/>
    <xf numFmtId="169" fontId="46" fillId="0" borderId="0" applyBorder="0" applyProtection="0"/>
    <xf numFmtId="170" fontId="46" fillId="0" borderId="0" applyBorder="0" applyProtection="0"/>
    <xf numFmtId="169" fontId="46" fillId="0" borderId="0" applyBorder="0" applyProtection="0"/>
    <xf numFmtId="169" fontId="46" fillId="0" borderId="0" applyBorder="0" applyProtection="0"/>
    <xf numFmtId="169" fontId="46" fillId="0" borderId="0" applyBorder="0" applyProtection="0"/>
    <xf numFmtId="170" fontId="46" fillId="0" borderId="0" applyBorder="0" applyProtection="0"/>
    <xf numFmtId="166" fontId="46" fillId="0" borderId="0" applyBorder="0" applyProtection="0"/>
    <xf numFmtId="166" fontId="46" fillId="0" borderId="0" applyBorder="0" applyProtection="0"/>
    <xf numFmtId="166" fontId="46" fillId="0" borderId="0" applyBorder="0" applyProtection="0"/>
    <xf numFmtId="166" fontId="46" fillId="0" borderId="0" applyBorder="0" applyProtection="0"/>
    <xf numFmtId="166" fontId="46" fillId="0" borderId="0" applyBorder="0" applyProtection="0"/>
    <xf numFmtId="166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171" fontId="46" fillId="0" borderId="0" applyBorder="0" applyProtection="0"/>
    <xf numFmtId="0" fontId="11" fillId="18" borderId="0" applyBorder="0" applyProtection="0"/>
    <xf numFmtId="0" fontId="11" fillId="18" borderId="0" applyBorder="0" applyProtection="0"/>
    <xf numFmtId="0" fontId="11" fillId="18" borderId="0" applyBorder="0" applyProtection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2" fontId="13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46" fillId="19" borderId="4" applyProtection="0"/>
    <xf numFmtId="0" fontId="46" fillId="19" borderId="4" applyProtection="0"/>
    <xf numFmtId="0" fontId="46" fillId="19" borderId="4" applyProtection="0"/>
    <xf numFmtId="0" fontId="46" fillId="19" borderId="4" applyProtection="0"/>
    <xf numFmtId="0" fontId="15" fillId="17" borderId="5" applyProtection="0"/>
    <xf numFmtId="0" fontId="15" fillId="17" borderId="5" applyProtection="0"/>
    <xf numFmtId="0" fontId="15" fillId="17" borderId="5" applyProtection="0"/>
    <xf numFmtId="0" fontId="15" fillId="17" borderId="5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8" fillId="0" borderId="6" applyProtection="0"/>
    <xf numFmtId="0" fontId="18" fillId="0" borderId="6" applyProtection="0"/>
    <xf numFmtId="0" fontId="18" fillId="0" borderId="6" applyProtection="0"/>
    <xf numFmtId="0" fontId="18" fillId="0" borderId="6" applyProtection="0"/>
    <xf numFmtId="0" fontId="19" fillId="0" borderId="7" applyProtection="0"/>
    <xf numFmtId="0" fontId="19" fillId="0" borderId="7" applyProtection="0"/>
    <xf numFmtId="0" fontId="19" fillId="0" borderId="7" applyProtection="0"/>
    <xf numFmtId="0" fontId="19" fillId="0" borderId="7" applyProtection="0"/>
    <xf numFmtId="0" fontId="20" fillId="0" borderId="8" applyProtection="0"/>
    <xf numFmtId="0" fontId="20" fillId="0" borderId="8" applyProtection="0"/>
    <xf numFmtId="0" fontId="20" fillId="0" borderId="8" applyProtection="0"/>
    <xf numFmtId="0" fontId="20" fillId="0" borderId="8" applyProtection="0"/>
    <xf numFmtId="0" fontId="8" fillId="0" borderId="9" applyProtection="0"/>
    <xf numFmtId="0" fontId="8" fillId="0" borderId="9" applyProtection="0"/>
    <xf numFmtId="0" fontId="8" fillId="0" borderId="9" applyProtection="0"/>
    <xf numFmtId="0" fontId="8" fillId="0" borderId="9" applyProtection="0"/>
    <xf numFmtId="0" fontId="21" fillId="0" borderId="0" applyBorder="0" applyProtection="0"/>
    <xf numFmtId="0" fontId="21" fillId="0" borderId="0" applyBorder="0" applyProtection="0"/>
    <xf numFmtId="0" fontId="21" fillId="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49" fillId="0" borderId="0"/>
    <xf numFmtId="182" fontId="46" fillId="0" borderId="0" applyFont="0" applyFill="0" applyBorder="0" applyAlignment="0" applyProtection="0"/>
    <xf numFmtId="0" fontId="1" fillId="0" borderId="0"/>
    <xf numFmtId="182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83" fontId="1" fillId="0" borderId="0" applyFont="0" applyFill="0" applyBorder="0" applyAlignment="0" applyProtection="0"/>
  </cellStyleXfs>
  <cellXfs count="460">
    <xf numFmtId="0" fontId="0" fillId="0" borderId="0" xfId="0"/>
    <xf numFmtId="0" fontId="22" fillId="0" borderId="0" xfId="0" applyFont="1"/>
    <xf numFmtId="4" fontId="22" fillId="0" borderId="0" xfId="0" applyNumberFormat="1" applyFont="1"/>
    <xf numFmtId="0" fontId="24" fillId="0" borderId="0" xfId="0" applyFont="1"/>
    <xf numFmtId="0" fontId="25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4" fontId="27" fillId="0" borderId="0" xfId="0" applyNumberFormat="1" applyFont="1" applyAlignment="1">
      <alignment horizontal="center"/>
    </xf>
    <xf numFmtId="0" fontId="14" fillId="0" borderId="0" xfId="0" applyFont="1"/>
    <xf numFmtId="0" fontId="30" fillId="0" borderId="0" xfId="0" applyFont="1"/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4" fontId="29" fillId="0" borderId="12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right" vertical="center" wrapText="1"/>
    </xf>
    <xf numFmtId="0" fontId="29" fillId="0" borderId="15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4" fontId="32" fillId="0" borderId="15" xfId="0" applyNumberFormat="1" applyFont="1" applyBorder="1" applyAlignment="1">
      <alignment vertical="center" wrapText="1"/>
    </xf>
    <xf numFmtId="0" fontId="31" fillId="0" borderId="16" xfId="0" applyFont="1" applyBorder="1" applyAlignment="1">
      <alignment horizontal="center" vertical="center"/>
    </xf>
    <xf numFmtId="0" fontId="32" fillId="0" borderId="14" xfId="0" applyFont="1" applyBorder="1" applyAlignment="1">
      <alignment horizontal="right" vertical="center" wrapText="1"/>
    </xf>
    <xf numFmtId="164" fontId="32" fillId="0" borderId="15" xfId="1" applyFont="1" applyBorder="1" applyAlignment="1" applyProtection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164" fontId="32" fillId="0" borderId="15" xfId="1" applyFont="1" applyBorder="1" applyAlignment="1" applyProtection="1">
      <alignment horizontal="center" vertical="center" wrapText="1"/>
    </xf>
    <xf numFmtId="0" fontId="32" fillId="0" borderId="15" xfId="0" applyFont="1" applyBorder="1" applyAlignment="1">
      <alignment wrapText="1"/>
    </xf>
    <xf numFmtId="164" fontId="32" fillId="0" borderId="15" xfId="1" applyFont="1" applyBorder="1" applyAlignment="1" applyProtection="1">
      <alignment wrapText="1"/>
    </xf>
    <xf numFmtId="0" fontId="32" fillId="0" borderId="15" xfId="0" applyFont="1" applyBorder="1" applyAlignment="1">
      <alignment horizontal="center" wrapText="1"/>
    </xf>
    <xf numFmtId="164" fontId="32" fillId="0" borderId="15" xfId="1" applyFont="1" applyBorder="1" applyAlignment="1" applyProtection="1">
      <alignment horizontal="center" wrapText="1"/>
    </xf>
    <xf numFmtId="164" fontId="23" fillId="0" borderId="16" xfId="498" applyNumberFormat="1" applyFont="1" applyBorder="1" applyAlignment="1">
      <alignment vertical="center" wrapText="1"/>
    </xf>
    <xf numFmtId="0" fontId="29" fillId="0" borderId="14" xfId="498" applyFont="1" applyBorder="1" applyAlignment="1">
      <alignment horizontal="right" vertical="center" wrapText="1"/>
    </xf>
    <xf numFmtId="0" fontId="29" fillId="0" borderId="15" xfId="498" applyFont="1" applyBorder="1" applyAlignment="1">
      <alignment vertical="center" wrapText="1"/>
    </xf>
    <xf numFmtId="4" fontId="32" fillId="0" borderId="15" xfId="1" applyNumberFormat="1" applyFont="1" applyBorder="1" applyAlignment="1" applyProtection="1">
      <alignment horizontal="right" vertical="center" wrapText="1"/>
    </xf>
    <xf numFmtId="0" fontId="32" fillId="0" borderId="15" xfId="498" applyFont="1" applyBorder="1" applyAlignment="1">
      <alignment vertical="center" wrapText="1"/>
    </xf>
    <xf numFmtId="0" fontId="26" fillId="0" borderId="16" xfId="498" applyFont="1" applyBorder="1" applyAlignment="1">
      <alignment vertical="center" wrapText="1"/>
    </xf>
    <xf numFmtId="164" fontId="31" fillId="0" borderId="0" xfId="1" applyFont="1" applyBorder="1" applyAlignment="1" applyProtection="1">
      <alignment vertical="center" wrapText="1"/>
    </xf>
    <xf numFmtId="164" fontId="0" fillId="0" borderId="0" xfId="1" applyFont="1" applyBorder="1" applyAlignment="1" applyProtection="1"/>
    <xf numFmtId="0" fontId="12" fillId="0" borderId="0" xfId="498" applyAlignment="1">
      <alignment vertical="center" wrapText="1"/>
    </xf>
    <xf numFmtId="174" fontId="33" fillId="0" borderId="14" xfId="496" applyNumberFormat="1" applyFont="1" applyBorder="1" applyAlignment="1">
      <alignment horizontal="right" vertical="center" wrapText="1"/>
    </xf>
    <xf numFmtId="0" fontId="33" fillId="0" borderId="15" xfId="496" applyFont="1" applyBorder="1" applyAlignment="1">
      <alignment horizontal="left" vertical="center" wrapText="1"/>
    </xf>
    <xf numFmtId="0" fontId="34" fillId="0" borderId="15" xfId="496" applyFont="1" applyBorder="1" applyAlignment="1">
      <alignment horizontal="center" vertical="center" wrapText="1"/>
    </xf>
    <xf numFmtId="164" fontId="34" fillId="0" borderId="15" xfId="1" applyFont="1" applyBorder="1" applyAlignment="1" applyProtection="1">
      <alignment vertical="center" wrapText="1"/>
    </xf>
    <xf numFmtId="164" fontId="34" fillId="0" borderId="15" xfId="68" applyFont="1" applyBorder="1" applyAlignment="1" applyProtection="1">
      <alignment vertical="center"/>
    </xf>
    <xf numFmtId="0" fontId="35" fillId="0" borderId="16" xfId="496" applyFont="1" applyBorder="1" applyAlignment="1">
      <alignment vertical="center" wrapText="1"/>
    </xf>
    <xf numFmtId="164" fontId="29" fillId="0" borderId="0" xfId="1" applyFont="1" applyBorder="1" applyAlignment="1" applyProtection="1">
      <alignment vertical="center" wrapText="1"/>
    </xf>
    <xf numFmtId="0" fontId="37" fillId="0" borderId="0" xfId="496" applyFont="1" applyAlignment="1">
      <alignment vertical="center" wrapText="1"/>
    </xf>
    <xf numFmtId="174" fontId="34" fillId="0" borderId="14" xfId="496" applyNumberFormat="1" applyFont="1" applyBorder="1" applyAlignment="1">
      <alignment horizontal="right" vertical="center" wrapText="1"/>
    </xf>
    <xf numFmtId="0" fontId="32" fillId="24" borderId="15" xfId="492" applyFont="1" applyFill="1" applyBorder="1" applyAlignment="1">
      <alignment horizontal="left" vertical="center"/>
    </xf>
    <xf numFmtId="0" fontId="32" fillId="0" borderId="15" xfId="492" applyFont="1" applyBorder="1" applyAlignment="1">
      <alignment horizontal="left" vertical="center" wrapText="1"/>
    </xf>
    <xf numFmtId="0" fontId="32" fillId="24" borderId="14" xfId="498" applyFont="1" applyFill="1" applyBorder="1" applyAlignment="1">
      <alignment horizontal="right" vertical="center" wrapText="1"/>
    </xf>
    <xf numFmtId="0" fontId="32" fillId="0" borderId="15" xfId="498" applyFont="1" applyBorder="1" applyAlignment="1">
      <alignment horizontal="center" vertical="center" wrapText="1"/>
    </xf>
    <xf numFmtId="4" fontId="32" fillId="0" borderId="15" xfId="0" applyNumberFormat="1" applyFont="1" applyBorder="1" applyAlignment="1">
      <alignment horizontal="right"/>
    </xf>
    <xf numFmtId="0" fontId="12" fillId="0" borderId="0" xfId="0" applyFont="1"/>
    <xf numFmtId="0" fontId="32" fillId="0" borderId="14" xfId="498" applyFont="1" applyBorder="1" applyAlignment="1">
      <alignment horizontal="right" vertical="center" wrapText="1"/>
    </xf>
    <xf numFmtId="0" fontId="29" fillId="0" borderId="15" xfId="498" applyFont="1" applyBorder="1" applyAlignment="1">
      <alignment horizontal="left" vertical="center" wrapText="1"/>
    </xf>
    <xf numFmtId="0" fontId="22" fillId="0" borderId="15" xfId="498" applyFont="1" applyBorder="1" applyAlignment="1">
      <alignment vertical="center" wrapText="1"/>
    </xf>
    <xf numFmtId="4" fontId="32" fillId="0" borderId="15" xfId="1" applyNumberFormat="1" applyFont="1" applyBorder="1" applyAlignment="1" applyProtection="1">
      <alignment vertical="center" wrapText="1"/>
    </xf>
    <xf numFmtId="0" fontId="32" fillId="0" borderId="14" xfId="0" applyFont="1" applyBorder="1" applyAlignment="1">
      <alignment horizontal="right" vertical="center"/>
    </xf>
    <xf numFmtId="0" fontId="32" fillId="0" borderId="15" xfId="0" applyFont="1" applyBorder="1" applyAlignment="1">
      <alignment horizontal="left" vertical="center"/>
    </xf>
    <xf numFmtId="4" fontId="32" fillId="0" borderId="15" xfId="0" applyNumberFormat="1" applyFont="1" applyBorder="1" applyAlignment="1">
      <alignment vertical="center"/>
    </xf>
    <xf numFmtId="164" fontId="32" fillId="0" borderId="15" xfId="1" applyFont="1" applyBorder="1" applyAlignment="1" applyProtection="1">
      <alignment vertical="center"/>
    </xf>
    <xf numFmtId="164" fontId="23" fillId="0" borderId="16" xfId="0" applyNumberFormat="1" applyFont="1" applyBorder="1" applyAlignment="1">
      <alignment vertical="center"/>
    </xf>
    <xf numFmtId="0" fontId="12" fillId="0" borderId="15" xfId="498" applyBorder="1" applyAlignment="1">
      <alignment vertical="center" wrapText="1"/>
    </xf>
    <xf numFmtId="0" fontId="32" fillId="0" borderId="19" xfId="498" applyFont="1" applyBorder="1" applyAlignment="1">
      <alignment horizontal="center" vertical="center" wrapText="1"/>
    </xf>
    <xf numFmtId="164" fontId="32" fillId="0" borderId="20" xfId="1" applyFont="1" applyBorder="1" applyAlignment="1" applyProtection="1">
      <alignment vertical="center"/>
    </xf>
    <xf numFmtId="164" fontId="32" fillId="0" borderId="20" xfId="1" applyFont="1" applyBorder="1" applyAlignment="1" applyProtection="1">
      <alignment vertical="center" wrapText="1"/>
    </xf>
    <xf numFmtId="0" fontId="32" fillId="0" borderId="21" xfId="498" applyFont="1" applyBorder="1" applyAlignment="1">
      <alignment horizontal="right" vertical="center" wrapText="1"/>
    </xf>
    <xf numFmtId="0" fontId="32" fillId="0" borderId="22" xfId="0" applyFont="1" applyBorder="1" applyAlignment="1">
      <alignment horizontal="left" vertical="center"/>
    </xf>
    <xf numFmtId="4" fontId="32" fillId="0" borderId="22" xfId="0" applyNumberFormat="1" applyFont="1" applyBorder="1" applyAlignment="1">
      <alignment vertical="center"/>
    </xf>
    <xf numFmtId="164" fontId="23" fillId="0" borderId="23" xfId="498" applyNumberFormat="1" applyFont="1" applyBorder="1" applyAlignment="1">
      <alignment vertical="center" wrapText="1"/>
    </xf>
    <xf numFmtId="0" fontId="29" fillId="0" borderId="15" xfId="0" applyFont="1" applyBorder="1" applyAlignment="1">
      <alignment horizontal="left" vertical="center"/>
    </xf>
    <xf numFmtId="164" fontId="12" fillId="0" borderId="0" xfId="498" applyNumberFormat="1" applyBorder="1" applyAlignment="1">
      <alignment vertical="center" wrapText="1"/>
    </xf>
    <xf numFmtId="2" fontId="24" fillId="0" borderId="0" xfId="498" applyNumberFormat="1" applyFont="1" applyBorder="1" applyAlignment="1">
      <alignment vertical="center" wrapText="1"/>
    </xf>
    <xf numFmtId="2" fontId="12" fillId="0" borderId="0" xfId="498" applyNumberFormat="1" applyBorder="1" applyAlignment="1">
      <alignment vertical="center" wrapText="1"/>
    </xf>
    <xf numFmtId="0" fontId="12" fillId="0" borderId="0" xfId="498" applyBorder="1" applyAlignment="1">
      <alignment vertical="center" wrapText="1"/>
    </xf>
    <xf numFmtId="0" fontId="12" fillId="0" borderId="16" xfId="498" applyBorder="1" applyAlignment="1">
      <alignment vertical="center" wrapText="1"/>
    </xf>
    <xf numFmtId="0" fontId="12" fillId="0" borderId="24" xfId="498" applyBorder="1" applyAlignment="1">
      <alignment vertical="center" wrapText="1"/>
    </xf>
    <xf numFmtId="0" fontId="32" fillId="0" borderId="19" xfId="492" applyFont="1" applyBorder="1" applyAlignment="1">
      <alignment horizontal="left" vertical="center" wrapText="1"/>
    </xf>
    <xf numFmtId="164" fontId="32" fillId="0" borderId="15" xfId="68" applyFont="1" applyBorder="1" applyAlignment="1" applyProtection="1">
      <alignment vertical="center"/>
    </xf>
    <xf numFmtId="0" fontId="32" fillId="0" borderId="15" xfId="496" applyFont="1" applyBorder="1" applyAlignment="1">
      <alignment horizontal="center" vertical="center"/>
    </xf>
    <xf numFmtId="165" fontId="32" fillId="0" borderId="15" xfId="69" applyFont="1" applyBorder="1" applyAlignment="1" applyProtection="1">
      <alignment vertical="center" wrapText="1"/>
    </xf>
    <xf numFmtId="0" fontId="32" fillId="0" borderId="0" xfId="496" applyFont="1" applyAlignment="1">
      <alignment horizontal="left" vertical="center"/>
    </xf>
    <xf numFmtId="165" fontId="32" fillId="0" borderId="15" xfId="69" applyFont="1" applyBorder="1" applyAlignment="1" applyProtection="1">
      <alignment vertical="center"/>
    </xf>
    <xf numFmtId="0" fontId="32" fillId="0" borderId="15" xfId="0" applyFont="1" applyBorder="1" applyAlignment="1">
      <alignment horizontal="center" vertical="center"/>
    </xf>
    <xf numFmtId="0" fontId="32" fillId="0" borderId="22" xfId="498" applyFont="1" applyBorder="1" applyAlignment="1">
      <alignment horizontal="center" vertical="center" wrapText="1"/>
    </xf>
    <xf numFmtId="164" fontId="32" fillId="0" borderId="22" xfId="1" applyFont="1" applyBorder="1" applyAlignment="1" applyProtection="1">
      <alignment vertical="center"/>
    </xf>
    <xf numFmtId="4" fontId="32" fillId="0" borderId="0" xfId="0" applyNumberFormat="1" applyFont="1" applyBorder="1" applyAlignment="1">
      <alignment horizontal="right" vertical="center"/>
    </xf>
    <xf numFmtId="164" fontId="23" fillId="0" borderId="16" xfId="0" applyNumberFormat="1" applyFont="1" applyBorder="1" applyAlignment="1">
      <alignment wrapText="1"/>
    </xf>
    <xf numFmtId="164" fontId="39" fillId="0" borderId="16" xfId="496" applyNumberFormat="1" applyFont="1" applyBorder="1" applyAlignment="1">
      <alignment vertical="center" wrapText="1"/>
    </xf>
    <xf numFmtId="0" fontId="40" fillId="0" borderId="0" xfId="496" applyFont="1" applyAlignment="1">
      <alignment vertical="center" wrapText="1"/>
    </xf>
    <xf numFmtId="4" fontId="32" fillId="0" borderId="22" xfId="1" applyNumberFormat="1" applyFont="1" applyBorder="1" applyAlignment="1" applyProtection="1">
      <alignment vertical="center" wrapText="1"/>
    </xf>
    <xf numFmtId="164" fontId="39" fillId="0" borderId="23" xfId="496" applyNumberFormat="1" applyFont="1" applyBorder="1" applyAlignment="1">
      <alignment vertical="center" wrapText="1"/>
    </xf>
    <xf numFmtId="0" fontId="29" fillId="0" borderId="15" xfId="0" applyFont="1" applyBorder="1" applyAlignment="1">
      <alignment horizontal="left" vertical="center" wrapText="1"/>
    </xf>
    <xf numFmtId="164" fontId="32" fillId="0" borderId="15" xfId="215" applyFont="1" applyBorder="1" applyAlignment="1" applyProtection="1">
      <alignment vertical="center"/>
    </xf>
    <xf numFmtId="164" fontId="23" fillId="0" borderId="16" xfId="0" applyNumberFormat="1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9" fillId="0" borderId="14" xfId="508" applyFont="1" applyBorder="1" applyAlignment="1">
      <alignment horizontal="right" vertical="center" wrapText="1"/>
    </xf>
    <xf numFmtId="0" fontId="29" fillId="0" borderId="15" xfId="508" applyFont="1" applyBorder="1" applyAlignment="1">
      <alignment horizontal="left" vertical="center" wrapText="1"/>
    </xf>
    <xf numFmtId="164" fontId="34" fillId="0" borderId="15" xfId="272" applyFont="1" applyBorder="1" applyAlignment="1" applyProtection="1">
      <alignment vertical="center" wrapText="1"/>
    </xf>
    <xf numFmtId="0" fontId="32" fillId="0" borderId="15" xfId="508" applyFont="1" applyBorder="1" applyAlignment="1">
      <alignment horizontal="center" vertical="center" wrapText="1"/>
    </xf>
    <xf numFmtId="164" fontId="34" fillId="0" borderId="15" xfId="273" applyFont="1" applyBorder="1" applyAlignment="1" applyProtection="1">
      <alignment vertical="center" wrapText="1"/>
    </xf>
    <xf numFmtId="164" fontId="39" fillId="0" borderId="16" xfId="492" applyNumberFormat="1" applyFont="1" applyBorder="1" applyAlignment="1">
      <alignment vertical="center" wrapText="1"/>
    </xf>
    <xf numFmtId="164" fontId="32" fillId="0" borderId="0" xfId="272" applyFont="1" applyBorder="1" applyAlignment="1" applyProtection="1"/>
    <xf numFmtId="0" fontId="12" fillId="0" borderId="0" xfId="496" applyBorder="1"/>
    <xf numFmtId="0" fontId="40" fillId="0" borderId="0" xfId="496" applyFont="1" applyBorder="1" applyAlignment="1">
      <alignment vertical="center" wrapText="1"/>
    </xf>
    <xf numFmtId="0" fontId="29" fillId="0" borderId="14" xfId="0" applyFont="1" applyBorder="1" applyAlignment="1">
      <alignment horizontal="right" vertical="center"/>
    </xf>
    <xf numFmtId="168" fontId="32" fillId="0" borderId="15" xfId="446" applyFont="1" applyBorder="1" applyAlignment="1" applyProtection="1">
      <alignment vertical="center" wrapText="1"/>
    </xf>
    <xf numFmtId="0" fontId="32" fillId="0" borderId="25" xfId="498" applyFont="1" applyBorder="1" applyAlignment="1">
      <alignment horizontal="right" vertical="center" wrapText="1"/>
    </xf>
    <xf numFmtId="0" fontId="32" fillId="0" borderId="26" xfId="498" applyFont="1" applyBorder="1" applyAlignment="1">
      <alignment horizontal="center" vertical="center" wrapText="1"/>
    </xf>
    <xf numFmtId="4" fontId="32" fillId="0" borderId="26" xfId="1" applyNumberFormat="1" applyFont="1" applyBorder="1" applyAlignment="1" applyProtection="1">
      <alignment vertical="center" wrapText="1"/>
    </xf>
    <xf numFmtId="164" fontId="32" fillId="0" borderId="26" xfId="1" applyFont="1" applyBorder="1" applyAlignment="1" applyProtection="1">
      <alignment vertical="center" wrapText="1"/>
    </xf>
    <xf numFmtId="164" fontId="23" fillId="0" borderId="27" xfId="498" applyNumberFormat="1" applyFont="1" applyBorder="1" applyAlignment="1">
      <alignment vertical="center" wrapText="1"/>
    </xf>
    <xf numFmtId="0" fontId="23" fillId="0" borderId="14" xfId="0" applyFont="1" applyBorder="1" applyAlignment="1">
      <alignment horizontal="right"/>
    </xf>
    <xf numFmtId="0" fontId="26" fillId="0" borderId="15" xfId="0" applyFont="1" applyBorder="1" applyAlignment="1">
      <alignment vertical="center"/>
    </xf>
    <xf numFmtId="2" fontId="26" fillId="0" borderId="15" xfId="0" applyNumberFormat="1" applyFont="1" applyBorder="1"/>
    <xf numFmtId="9" fontId="26" fillId="0" borderId="15" xfId="0" applyNumberFormat="1" applyFont="1" applyBorder="1" applyAlignment="1">
      <alignment horizontal="center"/>
    </xf>
    <xf numFmtId="4" fontId="26" fillId="0" borderId="15" xfId="1" applyNumberFormat="1" applyFont="1" applyBorder="1" applyAlignment="1" applyProtection="1"/>
    <xf numFmtId="164" fontId="26" fillId="0" borderId="15" xfId="1" applyFont="1" applyBorder="1" applyAlignment="1" applyProtection="1"/>
    <xf numFmtId="164" fontId="32" fillId="0" borderId="0" xfId="1" applyFont="1" applyBorder="1" applyAlignment="1" applyProtection="1"/>
    <xf numFmtId="0" fontId="26" fillId="0" borderId="14" xfId="0" applyFont="1" applyBorder="1" applyAlignment="1">
      <alignment horizontal="right" vertical="center"/>
    </xf>
    <xf numFmtId="4" fontId="26" fillId="0" borderId="15" xfId="0" applyNumberFormat="1" applyFont="1" applyBorder="1" applyAlignment="1">
      <alignment horizontal="center" vertical="center"/>
    </xf>
    <xf numFmtId="176" fontId="26" fillId="0" borderId="15" xfId="2" applyNumberFormat="1" applyFont="1" applyBorder="1" applyAlignment="1" applyProtection="1">
      <alignment horizontal="center" vertical="center"/>
    </xf>
    <xf numFmtId="164" fontId="23" fillId="0" borderId="16" xfId="1" applyFont="1" applyBorder="1" applyAlignment="1" applyProtection="1">
      <alignment vertical="center"/>
    </xf>
    <xf numFmtId="0" fontId="26" fillId="0" borderId="14" xfId="0" applyFont="1" applyBorder="1" applyAlignment="1">
      <alignment vertical="center"/>
    </xf>
    <xf numFmtId="10" fontId="32" fillId="0" borderId="15" xfId="0" applyNumberFormat="1" applyFont="1" applyBorder="1" applyAlignment="1">
      <alignment horizontal="center" vertical="center"/>
    </xf>
    <xf numFmtId="9" fontId="26" fillId="0" borderId="15" xfId="2" applyFont="1" applyBorder="1" applyAlignment="1" applyProtection="1">
      <alignment horizontal="center" vertical="center"/>
    </xf>
    <xf numFmtId="164" fontId="26" fillId="0" borderId="15" xfId="1" applyFont="1" applyBorder="1" applyAlignment="1" applyProtection="1">
      <alignment vertical="center"/>
    </xf>
    <xf numFmtId="0" fontId="26" fillId="0" borderId="25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4" fontId="26" fillId="0" borderId="26" xfId="0" applyNumberFormat="1" applyFont="1" applyBorder="1" applyAlignment="1">
      <alignment horizontal="center" vertical="center"/>
    </xf>
    <xf numFmtId="0" fontId="26" fillId="0" borderId="26" xfId="0" applyFont="1" applyBorder="1" applyAlignment="1">
      <alignment vertical="center"/>
    </xf>
    <xf numFmtId="164" fontId="23" fillId="0" borderId="27" xfId="1" applyFont="1" applyBorder="1" applyAlignment="1" applyProtection="1">
      <alignment vertical="center"/>
    </xf>
    <xf numFmtId="0" fontId="23" fillId="0" borderId="28" xfId="0" applyFont="1" applyBorder="1" applyAlignment="1">
      <alignment vertical="center"/>
    </xf>
    <xf numFmtId="0" fontId="12" fillId="0" borderId="28" xfId="0" applyFont="1" applyBorder="1"/>
    <xf numFmtId="0" fontId="26" fillId="0" borderId="28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29" xfId="0" applyFont="1" applyBorder="1" applyAlignment="1">
      <alignment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8" xfId="0" applyFont="1" applyBorder="1" applyAlignment="1">
      <alignment vertical="center"/>
    </xf>
    <xf numFmtId="164" fontId="23" fillId="0" borderId="30" xfId="1" applyFont="1" applyBorder="1" applyAlignment="1" applyProtection="1">
      <alignment vertical="center"/>
    </xf>
    <xf numFmtId="4" fontId="26" fillId="0" borderId="18" xfId="0" applyNumberFormat="1" applyFont="1" applyBorder="1" applyAlignment="1">
      <alignment horizontal="center" vertical="center"/>
    </xf>
    <xf numFmtId="9" fontId="26" fillId="0" borderId="18" xfId="2" applyFont="1" applyBorder="1" applyAlignment="1" applyProtection="1">
      <alignment horizontal="center" vertical="center"/>
    </xf>
    <xf numFmtId="0" fontId="26" fillId="0" borderId="31" xfId="0" applyFont="1" applyBorder="1" applyAlignment="1">
      <alignment vertical="center"/>
    </xf>
    <xf numFmtId="177" fontId="26" fillId="0" borderId="18" xfId="0" applyNumberFormat="1" applyFont="1" applyBorder="1" applyAlignment="1">
      <alignment vertical="center"/>
    </xf>
    <xf numFmtId="164" fontId="26" fillId="0" borderId="18" xfId="1" applyFont="1" applyBorder="1" applyAlignment="1" applyProtection="1">
      <alignment vertical="center"/>
    </xf>
    <xf numFmtId="0" fontId="41" fillId="0" borderId="17" xfId="0" applyFont="1" applyBorder="1" applyAlignment="1">
      <alignment vertical="center"/>
    </xf>
    <xf numFmtId="0" fontId="26" fillId="0" borderId="31" xfId="0" applyFont="1" applyBorder="1" applyAlignment="1">
      <alignment vertical="center" wrapText="1"/>
    </xf>
    <xf numFmtId="0" fontId="41" fillId="0" borderId="18" xfId="498" applyFont="1" applyBorder="1" applyAlignment="1">
      <alignment vertical="center"/>
    </xf>
    <xf numFmtId="164" fontId="26" fillId="0" borderId="18" xfId="359" applyFont="1" applyBorder="1" applyAlignment="1" applyProtection="1">
      <alignment vertical="center"/>
    </xf>
    <xf numFmtId="0" fontId="26" fillId="0" borderId="18" xfId="498" applyFont="1" applyBorder="1" applyAlignment="1">
      <alignment horizontal="center" vertical="center"/>
    </xf>
    <xf numFmtId="164" fontId="26" fillId="0" borderId="18" xfId="274" applyFont="1" applyBorder="1" applyAlignment="1" applyProtection="1">
      <alignment vertical="center"/>
    </xf>
    <xf numFmtId="164" fontId="23" fillId="0" borderId="30" xfId="359" applyFont="1" applyBorder="1" applyAlignment="1" applyProtection="1">
      <alignment vertical="center"/>
    </xf>
    <xf numFmtId="0" fontId="43" fillId="0" borderId="0" xfId="492" applyFont="1" applyAlignment="1">
      <alignment vertical="center"/>
    </xf>
    <xf numFmtId="0" fontId="44" fillId="0" borderId="0" xfId="496" applyFont="1" applyAlignment="1">
      <alignment vertical="center" wrapText="1"/>
    </xf>
    <xf numFmtId="0" fontId="32" fillId="0" borderId="17" xfId="0" applyFont="1" applyBorder="1" applyAlignment="1">
      <alignment vertical="center"/>
    </xf>
    <xf numFmtId="179" fontId="26" fillId="0" borderId="18" xfId="2" applyNumberFormat="1" applyFont="1" applyBorder="1" applyAlignment="1" applyProtection="1">
      <alignment horizontal="center" vertical="center"/>
    </xf>
    <xf numFmtId="164" fontId="26" fillId="0" borderId="32" xfId="1" applyFont="1" applyBorder="1" applyAlignment="1" applyProtection="1">
      <alignment vertical="center"/>
    </xf>
    <xf numFmtId="164" fontId="23" fillId="0" borderId="33" xfId="68" applyFont="1" applyBorder="1" applyAlignment="1" applyProtection="1">
      <alignment vertical="center"/>
    </xf>
    <xf numFmtId="0" fontId="26" fillId="0" borderId="21" xfId="0" applyFont="1" applyBorder="1" applyAlignment="1">
      <alignment vertical="center"/>
    </xf>
    <xf numFmtId="0" fontId="26" fillId="0" borderId="20" xfId="0" applyFont="1" applyBorder="1" applyAlignment="1">
      <alignment horizontal="left" vertical="center" wrapText="1"/>
    </xf>
    <xf numFmtId="9" fontId="26" fillId="0" borderId="26" xfId="2" applyFont="1" applyBorder="1" applyAlignment="1" applyProtection="1">
      <alignment horizontal="center" vertical="center"/>
    </xf>
    <xf numFmtId="0" fontId="12" fillId="0" borderId="0" xfId="0" applyFont="1" applyAlignment="1">
      <alignment wrapText="1"/>
    </xf>
    <xf numFmtId="0" fontId="0" fillId="0" borderId="34" xfId="0" applyBorder="1"/>
    <xf numFmtId="0" fontId="0" fillId="0" borderId="35" xfId="0" applyBorder="1"/>
    <xf numFmtId="4" fontId="32" fillId="0" borderId="15" xfId="0" applyNumberFormat="1" applyFont="1" applyBorder="1" applyAlignment="1">
      <alignment horizontal="center" vertical="center" wrapText="1"/>
    </xf>
    <xf numFmtId="164" fontId="32" fillId="0" borderId="0" xfId="1" applyFont="1" applyBorder="1" applyAlignment="1" applyProtection="1">
      <alignment vertical="center"/>
    </xf>
    <xf numFmtId="4" fontId="32" fillId="0" borderId="22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horizontal="right" vertical="center"/>
    </xf>
    <xf numFmtId="164" fontId="23" fillId="0" borderId="23" xfId="0" applyNumberFormat="1" applyFont="1" applyBorder="1" applyAlignment="1">
      <alignment vertical="center"/>
    </xf>
    <xf numFmtId="175" fontId="33" fillId="0" borderId="21" xfId="496" applyNumberFormat="1" applyFont="1" applyBorder="1" applyAlignment="1">
      <alignment horizontal="right" vertical="center" wrapText="1"/>
    </xf>
    <xf numFmtId="0" fontId="33" fillId="0" borderId="22" xfId="496" applyFont="1" applyBorder="1" applyAlignment="1">
      <alignment horizontal="left" vertical="center" wrapText="1"/>
    </xf>
    <xf numFmtId="164" fontId="34" fillId="0" borderId="22" xfId="68" applyFont="1" applyBorder="1" applyAlignment="1" applyProtection="1">
      <alignment vertical="center" wrapText="1"/>
    </xf>
    <xf numFmtId="0" fontId="34" fillId="0" borderId="22" xfId="496" applyFont="1" applyBorder="1" applyAlignment="1">
      <alignment horizontal="center" vertical="center" wrapText="1"/>
    </xf>
    <xf numFmtId="164" fontId="34" fillId="0" borderId="22" xfId="68" applyFont="1" applyBorder="1" applyAlignment="1" applyProtection="1">
      <alignment vertical="center"/>
    </xf>
    <xf numFmtId="0" fontId="22" fillId="0" borderId="0" xfId="0" applyFont="1" applyBorder="1"/>
    <xf numFmtId="0" fontId="29" fillId="0" borderId="0" xfId="0" applyFont="1" applyBorder="1" applyAlignment="1">
      <alignment horizontal="right"/>
    </xf>
    <xf numFmtId="4" fontId="22" fillId="0" borderId="0" xfId="0" applyNumberFormat="1" applyFont="1" applyBorder="1"/>
    <xf numFmtId="4" fontId="31" fillId="0" borderId="0" xfId="0" applyNumberFormat="1" applyFont="1" applyBorder="1"/>
    <xf numFmtId="0" fontId="12" fillId="0" borderId="0" xfId="0" applyFont="1" applyBorder="1"/>
    <xf numFmtId="9" fontId="12" fillId="0" borderId="0" xfId="0" applyNumberFormat="1" applyFont="1" applyBorder="1"/>
    <xf numFmtId="0" fontId="36" fillId="0" borderId="0" xfId="496" applyFont="1" applyBorder="1" applyAlignment="1">
      <alignment vertical="center" wrapText="1"/>
    </xf>
    <xf numFmtId="0" fontId="37" fillId="0" borderId="0" xfId="496" applyFont="1" applyBorder="1" applyAlignment="1">
      <alignment vertical="center" wrapText="1"/>
    </xf>
    <xf numFmtId="4" fontId="0" fillId="0" borderId="0" xfId="0" applyNumberFormat="1" applyBorder="1"/>
    <xf numFmtId="168" fontId="0" fillId="0" borderId="0" xfId="0" applyNumberFormat="1" applyBorder="1"/>
    <xf numFmtId="164" fontId="38" fillId="0" borderId="0" xfId="498" applyNumberFormat="1" applyFont="1" applyBorder="1" applyAlignment="1">
      <alignment vertical="center" wrapText="1"/>
    </xf>
    <xf numFmtId="2" fontId="12" fillId="0" borderId="0" xfId="0" applyNumberFormat="1" applyFont="1" applyBorder="1"/>
    <xf numFmtId="2" fontId="0" fillId="0" borderId="0" xfId="0" applyNumberFormat="1" applyBorder="1"/>
    <xf numFmtId="4" fontId="31" fillId="0" borderId="0" xfId="498" applyNumberFormat="1" applyFont="1" applyBorder="1" applyAlignment="1">
      <alignment horizontal="center" vertical="center" wrapText="1"/>
    </xf>
    <xf numFmtId="0" fontId="31" fillId="0" borderId="0" xfId="498" applyFont="1" applyBorder="1" applyAlignment="1">
      <alignment horizontal="center" vertical="center" wrapText="1"/>
    </xf>
    <xf numFmtId="2" fontId="24" fillId="0" borderId="0" xfId="498" applyNumberFormat="1" applyFont="1" applyBorder="1" applyAlignment="1">
      <alignment horizontal="center" vertical="center" wrapText="1"/>
    </xf>
    <xf numFmtId="2" fontId="36" fillId="0" borderId="0" xfId="496" applyNumberFormat="1" applyFont="1" applyBorder="1" applyAlignment="1">
      <alignment vertical="center" wrapText="1"/>
    </xf>
    <xf numFmtId="164" fontId="29" fillId="0" borderId="0" xfId="252" applyFont="1" applyBorder="1" applyAlignment="1" applyProtection="1"/>
    <xf numFmtId="2" fontId="24" fillId="0" borderId="0" xfId="0" applyNumberFormat="1" applyFont="1" applyBorder="1" applyAlignment="1">
      <alignment vertical="center" wrapText="1"/>
    </xf>
    <xf numFmtId="4" fontId="22" fillId="0" borderId="0" xfId="0" applyNumberFormat="1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2" fontId="31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172" fontId="38" fillId="0" borderId="0" xfId="498" applyNumberFormat="1" applyFont="1" applyBorder="1" applyAlignment="1">
      <alignment vertical="center" wrapText="1"/>
    </xf>
    <xf numFmtId="164" fontId="32" fillId="0" borderId="0" xfId="1" applyFont="1" applyBorder="1" applyAlignment="1" applyProtection="1">
      <alignment vertical="center" wrapText="1"/>
    </xf>
    <xf numFmtId="2" fontId="24" fillId="0" borderId="0" xfId="0" applyNumberFormat="1" applyFont="1" applyBorder="1"/>
    <xf numFmtId="0" fontId="0" fillId="0" borderId="0" xfId="0" applyBorder="1"/>
    <xf numFmtId="0" fontId="42" fillId="0" borderId="0" xfId="498" applyFont="1" applyBorder="1" applyAlignment="1">
      <alignment vertical="center"/>
    </xf>
    <xf numFmtId="178" fontId="42" fillId="0" borderId="0" xfId="498" applyNumberFormat="1" applyFont="1" applyBorder="1" applyAlignment="1">
      <alignment horizontal="center" vertical="center"/>
    </xf>
    <xf numFmtId="0" fontId="42" fillId="0" borderId="0" xfId="498" applyFont="1" applyBorder="1" applyAlignment="1">
      <alignment horizontal="center" vertical="center"/>
    </xf>
    <xf numFmtId="0" fontId="43" fillId="0" borderId="0" xfId="492" applyFont="1" applyBorder="1" applyAlignment="1">
      <alignment vertical="center"/>
    </xf>
    <xf numFmtId="2" fontId="24" fillId="0" borderId="0" xfId="0" applyNumberFormat="1" applyFont="1" applyBorder="1" applyAlignment="1">
      <alignment wrapText="1"/>
    </xf>
    <xf numFmtId="2" fontId="12" fillId="0" borderId="0" xfId="0" applyNumberFormat="1" applyFont="1" applyBorder="1" applyAlignment="1">
      <alignment wrapText="1"/>
    </xf>
    <xf numFmtId="0" fontId="12" fillId="0" borderId="0" xfId="0" applyFont="1" applyBorder="1" applyAlignment="1">
      <alignment wrapText="1"/>
    </xf>
    <xf numFmtId="178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5" fillId="0" borderId="0" xfId="0" applyFont="1" applyBorder="1" applyAlignment="1">
      <alignment horizontal="right"/>
    </xf>
    <xf numFmtId="178" fontId="0" fillId="0" borderId="0" xfId="0" applyNumberFormat="1" applyBorder="1"/>
    <xf numFmtId="180" fontId="47" fillId="0" borderId="0" xfId="551" applyNumberFormat="1" applyFont="1" applyAlignment="1">
      <alignment vertical="center"/>
    </xf>
    <xf numFmtId="0" fontId="47" fillId="0" borderId="0" xfId="551" applyFont="1" applyAlignment="1">
      <alignment horizontal="left" vertical="center"/>
    </xf>
    <xf numFmtId="168" fontId="47" fillId="0" borderId="0" xfId="212" applyFont="1" applyBorder="1" applyAlignment="1" applyProtection="1">
      <alignment vertical="center"/>
    </xf>
    <xf numFmtId="168" fontId="47" fillId="0" borderId="0" xfId="212" applyFont="1" applyAlignment="1">
      <alignment vertical="center"/>
    </xf>
    <xf numFmtId="0" fontId="48" fillId="0" borderId="0" xfId="551" applyFont="1" applyAlignment="1">
      <alignment horizontal="left" vertical="center"/>
    </xf>
    <xf numFmtId="168" fontId="48" fillId="0" borderId="0" xfId="212" applyFont="1" applyBorder="1" applyAlignment="1" applyProtection="1">
      <alignment vertical="center"/>
    </xf>
    <xf numFmtId="168" fontId="48" fillId="0" borderId="0" xfId="194" applyFont="1" applyBorder="1" applyAlignment="1" applyProtection="1">
      <alignment vertical="center"/>
    </xf>
    <xf numFmtId="0" fontId="50" fillId="0" borderId="0" xfId="615" applyFont="1"/>
    <xf numFmtId="4" fontId="50" fillId="0" borderId="0" xfId="615" applyNumberFormat="1" applyFont="1"/>
    <xf numFmtId="0" fontId="49" fillId="0" borderId="0" xfId="615"/>
    <xf numFmtId="0" fontId="49" fillId="0" borderId="35" xfId="615" applyBorder="1"/>
    <xf numFmtId="0" fontId="51" fillId="0" borderId="0" xfId="615" applyFont="1"/>
    <xf numFmtId="0" fontId="52" fillId="0" borderId="0" xfId="615" applyFont="1"/>
    <xf numFmtId="4" fontId="52" fillId="0" borderId="0" xfId="615" applyNumberFormat="1" applyFont="1"/>
    <xf numFmtId="0" fontId="51" fillId="0" borderId="35" xfId="615" applyFont="1" applyBorder="1"/>
    <xf numFmtId="40" fontId="51" fillId="0" borderId="0" xfId="615" applyNumberFormat="1" applyFont="1"/>
    <xf numFmtId="0" fontId="53" fillId="0" borderId="0" xfId="615" applyFont="1" applyAlignment="1">
      <alignment horizontal="right"/>
    </xf>
    <xf numFmtId="0" fontId="51" fillId="0" borderId="34" xfId="615" applyFont="1" applyBorder="1"/>
    <xf numFmtId="0" fontId="51" fillId="0" borderId="0" xfId="615" applyFont="1" applyAlignment="1">
      <alignment horizontal="center"/>
    </xf>
    <xf numFmtId="40" fontId="51" fillId="0" borderId="0" xfId="615" applyNumberFormat="1" applyFont="1" applyAlignment="1">
      <alignment horizontal="center"/>
    </xf>
    <xf numFmtId="182" fontId="47" fillId="0" borderId="0" xfId="616" applyFont="1" applyBorder="1" applyAlignment="1" applyProtection="1">
      <alignment vertical="center"/>
    </xf>
    <xf numFmtId="0" fontId="47" fillId="0" borderId="0" xfId="617" applyFont="1" applyAlignment="1">
      <alignment horizontal="left" vertical="center"/>
    </xf>
    <xf numFmtId="180" fontId="47" fillId="0" borderId="0" xfId="617" applyNumberFormat="1" applyFont="1" applyAlignment="1">
      <alignment vertical="center"/>
    </xf>
    <xf numFmtId="182" fontId="48" fillId="0" borderId="0" xfId="616" applyFont="1" applyBorder="1" applyAlignment="1" applyProtection="1">
      <alignment vertical="center"/>
    </xf>
    <xf numFmtId="0" fontId="48" fillId="0" borderId="0" xfId="617" applyFont="1" applyAlignment="1">
      <alignment horizontal="left" vertical="center"/>
    </xf>
    <xf numFmtId="2" fontId="51" fillId="0" borderId="0" xfId="615" applyNumberFormat="1" applyFont="1"/>
    <xf numFmtId="2" fontId="54" fillId="0" borderId="0" xfId="615" applyNumberFormat="1" applyFont="1"/>
    <xf numFmtId="182" fontId="48" fillId="0" borderId="0" xfId="618" applyFont="1" applyBorder="1" applyAlignment="1" applyProtection="1">
      <alignment vertical="center"/>
    </xf>
    <xf numFmtId="0" fontId="51" fillId="0" borderId="0" xfId="615" applyFont="1" applyAlignment="1">
      <alignment wrapText="1"/>
    </xf>
    <xf numFmtId="43" fontId="55" fillId="0" borderId="27" xfId="619" applyFont="1" applyBorder="1" applyAlignment="1">
      <alignment vertical="center"/>
    </xf>
    <xf numFmtId="0" fontId="56" fillId="0" borderId="26" xfId="615" applyFont="1" applyBorder="1" applyAlignment="1">
      <alignment vertical="center"/>
    </xf>
    <xf numFmtId="9" fontId="56" fillId="0" borderId="26" xfId="620" applyFont="1" applyBorder="1" applyAlignment="1">
      <alignment horizontal="center" vertical="center"/>
    </xf>
    <xf numFmtId="4" fontId="56" fillId="0" borderId="26" xfId="615" applyNumberFormat="1" applyFont="1" applyBorder="1" applyAlignment="1">
      <alignment horizontal="center" vertical="center"/>
    </xf>
    <xf numFmtId="0" fontId="55" fillId="0" borderId="26" xfId="615" applyFont="1" applyBorder="1" applyAlignment="1">
      <alignment vertical="center"/>
    </xf>
    <xf numFmtId="0" fontId="56" fillId="0" borderId="25" xfId="615" applyFont="1" applyBorder="1" applyAlignment="1">
      <alignment vertical="center"/>
    </xf>
    <xf numFmtId="2" fontId="51" fillId="0" borderId="0" xfId="615" applyNumberFormat="1" applyFont="1" applyAlignment="1">
      <alignment wrapText="1"/>
    </xf>
    <xf numFmtId="2" fontId="54" fillId="0" borderId="0" xfId="615" applyNumberFormat="1" applyFont="1" applyAlignment="1">
      <alignment wrapText="1"/>
    </xf>
    <xf numFmtId="43" fontId="55" fillId="0" borderId="16" xfId="619" applyFont="1" applyBorder="1" applyAlignment="1">
      <alignment vertical="center"/>
    </xf>
    <xf numFmtId="43" fontId="56" fillId="0" borderId="15" xfId="619" applyFont="1" applyBorder="1" applyAlignment="1">
      <alignment vertical="center"/>
    </xf>
    <xf numFmtId="0" fontId="56" fillId="0" borderId="15" xfId="615" applyFont="1" applyBorder="1" applyAlignment="1">
      <alignment vertical="center"/>
    </xf>
    <xf numFmtId="9" fontId="56" fillId="0" borderId="15" xfId="620" applyFont="1" applyBorder="1" applyAlignment="1">
      <alignment horizontal="center" vertical="center"/>
    </xf>
    <xf numFmtId="4" fontId="56" fillId="0" borderId="15" xfId="615" applyNumberFormat="1" applyFont="1" applyBorder="1" applyAlignment="1">
      <alignment horizontal="center" vertical="center"/>
    </xf>
    <xf numFmtId="0" fontId="56" fillId="0" borderId="20" xfId="615" applyFont="1" applyBorder="1" applyAlignment="1">
      <alignment horizontal="left" vertical="center" wrapText="1"/>
    </xf>
    <xf numFmtId="0" fontId="56" fillId="0" borderId="21" xfId="615" applyFont="1" applyBorder="1" applyAlignment="1">
      <alignment vertical="center"/>
    </xf>
    <xf numFmtId="0" fontId="52" fillId="0" borderId="0" xfId="621" applyFont="1" applyAlignment="1">
      <alignment vertical="center" wrapText="1"/>
    </xf>
    <xf numFmtId="0" fontId="51" fillId="0" borderId="0" xfId="622" applyFont="1" applyAlignment="1">
      <alignment vertical="center"/>
    </xf>
    <xf numFmtId="0" fontId="57" fillId="0" borderId="0" xfId="623" applyFont="1" applyAlignment="1">
      <alignment vertical="center"/>
    </xf>
    <xf numFmtId="0" fontId="57" fillId="0" borderId="0" xfId="623" applyFont="1" applyAlignment="1">
      <alignment horizontal="center" vertical="center"/>
    </xf>
    <xf numFmtId="40" fontId="57" fillId="0" borderId="0" xfId="623" applyNumberFormat="1" applyFont="1" applyAlignment="1">
      <alignment horizontal="center" vertical="center"/>
    </xf>
    <xf numFmtId="43" fontId="55" fillId="0" borderId="30" xfId="624" applyFont="1" applyBorder="1" applyAlignment="1">
      <alignment vertical="center"/>
    </xf>
    <xf numFmtId="43" fontId="56" fillId="0" borderId="18" xfId="625" applyFont="1" applyBorder="1" applyAlignment="1">
      <alignment vertical="center"/>
    </xf>
    <xf numFmtId="0" fontId="56" fillId="0" borderId="18" xfId="623" applyFont="1" applyBorder="1" applyAlignment="1">
      <alignment horizontal="center" vertical="center"/>
    </xf>
    <xf numFmtId="43" fontId="56" fillId="0" borderId="18" xfId="624" applyFont="1" applyBorder="1" applyAlignment="1">
      <alignment vertical="center"/>
    </xf>
    <xf numFmtId="0" fontId="56" fillId="0" borderId="18" xfId="623" applyFont="1" applyBorder="1" applyAlignment="1">
      <alignment vertical="center"/>
    </xf>
    <xf numFmtId="0" fontId="56" fillId="0" borderId="31" xfId="615" applyFont="1" applyBorder="1" applyAlignment="1">
      <alignment vertical="center" wrapText="1"/>
    </xf>
    <xf numFmtId="0" fontId="56" fillId="0" borderId="17" xfId="615" applyFont="1" applyBorder="1" applyAlignment="1">
      <alignment vertical="center"/>
    </xf>
    <xf numFmtId="43" fontId="58" fillId="0" borderId="36" xfId="626" applyFont="1" applyBorder="1" applyAlignment="1" applyProtection="1">
      <alignment vertical="center"/>
    </xf>
    <xf numFmtId="43" fontId="26" fillId="0" borderId="18" xfId="619" applyFont="1" applyBorder="1" applyAlignment="1" applyProtection="1">
      <alignment vertical="center"/>
    </xf>
    <xf numFmtId="177" fontId="26" fillId="0" borderId="18" xfId="615" applyNumberFormat="1" applyFont="1" applyBorder="1" applyAlignment="1">
      <alignment vertical="center"/>
    </xf>
    <xf numFmtId="179" fontId="26" fillId="0" borderId="18" xfId="620" applyNumberFormat="1" applyFont="1" applyBorder="1" applyAlignment="1" applyProtection="1">
      <alignment horizontal="center" vertical="center"/>
    </xf>
    <xf numFmtId="4" fontId="26" fillId="0" borderId="18" xfId="615" applyNumberFormat="1" applyFont="1" applyBorder="1" applyAlignment="1">
      <alignment horizontal="center" vertical="center"/>
    </xf>
    <xf numFmtId="0" fontId="26" fillId="0" borderId="31" xfId="615" applyFont="1" applyBorder="1" applyAlignment="1">
      <alignment vertical="center"/>
    </xf>
    <xf numFmtId="0" fontId="59" fillId="0" borderId="37" xfId="615" applyFont="1" applyBorder="1" applyAlignment="1">
      <alignment vertical="center"/>
    </xf>
    <xf numFmtId="43" fontId="55" fillId="0" borderId="38" xfId="619" applyFont="1" applyBorder="1" applyAlignment="1">
      <alignment vertical="center"/>
    </xf>
    <xf numFmtId="43" fontId="56" fillId="0" borderId="39" xfId="619" applyFont="1" applyBorder="1" applyAlignment="1">
      <alignment vertical="center"/>
    </xf>
    <xf numFmtId="177" fontId="56" fillId="0" borderId="39" xfId="615" applyNumberFormat="1" applyFont="1" applyBorder="1" applyAlignment="1">
      <alignment vertical="center"/>
    </xf>
    <xf numFmtId="9" fontId="56" fillId="0" borderId="39" xfId="620" applyFont="1" applyBorder="1" applyAlignment="1">
      <alignment horizontal="center" vertical="center"/>
    </xf>
    <xf numFmtId="4" fontId="56" fillId="0" borderId="39" xfId="615" applyNumberFormat="1" applyFont="1" applyBorder="1" applyAlignment="1">
      <alignment horizontal="center" vertical="center"/>
    </xf>
    <xf numFmtId="0" fontId="56" fillId="0" borderId="40" xfId="615" applyFont="1" applyBorder="1" applyAlignment="1">
      <alignment vertical="center"/>
    </xf>
    <xf numFmtId="0" fontId="56" fillId="0" borderId="41" xfId="615" applyFont="1" applyBorder="1" applyAlignment="1">
      <alignment vertical="center"/>
    </xf>
    <xf numFmtId="0" fontId="56" fillId="0" borderId="39" xfId="615" applyFont="1" applyBorder="1" applyAlignment="1">
      <alignment vertical="center"/>
    </xf>
    <xf numFmtId="43" fontId="60" fillId="0" borderId="0" xfId="619" applyFont="1" applyFill="1" applyBorder="1"/>
    <xf numFmtId="0" fontId="56" fillId="0" borderId="39" xfId="615" applyFont="1" applyBorder="1" applyAlignment="1">
      <alignment horizontal="center" vertical="center"/>
    </xf>
    <xf numFmtId="0" fontId="56" fillId="0" borderId="29" xfId="615" applyFont="1" applyBorder="1" applyAlignment="1">
      <alignment vertical="center" wrapText="1"/>
    </xf>
    <xf numFmtId="0" fontId="56" fillId="0" borderId="28" xfId="615" applyFont="1" applyBorder="1" applyAlignment="1">
      <alignment vertical="center"/>
    </xf>
    <xf numFmtId="0" fontId="51" fillId="0" borderId="28" xfId="615" applyFont="1" applyBorder="1"/>
    <xf numFmtId="0" fontId="55" fillId="0" borderId="28" xfId="615" applyFont="1" applyBorder="1" applyAlignment="1">
      <alignment vertical="center"/>
    </xf>
    <xf numFmtId="0" fontId="56" fillId="0" borderId="14" xfId="615" applyFont="1" applyBorder="1" applyAlignment="1">
      <alignment vertical="center"/>
    </xf>
    <xf numFmtId="43" fontId="56" fillId="0" borderId="15" xfId="619" applyFont="1" applyBorder="1"/>
    <xf numFmtId="10" fontId="60" fillId="0" borderId="15" xfId="615" applyNumberFormat="1" applyFont="1" applyBorder="1" applyAlignment="1">
      <alignment horizontal="center" vertical="center"/>
    </xf>
    <xf numFmtId="176" fontId="56" fillId="0" borderId="15" xfId="620" applyNumberFormat="1" applyFont="1" applyBorder="1" applyAlignment="1">
      <alignment horizontal="center" vertical="center"/>
    </xf>
    <xf numFmtId="0" fontId="56" fillId="0" borderId="14" xfId="615" applyFont="1" applyBorder="1" applyAlignment="1">
      <alignment horizontal="right" vertical="center"/>
    </xf>
    <xf numFmtId="43" fontId="55" fillId="0" borderId="16" xfId="615" applyNumberFormat="1" applyFont="1" applyBorder="1" applyAlignment="1">
      <alignment vertical="center"/>
    </xf>
    <xf numFmtId="4" fontId="56" fillId="0" borderId="15" xfId="619" applyNumberFormat="1" applyFont="1" applyBorder="1"/>
    <xf numFmtId="9" fontId="56" fillId="0" borderId="15" xfId="615" applyNumberFormat="1" applyFont="1" applyBorder="1" applyAlignment="1">
      <alignment horizontal="center"/>
    </xf>
    <xf numFmtId="2" fontId="56" fillId="0" borderId="15" xfId="615" applyNumberFormat="1" applyFont="1" applyBorder="1"/>
    <xf numFmtId="0" fontId="55" fillId="0" borderId="14" xfId="615" applyFont="1" applyBorder="1" applyAlignment="1">
      <alignment horizontal="right"/>
    </xf>
    <xf numFmtId="0" fontId="51" fillId="0" borderId="0" xfId="623" applyFont="1" applyAlignment="1">
      <alignment vertical="center" wrapText="1"/>
    </xf>
    <xf numFmtId="43" fontId="55" fillId="0" borderId="16" xfId="623" applyNumberFormat="1" applyFont="1" applyBorder="1" applyAlignment="1">
      <alignment vertical="center" wrapText="1"/>
    </xf>
    <xf numFmtId="43" fontId="60" fillId="0" borderId="15" xfId="619" applyFont="1" applyBorder="1" applyAlignment="1">
      <alignment vertical="center" wrapText="1"/>
    </xf>
    <xf numFmtId="4" fontId="60" fillId="0" borderId="15" xfId="619" applyNumberFormat="1" applyFont="1" applyFill="1" applyBorder="1" applyAlignment="1">
      <alignment vertical="center" wrapText="1"/>
    </xf>
    <xf numFmtId="0" fontId="60" fillId="0" borderId="15" xfId="623" applyFont="1" applyBorder="1" applyAlignment="1">
      <alignment horizontal="center" vertical="center" wrapText="1"/>
    </xf>
    <xf numFmtId="43" fontId="60" fillId="0" borderId="15" xfId="619" applyFont="1" applyFill="1" applyBorder="1" applyAlignment="1">
      <alignment vertical="center" wrapText="1"/>
    </xf>
    <xf numFmtId="0" fontId="60" fillId="0" borderId="15" xfId="623" applyFont="1" applyBorder="1" applyAlignment="1">
      <alignment vertical="center" wrapText="1"/>
    </xf>
    <xf numFmtId="0" fontId="60" fillId="0" borderId="14" xfId="623" applyFont="1" applyBorder="1" applyAlignment="1">
      <alignment horizontal="right" vertical="center" wrapText="1"/>
    </xf>
    <xf numFmtId="43" fontId="55" fillId="0" borderId="27" xfId="623" applyNumberFormat="1" applyFont="1" applyBorder="1" applyAlignment="1">
      <alignment vertical="center" wrapText="1"/>
    </xf>
    <xf numFmtId="43" fontId="60" fillId="0" borderId="26" xfId="619" applyFont="1" applyBorder="1" applyAlignment="1">
      <alignment vertical="center" wrapText="1"/>
    </xf>
    <xf numFmtId="4" fontId="60" fillId="0" borderId="26" xfId="619" applyNumberFormat="1" applyFont="1" applyFill="1" applyBorder="1" applyAlignment="1">
      <alignment vertical="center" wrapText="1"/>
    </xf>
    <xf numFmtId="0" fontId="60" fillId="0" borderId="26" xfId="623" applyFont="1" applyBorder="1" applyAlignment="1">
      <alignment horizontal="center" vertical="center" wrapText="1"/>
    </xf>
    <xf numFmtId="0" fontId="60" fillId="0" borderId="25" xfId="623" applyFont="1" applyBorder="1" applyAlignment="1">
      <alignment horizontal="right" vertical="center" wrapText="1"/>
    </xf>
    <xf numFmtId="43" fontId="51" fillId="0" borderId="0" xfId="615" applyNumberFormat="1" applyFont="1"/>
    <xf numFmtId="0" fontId="52" fillId="0" borderId="0" xfId="615" applyFont="1" applyAlignment="1">
      <alignment vertical="center" wrapText="1"/>
    </xf>
    <xf numFmtId="43" fontId="60" fillId="0" borderId="0" xfId="619" applyFont="1" applyFill="1" applyBorder="1" applyAlignment="1">
      <alignment vertical="center" wrapText="1"/>
    </xf>
    <xf numFmtId="2" fontId="51" fillId="0" borderId="0" xfId="623" applyNumberFormat="1" applyFont="1" applyAlignment="1">
      <alignment vertical="center" wrapText="1"/>
    </xf>
    <xf numFmtId="2" fontId="54" fillId="0" borderId="0" xfId="623" applyNumberFormat="1" applyFont="1" applyAlignment="1">
      <alignment horizontal="center" vertical="center" wrapText="1"/>
    </xf>
    <xf numFmtId="2" fontId="54" fillId="0" borderId="0" xfId="623" applyNumberFormat="1" applyFont="1" applyAlignment="1">
      <alignment vertical="center" wrapText="1"/>
    </xf>
    <xf numFmtId="39" fontId="61" fillId="0" borderId="0" xfId="623" applyNumberFormat="1" applyFont="1" applyAlignment="1">
      <alignment vertical="center" wrapText="1"/>
    </xf>
    <xf numFmtId="43" fontId="55" fillId="0" borderId="16" xfId="615" applyNumberFormat="1" applyFont="1" applyBorder="1" applyAlignment="1">
      <alignment vertical="center" wrapText="1"/>
    </xf>
    <xf numFmtId="4" fontId="60" fillId="0" borderId="15" xfId="619" applyNumberFormat="1" applyFont="1" applyFill="1" applyBorder="1" applyAlignment="1">
      <alignment horizontal="right" vertical="center" wrapText="1"/>
    </xf>
    <xf numFmtId="0" fontId="60" fillId="0" borderId="15" xfId="615" applyFont="1" applyBorder="1" applyAlignment="1">
      <alignment horizontal="center" vertical="center" wrapText="1"/>
    </xf>
    <xf numFmtId="182" fontId="60" fillId="0" borderId="15" xfId="627" applyFont="1" applyBorder="1" applyAlignment="1">
      <alignment vertical="center" wrapText="1"/>
    </xf>
    <xf numFmtId="0" fontId="62" fillId="0" borderId="15" xfId="615" applyFont="1" applyBorder="1" applyAlignment="1">
      <alignment vertical="center" wrapText="1"/>
    </xf>
    <xf numFmtId="0" fontId="62" fillId="0" borderId="14" xfId="615" applyFont="1" applyBorder="1" applyAlignment="1">
      <alignment horizontal="right" vertical="center" wrapText="1"/>
    </xf>
    <xf numFmtId="0" fontId="62" fillId="0" borderId="14" xfId="615" applyFont="1" applyBorder="1" applyAlignment="1">
      <alignment horizontal="right" vertical="center"/>
    </xf>
    <xf numFmtId="0" fontId="51" fillId="0" borderId="0" xfId="621" applyFont="1"/>
    <xf numFmtId="43" fontId="60" fillId="0" borderId="0" xfId="628" applyFont="1" applyBorder="1" applyAlignment="1"/>
    <xf numFmtId="43" fontId="55" fillId="0" borderId="16" xfId="622" applyNumberFormat="1" applyFont="1" applyBorder="1" applyAlignment="1">
      <alignment vertical="center" wrapText="1"/>
    </xf>
    <xf numFmtId="43" fontId="60" fillId="0" borderId="15" xfId="629" applyFont="1" applyBorder="1" applyAlignment="1">
      <alignment vertical="center" wrapText="1"/>
    </xf>
    <xf numFmtId="4" fontId="60" fillId="0" borderId="15" xfId="629" applyNumberFormat="1" applyFont="1" applyFill="1" applyBorder="1" applyAlignment="1">
      <alignment horizontal="right" vertical="center" wrapText="1"/>
    </xf>
    <xf numFmtId="0" fontId="60" fillId="0" borderId="15" xfId="630" applyFont="1" applyBorder="1" applyAlignment="1">
      <alignment horizontal="center" vertical="center" wrapText="1"/>
    </xf>
    <xf numFmtId="43" fontId="60" fillId="0" borderId="15" xfId="628" applyFont="1" applyFill="1" applyBorder="1" applyAlignment="1">
      <alignment vertical="center" wrapText="1"/>
    </xf>
    <xf numFmtId="0" fontId="62" fillId="0" borderId="15" xfId="630" applyFont="1" applyBorder="1" applyAlignment="1">
      <alignment horizontal="left" vertical="center" wrapText="1"/>
    </xf>
    <xf numFmtId="0" fontId="62" fillId="0" borderId="14" xfId="630" applyFont="1" applyBorder="1" applyAlignment="1">
      <alignment horizontal="right" vertical="center" wrapText="1"/>
    </xf>
    <xf numFmtId="164" fontId="39" fillId="0" borderId="16" xfId="622" applyNumberFormat="1" applyFont="1" applyBorder="1" applyAlignment="1">
      <alignment vertical="center" wrapText="1"/>
    </xf>
    <xf numFmtId="43" fontId="34" fillId="0" borderId="15" xfId="629" applyFont="1" applyBorder="1" applyAlignment="1" applyProtection="1">
      <alignment vertical="center" wrapText="1"/>
    </xf>
    <xf numFmtId="43" fontId="32" fillId="0" borderId="15" xfId="631" applyFont="1" applyBorder="1" applyAlignment="1" applyProtection="1">
      <alignment vertical="center"/>
    </xf>
    <xf numFmtId="0" fontId="32" fillId="0" borderId="15" xfId="630" applyFont="1" applyBorder="1" applyAlignment="1">
      <alignment horizontal="center" vertical="center" wrapText="1"/>
    </xf>
    <xf numFmtId="4" fontId="32" fillId="0" borderId="15" xfId="615" applyNumberFormat="1" applyFont="1" applyBorder="1" applyAlignment="1">
      <alignment horizontal="center" vertical="center" wrapText="1"/>
    </xf>
    <xf numFmtId="0" fontId="29" fillId="0" borderId="15" xfId="630" applyFont="1" applyBorder="1" applyAlignment="1">
      <alignment horizontal="left" vertical="center" wrapText="1"/>
    </xf>
    <xf numFmtId="0" fontId="29" fillId="0" borderId="14" xfId="630" applyFont="1" applyBorder="1" applyAlignment="1">
      <alignment horizontal="right" vertical="center" wrapText="1"/>
    </xf>
    <xf numFmtId="0" fontId="52" fillId="0" borderId="10" xfId="621" applyFont="1" applyBorder="1" applyAlignment="1">
      <alignment vertical="center" wrapText="1"/>
    </xf>
    <xf numFmtId="43" fontId="62" fillId="0" borderId="34" xfId="632" applyFont="1" applyBorder="1"/>
    <xf numFmtId="43" fontId="55" fillId="0" borderId="23" xfId="622" applyNumberFormat="1" applyFont="1" applyBorder="1" applyAlignment="1">
      <alignment vertical="center" wrapText="1"/>
    </xf>
    <xf numFmtId="43" fontId="60" fillId="0" borderId="22" xfId="629" applyFont="1" applyBorder="1" applyAlignment="1">
      <alignment vertical="center" wrapText="1"/>
    </xf>
    <xf numFmtId="43" fontId="60" fillId="0" borderId="22" xfId="631" applyFont="1" applyBorder="1" applyAlignment="1">
      <alignment vertical="center"/>
    </xf>
    <xf numFmtId="0" fontId="60" fillId="0" borderId="22" xfId="630" applyFont="1" applyBorder="1" applyAlignment="1">
      <alignment horizontal="center" vertical="center" wrapText="1"/>
    </xf>
    <xf numFmtId="43" fontId="60" fillId="0" borderId="22" xfId="628" applyFont="1" applyFill="1" applyBorder="1" applyAlignment="1">
      <alignment vertical="center" wrapText="1"/>
    </xf>
    <xf numFmtId="0" fontId="62" fillId="0" borderId="22" xfId="630" applyFont="1" applyBorder="1" applyAlignment="1">
      <alignment horizontal="left" vertical="center" wrapText="1"/>
    </xf>
    <xf numFmtId="0" fontId="62" fillId="0" borderId="21" xfId="630" applyFont="1" applyBorder="1" applyAlignment="1">
      <alignment horizontal="right" vertical="center" wrapText="1"/>
    </xf>
    <xf numFmtId="43" fontId="51" fillId="0" borderId="0" xfId="623" applyNumberFormat="1" applyFont="1" applyAlignment="1">
      <alignment vertical="center" wrapText="1"/>
    </xf>
    <xf numFmtId="4" fontId="60" fillId="0" borderId="15" xfId="615" applyNumberFormat="1" applyFont="1" applyBorder="1" applyAlignment="1">
      <alignment vertical="center"/>
    </xf>
    <xf numFmtId="2" fontId="63" fillId="0" borderId="0" xfId="615" applyNumberFormat="1" applyFont="1" applyAlignment="1">
      <alignment vertical="center" wrapText="1"/>
    </xf>
    <xf numFmtId="0" fontId="63" fillId="0" borderId="0" xfId="615" applyFont="1" applyAlignment="1">
      <alignment vertical="center" wrapText="1"/>
    </xf>
    <xf numFmtId="4" fontId="52" fillId="0" borderId="0" xfId="615" applyNumberFormat="1" applyFont="1" applyAlignment="1">
      <alignment vertical="center" wrapText="1"/>
    </xf>
    <xf numFmtId="2" fontId="54" fillId="0" borderId="0" xfId="615" applyNumberFormat="1" applyFont="1" applyAlignment="1">
      <alignment vertical="center" wrapText="1"/>
    </xf>
    <xf numFmtId="43" fontId="62" fillId="0" borderId="0" xfId="632" applyFont="1" applyBorder="1"/>
    <xf numFmtId="43" fontId="60" fillId="0" borderId="15" xfId="631" applyFont="1" applyBorder="1" applyAlignment="1">
      <alignment vertical="center"/>
    </xf>
    <xf numFmtId="0" fontId="62" fillId="0" borderId="15" xfId="615" applyFont="1" applyBorder="1" applyAlignment="1">
      <alignment horizontal="left" vertical="center" wrapText="1"/>
    </xf>
    <xf numFmtId="0" fontId="63" fillId="0" borderId="0" xfId="623" applyFont="1" applyAlignment="1">
      <alignment horizontal="center" vertical="center" wrapText="1"/>
    </xf>
    <xf numFmtId="4" fontId="63" fillId="0" borderId="0" xfId="623" applyNumberFormat="1" applyFont="1" applyAlignment="1">
      <alignment horizontal="center" vertical="center" wrapText="1"/>
    </xf>
    <xf numFmtId="0" fontId="51" fillId="0" borderId="16" xfId="623" applyFont="1" applyBorder="1" applyAlignment="1">
      <alignment vertical="center" wrapText="1"/>
    </xf>
    <xf numFmtId="0" fontId="51" fillId="0" borderId="15" xfId="623" applyFont="1" applyBorder="1" applyAlignment="1">
      <alignment vertical="center" wrapText="1"/>
    </xf>
    <xf numFmtId="0" fontId="62" fillId="0" borderId="15" xfId="623" applyFont="1" applyBorder="1" applyAlignment="1">
      <alignment vertical="center" wrapText="1"/>
    </xf>
    <xf numFmtId="0" fontId="62" fillId="0" borderId="14" xfId="623" applyFont="1" applyBorder="1" applyAlignment="1">
      <alignment horizontal="right" vertical="center" wrapText="1"/>
    </xf>
    <xf numFmtId="0" fontId="51" fillId="0" borderId="24" xfId="623" applyFont="1" applyBorder="1" applyAlignment="1">
      <alignment vertical="center" wrapText="1"/>
    </xf>
    <xf numFmtId="2" fontId="54" fillId="0" borderId="0" xfId="621" applyNumberFormat="1" applyFont="1" applyAlignment="1">
      <alignment vertical="center" wrapText="1"/>
    </xf>
    <xf numFmtId="43" fontId="55" fillId="0" borderId="16" xfId="621" applyNumberFormat="1" applyFont="1" applyBorder="1" applyAlignment="1">
      <alignment vertical="center" wrapText="1"/>
    </xf>
    <xf numFmtId="43" fontId="60" fillId="0" borderId="15" xfId="626" applyFont="1" applyFill="1" applyBorder="1" applyAlignment="1">
      <alignment vertical="center"/>
    </xf>
    <xf numFmtId="0" fontId="60" fillId="0" borderId="15" xfId="621" applyFont="1" applyBorder="1" applyAlignment="1">
      <alignment horizontal="center" vertical="center" wrapText="1"/>
    </xf>
    <xf numFmtId="43" fontId="60" fillId="0" borderId="15" xfId="626" applyFont="1" applyFill="1" applyBorder="1" applyAlignment="1">
      <alignment vertical="center" wrapText="1"/>
    </xf>
    <xf numFmtId="0" fontId="62" fillId="0" borderId="15" xfId="621" applyFont="1" applyBorder="1" applyAlignment="1">
      <alignment horizontal="left" vertical="center" wrapText="1"/>
    </xf>
    <xf numFmtId="175" fontId="62" fillId="0" borderId="14" xfId="621" applyNumberFormat="1" applyFont="1" applyBorder="1" applyAlignment="1">
      <alignment horizontal="right" vertical="center" wrapText="1"/>
    </xf>
    <xf numFmtId="43" fontId="61" fillId="0" borderId="0" xfId="623" applyNumberFormat="1" applyFont="1" applyAlignment="1">
      <alignment vertical="center" wrapText="1"/>
    </xf>
    <xf numFmtId="43" fontId="60" fillId="0" borderId="15" xfId="619" applyFont="1" applyFill="1" applyBorder="1" applyAlignment="1">
      <alignment vertical="center"/>
    </xf>
    <xf numFmtId="43" fontId="55" fillId="0" borderId="16" xfId="615" applyNumberFormat="1" applyFont="1" applyBorder="1" applyAlignment="1">
      <alignment wrapText="1"/>
    </xf>
    <xf numFmtId="43" fontId="60" fillId="0" borderId="15" xfId="633" applyFont="1" applyBorder="1" applyAlignment="1">
      <alignment vertical="center" wrapText="1"/>
    </xf>
    <xf numFmtId="0" fontId="60" fillId="0" borderId="15" xfId="615" applyFont="1" applyBorder="1" applyAlignment="1">
      <alignment horizontal="left" vertical="center"/>
    </xf>
    <xf numFmtId="183" fontId="60" fillId="0" borderId="15" xfId="634" applyFont="1" applyFill="1" applyBorder="1" applyAlignment="1">
      <alignment vertical="center"/>
    </xf>
    <xf numFmtId="0" fontId="60" fillId="0" borderId="15" xfId="621" applyFont="1" applyBorder="1" applyAlignment="1">
      <alignment horizontal="center" vertical="center"/>
    </xf>
    <xf numFmtId="0" fontId="60" fillId="0" borderId="0" xfId="621" applyFont="1" applyAlignment="1">
      <alignment horizontal="left" vertical="center"/>
    </xf>
    <xf numFmtId="183" fontId="60" fillId="0" borderId="15" xfId="634" applyFont="1" applyFill="1" applyBorder="1" applyAlignment="1">
      <alignment vertical="center" wrapText="1"/>
    </xf>
    <xf numFmtId="0" fontId="60" fillId="0" borderId="19" xfId="622" applyFont="1" applyBorder="1" applyAlignment="1">
      <alignment horizontal="left" vertical="center" wrapText="1"/>
    </xf>
    <xf numFmtId="0" fontId="51" fillId="0" borderId="10" xfId="623" applyFont="1" applyBorder="1" applyAlignment="1">
      <alignment vertical="center" wrapText="1"/>
    </xf>
    <xf numFmtId="0" fontId="62" fillId="0" borderId="15" xfId="615" applyFont="1" applyBorder="1" applyAlignment="1">
      <alignment horizontal="left" vertical="center"/>
    </xf>
    <xf numFmtId="43" fontId="60" fillId="0" borderId="20" xfId="619" applyFont="1" applyBorder="1" applyAlignment="1">
      <alignment vertical="center" wrapText="1"/>
    </xf>
    <xf numFmtId="0" fontId="60" fillId="0" borderId="19" xfId="623" applyFont="1" applyBorder="1" applyAlignment="1">
      <alignment horizontal="center" vertical="center" wrapText="1"/>
    </xf>
    <xf numFmtId="43" fontId="55" fillId="0" borderId="23" xfId="623" applyNumberFormat="1" applyFont="1" applyBorder="1" applyAlignment="1">
      <alignment vertical="center" wrapText="1"/>
    </xf>
    <xf numFmtId="43" fontId="60" fillId="0" borderId="44" xfId="619" applyFont="1" applyBorder="1" applyAlignment="1">
      <alignment vertical="center" wrapText="1"/>
    </xf>
    <xf numFmtId="4" fontId="60" fillId="0" borderId="22" xfId="615" applyNumberFormat="1" applyFont="1" applyBorder="1" applyAlignment="1">
      <alignment vertical="center"/>
    </xf>
    <xf numFmtId="0" fontId="60" fillId="0" borderId="45" xfId="623" applyFont="1" applyBorder="1" applyAlignment="1">
      <alignment horizontal="center" vertical="center" wrapText="1"/>
    </xf>
    <xf numFmtId="43" fontId="60" fillId="0" borderId="22" xfId="619" applyFont="1" applyFill="1" applyBorder="1" applyAlignment="1">
      <alignment vertical="center" wrapText="1"/>
    </xf>
    <xf numFmtId="0" fontId="60" fillId="0" borderId="22" xfId="615" applyFont="1" applyBorder="1" applyAlignment="1">
      <alignment horizontal="left" vertical="center"/>
    </xf>
    <xf numFmtId="0" fontId="60" fillId="0" borderId="21" xfId="623" applyFont="1" applyBorder="1" applyAlignment="1">
      <alignment horizontal="right" vertical="center" wrapText="1"/>
    </xf>
    <xf numFmtId="43" fontId="60" fillId="0" borderId="15" xfId="619" applyFont="1" applyBorder="1" applyAlignment="1">
      <alignment vertical="center"/>
    </xf>
    <xf numFmtId="4" fontId="60" fillId="0" borderId="0" xfId="615" applyNumberFormat="1" applyFont="1" applyAlignment="1">
      <alignment horizontal="right" vertical="center"/>
    </xf>
    <xf numFmtId="0" fontId="60" fillId="0" borderId="14" xfId="615" applyFont="1" applyBorder="1" applyAlignment="1">
      <alignment horizontal="right" vertical="center"/>
    </xf>
    <xf numFmtId="0" fontId="60" fillId="0" borderId="15" xfId="615" applyFont="1" applyBorder="1" applyAlignment="1">
      <alignment horizontal="center" vertical="center"/>
    </xf>
    <xf numFmtId="0" fontId="62" fillId="0" borderId="15" xfId="623" applyFont="1" applyBorder="1" applyAlignment="1">
      <alignment horizontal="left" vertical="center" wrapText="1"/>
    </xf>
    <xf numFmtId="43" fontId="55" fillId="0" borderId="20" xfId="623" applyNumberFormat="1" applyFont="1" applyBorder="1" applyAlignment="1">
      <alignment vertical="center" wrapText="1"/>
    </xf>
    <xf numFmtId="4" fontId="60" fillId="25" borderId="15" xfId="615" applyNumberFormat="1" applyFont="1" applyFill="1" applyBorder="1" applyAlignment="1">
      <alignment vertical="center"/>
    </xf>
    <xf numFmtId="4" fontId="32" fillId="0" borderId="15" xfId="619" applyNumberFormat="1" applyFont="1" applyBorder="1" applyAlignment="1" applyProtection="1">
      <alignment vertical="center" wrapText="1"/>
    </xf>
    <xf numFmtId="164" fontId="64" fillId="0" borderId="0" xfId="615" applyNumberFormat="1" applyFont="1"/>
    <xf numFmtId="0" fontId="56" fillId="0" borderId="16" xfId="623" applyFont="1" applyBorder="1" applyAlignment="1">
      <alignment vertical="center" wrapText="1"/>
    </xf>
    <xf numFmtId="0" fontId="52" fillId="0" borderId="15" xfId="623" applyFont="1" applyBorder="1" applyAlignment="1">
      <alignment vertical="center" wrapText="1"/>
    </xf>
    <xf numFmtId="4" fontId="51" fillId="0" borderId="0" xfId="623" applyNumberFormat="1" applyFont="1" applyAlignment="1">
      <alignment vertical="center" wrapText="1"/>
    </xf>
    <xf numFmtId="4" fontId="60" fillId="0" borderId="15" xfId="615" applyNumberFormat="1" applyFont="1" applyBorder="1" applyAlignment="1">
      <alignment horizontal="right"/>
    </xf>
    <xf numFmtId="43" fontId="51" fillId="0" borderId="0" xfId="619" applyFont="1" applyBorder="1"/>
    <xf numFmtId="43" fontId="63" fillId="0" borderId="0" xfId="619" applyFont="1" applyFill="1" applyBorder="1" applyAlignment="1">
      <alignment horizontal="center" vertical="center" wrapText="1"/>
    </xf>
    <xf numFmtId="4" fontId="32" fillId="0" borderId="15" xfId="615" applyNumberFormat="1" applyFont="1" applyBorder="1" applyAlignment="1">
      <alignment horizontal="right"/>
    </xf>
    <xf numFmtId="0" fontId="60" fillId="0" borderId="15" xfId="615" applyFont="1" applyBorder="1" applyAlignment="1">
      <alignment horizontal="center" wrapText="1"/>
    </xf>
    <xf numFmtId="0" fontId="60" fillId="25" borderId="14" xfId="623" applyFont="1" applyFill="1" applyBorder="1" applyAlignment="1">
      <alignment horizontal="right" vertical="center" wrapText="1"/>
    </xf>
    <xf numFmtId="182" fontId="51" fillId="0" borderId="0" xfId="615" applyNumberFormat="1" applyFont="1"/>
    <xf numFmtId="4" fontId="51" fillId="0" borderId="0" xfId="615" applyNumberFormat="1" applyFont="1"/>
    <xf numFmtId="43" fontId="32" fillId="0" borderId="15" xfId="619" applyFont="1" applyBorder="1" applyAlignment="1" applyProtection="1">
      <alignment vertical="center" wrapText="1"/>
    </xf>
    <xf numFmtId="0" fontId="32" fillId="0" borderId="15" xfId="615" applyFont="1" applyBorder="1" applyAlignment="1">
      <alignment horizontal="center" wrapText="1"/>
    </xf>
    <xf numFmtId="0" fontId="32" fillId="0" borderId="15" xfId="623" applyFont="1" applyBorder="1" applyAlignment="1">
      <alignment vertical="center" wrapText="1"/>
    </xf>
    <xf numFmtId="0" fontId="32" fillId="24" borderId="14" xfId="623" applyFont="1" applyFill="1" applyBorder="1" applyAlignment="1">
      <alignment horizontal="right" vertical="center" wrapText="1"/>
    </xf>
    <xf numFmtId="4" fontId="60" fillId="0" borderId="15" xfId="619" applyNumberFormat="1" applyFont="1" applyBorder="1" applyAlignment="1">
      <alignment horizontal="right" vertical="center" wrapText="1"/>
    </xf>
    <xf numFmtId="43" fontId="62" fillId="0" borderId="0" xfId="619" applyFont="1" applyFill="1" applyBorder="1" applyAlignment="1">
      <alignment vertical="center" wrapText="1"/>
    </xf>
    <xf numFmtId="43" fontId="63" fillId="0" borderId="0" xfId="619" applyFont="1" applyFill="1" applyBorder="1" applyAlignment="1">
      <alignment vertical="center" wrapText="1"/>
    </xf>
    <xf numFmtId="43" fontId="32" fillId="0" borderId="15" xfId="619" applyFont="1" applyBorder="1" applyAlignment="1" applyProtection="1">
      <alignment horizontal="center" vertical="center" wrapText="1"/>
    </xf>
    <xf numFmtId="0" fontId="60" fillId="0" borderId="15" xfId="622" applyFont="1" applyBorder="1" applyAlignment="1">
      <alignment horizontal="left" vertical="center" wrapText="1"/>
    </xf>
    <xf numFmtId="0" fontId="60" fillId="25" borderId="15" xfId="622" applyFont="1" applyFill="1" applyBorder="1" applyAlignment="1">
      <alignment horizontal="left" vertical="center"/>
    </xf>
    <xf numFmtId="0" fontId="63" fillId="0" borderId="16" xfId="615" quotePrefix="1" applyFont="1" applyBorder="1" applyAlignment="1">
      <alignment horizontal="center" vertical="center"/>
    </xf>
    <xf numFmtId="43" fontId="60" fillId="0" borderId="15" xfId="619" applyFont="1" applyFill="1" applyBorder="1" applyAlignment="1">
      <alignment wrapText="1"/>
    </xf>
    <xf numFmtId="43" fontId="60" fillId="0" borderId="15" xfId="619" applyFont="1" applyFill="1" applyBorder="1" applyAlignment="1">
      <alignment horizontal="center" wrapText="1"/>
    </xf>
    <xf numFmtId="0" fontId="60" fillId="0" borderId="15" xfId="615" applyFont="1" applyBorder="1" applyAlignment="1">
      <alignment wrapText="1"/>
    </xf>
    <xf numFmtId="0" fontId="60" fillId="0" borderId="14" xfId="615" applyFont="1" applyBorder="1" applyAlignment="1">
      <alignment horizontal="right" vertical="center" wrapText="1"/>
    </xf>
    <xf numFmtId="4" fontId="63" fillId="0" borderId="0" xfId="615" applyNumberFormat="1" applyFont="1"/>
    <xf numFmtId="0" fontId="62" fillId="0" borderId="0" xfId="615" applyFont="1" applyAlignment="1">
      <alignment horizontal="right"/>
    </xf>
    <xf numFmtId="0" fontId="60" fillId="0" borderId="15" xfId="615" applyFont="1" applyBorder="1" applyAlignment="1">
      <alignment vertical="center" wrapText="1"/>
    </xf>
    <xf numFmtId="4" fontId="60" fillId="0" borderId="15" xfId="615" applyNumberFormat="1" applyFont="1" applyBorder="1" applyAlignment="1">
      <alignment vertical="center" wrapText="1"/>
    </xf>
    <xf numFmtId="0" fontId="62" fillId="0" borderId="13" xfId="615" quotePrefix="1" applyFont="1" applyBorder="1" applyAlignment="1">
      <alignment horizontal="center" vertical="center"/>
    </xf>
    <xf numFmtId="0" fontId="62" fillId="0" borderId="12" xfId="615" applyFont="1" applyBorder="1" applyAlignment="1">
      <alignment horizontal="center" vertical="center"/>
    </xf>
    <xf numFmtId="4" fontId="62" fillId="0" borderId="12" xfId="615" applyNumberFormat="1" applyFont="1" applyBorder="1" applyAlignment="1">
      <alignment horizontal="center" vertical="center"/>
    </xf>
    <xf numFmtId="0" fontId="62" fillId="0" borderId="11" xfId="615" applyFont="1" applyBorder="1" applyAlignment="1">
      <alignment horizontal="center" vertical="center"/>
    </xf>
    <xf numFmtId="0" fontId="65" fillId="0" borderId="0" xfId="615" applyFont="1"/>
    <xf numFmtId="15" fontId="62" fillId="0" borderId="0" xfId="615" applyNumberFormat="1" applyFont="1" applyAlignment="1">
      <alignment horizontal="left"/>
    </xf>
    <xf numFmtId="0" fontId="57" fillId="0" borderId="0" xfId="615" applyFont="1"/>
    <xf numFmtId="0" fontId="66" fillId="0" borderId="0" xfId="615" applyFont="1"/>
    <xf numFmtId="0" fontId="67" fillId="0" borderId="0" xfId="615" applyFont="1" applyAlignment="1">
      <alignment horizontal="centerContinuous"/>
    </xf>
    <xf numFmtId="4" fontId="67" fillId="0" borderId="0" xfId="615" applyNumberFormat="1" applyFont="1" applyAlignment="1">
      <alignment horizontal="centerContinuous"/>
    </xf>
    <xf numFmtId="0" fontId="67" fillId="0" borderId="0" xfId="615" applyFont="1" applyAlignment="1">
      <alignment horizontal="left"/>
    </xf>
    <xf numFmtId="0" fontId="68" fillId="0" borderId="0" xfId="615" applyFont="1" applyAlignment="1">
      <alignment horizontal="centerContinuous"/>
    </xf>
    <xf numFmtId="0" fontId="54" fillId="0" borderId="0" xfId="615" applyFont="1"/>
    <xf numFmtId="0" fontId="55" fillId="0" borderId="43" xfId="615" applyFont="1" applyBorder="1" applyAlignment="1">
      <alignment horizontal="center" vertical="center"/>
    </xf>
    <xf numFmtId="0" fontId="55" fillId="0" borderId="42" xfId="615" applyFont="1" applyBorder="1" applyAlignment="1">
      <alignment horizontal="center" vertical="center"/>
    </xf>
    <xf numFmtId="7" fontId="48" fillId="0" borderId="0" xfId="615" applyNumberFormat="1" applyFont="1" applyAlignment="1">
      <alignment horizontal="center" vertical="center"/>
    </xf>
    <xf numFmtId="181" fontId="48" fillId="0" borderId="0" xfId="615" applyNumberFormat="1" applyFont="1" applyAlignment="1">
      <alignment horizontal="center" vertical="center"/>
    </xf>
    <xf numFmtId="0" fontId="62" fillId="0" borderId="0" xfId="615" applyFont="1" applyAlignment="1">
      <alignment horizontal="left"/>
    </xf>
    <xf numFmtId="0" fontId="55" fillId="0" borderId="0" xfId="615" applyFont="1" applyAlignment="1">
      <alignment horizontal="center" vertical="center" wrapText="1"/>
    </xf>
    <xf numFmtId="0" fontId="63" fillId="0" borderId="10" xfId="615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23" fillId="0" borderId="26" xfId="0" applyFont="1" applyBorder="1" applyAlignment="1">
      <alignment horizontal="center" vertical="center"/>
    </xf>
    <xf numFmtId="7" fontId="48" fillId="0" borderId="0" xfId="0" applyNumberFormat="1" applyFont="1" applyAlignment="1">
      <alignment horizontal="center" vertical="center"/>
    </xf>
    <xf numFmtId="181" fontId="4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/>
    </xf>
    <xf numFmtId="173" fontId="29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center" vertical="center" wrapText="1"/>
    </xf>
  </cellXfs>
  <cellStyles count="635">
    <cellStyle name="20% - Énfasis1 2" xfId="3" xr:uid="{00000000-0005-0000-0000-000000000000}"/>
    <cellStyle name="20% - Énfasis1 2 2" xfId="4" xr:uid="{00000000-0005-0000-0000-000001000000}"/>
    <cellStyle name="20% - Énfasis1 3" xfId="5" xr:uid="{00000000-0005-0000-0000-000002000000}"/>
    <cellStyle name="20% - Énfasis2 2" xfId="6" xr:uid="{00000000-0005-0000-0000-000003000000}"/>
    <cellStyle name="20% - Énfasis2 2 2" xfId="7" xr:uid="{00000000-0005-0000-0000-000004000000}"/>
    <cellStyle name="20% - Énfasis2 3" xfId="8" xr:uid="{00000000-0005-0000-0000-000005000000}"/>
    <cellStyle name="20% - Énfasis3 2" xfId="9" xr:uid="{00000000-0005-0000-0000-000006000000}"/>
    <cellStyle name="20% - Énfasis3 2 2" xfId="10" xr:uid="{00000000-0005-0000-0000-000007000000}"/>
    <cellStyle name="20% - Énfasis3 3" xfId="11" xr:uid="{00000000-0005-0000-0000-000008000000}"/>
    <cellStyle name="20% - Énfasis4 2" xfId="12" xr:uid="{00000000-0005-0000-0000-000009000000}"/>
    <cellStyle name="20% - Énfasis4 2 2" xfId="13" xr:uid="{00000000-0005-0000-0000-00000A000000}"/>
    <cellStyle name="20% - Énfasis4 3" xfId="14" xr:uid="{00000000-0005-0000-0000-00000B000000}"/>
    <cellStyle name="20% - Énfasis5 2" xfId="15" xr:uid="{00000000-0005-0000-0000-00000C000000}"/>
    <cellStyle name="20% - Énfasis5 2 2" xfId="16" xr:uid="{00000000-0005-0000-0000-00000D000000}"/>
    <cellStyle name="20% - Énfasis5 3" xfId="17" xr:uid="{00000000-0005-0000-0000-00000E000000}"/>
    <cellStyle name="20% - Énfasis6 2" xfId="18" xr:uid="{00000000-0005-0000-0000-00000F000000}"/>
    <cellStyle name="20% - Énfasis6 2 2" xfId="19" xr:uid="{00000000-0005-0000-0000-000010000000}"/>
    <cellStyle name="20% - Énfasis6 3" xfId="20" xr:uid="{00000000-0005-0000-0000-000011000000}"/>
    <cellStyle name="40% - Énfasis1 2" xfId="21" xr:uid="{00000000-0005-0000-0000-000012000000}"/>
    <cellStyle name="40% - Énfasis1 2 2" xfId="22" xr:uid="{00000000-0005-0000-0000-000013000000}"/>
    <cellStyle name="40% - Énfasis1 3" xfId="23" xr:uid="{00000000-0005-0000-0000-000014000000}"/>
    <cellStyle name="40% - Énfasis2 2" xfId="24" xr:uid="{00000000-0005-0000-0000-000015000000}"/>
    <cellStyle name="40% - Énfasis2 2 2" xfId="25" xr:uid="{00000000-0005-0000-0000-000016000000}"/>
    <cellStyle name="40% - Énfasis2 3" xfId="26" xr:uid="{00000000-0005-0000-0000-000017000000}"/>
    <cellStyle name="40% - Énfasis3 2" xfId="27" xr:uid="{00000000-0005-0000-0000-000018000000}"/>
    <cellStyle name="40% - Énfasis3 2 2" xfId="28" xr:uid="{00000000-0005-0000-0000-000019000000}"/>
    <cellStyle name="40% - Énfasis3 3" xfId="29" xr:uid="{00000000-0005-0000-0000-00001A000000}"/>
    <cellStyle name="40% - Énfasis4 2" xfId="30" xr:uid="{00000000-0005-0000-0000-00001B000000}"/>
    <cellStyle name="40% - Énfasis4 2 2" xfId="31" xr:uid="{00000000-0005-0000-0000-00001C000000}"/>
    <cellStyle name="40% - Énfasis4 3" xfId="32" xr:uid="{00000000-0005-0000-0000-00001D000000}"/>
    <cellStyle name="40% - Énfasis5 2" xfId="33" xr:uid="{00000000-0005-0000-0000-00001E000000}"/>
    <cellStyle name="40% - Énfasis5 2 2" xfId="34" xr:uid="{00000000-0005-0000-0000-00001F000000}"/>
    <cellStyle name="40% - Énfasis5 3" xfId="35" xr:uid="{00000000-0005-0000-0000-000020000000}"/>
    <cellStyle name="40% - Énfasis6 2" xfId="36" xr:uid="{00000000-0005-0000-0000-000021000000}"/>
    <cellStyle name="40% - Énfasis6 2 2" xfId="37" xr:uid="{00000000-0005-0000-0000-000022000000}"/>
    <cellStyle name="40% - Énfasis6 3" xfId="38" xr:uid="{00000000-0005-0000-0000-000023000000}"/>
    <cellStyle name="60% - Énfasis1 2" xfId="39" xr:uid="{00000000-0005-0000-0000-000024000000}"/>
    <cellStyle name="60% - Énfasis1 2 2" xfId="40" xr:uid="{00000000-0005-0000-0000-000025000000}"/>
    <cellStyle name="60% - Énfasis1 3" xfId="41" xr:uid="{00000000-0005-0000-0000-000026000000}"/>
    <cellStyle name="60% - Énfasis2 2" xfId="42" xr:uid="{00000000-0005-0000-0000-000027000000}"/>
    <cellStyle name="60% - Énfasis2 2 2" xfId="43" xr:uid="{00000000-0005-0000-0000-000028000000}"/>
    <cellStyle name="60% - Énfasis2 3" xfId="44" xr:uid="{00000000-0005-0000-0000-000029000000}"/>
    <cellStyle name="60% - Énfasis3 2" xfId="45" xr:uid="{00000000-0005-0000-0000-00002A000000}"/>
    <cellStyle name="60% - Énfasis3 2 2" xfId="46" xr:uid="{00000000-0005-0000-0000-00002B000000}"/>
    <cellStyle name="60% - Énfasis3 3" xfId="47" xr:uid="{00000000-0005-0000-0000-00002C000000}"/>
    <cellStyle name="60% - Énfasis4 2" xfId="48" xr:uid="{00000000-0005-0000-0000-00002D000000}"/>
    <cellStyle name="60% - Énfasis4 2 2" xfId="49" xr:uid="{00000000-0005-0000-0000-00002E000000}"/>
    <cellStyle name="60% - Énfasis4 3" xfId="50" xr:uid="{00000000-0005-0000-0000-00002F000000}"/>
    <cellStyle name="60% - Énfasis5 2" xfId="51" xr:uid="{00000000-0005-0000-0000-000030000000}"/>
    <cellStyle name="60% - Énfasis5 2 2" xfId="52" xr:uid="{00000000-0005-0000-0000-000031000000}"/>
    <cellStyle name="60% - Énfasis5 3" xfId="53" xr:uid="{00000000-0005-0000-0000-000032000000}"/>
    <cellStyle name="60% - Énfasis6 2" xfId="54" xr:uid="{00000000-0005-0000-0000-000033000000}"/>
    <cellStyle name="60% - Énfasis6 2 2" xfId="55" xr:uid="{00000000-0005-0000-0000-000034000000}"/>
    <cellStyle name="60% - Énfasis6 3" xfId="56" xr:uid="{00000000-0005-0000-0000-000035000000}"/>
    <cellStyle name="Buena 2" xfId="57" xr:uid="{00000000-0005-0000-0000-000036000000}"/>
    <cellStyle name="Buena 2 2" xfId="58" xr:uid="{00000000-0005-0000-0000-000037000000}"/>
    <cellStyle name="Buena 3" xfId="59" xr:uid="{00000000-0005-0000-0000-000038000000}"/>
    <cellStyle name="Cálculo 2" xfId="71" xr:uid="{00000000-0005-0000-0000-000039000000}"/>
    <cellStyle name="Cálculo 2 2" xfId="72" xr:uid="{00000000-0005-0000-0000-00003A000000}"/>
    <cellStyle name="Cálculo 2_Copia de Xl0000021.xls INGRID" xfId="73" xr:uid="{00000000-0005-0000-0000-00003B000000}"/>
    <cellStyle name="Cálculo 3" xfId="74" xr:uid="{00000000-0005-0000-0000-00003C000000}"/>
    <cellStyle name="Celda de comprobación 2" xfId="60" xr:uid="{00000000-0005-0000-0000-00003D000000}"/>
    <cellStyle name="Celda de comprobación 2 2" xfId="61" xr:uid="{00000000-0005-0000-0000-00003E000000}"/>
    <cellStyle name="Celda de comprobación 2_Copia de Xl0000021.xls INGRID" xfId="62" xr:uid="{00000000-0005-0000-0000-00003F000000}"/>
    <cellStyle name="Celda de comprobación 3" xfId="63" xr:uid="{00000000-0005-0000-0000-000040000000}"/>
    <cellStyle name="Celda vinculada 2" xfId="64" xr:uid="{00000000-0005-0000-0000-000041000000}"/>
    <cellStyle name="Celda vinculada 2 2" xfId="65" xr:uid="{00000000-0005-0000-0000-000042000000}"/>
    <cellStyle name="Celda vinculada 2_2013-68" xfId="66" xr:uid="{00000000-0005-0000-0000-000043000000}"/>
    <cellStyle name="Celda vinculada 3" xfId="67" xr:uid="{00000000-0005-0000-0000-000044000000}"/>
    <cellStyle name="Comma 2" xfId="68" xr:uid="{00000000-0005-0000-0000-000045000000}"/>
    <cellStyle name="Comma 2 2" xfId="626" xr:uid="{CD7650E9-26BE-4D22-BC2B-81F39E6353E9}"/>
    <cellStyle name="Comma 3" xfId="69" xr:uid="{00000000-0005-0000-0000-000046000000}"/>
    <cellStyle name="Comma 3 2" xfId="634" xr:uid="{AF57FD46-31CC-417D-8819-62027DF87D30}"/>
    <cellStyle name="Currency 2" xfId="70" xr:uid="{00000000-0005-0000-0000-000047000000}"/>
    <cellStyle name="Encabezado 4 2" xfId="75" xr:uid="{00000000-0005-0000-0000-000048000000}"/>
    <cellStyle name="Encabezado 4 2 2" xfId="76" xr:uid="{00000000-0005-0000-0000-000049000000}"/>
    <cellStyle name="Encabezado 4 3" xfId="77" xr:uid="{00000000-0005-0000-0000-00004A000000}"/>
    <cellStyle name="Énfasis1 2" xfId="597" xr:uid="{00000000-0005-0000-0000-00004B000000}"/>
    <cellStyle name="Énfasis1 2 2" xfId="598" xr:uid="{00000000-0005-0000-0000-00004C000000}"/>
    <cellStyle name="Énfasis1 3" xfId="599" xr:uid="{00000000-0005-0000-0000-00004D000000}"/>
    <cellStyle name="Énfasis2 2" xfId="600" xr:uid="{00000000-0005-0000-0000-00004E000000}"/>
    <cellStyle name="Énfasis2 2 2" xfId="601" xr:uid="{00000000-0005-0000-0000-00004F000000}"/>
    <cellStyle name="Énfasis2 3" xfId="602" xr:uid="{00000000-0005-0000-0000-000050000000}"/>
    <cellStyle name="Énfasis3 2" xfId="603" xr:uid="{00000000-0005-0000-0000-000051000000}"/>
    <cellStyle name="Énfasis3 2 2" xfId="604" xr:uid="{00000000-0005-0000-0000-000052000000}"/>
    <cellStyle name="Énfasis3 3" xfId="605" xr:uid="{00000000-0005-0000-0000-000053000000}"/>
    <cellStyle name="Énfasis4 2" xfId="606" xr:uid="{00000000-0005-0000-0000-000054000000}"/>
    <cellStyle name="Énfasis4 2 2" xfId="607" xr:uid="{00000000-0005-0000-0000-000055000000}"/>
    <cellStyle name="Énfasis4 3" xfId="608" xr:uid="{00000000-0005-0000-0000-000056000000}"/>
    <cellStyle name="Énfasis5 2" xfId="609" xr:uid="{00000000-0005-0000-0000-000057000000}"/>
    <cellStyle name="Énfasis5 2 2" xfId="610" xr:uid="{00000000-0005-0000-0000-000058000000}"/>
    <cellStyle name="Énfasis5 3" xfId="611" xr:uid="{00000000-0005-0000-0000-000059000000}"/>
    <cellStyle name="Énfasis6 2" xfId="612" xr:uid="{00000000-0005-0000-0000-00005A000000}"/>
    <cellStyle name="Énfasis6 2 2" xfId="613" xr:uid="{00000000-0005-0000-0000-00005B000000}"/>
    <cellStyle name="Énfasis6 3" xfId="614" xr:uid="{00000000-0005-0000-0000-00005C000000}"/>
    <cellStyle name="Entrada 2" xfId="78" xr:uid="{00000000-0005-0000-0000-00005D000000}"/>
    <cellStyle name="Entrada 2 2" xfId="79" xr:uid="{00000000-0005-0000-0000-00005E000000}"/>
    <cellStyle name="Entrada 2_Copia de Xl0000021.xls INGRID" xfId="80" xr:uid="{00000000-0005-0000-0000-00005F000000}"/>
    <cellStyle name="Entrada 3" xfId="81" xr:uid="{00000000-0005-0000-0000-000060000000}"/>
    <cellStyle name="Euro" xfId="82" xr:uid="{00000000-0005-0000-0000-000061000000}"/>
    <cellStyle name="Euro 10" xfId="83" xr:uid="{00000000-0005-0000-0000-000062000000}"/>
    <cellStyle name="Euro 10 2" xfId="84" xr:uid="{00000000-0005-0000-0000-000063000000}"/>
    <cellStyle name="Euro 10 3" xfId="85" xr:uid="{00000000-0005-0000-0000-000064000000}"/>
    <cellStyle name="Euro 10 4" xfId="86" xr:uid="{00000000-0005-0000-0000-000065000000}"/>
    <cellStyle name="Euro 11" xfId="87" xr:uid="{00000000-0005-0000-0000-000066000000}"/>
    <cellStyle name="Euro 11 2" xfId="88" xr:uid="{00000000-0005-0000-0000-000067000000}"/>
    <cellStyle name="Euro 11 3" xfId="89" xr:uid="{00000000-0005-0000-0000-000068000000}"/>
    <cellStyle name="Euro 11 4" xfId="90" xr:uid="{00000000-0005-0000-0000-000069000000}"/>
    <cellStyle name="Euro 12" xfId="91" xr:uid="{00000000-0005-0000-0000-00006A000000}"/>
    <cellStyle name="Euro 12 2" xfId="92" xr:uid="{00000000-0005-0000-0000-00006B000000}"/>
    <cellStyle name="Euro 12 3" xfId="93" xr:uid="{00000000-0005-0000-0000-00006C000000}"/>
    <cellStyle name="Euro 12 4" xfId="94" xr:uid="{00000000-0005-0000-0000-00006D000000}"/>
    <cellStyle name="Euro 13" xfId="95" xr:uid="{00000000-0005-0000-0000-00006E000000}"/>
    <cellStyle name="Euro 13 2" xfId="96" xr:uid="{00000000-0005-0000-0000-00006F000000}"/>
    <cellStyle name="Euro 13 3" xfId="97" xr:uid="{00000000-0005-0000-0000-000070000000}"/>
    <cellStyle name="Euro 13 4" xfId="98" xr:uid="{00000000-0005-0000-0000-000071000000}"/>
    <cellStyle name="Euro 14" xfId="99" xr:uid="{00000000-0005-0000-0000-000072000000}"/>
    <cellStyle name="Euro 14 2" xfId="100" xr:uid="{00000000-0005-0000-0000-000073000000}"/>
    <cellStyle name="Euro 14 3" xfId="101" xr:uid="{00000000-0005-0000-0000-000074000000}"/>
    <cellStyle name="Euro 14 4" xfId="102" xr:uid="{00000000-0005-0000-0000-000075000000}"/>
    <cellStyle name="Euro 15" xfId="103" xr:uid="{00000000-0005-0000-0000-000076000000}"/>
    <cellStyle name="Euro 15 2" xfId="104" xr:uid="{00000000-0005-0000-0000-000077000000}"/>
    <cellStyle name="Euro 15 3" xfId="105" xr:uid="{00000000-0005-0000-0000-000078000000}"/>
    <cellStyle name="Euro 15 4" xfId="106" xr:uid="{00000000-0005-0000-0000-000079000000}"/>
    <cellStyle name="Euro 16" xfId="107" xr:uid="{00000000-0005-0000-0000-00007A000000}"/>
    <cellStyle name="Euro 16 2" xfId="108" xr:uid="{00000000-0005-0000-0000-00007B000000}"/>
    <cellStyle name="Euro 16 3" xfId="109" xr:uid="{00000000-0005-0000-0000-00007C000000}"/>
    <cellStyle name="Euro 16 4" xfId="110" xr:uid="{00000000-0005-0000-0000-00007D000000}"/>
    <cellStyle name="Euro 17" xfId="111" xr:uid="{00000000-0005-0000-0000-00007E000000}"/>
    <cellStyle name="Euro 17 2" xfId="112" xr:uid="{00000000-0005-0000-0000-00007F000000}"/>
    <cellStyle name="Euro 17 3" xfId="113" xr:uid="{00000000-0005-0000-0000-000080000000}"/>
    <cellStyle name="Euro 17 4" xfId="114" xr:uid="{00000000-0005-0000-0000-000081000000}"/>
    <cellStyle name="Euro 2" xfId="115" xr:uid="{00000000-0005-0000-0000-000082000000}"/>
    <cellStyle name="Euro 2 10" xfId="116" xr:uid="{00000000-0005-0000-0000-000083000000}"/>
    <cellStyle name="Euro 2 11" xfId="117" xr:uid="{00000000-0005-0000-0000-000084000000}"/>
    <cellStyle name="Euro 2 2" xfId="118" xr:uid="{00000000-0005-0000-0000-000085000000}"/>
    <cellStyle name="Euro 2 2 2" xfId="119" xr:uid="{00000000-0005-0000-0000-000086000000}"/>
    <cellStyle name="Euro 2 2 2 2" xfId="120" xr:uid="{00000000-0005-0000-0000-000087000000}"/>
    <cellStyle name="Euro 2 2 2 3" xfId="121" xr:uid="{00000000-0005-0000-0000-000088000000}"/>
    <cellStyle name="Euro 2 2 2 4" xfId="122" xr:uid="{00000000-0005-0000-0000-000089000000}"/>
    <cellStyle name="Euro 2 2 3" xfId="123" xr:uid="{00000000-0005-0000-0000-00008A000000}"/>
    <cellStyle name="Euro 2 2 3 2" xfId="124" xr:uid="{00000000-0005-0000-0000-00008B000000}"/>
    <cellStyle name="Euro 2 2 3 3" xfId="125" xr:uid="{00000000-0005-0000-0000-00008C000000}"/>
    <cellStyle name="Euro 2 2 3 4" xfId="126" xr:uid="{00000000-0005-0000-0000-00008D000000}"/>
    <cellStyle name="Euro 2 2 4" xfId="127" xr:uid="{00000000-0005-0000-0000-00008E000000}"/>
    <cellStyle name="Euro 2 2 4 2" xfId="128" xr:uid="{00000000-0005-0000-0000-00008F000000}"/>
    <cellStyle name="Euro 2 2 4 3" xfId="129" xr:uid="{00000000-0005-0000-0000-000090000000}"/>
    <cellStyle name="Euro 2 2 4 4" xfId="130" xr:uid="{00000000-0005-0000-0000-000091000000}"/>
    <cellStyle name="Euro 2 2 5" xfId="131" xr:uid="{00000000-0005-0000-0000-000092000000}"/>
    <cellStyle name="Euro 2 2 5 2" xfId="132" xr:uid="{00000000-0005-0000-0000-000093000000}"/>
    <cellStyle name="Euro 2 2 5 3" xfId="133" xr:uid="{00000000-0005-0000-0000-000094000000}"/>
    <cellStyle name="Euro 2 2 5 4" xfId="134" xr:uid="{00000000-0005-0000-0000-000095000000}"/>
    <cellStyle name="Euro 2 2 6" xfId="135" xr:uid="{00000000-0005-0000-0000-000096000000}"/>
    <cellStyle name="Euro 2 2 6 2" xfId="136" xr:uid="{00000000-0005-0000-0000-000097000000}"/>
    <cellStyle name="Euro 2 2 6 3" xfId="137" xr:uid="{00000000-0005-0000-0000-000098000000}"/>
    <cellStyle name="Euro 2 2 6 4" xfId="138" xr:uid="{00000000-0005-0000-0000-000099000000}"/>
    <cellStyle name="Euro 2 3" xfId="139" xr:uid="{00000000-0005-0000-0000-00009A000000}"/>
    <cellStyle name="Euro 2 3 2" xfId="140" xr:uid="{00000000-0005-0000-0000-00009B000000}"/>
    <cellStyle name="Euro 2 3 3" xfId="141" xr:uid="{00000000-0005-0000-0000-00009C000000}"/>
    <cellStyle name="Euro 2 3 4" xfId="142" xr:uid="{00000000-0005-0000-0000-00009D000000}"/>
    <cellStyle name="Euro 2 4" xfId="143" xr:uid="{00000000-0005-0000-0000-00009E000000}"/>
    <cellStyle name="Euro 2 5" xfId="144" xr:uid="{00000000-0005-0000-0000-00009F000000}"/>
    <cellStyle name="Euro 2 6" xfId="145" xr:uid="{00000000-0005-0000-0000-0000A0000000}"/>
    <cellStyle name="Euro 2 7" xfId="146" xr:uid="{00000000-0005-0000-0000-0000A1000000}"/>
    <cellStyle name="Euro 2 8" xfId="147" xr:uid="{00000000-0005-0000-0000-0000A2000000}"/>
    <cellStyle name="Euro 2 9" xfId="148" xr:uid="{00000000-0005-0000-0000-0000A3000000}"/>
    <cellStyle name="Euro 3" xfId="149" xr:uid="{00000000-0005-0000-0000-0000A4000000}"/>
    <cellStyle name="Euro 3 2" xfId="150" xr:uid="{00000000-0005-0000-0000-0000A5000000}"/>
    <cellStyle name="Euro 3 3" xfId="151" xr:uid="{00000000-0005-0000-0000-0000A6000000}"/>
    <cellStyle name="Euro 3 4" xfId="152" xr:uid="{00000000-0005-0000-0000-0000A7000000}"/>
    <cellStyle name="Euro 3 5" xfId="153" xr:uid="{00000000-0005-0000-0000-0000A8000000}"/>
    <cellStyle name="Euro 4" xfId="154" xr:uid="{00000000-0005-0000-0000-0000A9000000}"/>
    <cellStyle name="Euro 4 2" xfId="155" xr:uid="{00000000-0005-0000-0000-0000AA000000}"/>
    <cellStyle name="Euro 4 3" xfId="156" xr:uid="{00000000-0005-0000-0000-0000AB000000}"/>
    <cellStyle name="Euro 4 4" xfId="157" xr:uid="{00000000-0005-0000-0000-0000AC000000}"/>
    <cellStyle name="Euro 4 5" xfId="158" xr:uid="{00000000-0005-0000-0000-0000AD000000}"/>
    <cellStyle name="Euro 5" xfId="159" xr:uid="{00000000-0005-0000-0000-0000AE000000}"/>
    <cellStyle name="Euro 5 2" xfId="160" xr:uid="{00000000-0005-0000-0000-0000AF000000}"/>
    <cellStyle name="Euro 5 3" xfId="161" xr:uid="{00000000-0005-0000-0000-0000B0000000}"/>
    <cellStyle name="Euro 5 4" xfId="162" xr:uid="{00000000-0005-0000-0000-0000B1000000}"/>
    <cellStyle name="Euro 6" xfId="163" xr:uid="{00000000-0005-0000-0000-0000B2000000}"/>
    <cellStyle name="Euro 6 2" xfId="164" xr:uid="{00000000-0005-0000-0000-0000B3000000}"/>
    <cellStyle name="Euro 6 3" xfId="165" xr:uid="{00000000-0005-0000-0000-0000B4000000}"/>
    <cellStyle name="Euro 6 4" xfId="166" xr:uid="{00000000-0005-0000-0000-0000B5000000}"/>
    <cellStyle name="Euro 7" xfId="167" xr:uid="{00000000-0005-0000-0000-0000B6000000}"/>
    <cellStyle name="Euro 7 2" xfId="168" xr:uid="{00000000-0005-0000-0000-0000B7000000}"/>
    <cellStyle name="Euro 7 3" xfId="169" xr:uid="{00000000-0005-0000-0000-0000B8000000}"/>
    <cellStyle name="Euro 7 4" xfId="170" xr:uid="{00000000-0005-0000-0000-0000B9000000}"/>
    <cellStyle name="Euro 8" xfId="171" xr:uid="{00000000-0005-0000-0000-0000BA000000}"/>
    <cellStyle name="Euro 8 2" xfId="172" xr:uid="{00000000-0005-0000-0000-0000BB000000}"/>
    <cellStyle name="Euro 8 3" xfId="173" xr:uid="{00000000-0005-0000-0000-0000BC000000}"/>
    <cellStyle name="Euro 8 4" xfId="174" xr:uid="{00000000-0005-0000-0000-0000BD000000}"/>
    <cellStyle name="Euro 9" xfId="175" xr:uid="{00000000-0005-0000-0000-0000BE000000}"/>
    <cellStyle name="Euro 9 2" xfId="176" xr:uid="{00000000-0005-0000-0000-0000BF000000}"/>
    <cellStyle name="Euro 9 3" xfId="177" xr:uid="{00000000-0005-0000-0000-0000C0000000}"/>
    <cellStyle name="Euro 9 4" xfId="178" xr:uid="{00000000-0005-0000-0000-0000C1000000}"/>
    <cellStyle name="Euro 9 5" xfId="179" xr:uid="{00000000-0005-0000-0000-0000C2000000}"/>
    <cellStyle name="Euro 9 6" xfId="180" xr:uid="{00000000-0005-0000-0000-0000C3000000}"/>
    <cellStyle name="Euro 9 7" xfId="181" xr:uid="{00000000-0005-0000-0000-0000C4000000}"/>
    <cellStyle name="Euro 9 8" xfId="182" xr:uid="{00000000-0005-0000-0000-0000C5000000}"/>
    <cellStyle name="Euro 9 9" xfId="183" xr:uid="{00000000-0005-0000-0000-0000C6000000}"/>
    <cellStyle name="Incorrecto 2" xfId="184" xr:uid="{00000000-0005-0000-0000-0000C7000000}"/>
    <cellStyle name="Incorrecto 2 2" xfId="185" xr:uid="{00000000-0005-0000-0000-0000C8000000}"/>
    <cellStyle name="Incorrecto 3" xfId="186" xr:uid="{00000000-0005-0000-0000-0000C9000000}"/>
    <cellStyle name="Millares" xfId="1" builtinId="3"/>
    <cellStyle name="Millares [0] 2" xfId="458" xr:uid="{00000000-0005-0000-0000-0000CB000000}"/>
    <cellStyle name="Millares [0] 2 2" xfId="459" xr:uid="{00000000-0005-0000-0000-0000CC000000}"/>
    <cellStyle name="Millares [0] 2 2 2" xfId="460" xr:uid="{00000000-0005-0000-0000-0000CD000000}"/>
    <cellStyle name="Millares [0] 2 3" xfId="461" xr:uid="{00000000-0005-0000-0000-0000CE000000}"/>
    <cellStyle name="Millares [0] 3" xfId="462" xr:uid="{00000000-0005-0000-0000-0000CF000000}"/>
    <cellStyle name="Millares [0] 3 2" xfId="463" xr:uid="{00000000-0005-0000-0000-0000D0000000}"/>
    <cellStyle name="Millares [0] 3 2 2" xfId="464" xr:uid="{00000000-0005-0000-0000-0000D1000000}"/>
    <cellStyle name="Millares [0] 3 3" xfId="465" xr:uid="{00000000-0005-0000-0000-0000D2000000}"/>
    <cellStyle name="Millares [0] 4" xfId="466" xr:uid="{00000000-0005-0000-0000-0000D3000000}"/>
    <cellStyle name="Millares [0] 4 2" xfId="467" xr:uid="{00000000-0005-0000-0000-0000D4000000}"/>
    <cellStyle name="Millares [0] 4 2 2" xfId="468" xr:uid="{00000000-0005-0000-0000-0000D5000000}"/>
    <cellStyle name="Millares [0] 4 3" xfId="469" xr:uid="{00000000-0005-0000-0000-0000D6000000}"/>
    <cellStyle name="Millares [0] 5" xfId="470" xr:uid="{00000000-0005-0000-0000-0000D7000000}"/>
    <cellStyle name="Millares [0] 5 2" xfId="471" xr:uid="{00000000-0005-0000-0000-0000D8000000}"/>
    <cellStyle name="Millares [0] 5 2 2" xfId="472" xr:uid="{00000000-0005-0000-0000-0000D9000000}"/>
    <cellStyle name="Millares [0] 5 3" xfId="473" xr:uid="{00000000-0005-0000-0000-0000DA000000}"/>
    <cellStyle name="Millares [0] 6" xfId="474" xr:uid="{00000000-0005-0000-0000-0000DB000000}"/>
    <cellStyle name="Millares [0] 6 2" xfId="475" xr:uid="{00000000-0005-0000-0000-0000DC000000}"/>
    <cellStyle name="Millares [0] 6 2 2" xfId="476" xr:uid="{00000000-0005-0000-0000-0000DD000000}"/>
    <cellStyle name="Millares [0] 6 3" xfId="477" xr:uid="{00000000-0005-0000-0000-0000DE000000}"/>
    <cellStyle name="Millares 10" xfId="187" xr:uid="{00000000-0005-0000-0000-0000DF000000}"/>
    <cellStyle name="Millares 10 2" xfId="188" xr:uid="{00000000-0005-0000-0000-0000E0000000}"/>
    <cellStyle name="Millares 10 3 2 2" xfId="189" xr:uid="{00000000-0005-0000-0000-0000E1000000}"/>
    <cellStyle name="Millares 10 3 2 2 2 5" xfId="190" xr:uid="{00000000-0005-0000-0000-0000E2000000}"/>
    <cellStyle name="Millares 11" xfId="191" xr:uid="{00000000-0005-0000-0000-0000E3000000}"/>
    <cellStyle name="Millares 11 2" xfId="192" xr:uid="{00000000-0005-0000-0000-0000E4000000}"/>
    <cellStyle name="Millares 11 3" xfId="193" xr:uid="{00000000-0005-0000-0000-0000E5000000}"/>
    <cellStyle name="Millares 12" xfId="194" xr:uid="{00000000-0005-0000-0000-0000E6000000}"/>
    <cellStyle name="Millares 12 2" xfId="195" xr:uid="{00000000-0005-0000-0000-0000E7000000}"/>
    <cellStyle name="Millares 12 3" xfId="618" xr:uid="{D31A018C-C876-4303-8A87-2AFE9F92D5D7}"/>
    <cellStyle name="Millares 13" xfId="196" xr:uid="{00000000-0005-0000-0000-0000E8000000}"/>
    <cellStyle name="Millares 13 2" xfId="197" xr:uid="{00000000-0005-0000-0000-0000E9000000}"/>
    <cellStyle name="Millares 14" xfId="198" xr:uid="{00000000-0005-0000-0000-0000EA000000}"/>
    <cellStyle name="Millares 14 2" xfId="199" xr:uid="{00000000-0005-0000-0000-0000EB000000}"/>
    <cellStyle name="Millares 15" xfId="200" xr:uid="{00000000-0005-0000-0000-0000EC000000}"/>
    <cellStyle name="Millares 15 2" xfId="201" xr:uid="{00000000-0005-0000-0000-0000ED000000}"/>
    <cellStyle name="Millares 16" xfId="202" xr:uid="{00000000-0005-0000-0000-0000EE000000}"/>
    <cellStyle name="Millares 17" xfId="203" xr:uid="{00000000-0005-0000-0000-0000EF000000}"/>
    <cellStyle name="Millares 18" xfId="204" xr:uid="{00000000-0005-0000-0000-0000F0000000}"/>
    <cellStyle name="Millares 19" xfId="205" xr:uid="{00000000-0005-0000-0000-0000F1000000}"/>
    <cellStyle name="Millares 2" xfId="206" xr:uid="{00000000-0005-0000-0000-0000F2000000}"/>
    <cellStyle name="Millares 2 2" xfId="207" xr:uid="{00000000-0005-0000-0000-0000F3000000}"/>
    <cellStyle name="Millares 2 2 2" xfId="208" xr:uid="{00000000-0005-0000-0000-0000F4000000}"/>
    <cellStyle name="Millares 2 2 2 2" xfId="209" xr:uid="{00000000-0005-0000-0000-0000F5000000}"/>
    <cellStyle name="Millares 2 2 2 2 2" xfId="210" xr:uid="{00000000-0005-0000-0000-0000F6000000}"/>
    <cellStyle name="Millares 2 2 2 3" xfId="211" xr:uid="{00000000-0005-0000-0000-0000F7000000}"/>
    <cellStyle name="Millares 2 2 3" xfId="212" xr:uid="{00000000-0005-0000-0000-0000F8000000}"/>
    <cellStyle name="Millares 2 2 3 2" xfId="213" xr:uid="{00000000-0005-0000-0000-0000F9000000}"/>
    <cellStyle name="Millares 2 2 3 2 2" xfId="214" xr:uid="{00000000-0005-0000-0000-0000FA000000}"/>
    <cellStyle name="Millares 2 2 3 3" xfId="215" xr:uid="{00000000-0005-0000-0000-0000FB000000}"/>
    <cellStyle name="Millares 2 2 3 3 2" xfId="631" xr:uid="{34BEB314-8B93-446A-85D1-FBBC84E56201}"/>
    <cellStyle name="Millares 2 2 3 4" xfId="616" xr:uid="{FD853596-3C30-4D79-888D-311BD28EDB8A}"/>
    <cellStyle name="Millares 2 2 3_Sheet2" xfId="216" xr:uid="{00000000-0005-0000-0000-0000FC000000}"/>
    <cellStyle name="Millares 2 2 4" xfId="217" xr:uid="{00000000-0005-0000-0000-0000FD000000}"/>
    <cellStyle name="Millares 2 2 4 2" xfId="218" xr:uid="{00000000-0005-0000-0000-0000FE000000}"/>
    <cellStyle name="Millares 2 2 4 2 2" xfId="219" xr:uid="{00000000-0005-0000-0000-0000FF000000}"/>
    <cellStyle name="Millares 2 2 4 3" xfId="220" xr:uid="{00000000-0005-0000-0000-000000010000}"/>
    <cellStyle name="Millares 2 2 5" xfId="221" xr:uid="{00000000-0005-0000-0000-000001010000}"/>
    <cellStyle name="Millares 2 2 5 2" xfId="222" xr:uid="{00000000-0005-0000-0000-000002010000}"/>
    <cellStyle name="Millares 2 2 5 2 2" xfId="223" xr:uid="{00000000-0005-0000-0000-000003010000}"/>
    <cellStyle name="Millares 2 2 5 3" xfId="224" xr:uid="{00000000-0005-0000-0000-000004010000}"/>
    <cellStyle name="Millares 2 2 6" xfId="225" xr:uid="{00000000-0005-0000-0000-000005010000}"/>
    <cellStyle name="Millares 2 2 6 2" xfId="226" xr:uid="{00000000-0005-0000-0000-000006010000}"/>
    <cellStyle name="Millares 2 2 7" xfId="227" xr:uid="{00000000-0005-0000-0000-000007010000}"/>
    <cellStyle name="Millares 2 3" xfId="228" xr:uid="{00000000-0005-0000-0000-000008010000}"/>
    <cellStyle name="Millares 2 3 2" xfId="229" xr:uid="{00000000-0005-0000-0000-000009010000}"/>
    <cellStyle name="Millares 2 3 2 2" xfId="230" xr:uid="{00000000-0005-0000-0000-00000A010000}"/>
    <cellStyle name="Millares 2 3 2 2 2" xfId="231" xr:uid="{00000000-0005-0000-0000-00000B010000}"/>
    <cellStyle name="Millares 2 3 2 3" xfId="232" xr:uid="{00000000-0005-0000-0000-00000C010000}"/>
    <cellStyle name="Millares 2 3 3" xfId="233" xr:uid="{00000000-0005-0000-0000-00000D010000}"/>
    <cellStyle name="Millares 2 3 3 2" xfId="234" xr:uid="{00000000-0005-0000-0000-00000E010000}"/>
    <cellStyle name="Millares 2 3 3 2 2" xfId="235" xr:uid="{00000000-0005-0000-0000-00000F010000}"/>
    <cellStyle name="Millares 2 3 3 3" xfId="236" xr:uid="{00000000-0005-0000-0000-000010010000}"/>
    <cellStyle name="Millares 2 3 4" xfId="237" xr:uid="{00000000-0005-0000-0000-000011010000}"/>
    <cellStyle name="Millares 2 3 4 2" xfId="238" xr:uid="{00000000-0005-0000-0000-000012010000}"/>
    <cellStyle name="Millares 2 3 4 2 2" xfId="239" xr:uid="{00000000-0005-0000-0000-000013010000}"/>
    <cellStyle name="Millares 2 3 4 3" xfId="240" xr:uid="{00000000-0005-0000-0000-000014010000}"/>
    <cellStyle name="Millares 2 3 5" xfId="241" xr:uid="{00000000-0005-0000-0000-000015010000}"/>
    <cellStyle name="Millares 2 3 5 2" xfId="242" xr:uid="{00000000-0005-0000-0000-000016010000}"/>
    <cellStyle name="Millares 2 3 5 2 2" xfId="243" xr:uid="{00000000-0005-0000-0000-000017010000}"/>
    <cellStyle name="Millares 2 3 5 3" xfId="244" xr:uid="{00000000-0005-0000-0000-000018010000}"/>
    <cellStyle name="Millares 2 3 6" xfId="245" xr:uid="{00000000-0005-0000-0000-000019010000}"/>
    <cellStyle name="Millares 2 3 6 2" xfId="246" xr:uid="{00000000-0005-0000-0000-00001A010000}"/>
    <cellStyle name="Millares 2 3 7" xfId="247" xr:uid="{00000000-0005-0000-0000-00001B010000}"/>
    <cellStyle name="Millares 2 4" xfId="248" xr:uid="{00000000-0005-0000-0000-00001C010000}"/>
    <cellStyle name="Millares 2 4 2" xfId="249" xr:uid="{00000000-0005-0000-0000-00001D010000}"/>
    <cellStyle name="Millares 2 4 2 2" xfId="250" xr:uid="{00000000-0005-0000-0000-00001E010000}"/>
    <cellStyle name="Millares 2 4 2 3" xfId="251" xr:uid="{00000000-0005-0000-0000-00001F010000}"/>
    <cellStyle name="Millares 2 4 3" xfId="252" xr:uid="{00000000-0005-0000-0000-000020010000}"/>
    <cellStyle name="Millares 2 4 3 2" xfId="632" xr:uid="{EFE23F35-C4C7-44A8-8090-07A9DF467D28}"/>
    <cellStyle name="Millares 2 5" xfId="253" xr:uid="{00000000-0005-0000-0000-000021010000}"/>
    <cellStyle name="Millares 2 5 2" xfId="254" xr:uid="{00000000-0005-0000-0000-000022010000}"/>
    <cellStyle name="Millares 2 5 2 2" xfId="255" xr:uid="{00000000-0005-0000-0000-000023010000}"/>
    <cellStyle name="Millares 2 5 2 3" xfId="256" xr:uid="{00000000-0005-0000-0000-000024010000}"/>
    <cellStyle name="Millares 2 5 2_Sheet2" xfId="257" xr:uid="{00000000-0005-0000-0000-000025010000}"/>
    <cellStyle name="Millares 2 5 3" xfId="258" xr:uid="{00000000-0005-0000-0000-000026010000}"/>
    <cellStyle name="Millares 2 5 4" xfId="259" xr:uid="{00000000-0005-0000-0000-000027010000}"/>
    <cellStyle name="Millares 2 5_Sheet2" xfId="260" xr:uid="{00000000-0005-0000-0000-000028010000}"/>
    <cellStyle name="Millares 2 6" xfId="261" xr:uid="{00000000-0005-0000-0000-000029010000}"/>
    <cellStyle name="Millares 2 6 2" xfId="262" xr:uid="{00000000-0005-0000-0000-00002A010000}"/>
    <cellStyle name="Millares 2 6 2 2" xfId="263" xr:uid="{00000000-0005-0000-0000-00002B010000}"/>
    <cellStyle name="Millares 2 6 3" xfId="264" xr:uid="{00000000-0005-0000-0000-00002C010000}"/>
    <cellStyle name="Millares 2 6 3 2" xfId="265" xr:uid="{00000000-0005-0000-0000-00002D010000}"/>
    <cellStyle name="Millares 2 6 4" xfId="266" xr:uid="{00000000-0005-0000-0000-00002E010000}"/>
    <cellStyle name="Millares 2_Sheet2" xfId="275" xr:uid="{00000000-0005-0000-0000-00002F010000}"/>
    <cellStyle name="Millares 20" xfId="267" xr:uid="{00000000-0005-0000-0000-000030010000}"/>
    <cellStyle name="Millares 21" xfId="268" xr:uid="{00000000-0005-0000-0000-000031010000}"/>
    <cellStyle name="Millares 22" xfId="269" xr:uid="{00000000-0005-0000-0000-000032010000}"/>
    <cellStyle name="Millares 23" xfId="270" xr:uid="{00000000-0005-0000-0000-000033010000}"/>
    <cellStyle name="Millares 24" xfId="271" xr:uid="{00000000-0005-0000-0000-000034010000}"/>
    <cellStyle name="Millares 25" xfId="272" xr:uid="{00000000-0005-0000-0000-000035010000}"/>
    <cellStyle name="Millares 25 2" xfId="628" xr:uid="{7C3831D6-C5B4-4F87-8715-1B68986B1705}"/>
    <cellStyle name="Millares 26" xfId="273" xr:uid="{00000000-0005-0000-0000-000036010000}"/>
    <cellStyle name="Millares 26 2" xfId="629" xr:uid="{0947544B-62B4-4734-8A91-ABDDF4D98AB8}"/>
    <cellStyle name="Millares 27" xfId="274" xr:uid="{00000000-0005-0000-0000-000037010000}"/>
    <cellStyle name="Millares 27 2" xfId="625" xr:uid="{C811E539-0940-4843-9519-2ECD7A877D74}"/>
    <cellStyle name="Millares 28" xfId="619" xr:uid="{52ABB267-2160-471E-9BCF-8E04BDFAC466}"/>
    <cellStyle name="Millares 3" xfId="276" xr:uid="{00000000-0005-0000-0000-000038010000}"/>
    <cellStyle name="Millares 3 2" xfId="277" xr:uid="{00000000-0005-0000-0000-000039010000}"/>
    <cellStyle name="Millares 3 2 2" xfId="278" xr:uid="{00000000-0005-0000-0000-00003A010000}"/>
    <cellStyle name="Millares 3 2 2 2" xfId="279" xr:uid="{00000000-0005-0000-0000-00003B010000}"/>
    <cellStyle name="Millares 3 2 2 2 2" xfId="280" xr:uid="{00000000-0005-0000-0000-00003C010000}"/>
    <cellStyle name="Millares 3 2 2 3" xfId="281" xr:uid="{00000000-0005-0000-0000-00003D010000}"/>
    <cellStyle name="Millares 3 2 2 4" xfId="282" xr:uid="{00000000-0005-0000-0000-00003E010000}"/>
    <cellStyle name="Millares 3 2 3" xfId="283" xr:uid="{00000000-0005-0000-0000-00003F010000}"/>
    <cellStyle name="Millares 3 2 3 2" xfId="284" xr:uid="{00000000-0005-0000-0000-000040010000}"/>
    <cellStyle name="Millares 3 2 3 2 2" xfId="285" xr:uid="{00000000-0005-0000-0000-000041010000}"/>
    <cellStyle name="Millares 3 2 3 3" xfId="286" xr:uid="{00000000-0005-0000-0000-000042010000}"/>
    <cellStyle name="Millares 3 2 4" xfId="287" xr:uid="{00000000-0005-0000-0000-000043010000}"/>
    <cellStyle name="Millares 3 2 4 2" xfId="288" xr:uid="{00000000-0005-0000-0000-000044010000}"/>
    <cellStyle name="Millares 3 2 4 2 2" xfId="289" xr:uid="{00000000-0005-0000-0000-000045010000}"/>
    <cellStyle name="Millares 3 2 4 3" xfId="290" xr:uid="{00000000-0005-0000-0000-000046010000}"/>
    <cellStyle name="Millares 3 2 5" xfId="291" xr:uid="{00000000-0005-0000-0000-000047010000}"/>
    <cellStyle name="Millares 3 2 5 2" xfId="292" xr:uid="{00000000-0005-0000-0000-000048010000}"/>
    <cellStyle name="Millares 3 2 6" xfId="293" xr:uid="{00000000-0005-0000-0000-000049010000}"/>
    <cellStyle name="Millares 3 3" xfId="294" xr:uid="{00000000-0005-0000-0000-00004A010000}"/>
    <cellStyle name="Millares 3 3 2" xfId="295" xr:uid="{00000000-0005-0000-0000-00004B010000}"/>
    <cellStyle name="Millares 3 3 2 2" xfId="296" xr:uid="{00000000-0005-0000-0000-00004C010000}"/>
    <cellStyle name="Millares 3 3 2 2 2" xfId="297" xr:uid="{00000000-0005-0000-0000-00004D010000}"/>
    <cellStyle name="Millares 3 3 2 3" xfId="298" xr:uid="{00000000-0005-0000-0000-00004E010000}"/>
    <cellStyle name="Millares 3 3 3" xfId="299" xr:uid="{00000000-0005-0000-0000-00004F010000}"/>
    <cellStyle name="Millares 3 3 3 2" xfId="300" xr:uid="{00000000-0005-0000-0000-000050010000}"/>
    <cellStyle name="Millares 3 3 3 2 2" xfId="301" xr:uid="{00000000-0005-0000-0000-000051010000}"/>
    <cellStyle name="Millares 3 3 3 3" xfId="302" xr:uid="{00000000-0005-0000-0000-000052010000}"/>
    <cellStyle name="Millares 3 3 4" xfId="303" xr:uid="{00000000-0005-0000-0000-000053010000}"/>
    <cellStyle name="Millares 3 3 4 2" xfId="304" xr:uid="{00000000-0005-0000-0000-000054010000}"/>
    <cellStyle name="Millares 3 3 4 2 2" xfId="305" xr:uid="{00000000-0005-0000-0000-000055010000}"/>
    <cellStyle name="Millares 3 3 4 3" xfId="306" xr:uid="{00000000-0005-0000-0000-000056010000}"/>
    <cellStyle name="Millares 3 3 5" xfId="307" xr:uid="{00000000-0005-0000-0000-000057010000}"/>
    <cellStyle name="Millares 3 3 5 2" xfId="308" xr:uid="{00000000-0005-0000-0000-000058010000}"/>
    <cellStyle name="Millares 3 3 6" xfId="309" xr:uid="{00000000-0005-0000-0000-000059010000}"/>
    <cellStyle name="Millares 3 4" xfId="310" xr:uid="{00000000-0005-0000-0000-00005A010000}"/>
    <cellStyle name="Millares 3 4 2" xfId="311" xr:uid="{00000000-0005-0000-0000-00005B010000}"/>
    <cellStyle name="Millares 3 4 2 2" xfId="312" xr:uid="{00000000-0005-0000-0000-00005C010000}"/>
    <cellStyle name="Millares 3 4 2 2 2" xfId="313" xr:uid="{00000000-0005-0000-0000-00005D010000}"/>
    <cellStyle name="Millares 3 4 2 3" xfId="314" xr:uid="{00000000-0005-0000-0000-00005E010000}"/>
    <cellStyle name="Millares 3 4 3" xfId="315" xr:uid="{00000000-0005-0000-0000-00005F010000}"/>
    <cellStyle name="Millares 3 4 3 2" xfId="316" xr:uid="{00000000-0005-0000-0000-000060010000}"/>
    <cellStyle name="Millares 3 4 3 2 2" xfId="317" xr:uid="{00000000-0005-0000-0000-000061010000}"/>
    <cellStyle name="Millares 3 4 3 3" xfId="318" xr:uid="{00000000-0005-0000-0000-000062010000}"/>
    <cellStyle name="Millares 3 4 4" xfId="319" xr:uid="{00000000-0005-0000-0000-000063010000}"/>
    <cellStyle name="Millares 3 4 4 2" xfId="320" xr:uid="{00000000-0005-0000-0000-000064010000}"/>
    <cellStyle name="Millares 3 4 4 2 2" xfId="321" xr:uid="{00000000-0005-0000-0000-000065010000}"/>
    <cellStyle name="Millares 3 4 4 3" xfId="322" xr:uid="{00000000-0005-0000-0000-000066010000}"/>
    <cellStyle name="Millares 3 4 5" xfId="323" xr:uid="{00000000-0005-0000-0000-000067010000}"/>
    <cellStyle name="Millares 3 4 5 2" xfId="324" xr:uid="{00000000-0005-0000-0000-000068010000}"/>
    <cellStyle name="Millares 3 4 6" xfId="325" xr:uid="{00000000-0005-0000-0000-000069010000}"/>
    <cellStyle name="Millares 3 5" xfId="326" xr:uid="{00000000-0005-0000-0000-00006A010000}"/>
    <cellStyle name="Millares 3 5 2" xfId="327" xr:uid="{00000000-0005-0000-0000-00006B010000}"/>
    <cellStyle name="Millares 3 5 2 2" xfId="328" xr:uid="{00000000-0005-0000-0000-00006C010000}"/>
    <cellStyle name="Millares 3 5 2 2 2" xfId="329" xr:uid="{00000000-0005-0000-0000-00006D010000}"/>
    <cellStyle name="Millares 3 5 2 3" xfId="330" xr:uid="{00000000-0005-0000-0000-00006E010000}"/>
    <cellStyle name="Millares 3 5 3" xfId="331" xr:uid="{00000000-0005-0000-0000-00006F010000}"/>
    <cellStyle name="Millares 3 5 3 2" xfId="332" xr:uid="{00000000-0005-0000-0000-000070010000}"/>
    <cellStyle name="Millares 3 5 3 2 2" xfId="333" xr:uid="{00000000-0005-0000-0000-000071010000}"/>
    <cellStyle name="Millares 3 5 3 3" xfId="334" xr:uid="{00000000-0005-0000-0000-000072010000}"/>
    <cellStyle name="Millares 3 5 4" xfId="335" xr:uid="{00000000-0005-0000-0000-000073010000}"/>
    <cellStyle name="Millares 3 5 4 2" xfId="336" xr:uid="{00000000-0005-0000-0000-000074010000}"/>
    <cellStyle name="Millares 3 5 4 2 2" xfId="337" xr:uid="{00000000-0005-0000-0000-000075010000}"/>
    <cellStyle name="Millares 3 5 4 3" xfId="338" xr:uid="{00000000-0005-0000-0000-000076010000}"/>
    <cellStyle name="Millares 3 5 5" xfId="339" xr:uid="{00000000-0005-0000-0000-000077010000}"/>
    <cellStyle name="Millares 3 5 5 2" xfId="340" xr:uid="{00000000-0005-0000-0000-000078010000}"/>
    <cellStyle name="Millares 3 5 6" xfId="341" xr:uid="{00000000-0005-0000-0000-000079010000}"/>
    <cellStyle name="Millares 3 6" xfId="342" xr:uid="{00000000-0005-0000-0000-00007A010000}"/>
    <cellStyle name="Millares 3 6 2" xfId="343" xr:uid="{00000000-0005-0000-0000-00007B010000}"/>
    <cellStyle name="Millares 3 6 2 2" xfId="344" xr:uid="{00000000-0005-0000-0000-00007C010000}"/>
    <cellStyle name="Millares 3 6 2 2 2" xfId="345" xr:uid="{00000000-0005-0000-0000-00007D010000}"/>
    <cellStyle name="Millares 3 6 2 3" xfId="346" xr:uid="{00000000-0005-0000-0000-00007E010000}"/>
    <cellStyle name="Millares 3 6 3" xfId="347" xr:uid="{00000000-0005-0000-0000-00007F010000}"/>
    <cellStyle name="Millares 3 6 3 2" xfId="348" xr:uid="{00000000-0005-0000-0000-000080010000}"/>
    <cellStyle name="Millares 3 6 3 2 2" xfId="349" xr:uid="{00000000-0005-0000-0000-000081010000}"/>
    <cellStyle name="Millares 3 6 3 3" xfId="350" xr:uid="{00000000-0005-0000-0000-000082010000}"/>
    <cellStyle name="Millares 3 6 4" xfId="351" xr:uid="{00000000-0005-0000-0000-000083010000}"/>
    <cellStyle name="Millares 3 6 4 2" xfId="352" xr:uid="{00000000-0005-0000-0000-000084010000}"/>
    <cellStyle name="Millares 3 6 4 2 2" xfId="353" xr:uid="{00000000-0005-0000-0000-000085010000}"/>
    <cellStyle name="Millares 3 6 4 3" xfId="354" xr:uid="{00000000-0005-0000-0000-000086010000}"/>
    <cellStyle name="Millares 3 6 5" xfId="355" xr:uid="{00000000-0005-0000-0000-000087010000}"/>
    <cellStyle name="Millares 3 6 5 2" xfId="356" xr:uid="{00000000-0005-0000-0000-000088010000}"/>
    <cellStyle name="Millares 3 6 6" xfId="357" xr:uid="{00000000-0005-0000-0000-000089010000}"/>
    <cellStyle name="Millares 3 7" xfId="358" xr:uid="{00000000-0005-0000-0000-00008A010000}"/>
    <cellStyle name="Millares 3_Sheet2" xfId="361" xr:uid="{00000000-0005-0000-0000-00008B010000}"/>
    <cellStyle name="Millares 30" xfId="359" xr:uid="{00000000-0005-0000-0000-00008C010000}"/>
    <cellStyle name="Millares 30 2" xfId="624" xr:uid="{32C3872B-5863-4ED4-9FEB-CC238B38C49A}"/>
    <cellStyle name="Millares 31" xfId="360" xr:uid="{00000000-0005-0000-0000-00008D010000}"/>
    <cellStyle name="Millares 4" xfId="362" xr:uid="{00000000-0005-0000-0000-00008E010000}"/>
    <cellStyle name="Millares 4 2" xfId="363" xr:uid="{00000000-0005-0000-0000-00008F010000}"/>
    <cellStyle name="Millares 4 2 2" xfId="364" xr:uid="{00000000-0005-0000-0000-000090010000}"/>
    <cellStyle name="Millares 4 2 2 2" xfId="365" xr:uid="{00000000-0005-0000-0000-000091010000}"/>
    <cellStyle name="Millares 4 2 2 2 2" xfId="366" xr:uid="{00000000-0005-0000-0000-000092010000}"/>
    <cellStyle name="Millares 4 2 2 3" xfId="367" xr:uid="{00000000-0005-0000-0000-000093010000}"/>
    <cellStyle name="Millares 4 2 3" xfId="368" xr:uid="{00000000-0005-0000-0000-000094010000}"/>
    <cellStyle name="Millares 4 2 3 2" xfId="369" xr:uid="{00000000-0005-0000-0000-000095010000}"/>
    <cellStyle name="Millares 4 2 3 2 2" xfId="370" xr:uid="{00000000-0005-0000-0000-000096010000}"/>
    <cellStyle name="Millares 4 2 3 3" xfId="371" xr:uid="{00000000-0005-0000-0000-000097010000}"/>
    <cellStyle name="Millares 4 2 4" xfId="372" xr:uid="{00000000-0005-0000-0000-000098010000}"/>
    <cellStyle name="Millares 4 2 4 2" xfId="373" xr:uid="{00000000-0005-0000-0000-000099010000}"/>
    <cellStyle name="Millares 4 2 4 2 2" xfId="374" xr:uid="{00000000-0005-0000-0000-00009A010000}"/>
    <cellStyle name="Millares 4 2 4 3" xfId="375" xr:uid="{00000000-0005-0000-0000-00009B010000}"/>
    <cellStyle name="Millares 4 2 5" xfId="376" xr:uid="{00000000-0005-0000-0000-00009C010000}"/>
    <cellStyle name="Millares 4 2 5 2" xfId="377" xr:uid="{00000000-0005-0000-0000-00009D010000}"/>
    <cellStyle name="Millares 4 2 6" xfId="378" xr:uid="{00000000-0005-0000-0000-00009E010000}"/>
    <cellStyle name="Millares 4 3" xfId="379" xr:uid="{00000000-0005-0000-0000-00009F010000}"/>
    <cellStyle name="Millares 4 3 2" xfId="380" xr:uid="{00000000-0005-0000-0000-0000A0010000}"/>
    <cellStyle name="Millares 4 3 2 2" xfId="381" xr:uid="{00000000-0005-0000-0000-0000A1010000}"/>
    <cellStyle name="Millares 4 3 2 2 2" xfId="382" xr:uid="{00000000-0005-0000-0000-0000A2010000}"/>
    <cellStyle name="Millares 4 3 2 3" xfId="383" xr:uid="{00000000-0005-0000-0000-0000A3010000}"/>
    <cellStyle name="Millares 4 3 3" xfId="384" xr:uid="{00000000-0005-0000-0000-0000A4010000}"/>
    <cellStyle name="Millares 4 3 3 2" xfId="385" xr:uid="{00000000-0005-0000-0000-0000A5010000}"/>
    <cellStyle name="Millares 4 3 3 2 2" xfId="386" xr:uid="{00000000-0005-0000-0000-0000A6010000}"/>
    <cellStyle name="Millares 4 3 3 3" xfId="387" xr:uid="{00000000-0005-0000-0000-0000A7010000}"/>
    <cellStyle name="Millares 4 3 4" xfId="388" xr:uid="{00000000-0005-0000-0000-0000A8010000}"/>
    <cellStyle name="Millares 4 3 4 2" xfId="389" xr:uid="{00000000-0005-0000-0000-0000A9010000}"/>
    <cellStyle name="Millares 4 3 4 2 2" xfId="390" xr:uid="{00000000-0005-0000-0000-0000AA010000}"/>
    <cellStyle name="Millares 4 3 4 3" xfId="391" xr:uid="{00000000-0005-0000-0000-0000AB010000}"/>
    <cellStyle name="Millares 4 3 5" xfId="392" xr:uid="{00000000-0005-0000-0000-0000AC010000}"/>
    <cellStyle name="Millares 4 3 5 2" xfId="393" xr:uid="{00000000-0005-0000-0000-0000AD010000}"/>
    <cellStyle name="Millares 4 3 6" xfId="394" xr:uid="{00000000-0005-0000-0000-0000AE010000}"/>
    <cellStyle name="Millares 4 4" xfId="395" xr:uid="{00000000-0005-0000-0000-0000AF010000}"/>
    <cellStyle name="Millares 4 4 2" xfId="396" xr:uid="{00000000-0005-0000-0000-0000B0010000}"/>
    <cellStyle name="Millares 4 4 2 2" xfId="397" xr:uid="{00000000-0005-0000-0000-0000B1010000}"/>
    <cellStyle name="Millares 4 4 2 2 2" xfId="398" xr:uid="{00000000-0005-0000-0000-0000B2010000}"/>
    <cellStyle name="Millares 4 4 2 3" xfId="399" xr:uid="{00000000-0005-0000-0000-0000B3010000}"/>
    <cellStyle name="Millares 4 4 3" xfId="400" xr:uid="{00000000-0005-0000-0000-0000B4010000}"/>
    <cellStyle name="Millares 4 4 3 2" xfId="401" xr:uid="{00000000-0005-0000-0000-0000B5010000}"/>
    <cellStyle name="Millares 4 4 3 2 2" xfId="402" xr:uid="{00000000-0005-0000-0000-0000B6010000}"/>
    <cellStyle name="Millares 4 4 3 3" xfId="403" xr:uid="{00000000-0005-0000-0000-0000B7010000}"/>
    <cellStyle name="Millares 4 4 4" xfId="404" xr:uid="{00000000-0005-0000-0000-0000B8010000}"/>
    <cellStyle name="Millares 4 4 4 2" xfId="405" xr:uid="{00000000-0005-0000-0000-0000B9010000}"/>
    <cellStyle name="Millares 4 4 4 2 2" xfId="406" xr:uid="{00000000-0005-0000-0000-0000BA010000}"/>
    <cellStyle name="Millares 4 4 4 3" xfId="407" xr:uid="{00000000-0005-0000-0000-0000BB010000}"/>
    <cellStyle name="Millares 4 4 5" xfId="408" xr:uid="{00000000-0005-0000-0000-0000BC010000}"/>
    <cellStyle name="Millares 4 4 5 2" xfId="409" xr:uid="{00000000-0005-0000-0000-0000BD010000}"/>
    <cellStyle name="Millares 4 4 6" xfId="410" xr:uid="{00000000-0005-0000-0000-0000BE010000}"/>
    <cellStyle name="Millares 4 5" xfId="411" xr:uid="{00000000-0005-0000-0000-0000BF010000}"/>
    <cellStyle name="Millares 4 5 2" xfId="412" xr:uid="{00000000-0005-0000-0000-0000C0010000}"/>
    <cellStyle name="Millares 4 5 2 2" xfId="413" xr:uid="{00000000-0005-0000-0000-0000C1010000}"/>
    <cellStyle name="Millares 4 5 2 2 2" xfId="414" xr:uid="{00000000-0005-0000-0000-0000C2010000}"/>
    <cellStyle name="Millares 4 5 2 3" xfId="415" xr:uid="{00000000-0005-0000-0000-0000C3010000}"/>
    <cellStyle name="Millares 4 5 3" xfId="416" xr:uid="{00000000-0005-0000-0000-0000C4010000}"/>
    <cellStyle name="Millares 4 5 3 2" xfId="417" xr:uid="{00000000-0005-0000-0000-0000C5010000}"/>
    <cellStyle name="Millares 4 5 3 2 2" xfId="418" xr:uid="{00000000-0005-0000-0000-0000C6010000}"/>
    <cellStyle name="Millares 4 5 3 3" xfId="419" xr:uid="{00000000-0005-0000-0000-0000C7010000}"/>
    <cellStyle name="Millares 4 5 4" xfId="420" xr:uid="{00000000-0005-0000-0000-0000C8010000}"/>
    <cellStyle name="Millares 4 5 4 2" xfId="421" xr:uid="{00000000-0005-0000-0000-0000C9010000}"/>
    <cellStyle name="Millares 4 5 4 2 2" xfId="422" xr:uid="{00000000-0005-0000-0000-0000CA010000}"/>
    <cellStyle name="Millares 4 5 4 3" xfId="423" xr:uid="{00000000-0005-0000-0000-0000CB010000}"/>
    <cellStyle name="Millares 4 5 5" xfId="424" xr:uid="{00000000-0005-0000-0000-0000CC010000}"/>
    <cellStyle name="Millares 4 5 5 2" xfId="425" xr:uid="{00000000-0005-0000-0000-0000CD010000}"/>
    <cellStyle name="Millares 4 5 6" xfId="426" xr:uid="{00000000-0005-0000-0000-0000CE010000}"/>
    <cellStyle name="Millares 4 6" xfId="427" xr:uid="{00000000-0005-0000-0000-0000CF010000}"/>
    <cellStyle name="Millares 4 6 2" xfId="428" xr:uid="{00000000-0005-0000-0000-0000D0010000}"/>
    <cellStyle name="Millares 4 6 2 2" xfId="429" xr:uid="{00000000-0005-0000-0000-0000D1010000}"/>
    <cellStyle name="Millares 4 6 2 2 2" xfId="430" xr:uid="{00000000-0005-0000-0000-0000D2010000}"/>
    <cellStyle name="Millares 4 6 2 3" xfId="431" xr:uid="{00000000-0005-0000-0000-0000D3010000}"/>
    <cellStyle name="Millares 4 6 3" xfId="432" xr:uid="{00000000-0005-0000-0000-0000D4010000}"/>
    <cellStyle name="Millares 4 6 3 2" xfId="433" xr:uid="{00000000-0005-0000-0000-0000D5010000}"/>
    <cellStyle name="Millares 4 6 3 2 2" xfId="434" xr:uid="{00000000-0005-0000-0000-0000D6010000}"/>
    <cellStyle name="Millares 4 6 3 3" xfId="435" xr:uid="{00000000-0005-0000-0000-0000D7010000}"/>
    <cellStyle name="Millares 4 6 4" xfId="436" xr:uid="{00000000-0005-0000-0000-0000D8010000}"/>
    <cellStyle name="Millares 4 6 4 2" xfId="437" xr:uid="{00000000-0005-0000-0000-0000D9010000}"/>
    <cellStyle name="Millares 4 6 4 2 2" xfId="438" xr:uid="{00000000-0005-0000-0000-0000DA010000}"/>
    <cellStyle name="Millares 4 6 4 3" xfId="439" xr:uid="{00000000-0005-0000-0000-0000DB010000}"/>
    <cellStyle name="Millares 4 6 5" xfId="440" xr:uid="{00000000-0005-0000-0000-0000DC010000}"/>
    <cellStyle name="Millares 4 6 5 2" xfId="441" xr:uid="{00000000-0005-0000-0000-0000DD010000}"/>
    <cellStyle name="Millares 4 6 6" xfId="442" xr:uid="{00000000-0005-0000-0000-0000DE010000}"/>
    <cellStyle name="Millares 5" xfId="443" xr:uid="{00000000-0005-0000-0000-0000DF010000}"/>
    <cellStyle name="Millares 6" xfId="444" xr:uid="{00000000-0005-0000-0000-0000E0010000}"/>
    <cellStyle name="Millares 7" xfId="445" xr:uid="{00000000-0005-0000-0000-0000E1010000}"/>
    <cellStyle name="Millares 7 2" xfId="446" xr:uid="{00000000-0005-0000-0000-0000E2010000}"/>
    <cellStyle name="Millares 7 2 2" xfId="447" xr:uid="{00000000-0005-0000-0000-0000E3010000}"/>
    <cellStyle name="Millares 7 2 2 2" xfId="448" xr:uid="{00000000-0005-0000-0000-0000E4010000}"/>
    <cellStyle name="Millares 7 2 3" xfId="449" xr:uid="{00000000-0005-0000-0000-0000E5010000}"/>
    <cellStyle name="Millares 7 2 3 2" xfId="633" xr:uid="{67ED019F-E868-4935-8A1A-30B4775DC2DC}"/>
    <cellStyle name="Millares 7 2 4" xfId="627" xr:uid="{00836CCA-5F55-4807-A594-7151937724D5}"/>
    <cellStyle name="Millares 7 2_Sheet2" xfId="450" xr:uid="{00000000-0005-0000-0000-0000E6010000}"/>
    <cellStyle name="Millares 8" xfId="451" xr:uid="{00000000-0005-0000-0000-0000E7010000}"/>
    <cellStyle name="Millares 8 2" xfId="452" xr:uid="{00000000-0005-0000-0000-0000E8010000}"/>
    <cellStyle name="Millares 8 2 2" xfId="453" xr:uid="{00000000-0005-0000-0000-0000E9010000}"/>
    <cellStyle name="Millares 8 3" xfId="454" xr:uid="{00000000-0005-0000-0000-0000EA010000}"/>
    <cellStyle name="Millares 8_Sheet2" xfId="455" xr:uid="{00000000-0005-0000-0000-0000EB010000}"/>
    <cellStyle name="Millares 9" xfId="456" xr:uid="{00000000-0005-0000-0000-0000EC010000}"/>
    <cellStyle name="Millares 9 2" xfId="457" xr:uid="{00000000-0005-0000-0000-0000ED010000}"/>
    <cellStyle name="Moneda 10" xfId="478" xr:uid="{00000000-0005-0000-0000-0000EE010000}"/>
    <cellStyle name="Moneda 11" xfId="479" xr:uid="{00000000-0005-0000-0000-0000EF010000}"/>
    <cellStyle name="Moneda 12" xfId="480" xr:uid="{00000000-0005-0000-0000-0000F0010000}"/>
    <cellStyle name="Moneda 13" xfId="481" xr:uid="{00000000-0005-0000-0000-0000F1010000}"/>
    <cellStyle name="Moneda 2" xfId="482" xr:uid="{00000000-0005-0000-0000-0000F2010000}"/>
    <cellStyle name="Moneda 2 2" xfId="483" xr:uid="{00000000-0005-0000-0000-0000F3010000}"/>
    <cellStyle name="Moneda 2 3" xfId="484" xr:uid="{00000000-0005-0000-0000-0000F4010000}"/>
    <cellStyle name="Moneda 2_Sheet2" xfId="485" xr:uid="{00000000-0005-0000-0000-0000F5010000}"/>
    <cellStyle name="Moneda 9" xfId="486" xr:uid="{00000000-0005-0000-0000-0000F6010000}"/>
    <cellStyle name="Neutral 2" xfId="487" xr:uid="{00000000-0005-0000-0000-0000F7010000}"/>
    <cellStyle name="Neutral 2 2" xfId="488" xr:uid="{00000000-0005-0000-0000-0000F8010000}"/>
    <cellStyle name="Neutral 3" xfId="489" xr:uid="{00000000-0005-0000-0000-0000F9010000}"/>
    <cellStyle name="Normal" xfId="0" builtinId="0"/>
    <cellStyle name="Normal 10" xfId="490" xr:uid="{00000000-0005-0000-0000-0000FB010000}"/>
    <cellStyle name="Normal 10 10" xfId="491" xr:uid="{00000000-0005-0000-0000-0000FC010000}"/>
    <cellStyle name="Normal 11" xfId="492" xr:uid="{00000000-0005-0000-0000-0000FD010000}"/>
    <cellStyle name="Normal 11 2" xfId="622" xr:uid="{DF7BA7D2-9DA0-421D-B8A4-2A7DE4211F6A}"/>
    <cellStyle name="Normal 14" xfId="493" xr:uid="{00000000-0005-0000-0000-0000FE010000}"/>
    <cellStyle name="Normal 14 2" xfId="494" xr:uid="{00000000-0005-0000-0000-0000FF010000}"/>
    <cellStyle name="Normal 14 3" xfId="495" xr:uid="{00000000-0005-0000-0000-000000020000}"/>
    <cellStyle name="Normal 15" xfId="496" xr:uid="{00000000-0005-0000-0000-000001020000}"/>
    <cellStyle name="Normal 15 2" xfId="621" xr:uid="{93A95771-E894-4462-BC3F-8C48FDF77D45}"/>
    <cellStyle name="Normal 2" xfId="497" xr:uid="{00000000-0005-0000-0000-000002020000}"/>
    <cellStyle name="Normal 2 2" xfId="498" xr:uid="{00000000-0005-0000-0000-000003020000}"/>
    <cellStyle name="Normal 2 2 10" xfId="623" xr:uid="{24F05ADF-4187-4655-A4F3-6E705A44E42C}"/>
    <cellStyle name="Normal 2 2 2" xfId="499" xr:uid="{00000000-0005-0000-0000-000004020000}"/>
    <cellStyle name="Normal 2 2 2 2" xfId="500" xr:uid="{00000000-0005-0000-0000-000005020000}"/>
    <cellStyle name="Normal 2 2 2 3" xfId="501" xr:uid="{00000000-0005-0000-0000-000006020000}"/>
    <cellStyle name="Normal 2 2 2 3 2" xfId="502" xr:uid="{00000000-0005-0000-0000-000007020000}"/>
    <cellStyle name="Normal 2 2 2 3 2 2" xfId="503" xr:uid="{00000000-0005-0000-0000-000008020000}"/>
    <cellStyle name="Normal 2 2 2 3 2 3" xfId="504" xr:uid="{00000000-0005-0000-0000-000009020000}"/>
    <cellStyle name="Normal 2 2 2 3 3" xfId="505" xr:uid="{00000000-0005-0000-0000-00000A020000}"/>
    <cellStyle name="Normal 2 2 2 3 3 2" xfId="506" xr:uid="{00000000-0005-0000-0000-00000B020000}"/>
    <cellStyle name="Normal 2 2 2 3 4" xfId="507" xr:uid="{00000000-0005-0000-0000-00000C020000}"/>
    <cellStyle name="Normal 2 2 2 4" xfId="508" xr:uid="{00000000-0005-0000-0000-00000D020000}"/>
    <cellStyle name="Normal 2 2 2 4 2" xfId="630" xr:uid="{421B2253-477B-4BE4-9AE7-24B38DDF28DF}"/>
    <cellStyle name="Normal 2 2 3" xfId="509" xr:uid="{00000000-0005-0000-0000-00000E020000}"/>
    <cellStyle name="Normal 2 2 4" xfId="510" xr:uid="{00000000-0005-0000-0000-00000F020000}"/>
    <cellStyle name="Normal 2 2 5" xfId="511" xr:uid="{00000000-0005-0000-0000-000010020000}"/>
    <cellStyle name="Normal 2 2 6" xfId="512" xr:uid="{00000000-0005-0000-0000-000011020000}"/>
    <cellStyle name="Normal 2 2 6 2" xfId="513" xr:uid="{00000000-0005-0000-0000-000012020000}"/>
    <cellStyle name="Normal 2 2 6 3" xfId="514" xr:uid="{00000000-0005-0000-0000-000013020000}"/>
    <cellStyle name="Normal 2 2 7" xfId="515" xr:uid="{00000000-0005-0000-0000-000014020000}"/>
    <cellStyle name="Normal 2 2 7 2" xfId="516" xr:uid="{00000000-0005-0000-0000-000015020000}"/>
    <cellStyle name="Normal 2 2 7 3" xfId="517" xr:uid="{00000000-0005-0000-0000-000016020000}"/>
    <cellStyle name="Normal 2 2 8" xfId="518" xr:uid="{00000000-0005-0000-0000-000017020000}"/>
    <cellStyle name="Normal 2 2 8 2" xfId="519" xr:uid="{00000000-0005-0000-0000-000018020000}"/>
    <cellStyle name="Normal 2 2 8 3" xfId="520" xr:uid="{00000000-0005-0000-0000-000019020000}"/>
    <cellStyle name="Normal 2 2 9" xfId="521" xr:uid="{00000000-0005-0000-0000-00001A020000}"/>
    <cellStyle name="Normal 2 2 9 2" xfId="522" xr:uid="{00000000-0005-0000-0000-00001B020000}"/>
    <cellStyle name="Normal 2 2_2009-123" xfId="523" xr:uid="{00000000-0005-0000-0000-00001C020000}"/>
    <cellStyle name="Normal 2 3" xfId="524" xr:uid="{00000000-0005-0000-0000-00001D020000}"/>
    <cellStyle name="Normal 2 3 10" xfId="525" xr:uid="{00000000-0005-0000-0000-00001E020000}"/>
    <cellStyle name="Normal 2 3 11" xfId="526" xr:uid="{00000000-0005-0000-0000-00001F020000}"/>
    <cellStyle name="Normal 2 3 2" xfId="527" xr:uid="{00000000-0005-0000-0000-000020020000}"/>
    <cellStyle name="Normal 2 3 2 2" xfId="528" xr:uid="{00000000-0005-0000-0000-000021020000}"/>
    <cellStyle name="Normal 2 3 3" xfId="529" xr:uid="{00000000-0005-0000-0000-000022020000}"/>
    <cellStyle name="Normal 2 3 4" xfId="530" xr:uid="{00000000-0005-0000-0000-000023020000}"/>
    <cellStyle name="Normal 2 3 5" xfId="531" xr:uid="{00000000-0005-0000-0000-000024020000}"/>
    <cellStyle name="Normal 2 3 5 2" xfId="532" xr:uid="{00000000-0005-0000-0000-000025020000}"/>
    <cellStyle name="Normal 2 3 5 2 2" xfId="533" xr:uid="{00000000-0005-0000-0000-000026020000}"/>
    <cellStyle name="Normal 2 3 5 2 3" xfId="534" xr:uid="{00000000-0005-0000-0000-000027020000}"/>
    <cellStyle name="Normal 2 3 5 3" xfId="535" xr:uid="{00000000-0005-0000-0000-000028020000}"/>
    <cellStyle name="Normal 2 3 5 3 2" xfId="536" xr:uid="{00000000-0005-0000-0000-000029020000}"/>
    <cellStyle name="Normal 2 3 5 4" xfId="537" xr:uid="{00000000-0005-0000-0000-00002A020000}"/>
    <cellStyle name="Normal 2 3 6" xfId="538" xr:uid="{00000000-0005-0000-0000-00002B020000}"/>
    <cellStyle name="Normal 2 3 6 2" xfId="539" xr:uid="{00000000-0005-0000-0000-00002C020000}"/>
    <cellStyle name="Normal 2 3 6 3" xfId="540" xr:uid="{00000000-0005-0000-0000-00002D020000}"/>
    <cellStyle name="Normal 2 3 7" xfId="541" xr:uid="{00000000-0005-0000-0000-00002E020000}"/>
    <cellStyle name="Normal 2 3 7 2" xfId="542" xr:uid="{00000000-0005-0000-0000-00002F020000}"/>
    <cellStyle name="Normal 2 3 7 3" xfId="543" xr:uid="{00000000-0005-0000-0000-000030020000}"/>
    <cellStyle name="Normal 2 3 8" xfId="544" xr:uid="{00000000-0005-0000-0000-000031020000}"/>
    <cellStyle name="Normal 2 3 8 2" xfId="545" xr:uid="{00000000-0005-0000-0000-000032020000}"/>
    <cellStyle name="Normal 2 3 9" xfId="546" xr:uid="{00000000-0005-0000-0000-000033020000}"/>
    <cellStyle name="Normal 2 3_2009-123" xfId="547" xr:uid="{00000000-0005-0000-0000-000034020000}"/>
    <cellStyle name="Normal 2 4" xfId="548" xr:uid="{00000000-0005-0000-0000-000035020000}"/>
    <cellStyle name="Normal 2_Sheet2" xfId="550" xr:uid="{00000000-0005-0000-0000-000036020000}"/>
    <cellStyle name="Normal 22" xfId="549" xr:uid="{00000000-0005-0000-0000-000037020000}"/>
    <cellStyle name="Normal 3" xfId="551" xr:uid="{00000000-0005-0000-0000-000038020000}"/>
    <cellStyle name="Normal 3 2" xfId="552" xr:uid="{00000000-0005-0000-0000-000039020000}"/>
    <cellStyle name="Normal 3 2 2" xfId="553" xr:uid="{00000000-0005-0000-0000-00003A020000}"/>
    <cellStyle name="Normal 3 3" xfId="554" xr:uid="{00000000-0005-0000-0000-00003B020000}"/>
    <cellStyle name="Normal 3 4" xfId="617" xr:uid="{F2CF4A74-869E-48A9-98FC-F8C7643047A3}"/>
    <cellStyle name="Normal 4" xfId="555" xr:uid="{00000000-0005-0000-0000-00003C020000}"/>
    <cellStyle name="Normal 4 2" xfId="556" xr:uid="{00000000-0005-0000-0000-00003D020000}"/>
    <cellStyle name="Normal 4 2 2" xfId="557" xr:uid="{00000000-0005-0000-0000-00003E020000}"/>
    <cellStyle name="Normal 43" xfId="558" xr:uid="{00000000-0005-0000-0000-00003F020000}"/>
    <cellStyle name="Normal 5" xfId="559" xr:uid="{00000000-0005-0000-0000-000040020000}"/>
    <cellStyle name="Normal 5 2" xfId="560" xr:uid="{00000000-0005-0000-0000-000041020000}"/>
    <cellStyle name="Normal 6" xfId="615" xr:uid="{3C71AD9C-A38B-4002-9C20-8E9BFFFE84EF}"/>
    <cellStyle name="Normal 6 2" xfId="561" xr:uid="{00000000-0005-0000-0000-000042020000}"/>
    <cellStyle name="Normal 7 2" xfId="562" xr:uid="{00000000-0005-0000-0000-000043020000}"/>
    <cellStyle name="Normal 9 2" xfId="563" xr:uid="{00000000-0005-0000-0000-000044020000}"/>
    <cellStyle name="Notas 2" xfId="564" xr:uid="{00000000-0005-0000-0000-000045020000}"/>
    <cellStyle name="Notas 2 2" xfId="565" xr:uid="{00000000-0005-0000-0000-000046020000}"/>
    <cellStyle name="Notas 2_Copia de Xl0000021.xls INGRID" xfId="566" xr:uid="{00000000-0005-0000-0000-000047020000}"/>
    <cellStyle name="Notas 3" xfId="567" xr:uid="{00000000-0005-0000-0000-000048020000}"/>
    <cellStyle name="Porcentaje" xfId="2" builtinId="5"/>
    <cellStyle name="Porcentaje 2" xfId="620" xr:uid="{2B8AB210-2D10-482D-81BC-557C3EE6D0D5}"/>
    <cellStyle name="Salida 2" xfId="568" xr:uid="{00000000-0005-0000-0000-00004A020000}"/>
    <cellStyle name="Salida 2 2" xfId="569" xr:uid="{00000000-0005-0000-0000-00004B020000}"/>
    <cellStyle name="Salida 2_Copia de Xl0000021.xls INGRID" xfId="570" xr:uid="{00000000-0005-0000-0000-00004C020000}"/>
    <cellStyle name="Salida 3" xfId="571" xr:uid="{00000000-0005-0000-0000-00004D020000}"/>
    <cellStyle name="Texto de advertencia 2" xfId="572" xr:uid="{00000000-0005-0000-0000-00004E020000}"/>
    <cellStyle name="Texto de advertencia 2 2" xfId="573" xr:uid="{00000000-0005-0000-0000-00004F020000}"/>
    <cellStyle name="Texto de advertencia 3" xfId="574" xr:uid="{00000000-0005-0000-0000-000050020000}"/>
    <cellStyle name="Texto explicativo 2" xfId="575" xr:uid="{00000000-0005-0000-0000-000051020000}"/>
    <cellStyle name="Texto explicativo 2 2" xfId="576" xr:uid="{00000000-0005-0000-0000-000052020000}"/>
    <cellStyle name="Texto explicativo 3" xfId="577" xr:uid="{00000000-0005-0000-0000-000053020000}"/>
    <cellStyle name="Título 1 2" xfId="582" xr:uid="{00000000-0005-0000-0000-000054020000}"/>
    <cellStyle name="Título 1 2 2" xfId="583" xr:uid="{00000000-0005-0000-0000-000055020000}"/>
    <cellStyle name="Título 1 2_2013-68" xfId="584" xr:uid="{00000000-0005-0000-0000-000056020000}"/>
    <cellStyle name="Título 1 3" xfId="585" xr:uid="{00000000-0005-0000-0000-000057020000}"/>
    <cellStyle name="Título 2 2" xfId="586" xr:uid="{00000000-0005-0000-0000-000058020000}"/>
    <cellStyle name="Título 2 2 2" xfId="587" xr:uid="{00000000-0005-0000-0000-000059020000}"/>
    <cellStyle name="Título 2 2_2013-68" xfId="588" xr:uid="{00000000-0005-0000-0000-00005A020000}"/>
    <cellStyle name="Título 2 3" xfId="589" xr:uid="{00000000-0005-0000-0000-00005B020000}"/>
    <cellStyle name="Título 3 2" xfId="590" xr:uid="{00000000-0005-0000-0000-00005C020000}"/>
    <cellStyle name="Título 3 2 2" xfId="591" xr:uid="{00000000-0005-0000-0000-00005D020000}"/>
    <cellStyle name="Título 3 2_2013-68" xfId="592" xr:uid="{00000000-0005-0000-0000-00005E020000}"/>
    <cellStyle name="Título 3 3" xfId="593" xr:uid="{00000000-0005-0000-0000-00005F020000}"/>
    <cellStyle name="Título 4" xfId="594" xr:uid="{00000000-0005-0000-0000-000060020000}"/>
    <cellStyle name="Título 4 2" xfId="595" xr:uid="{00000000-0005-0000-0000-000061020000}"/>
    <cellStyle name="Título 5" xfId="596" xr:uid="{00000000-0005-0000-0000-000062020000}"/>
    <cellStyle name="Total 2" xfId="578" xr:uid="{00000000-0005-0000-0000-000063020000}"/>
    <cellStyle name="Total 2 2" xfId="579" xr:uid="{00000000-0005-0000-0000-000064020000}"/>
    <cellStyle name="Total 2_2013-68" xfId="580" xr:uid="{00000000-0005-0000-0000-000065020000}"/>
    <cellStyle name="Total 3" xfId="581" xr:uid="{00000000-0005-0000-0000-00006602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3333CC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8EB4E3"/>
      <rgbColor rgb="FF996666"/>
      <rgbColor rgb="FFFFFFC0"/>
      <rgbColor rgb="FFDBEEF4"/>
      <rgbColor rgb="FF660066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CE6F2"/>
      <rgbColor rgb="FFCCFFCC"/>
      <rgbColor rgb="FFFFFF99"/>
      <rgbColor rgb="FFA6CAF0"/>
      <rgbColor rgb="FFCC9CCC"/>
      <rgbColor rgb="FFCC99FF"/>
      <rgbColor rgb="FFE3E3E3"/>
      <rgbColor rgb="FF558ED5"/>
      <rgbColor rgb="FF33CCCC"/>
      <rgbColor rgb="FFA0E0E0"/>
      <rgbColor rgb="FFB7DEE8"/>
      <rgbColor rgb="FFFF9900"/>
      <rgbColor rgb="FFFF6600"/>
      <rgbColor rgb="FF336666"/>
      <rgbColor rgb="FF969696"/>
      <rgbColor rgb="FF215968"/>
      <rgbColor rgb="FF339966"/>
      <rgbColor rgb="FF003300"/>
      <rgbColor rgb="FF663300"/>
      <rgbColor rgb="FF996633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aasd6-svr/costos/Backup%20Presupuestos/Analisis%20de%20Costos/PRECIOS%20UNITARIOS%202011/Analisis%20de%20Costos%20UE-%20SDI%20(Enero%20201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aasd6-svr/costos/DOCUME~1/AMEJIA~1.COS/CONFIG~1/Temp/Rar$DI00.406/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  <sheetName val="Ana"/>
      <sheetName val="Ins 2"/>
      <sheetName val="Ins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  <sheetName val="Precio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nalisis de PU"/>
      <sheetName val="Equipos Pesado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analisis de pu"/>
      <sheetName val="Cargas Sociales"/>
      <sheetName val="Analisis Unit. "/>
      <sheetName val="MOCuadrillas"/>
      <sheetName val="MOJornal"/>
    </sheetNames>
    <sheetDataSet>
      <sheetData sheetId="0" refreshError="1"/>
      <sheetData sheetId="1" refreshError="1">
        <row r="582">
          <cell r="E582">
            <v>126.15</v>
          </cell>
        </row>
        <row r="584">
          <cell r="E584">
            <v>445000</v>
          </cell>
        </row>
        <row r="592">
          <cell r="E592">
            <v>570000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88FB-A04B-49F7-846E-F86F072C4D57}">
  <dimension ref="A1:DK189"/>
  <sheetViews>
    <sheetView tabSelected="1" view="pageBreakPreview" topLeftCell="A135" zoomScale="75" zoomScaleNormal="75" zoomScaleSheetLayoutView="75" workbookViewId="0">
      <selection activeCell="B137" sqref="B137:G149"/>
    </sheetView>
  </sheetViews>
  <sheetFormatPr baseColWidth="10" defaultColWidth="9.1640625" defaultRowHeight="16" x14ac:dyDescent="0.2"/>
  <cols>
    <col min="1" max="1" width="13.5" style="218" customWidth="1"/>
    <col min="2" max="2" width="51.5" style="218" customWidth="1"/>
    <col min="3" max="3" width="15.83203125" style="218" customWidth="1"/>
    <col min="4" max="4" width="13.6640625" style="218" customWidth="1"/>
    <col min="5" max="5" width="18.33203125" style="219" customWidth="1"/>
    <col min="6" max="6" width="21.5" style="218" customWidth="1"/>
    <col min="7" max="7" width="23.6640625" style="218" customWidth="1"/>
    <col min="8" max="8" width="16.83203125" style="218" bestFit="1" customWidth="1"/>
    <col min="9" max="12" width="16.83203125" style="218" customWidth="1"/>
    <col min="13" max="13" width="20.33203125" style="218" customWidth="1"/>
    <col min="14" max="14" width="11.83203125" style="218" customWidth="1"/>
    <col min="15" max="15" width="19.6640625" style="218" customWidth="1"/>
    <col min="16" max="16" width="12.33203125" style="218" customWidth="1"/>
    <col min="17" max="17" width="11.5" style="218" bestFit="1" customWidth="1"/>
    <col min="18" max="18" width="28.5" style="218" customWidth="1"/>
    <col min="19" max="16384" width="9.1640625" style="218"/>
  </cols>
  <sheetData>
    <row r="1" spans="1:17" s="223" customFormat="1" ht="18" x14ac:dyDescent="0.2">
      <c r="A1" s="448" t="s">
        <v>200</v>
      </c>
      <c r="B1" s="448"/>
      <c r="C1" s="448"/>
      <c r="D1" s="448"/>
      <c r="E1" s="448"/>
      <c r="F1" s="448"/>
      <c r="G1" s="448"/>
    </row>
    <row r="2" spans="1:17" s="440" customFormat="1" ht="18" x14ac:dyDescent="0.2">
      <c r="A2" s="448" t="s">
        <v>201</v>
      </c>
      <c r="B2" s="448"/>
      <c r="C2" s="448"/>
      <c r="D2" s="448"/>
      <c r="E2" s="448"/>
      <c r="F2" s="448"/>
      <c r="G2" s="448"/>
      <c r="H2" s="445"/>
      <c r="I2" s="445"/>
      <c r="J2" s="445"/>
      <c r="K2" s="445"/>
      <c r="L2" s="445"/>
      <c r="M2" s="445"/>
      <c r="N2" s="445"/>
    </row>
    <row r="3" spans="1:17" s="440" customFormat="1" ht="18" x14ac:dyDescent="0.2">
      <c r="A3" s="449" t="s">
        <v>202</v>
      </c>
      <c r="B3" s="449"/>
      <c r="C3" s="449"/>
      <c r="D3" s="449"/>
      <c r="E3" s="449"/>
      <c r="F3" s="449"/>
      <c r="G3" s="449"/>
    </row>
    <row r="4" spans="1:17" s="440" customFormat="1" ht="20" x14ac:dyDescent="0.2">
      <c r="A4" s="444"/>
      <c r="B4" s="443"/>
      <c r="C4" s="441"/>
      <c r="D4" s="441"/>
      <c r="E4" s="442"/>
      <c r="F4" s="441"/>
      <c r="G4" s="441"/>
    </row>
    <row r="5" spans="1:17" s="223" customFormat="1" ht="18" x14ac:dyDescent="0.2">
      <c r="A5" s="450" t="s">
        <v>230</v>
      </c>
      <c r="B5" s="450"/>
      <c r="C5" s="439"/>
      <c r="D5" s="439"/>
      <c r="E5" s="439"/>
      <c r="F5" s="430"/>
      <c r="G5" s="438"/>
    </row>
    <row r="6" spans="1:17" s="437" customFormat="1" ht="55.5" customHeight="1" x14ac:dyDescent="0.2">
      <c r="A6" s="451" t="s">
        <v>229</v>
      </c>
      <c r="B6" s="451"/>
      <c r="C6" s="451"/>
      <c r="D6" s="451"/>
      <c r="E6" s="451"/>
      <c r="F6" s="451"/>
      <c r="G6" s="451"/>
    </row>
    <row r="7" spans="1:17" s="223" customFormat="1" ht="17" thickBot="1" x14ac:dyDescent="0.25">
      <c r="B7" s="452"/>
      <c r="C7" s="452"/>
      <c r="D7" s="452"/>
      <c r="E7" s="452"/>
      <c r="F7" s="452"/>
      <c r="G7" s="452"/>
    </row>
    <row r="8" spans="1:17" s="223" customFormat="1" ht="23.25" customHeight="1" thickTop="1" thickBot="1" x14ac:dyDescent="0.25">
      <c r="A8" s="436" t="s">
        <v>2</v>
      </c>
      <c r="B8" s="434" t="s">
        <v>3</v>
      </c>
      <c r="C8" s="434" t="s">
        <v>4</v>
      </c>
      <c r="D8" s="434" t="s">
        <v>5</v>
      </c>
      <c r="E8" s="435" t="s">
        <v>6</v>
      </c>
      <c r="F8" s="434" t="s">
        <v>7</v>
      </c>
      <c r="G8" s="433" t="s">
        <v>8</v>
      </c>
      <c r="M8" s="430"/>
      <c r="O8" s="224"/>
    </row>
    <row r="9" spans="1:17" s="223" customFormat="1" ht="18" customHeight="1" thickTop="1" x14ac:dyDescent="0.2">
      <c r="A9" s="436"/>
      <c r="B9" s="434"/>
      <c r="C9" s="434"/>
      <c r="D9" s="434"/>
      <c r="E9" s="435"/>
      <c r="F9" s="434"/>
      <c r="G9" s="433"/>
      <c r="M9" s="430"/>
    </row>
    <row r="10" spans="1:17" s="223" customFormat="1" ht="22.5" customHeight="1" x14ac:dyDescent="0.2">
      <c r="A10" s="323" t="s">
        <v>9</v>
      </c>
      <c r="B10" s="322" t="s">
        <v>10</v>
      </c>
      <c r="C10" s="431"/>
      <c r="D10" s="431"/>
      <c r="E10" s="432"/>
      <c r="F10" s="431"/>
      <c r="G10" s="424"/>
      <c r="M10" s="430"/>
    </row>
    <row r="11" spans="1:17" s="223" customFormat="1" ht="22.5" customHeight="1" x14ac:dyDescent="0.2">
      <c r="A11" s="428" t="s">
        <v>11</v>
      </c>
      <c r="B11" s="427" t="s">
        <v>12</v>
      </c>
      <c r="C11" s="425">
        <v>10272.629999999999</v>
      </c>
      <c r="D11" s="410" t="s">
        <v>13</v>
      </c>
      <c r="E11" s="421"/>
      <c r="F11" s="425">
        <f>ROUND(C11*E11,2)</f>
        <v>0</v>
      </c>
      <c r="G11" s="424"/>
      <c r="H11" s="429"/>
      <c r="I11" s="429"/>
      <c r="J11" s="429"/>
      <c r="K11" s="429"/>
      <c r="L11" s="429"/>
    </row>
    <row r="12" spans="1:17" s="223" customFormat="1" ht="22.5" customHeight="1" x14ac:dyDescent="0.2">
      <c r="A12" s="428" t="s">
        <v>14</v>
      </c>
      <c r="B12" s="427" t="s">
        <v>15</v>
      </c>
      <c r="C12" s="425">
        <v>1</v>
      </c>
      <c r="D12" s="410" t="s">
        <v>16</v>
      </c>
      <c r="E12" s="426"/>
      <c r="F12" s="425">
        <f>ROUND(C12*E12,2)</f>
        <v>0</v>
      </c>
      <c r="G12" s="299">
        <f>SUM(F11:F12)</f>
        <v>0</v>
      </c>
    </row>
    <row r="13" spans="1:17" s="223" customFormat="1" ht="14.25" customHeight="1" x14ac:dyDescent="0.2">
      <c r="A13" s="428"/>
      <c r="B13" s="427"/>
      <c r="C13" s="425"/>
      <c r="D13" s="410"/>
      <c r="E13" s="426"/>
      <c r="F13" s="425"/>
      <c r="G13" s="424"/>
    </row>
    <row r="14" spans="1:17" s="298" customFormat="1" ht="25.5" customHeight="1" x14ac:dyDescent="0.15">
      <c r="A14" s="364" t="s">
        <v>17</v>
      </c>
      <c r="B14" s="363" t="s">
        <v>18</v>
      </c>
      <c r="C14" s="319"/>
      <c r="D14" s="304"/>
      <c r="E14" s="319"/>
      <c r="F14" s="304"/>
      <c r="G14" s="403"/>
      <c r="H14" s="420"/>
      <c r="I14" s="420"/>
      <c r="J14" s="420"/>
      <c r="K14" s="420"/>
      <c r="L14" s="420"/>
      <c r="M14" s="419"/>
      <c r="N14" s="222"/>
      <c r="O14" s="222"/>
      <c r="P14" s="222"/>
      <c r="Q14" s="222"/>
    </row>
    <row r="15" spans="1:17" s="298" customFormat="1" ht="22.5" customHeight="1" x14ac:dyDescent="0.15">
      <c r="A15" s="364" t="s">
        <v>19</v>
      </c>
      <c r="B15" s="363" t="s">
        <v>228</v>
      </c>
      <c r="C15" s="319"/>
      <c r="D15" s="304"/>
      <c r="E15" s="319"/>
      <c r="F15" s="304"/>
      <c r="G15" s="403"/>
      <c r="H15" s="420"/>
      <c r="I15" s="420"/>
      <c r="J15" s="420"/>
      <c r="K15" s="420"/>
      <c r="L15" s="420"/>
      <c r="M15" s="419"/>
      <c r="N15" s="222"/>
      <c r="O15" s="222"/>
      <c r="P15" s="222"/>
      <c r="Q15" s="222"/>
    </row>
    <row r="16" spans="1:17" s="298" customFormat="1" ht="18.75" customHeight="1" x14ac:dyDescent="0.15">
      <c r="A16" s="305" t="s">
        <v>21</v>
      </c>
      <c r="B16" s="423" t="s">
        <v>22</v>
      </c>
      <c r="C16" s="319">
        <v>5764.04</v>
      </c>
      <c r="D16" s="302" t="s">
        <v>23</v>
      </c>
      <c r="E16" s="421"/>
      <c r="F16" s="303">
        <f t="shared" ref="F16:F21" si="0">+C16*E16</f>
        <v>0</v>
      </c>
      <c r="G16" s="403"/>
      <c r="H16" s="420"/>
      <c r="I16" s="420"/>
      <c r="J16" s="420"/>
      <c r="K16" s="420"/>
      <c r="L16" s="420"/>
      <c r="M16" s="419"/>
      <c r="N16" s="222"/>
      <c r="O16" s="222"/>
      <c r="P16" s="222"/>
      <c r="Q16" s="222"/>
    </row>
    <row r="17" spans="1:17" s="298" customFormat="1" ht="43.5" customHeight="1" x14ac:dyDescent="0.15">
      <c r="A17" s="305" t="s">
        <v>24</v>
      </c>
      <c r="B17" s="422" t="s">
        <v>25</v>
      </c>
      <c r="C17" s="319">
        <v>1441.01</v>
      </c>
      <c r="D17" s="302" t="s">
        <v>23</v>
      </c>
      <c r="E17" s="421"/>
      <c r="F17" s="303">
        <f t="shared" si="0"/>
        <v>0</v>
      </c>
      <c r="G17" s="403"/>
      <c r="H17" s="420"/>
      <c r="I17" s="420"/>
      <c r="J17" s="420"/>
      <c r="K17" s="420"/>
      <c r="L17" s="420"/>
      <c r="M17" s="419"/>
      <c r="N17" s="413"/>
      <c r="O17" s="222"/>
      <c r="P17" s="222"/>
      <c r="Q17" s="222"/>
    </row>
    <row r="18" spans="1:17" s="298" customFormat="1" ht="23.25" customHeight="1" x14ac:dyDescent="0.15">
      <c r="A18" s="411" t="s">
        <v>26</v>
      </c>
      <c r="B18" s="304" t="s">
        <v>27</v>
      </c>
      <c r="C18" s="319">
        <v>651.07000000000005</v>
      </c>
      <c r="D18" s="302" t="s">
        <v>23</v>
      </c>
      <c r="E18" s="421"/>
      <c r="F18" s="303">
        <f t="shared" si="0"/>
        <v>0</v>
      </c>
      <c r="G18" s="299"/>
      <c r="H18" s="420"/>
      <c r="I18" s="420"/>
      <c r="J18" s="420"/>
      <c r="K18" s="420"/>
      <c r="L18" s="420"/>
      <c r="M18" s="408"/>
      <c r="N18" s="226"/>
      <c r="O18" s="407"/>
      <c r="P18" s="395"/>
      <c r="Q18" s="407"/>
    </row>
    <row r="19" spans="1:17" s="298" customFormat="1" ht="21" customHeight="1" x14ac:dyDescent="0.2">
      <c r="A19" s="411" t="s">
        <v>28</v>
      </c>
      <c r="B19" s="304" t="s">
        <v>29</v>
      </c>
      <c r="C19" s="319">
        <v>6439.54</v>
      </c>
      <c r="D19" s="410" t="s">
        <v>23</v>
      </c>
      <c r="E19" s="409"/>
      <c r="F19" s="303">
        <f t="shared" si="0"/>
        <v>0</v>
      </c>
      <c r="G19" s="299"/>
      <c r="H19" s="419"/>
      <c r="I19" s="419"/>
      <c r="J19" s="419"/>
      <c r="K19" s="419"/>
      <c r="L19" s="419"/>
      <c r="M19" s="408"/>
      <c r="N19" s="222"/>
      <c r="O19" s="236"/>
      <c r="P19" s="395"/>
      <c r="Q19" s="407"/>
    </row>
    <row r="20" spans="1:17" s="298" customFormat="1" ht="34.5" customHeight="1" x14ac:dyDescent="0.2">
      <c r="A20" s="411" t="s">
        <v>30</v>
      </c>
      <c r="B20" s="304" t="s">
        <v>31</v>
      </c>
      <c r="C20" s="319">
        <v>3219.77</v>
      </c>
      <c r="D20" s="410" t="s">
        <v>23</v>
      </c>
      <c r="E20" s="409"/>
      <c r="F20" s="303">
        <f t="shared" si="0"/>
        <v>0</v>
      </c>
      <c r="G20" s="299"/>
      <c r="H20" s="419"/>
      <c r="I20" s="419"/>
      <c r="J20" s="419"/>
      <c r="K20" s="419"/>
      <c r="L20" s="419"/>
      <c r="M20" s="408"/>
      <c r="N20" s="222"/>
      <c r="O20" s="407"/>
      <c r="P20" s="395"/>
      <c r="Q20" s="407"/>
    </row>
    <row r="21" spans="1:17" s="298" customFormat="1" ht="23.25" customHeight="1" x14ac:dyDescent="0.2">
      <c r="A21" s="411" t="s">
        <v>32</v>
      </c>
      <c r="B21" s="304" t="s">
        <v>33</v>
      </c>
      <c r="C21" s="418">
        <v>3219.77</v>
      </c>
      <c r="D21" s="410" t="s">
        <v>23</v>
      </c>
      <c r="E21" s="409"/>
      <c r="F21" s="300">
        <f t="shared" si="0"/>
        <v>0</v>
      </c>
      <c r="G21" s="299"/>
      <c r="M21" s="413"/>
      <c r="N21" s="407"/>
      <c r="O21" s="407"/>
      <c r="P21" s="412"/>
      <c r="Q21" s="350"/>
    </row>
    <row r="22" spans="1:17" s="298" customFormat="1" ht="23.25" customHeight="1" x14ac:dyDescent="0.2">
      <c r="A22" s="417" t="s">
        <v>34</v>
      </c>
      <c r="B22" s="416" t="s">
        <v>207</v>
      </c>
      <c r="C22" s="338">
        <f>+C11*2</f>
        <v>20545.259999999998</v>
      </c>
      <c r="D22" s="415" t="s">
        <v>13</v>
      </c>
      <c r="E22" s="409"/>
      <c r="F22" s="414">
        <f>IF(ISBLANK(C22),"",ROUND(C22*E22,2))</f>
        <v>0</v>
      </c>
      <c r="G22" s="299"/>
      <c r="M22" s="413"/>
      <c r="N22" s="407"/>
      <c r="O22" s="407"/>
      <c r="P22" s="412"/>
      <c r="Q22" s="350"/>
    </row>
    <row r="23" spans="1:17" s="298" customFormat="1" ht="23.25" customHeight="1" x14ac:dyDescent="0.2">
      <c r="A23" s="411" t="s">
        <v>208</v>
      </c>
      <c r="B23" s="304" t="s">
        <v>35</v>
      </c>
      <c r="C23" s="319">
        <v>4176.5200000000004</v>
      </c>
      <c r="D23" s="410" t="s">
        <v>23</v>
      </c>
      <c r="E23" s="409"/>
      <c r="F23" s="303">
        <f>+C23*E23</f>
        <v>0</v>
      </c>
      <c r="G23" s="299">
        <f>SUM(F15:F23)</f>
        <v>0</v>
      </c>
      <c r="H23" s="408"/>
      <c r="I23" s="408"/>
      <c r="J23" s="408"/>
      <c r="K23" s="408"/>
      <c r="L23" s="408"/>
      <c r="M23" s="408"/>
      <c r="N23" s="222"/>
      <c r="O23" s="407"/>
      <c r="P23" s="395"/>
      <c r="Q23" s="407"/>
    </row>
    <row r="24" spans="1:17" s="298" customFormat="1" ht="20.25" customHeight="1" x14ac:dyDescent="0.2">
      <c r="A24" s="305"/>
      <c r="B24" s="363"/>
      <c r="C24" s="319"/>
      <c r="D24" s="302"/>
      <c r="E24" s="406"/>
      <c r="F24" s="303"/>
      <c r="G24" s="299"/>
      <c r="H24" s="405"/>
      <c r="I24" s="405"/>
      <c r="J24" s="405"/>
      <c r="K24" s="405"/>
      <c r="L24" s="405"/>
      <c r="N24" s="223"/>
      <c r="O24" s="223"/>
      <c r="P24" s="223"/>
      <c r="Q24" s="223"/>
    </row>
    <row r="25" spans="1:17" s="298" customFormat="1" ht="22.5" customHeight="1" x14ac:dyDescent="0.15">
      <c r="A25" s="364" t="s">
        <v>36</v>
      </c>
      <c r="B25" s="398" t="s">
        <v>227</v>
      </c>
      <c r="C25" s="304"/>
      <c r="D25" s="404"/>
      <c r="E25" s="304"/>
      <c r="F25" s="304"/>
      <c r="G25" s="403"/>
      <c r="N25" s="222"/>
      <c r="O25" s="311"/>
      <c r="P25" s="222"/>
      <c r="Q25" s="222"/>
    </row>
    <row r="26" spans="1:17" s="298" customFormat="1" ht="22.5" customHeight="1" x14ac:dyDescent="0.15">
      <c r="A26" s="364" t="s">
        <v>37</v>
      </c>
      <c r="B26" s="363" t="s">
        <v>38</v>
      </c>
      <c r="C26" s="303"/>
      <c r="D26" s="302"/>
      <c r="E26" s="301"/>
      <c r="F26" s="300"/>
      <c r="G26" s="299"/>
      <c r="H26" s="360"/>
      <c r="I26" s="360"/>
      <c r="J26" s="360"/>
      <c r="K26" s="360"/>
      <c r="L26" s="360"/>
      <c r="M26" s="359"/>
      <c r="N26" s="359"/>
      <c r="O26" s="315"/>
      <c r="P26" s="314"/>
    </row>
    <row r="27" spans="1:17" s="298" customFormat="1" ht="19.5" customHeight="1" x14ac:dyDescent="0.15">
      <c r="A27" s="305" t="s">
        <v>39</v>
      </c>
      <c r="B27" s="304" t="s">
        <v>212</v>
      </c>
      <c r="C27" s="303">
        <v>500.69</v>
      </c>
      <c r="D27" s="302" t="s">
        <v>13</v>
      </c>
      <c r="E27" s="401"/>
      <c r="F27" s="300">
        <f>+C27*E27</f>
        <v>0</v>
      </c>
      <c r="G27" s="299"/>
      <c r="H27" s="360"/>
      <c r="I27" s="402"/>
      <c r="J27" s="360"/>
      <c r="K27" s="360"/>
      <c r="L27" s="360"/>
      <c r="M27" s="360"/>
      <c r="N27" s="359"/>
      <c r="O27" s="315"/>
      <c r="P27" s="314"/>
    </row>
    <row r="28" spans="1:17" s="298" customFormat="1" ht="19.5" customHeight="1" x14ac:dyDescent="0.15">
      <c r="A28" s="305" t="s">
        <v>41</v>
      </c>
      <c r="B28" s="304" t="s">
        <v>211</v>
      </c>
      <c r="C28" s="303">
        <v>7417.44</v>
      </c>
      <c r="D28" s="302" t="s">
        <v>13</v>
      </c>
      <c r="E28" s="401"/>
      <c r="F28" s="300">
        <f>+C28*E28</f>
        <v>0</v>
      </c>
      <c r="G28" s="299"/>
      <c r="H28" s="360"/>
      <c r="I28" s="360"/>
      <c r="J28" s="360"/>
      <c r="K28" s="360"/>
      <c r="L28" s="360"/>
      <c r="M28" s="360"/>
      <c r="N28" s="359"/>
      <c r="O28" s="315"/>
      <c r="P28" s="314"/>
    </row>
    <row r="29" spans="1:17" s="298" customFormat="1" ht="19.5" customHeight="1" x14ac:dyDescent="0.15">
      <c r="A29" s="305" t="s">
        <v>43</v>
      </c>
      <c r="B29" s="304" t="s">
        <v>210</v>
      </c>
      <c r="C29" s="303">
        <v>2522.6999999999998</v>
      </c>
      <c r="D29" s="302" t="s">
        <v>13</v>
      </c>
      <c r="E29" s="401"/>
      <c r="F29" s="300">
        <f>+C29*E29</f>
        <v>0</v>
      </c>
      <c r="G29" s="299"/>
      <c r="H29" s="360"/>
      <c r="I29" s="360"/>
      <c r="J29" s="360"/>
      <c r="K29" s="360"/>
      <c r="L29" s="360"/>
      <c r="M29" s="360"/>
      <c r="N29" s="359"/>
      <c r="O29" s="315"/>
      <c r="P29" s="314"/>
    </row>
    <row r="30" spans="1:17" s="298" customFormat="1" ht="19.5" customHeight="1" x14ac:dyDescent="0.15">
      <c r="A30" s="364" t="s">
        <v>47</v>
      </c>
      <c r="B30" s="363" t="s">
        <v>48</v>
      </c>
      <c r="C30" s="303"/>
      <c r="D30" s="302"/>
      <c r="E30" s="301"/>
      <c r="F30" s="300"/>
      <c r="G30" s="299"/>
      <c r="H30" s="360"/>
      <c r="I30" s="360"/>
      <c r="J30" s="360"/>
      <c r="K30" s="360"/>
      <c r="L30" s="360"/>
      <c r="M30" s="360"/>
      <c r="N30" s="359"/>
      <c r="O30" s="315"/>
      <c r="P30" s="314"/>
    </row>
    <row r="31" spans="1:17" s="222" customFormat="1" ht="23.25" customHeight="1" x14ac:dyDescent="0.15">
      <c r="A31" s="396" t="s">
        <v>49</v>
      </c>
      <c r="B31" s="377" t="s">
        <v>50</v>
      </c>
      <c r="C31" s="303">
        <v>1</v>
      </c>
      <c r="D31" s="302" t="s">
        <v>51</v>
      </c>
      <c r="E31" s="351"/>
      <c r="F31" s="394">
        <f>ROUND(C31*E31,2)</f>
        <v>0</v>
      </c>
      <c r="G31" s="293"/>
    </row>
    <row r="32" spans="1:17" s="222" customFormat="1" ht="23.25" customHeight="1" x14ac:dyDescent="0.15">
      <c r="A32" s="396" t="s">
        <v>52</v>
      </c>
      <c r="B32" s="377" t="s">
        <v>224</v>
      </c>
      <c r="C32" s="303">
        <v>5</v>
      </c>
      <c r="D32" s="302" t="s">
        <v>51</v>
      </c>
      <c r="E32" s="351"/>
      <c r="F32" s="394">
        <f>ROUND(C32*E32,2)</f>
        <v>0</v>
      </c>
      <c r="G32" s="293"/>
      <c r="H32" s="311"/>
      <c r="I32" s="311"/>
      <c r="J32" s="311"/>
      <c r="K32" s="311"/>
      <c r="L32" s="311"/>
    </row>
    <row r="33" spans="1:16" s="222" customFormat="1" ht="23.25" customHeight="1" x14ac:dyDescent="0.15">
      <c r="A33" s="396" t="s">
        <v>54</v>
      </c>
      <c r="B33" s="377" t="s">
        <v>223</v>
      </c>
      <c r="C33" s="303">
        <v>12</v>
      </c>
      <c r="D33" s="302" t="s">
        <v>51</v>
      </c>
      <c r="E33" s="351"/>
      <c r="F33" s="394">
        <f>ROUND(C33*E33,2)</f>
        <v>0</v>
      </c>
      <c r="G33" s="293"/>
    </row>
    <row r="34" spans="1:16" s="222" customFormat="1" ht="23.25" customHeight="1" x14ac:dyDescent="0.15">
      <c r="A34" s="396" t="s">
        <v>56</v>
      </c>
      <c r="B34" s="377" t="s">
        <v>218</v>
      </c>
      <c r="C34" s="303">
        <v>17</v>
      </c>
      <c r="D34" s="302" t="s">
        <v>51</v>
      </c>
      <c r="E34" s="351"/>
      <c r="F34" s="394">
        <f>ROUND(C34*E34,2)</f>
        <v>0</v>
      </c>
      <c r="G34" s="293"/>
      <c r="H34" s="311"/>
      <c r="I34" s="311"/>
      <c r="J34" s="311"/>
      <c r="K34" s="311"/>
      <c r="L34" s="311"/>
    </row>
    <row r="35" spans="1:16" s="298" customFormat="1" ht="26.25" customHeight="1" x14ac:dyDescent="0.15">
      <c r="A35" s="364" t="s">
        <v>60</v>
      </c>
      <c r="B35" s="363" t="s">
        <v>61</v>
      </c>
      <c r="C35" s="362"/>
      <c r="D35" s="302"/>
      <c r="E35" s="301"/>
      <c r="F35" s="394"/>
      <c r="G35" s="299"/>
      <c r="N35" s="359"/>
      <c r="O35" s="315"/>
      <c r="P35" s="314"/>
    </row>
    <row r="36" spans="1:16" s="298" customFormat="1" ht="23.25" customHeight="1" x14ac:dyDescent="0.15">
      <c r="A36" s="305" t="s">
        <v>62</v>
      </c>
      <c r="B36" s="377" t="s">
        <v>221</v>
      </c>
      <c r="C36" s="303">
        <v>1</v>
      </c>
      <c r="D36" s="302" t="s">
        <v>51</v>
      </c>
      <c r="E36" s="351"/>
      <c r="F36" s="394">
        <f>+C36*E36</f>
        <v>0</v>
      </c>
      <c r="G36" s="299"/>
      <c r="H36" s="360"/>
      <c r="I36" s="360"/>
      <c r="J36" s="360"/>
      <c r="K36" s="360"/>
      <c r="L36" s="360"/>
      <c r="M36" s="359"/>
      <c r="N36" s="359"/>
      <c r="O36" s="315"/>
      <c r="P36" s="314"/>
    </row>
    <row r="37" spans="1:16" s="298" customFormat="1" ht="24.75" customHeight="1" x14ac:dyDescent="0.15">
      <c r="A37" s="305" t="s">
        <v>64</v>
      </c>
      <c r="B37" s="377" t="s">
        <v>222</v>
      </c>
      <c r="C37" s="303">
        <v>3</v>
      </c>
      <c r="D37" s="302" t="s">
        <v>51</v>
      </c>
      <c r="E37" s="351"/>
      <c r="F37" s="394">
        <f>+C37*E37</f>
        <v>0</v>
      </c>
      <c r="G37" s="299"/>
      <c r="N37" s="359"/>
      <c r="O37" s="315"/>
      <c r="P37" s="314"/>
    </row>
    <row r="38" spans="1:16" s="298" customFormat="1" ht="24" customHeight="1" x14ac:dyDescent="0.15">
      <c r="A38" s="305" t="s">
        <v>66</v>
      </c>
      <c r="B38" s="377" t="s">
        <v>71</v>
      </c>
      <c r="C38" s="303">
        <v>3</v>
      </c>
      <c r="D38" s="302" t="s">
        <v>51</v>
      </c>
      <c r="E38" s="351"/>
      <c r="F38" s="394">
        <f>+C38*E38</f>
        <v>0</v>
      </c>
      <c r="G38" s="299"/>
      <c r="H38" s="350"/>
      <c r="I38" s="350"/>
      <c r="J38" s="350"/>
      <c r="K38" s="350"/>
      <c r="L38" s="350"/>
      <c r="M38" s="316"/>
      <c r="N38" s="316"/>
      <c r="O38" s="316"/>
      <c r="P38" s="314"/>
    </row>
    <row r="39" spans="1:16" s="298" customFormat="1" ht="22.5" customHeight="1" x14ac:dyDescent="0.15">
      <c r="A39" s="305" t="s">
        <v>68</v>
      </c>
      <c r="B39" s="377" t="s">
        <v>220</v>
      </c>
      <c r="C39" s="303">
        <v>3</v>
      </c>
      <c r="D39" s="302" t="s">
        <v>51</v>
      </c>
      <c r="E39" s="351"/>
      <c r="F39" s="394">
        <f>+C39*E39</f>
        <v>0</v>
      </c>
      <c r="G39" s="299"/>
      <c r="H39" s="395"/>
      <c r="I39" s="395"/>
      <c r="J39" s="395"/>
      <c r="K39" s="395"/>
      <c r="L39" s="395"/>
      <c r="M39" s="316"/>
      <c r="N39" s="316"/>
      <c r="O39" s="316"/>
      <c r="P39" s="314"/>
    </row>
    <row r="40" spans="1:16" s="298" customFormat="1" ht="25.5" customHeight="1" x14ac:dyDescent="0.15">
      <c r="A40" s="364" t="s">
        <v>72</v>
      </c>
      <c r="B40" s="363" t="s">
        <v>73</v>
      </c>
      <c r="D40" s="386"/>
      <c r="E40" s="362"/>
      <c r="G40" s="299"/>
      <c r="H40" s="350"/>
      <c r="I40" s="350"/>
      <c r="J40" s="350"/>
      <c r="K40" s="350"/>
      <c r="L40" s="350"/>
      <c r="M40" s="316"/>
      <c r="N40" s="316"/>
      <c r="O40" s="316"/>
      <c r="P40" s="314"/>
    </row>
    <row r="41" spans="1:16" s="298" customFormat="1" ht="19.5" customHeight="1" x14ac:dyDescent="0.15">
      <c r="A41" s="305" t="s">
        <v>74</v>
      </c>
      <c r="B41" s="377" t="s">
        <v>218</v>
      </c>
      <c r="C41" s="303">
        <v>19</v>
      </c>
      <c r="D41" s="386" t="s">
        <v>51</v>
      </c>
      <c r="E41" s="351"/>
      <c r="F41" s="385">
        <f>+C41*E41</f>
        <v>0</v>
      </c>
      <c r="G41" s="299"/>
      <c r="H41" s="350"/>
      <c r="I41" s="350"/>
      <c r="J41" s="350"/>
      <c r="K41" s="350"/>
      <c r="L41" s="350"/>
      <c r="M41" s="316"/>
      <c r="N41" s="316"/>
      <c r="O41" s="316"/>
      <c r="P41" s="314"/>
    </row>
    <row r="42" spans="1:16" s="298" customFormat="1" ht="19.5" customHeight="1" x14ac:dyDescent="0.15">
      <c r="A42" s="305" t="s">
        <v>75</v>
      </c>
      <c r="B42" s="377" t="s">
        <v>57</v>
      </c>
      <c r="C42" s="303">
        <v>11</v>
      </c>
      <c r="D42" s="386" t="s">
        <v>51</v>
      </c>
      <c r="E42" s="400"/>
      <c r="F42" s="385">
        <f>+C42*E42</f>
        <v>0</v>
      </c>
      <c r="G42" s="299"/>
      <c r="H42" s="350"/>
      <c r="I42" s="350"/>
      <c r="J42" s="350"/>
      <c r="K42" s="350"/>
      <c r="L42" s="350"/>
      <c r="M42" s="316"/>
      <c r="N42" s="316"/>
      <c r="O42" s="316"/>
      <c r="P42" s="314"/>
    </row>
    <row r="43" spans="1:16" s="298" customFormat="1" ht="19.5" customHeight="1" thickBot="1" x14ac:dyDescent="0.2">
      <c r="A43" s="393" t="s">
        <v>77</v>
      </c>
      <c r="B43" s="392" t="s">
        <v>53</v>
      </c>
      <c r="C43" s="391">
        <v>3</v>
      </c>
      <c r="D43" s="390" t="s">
        <v>51</v>
      </c>
      <c r="E43" s="389"/>
      <c r="F43" s="388">
        <f>+C43*E43</f>
        <v>0</v>
      </c>
      <c r="G43" s="387"/>
      <c r="H43" s="350"/>
      <c r="I43" s="350"/>
      <c r="J43" s="350"/>
      <c r="K43" s="350"/>
      <c r="L43" s="350"/>
      <c r="M43" s="316"/>
      <c r="N43" s="316"/>
      <c r="O43" s="316"/>
      <c r="P43" s="314"/>
    </row>
    <row r="44" spans="1:16" s="298" customFormat="1" ht="13.5" customHeight="1" thickTop="1" x14ac:dyDescent="0.15">
      <c r="A44" s="305"/>
      <c r="B44" s="377"/>
      <c r="C44" s="303"/>
      <c r="D44" s="386"/>
      <c r="E44" s="351"/>
      <c r="F44" s="385"/>
      <c r="G44" s="299"/>
      <c r="H44" s="350"/>
      <c r="I44" s="350"/>
      <c r="J44" s="350"/>
      <c r="K44" s="350"/>
      <c r="L44" s="350"/>
      <c r="M44" s="316"/>
      <c r="N44" s="316"/>
      <c r="O44" s="316"/>
      <c r="P44" s="314"/>
    </row>
    <row r="45" spans="1:16" s="298" customFormat="1" ht="24" customHeight="1" x14ac:dyDescent="0.15">
      <c r="A45" s="364" t="s">
        <v>78</v>
      </c>
      <c r="B45" s="363" t="s">
        <v>79</v>
      </c>
      <c r="C45" s="303"/>
      <c r="D45" s="386"/>
      <c r="E45" s="303"/>
      <c r="F45" s="385"/>
      <c r="G45" s="299"/>
      <c r="H45" s="373"/>
      <c r="I45" s="373"/>
      <c r="J45" s="373"/>
      <c r="K45" s="373"/>
      <c r="L45" s="373"/>
      <c r="M45" s="316"/>
      <c r="N45" s="316"/>
      <c r="O45" s="315"/>
      <c r="P45" s="314"/>
    </row>
    <row r="46" spans="1:16" s="298" customFormat="1" ht="27" customHeight="1" x14ac:dyDescent="0.15">
      <c r="A46" s="305" t="s">
        <v>80</v>
      </c>
      <c r="B46" s="377" t="s">
        <v>85</v>
      </c>
      <c r="C46" s="303">
        <v>4</v>
      </c>
      <c r="D46" s="302" t="s">
        <v>51</v>
      </c>
      <c r="E46" s="303"/>
      <c r="F46" s="300">
        <f>+C46*E46</f>
        <v>0</v>
      </c>
      <c r="G46" s="299"/>
      <c r="H46" s="373"/>
      <c r="I46" s="373"/>
      <c r="J46" s="373"/>
      <c r="K46" s="373"/>
      <c r="L46" s="373"/>
      <c r="M46" s="316"/>
      <c r="N46" s="316"/>
      <c r="O46" s="315"/>
      <c r="P46" s="314"/>
    </row>
    <row r="47" spans="1:16" s="298" customFormat="1" ht="23.25" customHeight="1" x14ac:dyDescent="0.15">
      <c r="A47" s="305" t="s">
        <v>82</v>
      </c>
      <c r="B47" s="377" t="s">
        <v>83</v>
      </c>
      <c r="C47" s="303">
        <v>6</v>
      </c>
      <c r="D47" s="302" t="s">
        <v>51</v>
      </c>
      <c r="E47" s="303"/>
      <c r="F47" s="300">
        <f>+C47*E47</f>
        <v>0</v>
      </c>
      <c r="G47" s="299"/>
      <c r="H47" s="373"/>
      <c r="I47" s="373"/>
      <c r="J47" s="373"/>
      <c r="K47" s="373"/>
      <c r="L47" s="373"/>
      <c r="M47" s="316"/>
      <c r="N47" s="316"/>
      <c r="O47" s="315"/>
      <c r="P47" s="314"/>
    </row>
    <row r="48" spans="1:16" s="298" customFormat="1" ht="28.5" customHeight="1" x14ac:dyDescent="0.15">
      <c r="A48" s="364" t="s">
        <v>86</v>
      </c>
      <c r="B48" s="363" t="s">
        <v>226</v>
      </c>
      <c r="D48" s="386"/>
      <c r="E48" s="362"/>
      <c r="F48" s="399"/>
      <c r="G48" s="365"/>
      <c r="H48" s="350"/>
      <c r="I48" s="350"/>
      <c r="J48" s="350"/>
      <c r="K48" s="350"/>
      <c r="L48" s="350"/>
      <c r="M48" s="316"/>
      <c r="N48" s="316"/>
      <c r="O48" s="316"/>
      <c r="P48" s="314"/>
    </row>
    <row r="49" spans="1:16" s="298" customFormat="1" ht="22.5" customHeight="1" x14ac:dyDescent="0.15">
      <c r="A49" s="305" t="s">
        <v>88</v>
      </c>
      <c r="B49" s="377" t="s">
        <v>215</v>
      </c>
      <c r="C49" s="303">
        <v>8</v>
      </c>
      <c r="D49" s="386" t="s">
        <v>51</v>
      </c>
      <c r="E49" s="303"/>
      <c r="F49" s="385">
        <f>+C49*E49</f>
        <v>0</v>
      </c>
      <c r="G49" s="365"/>
      <c r="H49" s="350"/>
      <c r="I49" s="350"/>
      <c r="J49" s="350"/>
      <c r="K49" s="350"/>
      <c r="L49" s="350"/>
      <c r="M49" s="316"/>
      <c r="N49" s="316"/>
      <c r="O49" s="316"/>
      <c r="P49" s="314"/>
    </row>
    <row r="50" spans="1:16" s="298" customFormat="1" ht="22.5" customHeight="1" x14ac:dyDescent="0.15">
      <c r="A50" s="305" t="s">
        <v>90</v>
      </c>
      <c r="B50" s="377" t="s">
        <v>214</v>
      </c>
      <c r="C50" s="303">
        <v>11</v>
      </c>
      <c r="D50" s="386" t="s">
        <v>51</v>
      </c>
      <c r="E50" s="303"/>
      <c r="F50" s="385">
        <f>+C50*E50</f>
        <v>0</v>
      </c>
      <c r="G50" s="365"/>
      <c r="H50" s="350"/>
      <c r="I50" s="350"/>
      <c r="J50" s="350"/>
      <c r="K50" s="350"/>
      <c r="L50" s="350"/>
      <c r="M50" s="316"/>
      <c r="N50" s="316"/>
      <c r="O50" s="316"/>
      <c r="P50" s="314"/>
    </row>
    <row r="51" spans="1:16" s="298" customFormat="1" ht="24.75" customHeight="1" x14ac:dyDescent="0.15">
      <c r="A51" s="364" t="s">
        <v>92</v>
      </c>
      <c r="B51" s="363" t="s">
        <v>225</v>
      </c>
      <c r="C51" s="303"/>
      <c r="D51" s="386"/>
      <c r="E51" s="303"/>
      <c r="F51" s="385"/>
      <c r="G51" s="299"/>
      <c r="H51" s="350"/>
      <c r="I51" s="350"/>
      <c r="J51" s="350"/>
      <c r="K51" s="350"/>
      <c r="L51" s="350"/>
      <c r="M51" s="316"/>
      <c r="N51" s="316"/>
      <c r="O51" s="316"/>
      <c r="P51" s="314"/>
    </row>
    <row r="52" spans="1:16" s="298" customFormat="1" ht="19.5" customHeight="1" x14ac:dyDescent="0.15">
      <c r="A52" s="305" t="s">
        <v>94</v>
      </c>
      <c r="B52" s="377" t="s">
        <v>95</v>
      </c>
      <c r="C52" s="303">
        <v>2</v>
      </c>
      <c r="D52" s="386" t="s">
        <v>51</v>
      </c>
      <c r="E52" s="303"/>
      <c r="F52" s="385">
        <f>+C52*E52</f>
        <v>0</v>
      </c>
      <c r="G52" s="299"/>
      <c r="H52" s="350"/>
      <c r="I52" s="350"/>
      <c r="J52" s="350"/>
      <c r="K52" s="350"/>
      <c r="L52" s="350"/>
      <c r="M52" s="316"/>
      <c r="N52" s="316"/>
      <c r="O52" s="316"/>
      <c r="P52" s="314"/>
    </row>
    <row r="53" spans="1:16" s="298" customFormat="1" ht="19.5" customHeight="1" x14ac:dyDescent="0.15">
      <c r="A53" s="305" t="s">
        <v>96</v>
      </c>
      <c r="B53" s="377" t="s">
        <v>97</v>
      </c>
      <c r="C53" s="303">
        <v>66</v>
      </c>
      <c r="D53" s="386" t="s">
        <v>51</v>
      </c>
      <c r="E53" s="303"/>
      <c r="F53" s="385">
        <f>+C53*E53</f>
        <v>0</v>
      </c>
      <c r="G53" s="299"/>
      <c r="H53" s="350"/>
      <c r="I53" s="350"/>
      <c r="J53" s="350"/>
      <c r="K53" s="350"/>
      <c r="L53" s="350"/>
      <c r="M53" s="316"/>
      <c r="N53" s="316"/>
      <c r="O53" s="316"/>
      <c r="P53" s="314"/>
    </row>
    <row r="54" spans="1:16" s="298" customFormat="1" ht="21.75" customHeight="1" x14ac:dyDescent="0.15">
      <c r="A54" s="305" t="s">
        <v>179</v>
      </c>
      <c r="B54" s="377" t="s">
        <v>99</v>
      </c>
      <c r="C54" s="303">
        <v>33</v>
      </c>
      <c r="D54" s="386" t="s">
        <v>51</v>
      </c>
      <c r="E54" s="303"/>
      <c r="F54" s="385">
        <f>+C54*E54</f>
        <v>0</v>
      </c>
      <c r="G54" s="299"/>
      <c r="H54" s="350"/>
      <c r="I54" s="350"/>
      <c r="J54" s="350"/>
      <c r="K54" s="350"/>
      <c r="L54" s="350"/>
      <c r="M54" s="316"/>
      <c r="N54" s="316"/>
      <c r="O54" s="316"/>
      <c r="P54" s="314"/>
    </row>
    <row r="55" spans="1:16" s="298" customFormat="1" ht="21.75" customHeight="1" x14ac:dyDescent="0.15">
      <c r="A55" s="305" t="s">
        <v>180</v>
      </c>
      <c r="B55" s="377" t="s">
        <v>100</v>
      </c>
      <c r="C55" s="303">
        <v>11</v>
      </c>
      <c r="D55" s="386" t="s">
        <v>51</v>
      </c>
      <c r="E55" s="303"/>
      <c r="F55" s="385">
        <f>+C55*E55</f>
        <v>0</v>
      </c>
      <c r="G55" s="299"/>
      <c r="H55" s="350"/>
      <c r="I55" s="350"/>
      <c r="J55" s="350"/>
      <c r="K55" s="350"/>
      <c r="L55" s="350"/>
      <c r="M55" s="316"/>
      <c r="N55" s="316"/>
      <c r="O55" s="316"/>
      <c r="P55" s="314"/>
    </row>
    <row r="56" spans="1:16" s="298" customFormat="1" ht="20.25" customHeight="1" x14ac:dyDescent="0.15">
      <c r="A56" s="364" t="s">
        <v>101</v>
      </c>
      <c r="B56" s="363" t="s">
        <v>102</v>
      </c>
      <c r="C56" s="303"/>
      <c r="D56" s="302"/>
      <c r="E56" s="303"/>
      <c r="F56" s="300"/>
      <c r="G56" s="299"/>
      <c r="H56" s="373"/>
      <c r="I56" s="373"/>
      <c r="J56" s="373"/>
      <c r="K56" s="373"/>
      <c r="L56" s="373"/>
      <c r="M56" s="316"/>
      <c r="N56" s="316"/>
      <c r="O56" s="315"/>
      <c r="P56" s="314"/>
    </row>
    <row r="57" spans="1:16" s="298" customFormat="1" ht="34.5" customHeight="1" x14ac:dyDescent="0.15">
      <c r="A57" s="305" t="s">
        <v>103</v>
      </c>
      <c r="B57" s="382" t="s">
        <v>104</v>
      </c>
      <c r="C57" s="368">
        <v>1</v>
      </c>
      <c r="D57" s="379" t="s">
        <v>51</v>
      </c>
      <c r="E57" s="381"/>
      <c r="F57" s="368">
        <f>+C57*E57</f>
        <v>0</v>
      </c>
      <c r="G57" s="299"/>
      <c r="H57" s="373"/>
      <c r="I57" s="373"/>
      <c r="J57" s="373"/>
      <c r="K57" s="373"/>
      <c r="L57" s="373"/>
      <c r="M57" s="316"/>
      <c r="N57" s="316"/>
      <c r="O57" s="315"/>
      <c r="P57" s="314"/>
    </row>
    <row r="58" spans="1:16" s="298" customFormat="1" ht="34.5" customHeight="1" x14ac:dyDescent="0.15">
      <c r="A58" s="305" t="s">
        <v>105</v>
      </c>
      <c r="B58" s="380" t="s">
        <v>106</v>
      </c>
      <c r="C58" s="368">
        <f>+SUM(C57)</f>
        <v>1</v>
      </c>
      <c r="D58" s="379" t="s">
        <v>51</v>
      </c>
      <c r="E58" s="378"/>
      <c r="F58" s="368">
        <f>+C58*E58</f>
        <v>0</v>
      </c>
      <c r="G58" s="299">
        <f>SUM(F25:F58)</f>
        <v>0</v>
      </c>
      <c r="H58" s="373"/>
      <c r="I58" s="373"/>
      <c r="J58" s="373"/>
      <c r="K58" s="373"/>
      <c r="L58" s="373"/>
      <c r="M58" s="316"/>
      <c r="N58" s="316"/>
      <c r="O58" s="315"/>
      <c r="P58" s="314"/>
    </row>
    <row r="59" spans="1:16" s="298" customFormat="1" ht="12" customHeight="1" x14ac:dyDescent="0.15">
      <c r="A59" s="305"/>
      <c r="B59" s="380"/>
      <c r="C59" s="368"/>
      <c r="D59" s="379"/>
      <c r="E59" s="378"/>
      <c r="F59" s="368"/>
      <c r="G59" s="299"/>
      <c r="H59" s="373"/>
      <c r="I59" s="373"/>
      <c r="J59" s="373"/>
      <c r="K59" s="373"/>
      <c r="L59" s="373"/>
      <c r="M59" s="316"/>
      <c r="N59" s="316"/>
      <c r="O59" s="315"/>
      <c r="P59" s="314"/>
    </row>
    <row r="60" spans="1:16" s="298" customFormat="1" ht="27" customHeight="1" x14ac:dyDescent="0.15">
      <c r="A60" s="364" t="s">
        <v>107</v>
      </c>
      <c r="B60" s="398" t="s">
        <v>108</v>
      </c>
      <c r="C60" s="303"/>
      <c r="D60" s="302"/>
      <c r="E60" s="301"/>
      <c r="F60" s="300"/>
      <c r="G60" s="299"/>
      <c r="H60" s="373"/>
      <c r="I60" s="373"/>
      <c r="J60" s="373"/>
      <c r="K60" s="373"/>
      <c r="L60" s="373"/>
      <c r="M60" s="316"/>
      <c r="N60" s="316"/>
      <c r="O60" s="315"/>
      <c r="P60" s="314"/>
    </row>
    <row r="61" spans="1:16" s="298" customFormat="1" ht="26.25" customHeight="1" x14ac:dyDescent="0.15">
      <c r="A61" s="364" t="s">
        <v>109</v>
      </c>
      <c r="B61" s="363" t="s">
        <v>38</v>
      </c>
      <c r="C61" s="303"/>
      <c r="D61" s="302"/>
      <c r="E61" s="301"/>
      <c r="F61" s="300"/>
      <c r="G61" s="299"/>
      <c r="H61" s="360"/>
      <c r="I61" s="360"/>
      <c r="J61" s="360"/>
      <c r="K61" s="360"/>
      <c r="L61" s="360"/>
      <c r="M61" s="359"/>
      <c r="N61" s="359"/>
      <c r="O61" s="315"/>
      <c r="P61" s="314"/>
    </row>
    <row r="62" spans="1:16" s="298" customFormat="1" ht="19.5" customHeight="1" x14ac:dyDescent="0.15">
      <c r="A62" s="305" t="s">
        <v>110</v>
      </c>
      <c r="B62" s="304" t="s">
        <v>212</v>
      </c>
      <c r="C62" s="303">
        <v>500.69</v>
      </c>
      <c r="D62" s="302" t="s">
        <v>13</v>
      </c>
      <c r="E62" s="301"/>
      <c r="F62" s="300">
        <f>+C62*E62</f>
        <v>0</v>
      </c>
      <c r="G62" s="299"/>
      <c r="H62" s="360"/>
      <c r="I62" s="360"/>
      <c r="J62" s="360"/>
      <c r="K62" s="360"/>
      <c r="L62" s="360"/>
      <c r="M62" s="359"/>
      <c r="N62" s="359"/>
      <c r="O62" s="315"/>
      <c r="P62" s="314"/>
    </row>
    <row r="63" spans="1:16" s="298" customFormat="1" ht="19.5" customHeight="1" x14ac:dyDescent="0.15">
      <c r="A63" s="305" t="s">
        <v>111</v>
      </c>
      <c r="B63" s="304" t="s">
        <v>211</v>
      </c>
      <c r="C63" s="303">
        <v>7417.44</v>
      </c>
      <c r="D63" s="302" t="s">
        <v>13</v>
      </c>
      <c r="E63" s="301"/>
      <c r="F63" s="300">
        <f>+C63*E63</f>
        <v>0</v>
      </c>
      <c r="G63" s="299"/>
      <c r="H63" s="360"/>
      <c r="I63" s="360"/>
      <c r="J63" s="360"/>
      <c r="K63" s="360"/>
      <c r="L63" s="360"/>
      <c r="M63" s="359"/>
      <c r="N63" s="359"/>
      <c r="O63" s="315"/>
      <c r="P63" s="314"/>
    </row>
    <row r="64" spans="1:16" s="298" customFormat="1" ht="19.5" customHeight="1" x14ac:dyDescent="0.15">
      <c r="A64" s="305" t="s">
        <v>112</v>
      </c>
      <c r="B64" s="304" t="s">
        <v>210</v>
      </c>
      <c r="C64" s="303">
        <v>2522.6999999999998</v>
      </c>
      <c r="D64" s="302" t="s">
        <v>13</v>
      </c>
      <c r="E64" s="301"/>
      <c r="F64" s="300">
        <f>+C64*E64</f>
        <v>0</v>
      </c>
      <c r="G64" s="299"/>
      <c r="H64" s="360"/>
      <c r="I64" s="360"/>
      <c r="J64" s="360"/>
      <c r="K64" s="360"/>
      <c r="L64" s="360"/>
      <c r="M64" s="359"/>
      <c r="N64" s="359"/>
      <c r="O64" s="315"/>
      <c r="P64" s="314"/>
    </row>
    <row r="65" spans="1:16" s="222" customFormat="1" ht="23.25" customHeight="1" x14ac:dyDescent="0.15">
      <c r="A65" s="364" t="s">
        <v>114</v>
      </c>
      <c r="B65" s="384" t="s">
        <v>48</v>
      </c>
      <c r="C65" s="303"/>
      <c r="D65" s="397"/>
      <c r="E65" s="301"/>
      <c r="F65" s="394"/>
      <c r="G65" s="293"/>
    </row>
    <row r="66" spans="1:16" s="222" customFormat="1" ht="23.25" customHeight="1" x14ac:dyDescent="0.15">
      <c r="A66" s="396" t="s">
        <v>115</v>
      </c>
      <c r="B66" s="377" t="s">
        <v>50</v>
      </c>
      <c r="C66" s="303">
        <v>1</v>
      </c>
      <c r="D66" s="302" t="s">
        <v>51</v>
      </c>
      <c r="E66" s="351"/>
      <c r="F66" s="394">
        <f>ROUND(C66*E66,2)</f>
        <v>0</v>
      </c>
      <c r="G66" s="293"/>
      <c r="H66" s="360"/>
      <c r="I66" s="360"/>
    </row>
    <row r="67" spans="1:16" s="222" customFormat="1" ht="23.25" customHeight="1" x14ac:dyDescent="0.15">
      <c r="A67" s="396" t="s">
        <v>116</v>
      </c>
      <c r="B67" s="377" t="s">
        <v>224</v>
      </c>
      <c r="C67" s="303">
        <v>5</v>
      </c>
      <c r="D67" s="302" t="s">
        <v>51</v>
      </c>
      <c r="E67" s="351"/>
      <c r="F67" s="394">
        <f>ROUND(C67*E67,2)</f>
        <v>0</v>
      </c>
      <c r="G67" s="293"/>
      <c r="H67" s="360"/>
      <c r="I67" s="360"/>
    </row>
    <row r="68" spans="1:16" s="222" customFormat="1" ht="23.25" customHeight="1" x14ac:dyDescent="0.15">
      <c r="A68" s="396" t="s">
        <v>117</v>
      </c>
      <c r="B68" s="377" t="s">
        <v>223</v>
      </c>
      <c r="C68" s="303">
        <v>12</v>
      </c>
      <c r="D68" s="302" t="s">
        <v>51</v>
      </c>
      <c r="E68" s="351"/>
      <c r="F68" s="394">
        <f>ROUND(C68*E68,2)</f>
        <v>0</v>
      </c>
      <c r="G68" s="293"/>
      <c r="H68" s="360"/>
      <c r="I68" s="360"/>
    </row>
    <row r="69" spans="1:16" s="222" customFormat="1" ht="23.25" customHeight="1" x14ac:dyDescent="0.15">
      <c r="A69" s="396" t="s">
        <v>118</v>
      </c>
      <c r="B69" s="377" t="s">
        <v>218</v>
      </c>
      <c r="C69" s="303">
        <v>17</v>
      </c>
      <c r="D69" s="302" t="s">
        <v>51</v>
      </c>
      <c r="E69" s="351"/>
      <c r="F69" s="394">
        <f>ROUND(C69*E69,2)</f>
        <v>0</v>
      </c>
      <c r="G69" s="293"/>
      <c r="H69" s="360"/>
      <c r="I69" s="360"/>
    </row>
    <row r="70" spans="1:16" s="298" customFormat="1" ht="21" customHeight="1" x14ac:dyDescent="0.15">
      <c r="A70" s="364" t="s">
        <v>120</v>
      </c>
      <c r="B70" s="363" t="s">
        <v>61</v>
      </c>
      <c r="C70" s="362"/>
      <c r="D70" s="302"/>
      <c r="E70" s="301"/>
      <c r="F70" s="394"/>
      <c r="G70" s="299"/>
      <c r="H70" s="360"/>
      <c r="I70" s="360"/>
      <c r="J70" s="360"/>
      <c r="K70" s="360"/>
      <c r="L70" s="360"/>
      <c r="M70" s="359"/>
      <c r="N70" s="359"/>
      <c r="O70" s="315"/>
      <c r="P70" s="314"/>
    </row>
    <row r="71" spans="1:16" s="298" customFormat="1" ht="24.75" customHeight="1" x14ac:dyDescent="0.15">
      <c r="A71" s="305" t="s">
        <v>121</v>
      </c>
      <c r="B71" s="377" t="s">
        <v>222</v>
      </c>
      <c r="C71" s="303">
        <v>3</v>
      </c>
      <c r="D71" s="302" t="s">
        <v>51</v>
      </c>
      <c r="E71" s="351"/>
      <c r="F71" s="394">
        <f>+C71*E71</f>
        <v>0</v>
      </c>
      <c r="G71" s="299"/>
      <c r="H71" s="360"/>
      <c r="I71" s="360"/>
      <c r="J71" s="360"/>
      <c r="K71" s="360"/>
      <c r="L71" s="360"/>
      <c r="M71" s="359"/>
      <c r="N71" s="359"/>
      <c r="O71" s="315"/>
      <c r="P71" s="314"/>
    </row>
    <row r="72" spans="1:16" s="298" customFormat="1" ht="26.25" customHeight="1" x14ac:dyDescent="0.15">
      <c r="A72" s="305" t="s">
        <v>122</v>
      </c>
      <c r="B72" s="377" t="s">
        <v>221</v>
      </c>
      <c r="C72" s="303">
        <v>1</v>
      </c>
      <c r="D72" s="302" t="s">
        <v>51</v>
      </c>
      <c r="E72" s="351"/>
      <c r="F72" s="394">
        <f>+C72*E72</f>
        <v>0</v>
      </c>
      <c r="G72" s="299"/>
      <c r="H72" s="360"/>
      <c r="I72" s="360"/>
      <c r="J72" s="360"/>
      <c r="K72" s="360"/>
      <c r="L72" s="360"/>
      <c r="M72" s="359"/>
      <c r="N72" s="359"/>
      <c r="O72" s="315"/>
      <c r="P72" s="314"/>
    </row>
    <row r="73" spans="1:16" s="298" customFormat="1" ht="27" customHeight="1" x14ac:dyDescent="0.15">
      <c r="A73" s="305" t="s">
        <v>182</v>
      </c>
      <c r="B73" s="377" t="s">
        <v>71</v>
      </c>
      <c r="C73" s="303">
        <v>3</v>
      </c>
      <c r="D73" s="302" t="s">
        <v>51</v>
      </c>
      <c r="E73" s="351"/>
      <c r="F73" s="394">
        <f>+C73*E73</f>
        <v>0</v>
      </c>
      <c r="G73" s="299"/>
      <c r="H73" s="360"/>
      <c r="I73" s="360"/>
      <c r="J73" s="350"/>
      <c r="K73" s="350"/>
      <c r="L73" s="350"/>
      <c r="M73" s="316"/>
      <c r="N73" s="316"/>
      <c r="O73" s="316"/>
      <c r="P73" s="314"/>
    </row>
    <row r="74" spans="1:16" s="298" customFormat="1" ht="22.5" customHeight="1" x14ac:dyDescent="0.15">
      <c r="A74" s="305" t="s">
        <v>183</v>
      </c>
      <c r="B74" s="377" t="s">
        <v>220</v>
      </c>
      <c r="C74" s="303">
        <v>3</v>
      </c>
      <c r="D74" s="302" t="s">
        <v>51</v>
      </c>
      <c r="E74" s="351"/>
      <c r="F74" s="394">
        <f>+C74*E74</f>
        <v>0</v>
      </c>
      <c r="G74" s="299"/>
      <c r="H74" s="360"/>
      <c r="I74" s="360"/>
      <c r="J74" s="395"/>
      <c r="K74" s="395"/>
      <c r="L74" s="395"/>
      <c r="M74" s="316"/>
      <c r="N74" s="316"/>
      <c r="O74" s="316"/>
      <c r="P74" s="314"/>
    </row>
    <row r="75" spans="1:16" s="298" customFormat="1" ht="24.75" customHeight="1" x14ac:dyDescent="0.15">
      <c r="A75" s="364" t="s">
        <v>123</v>
      </c>
      <c r="B75" s="384" t="s">
        <v>73</v>
      </c>
      <c r="C75" s="303"/>
      <c r="D75" s="302"/>
      <c r="E75" s="301"/>
      <c r="F75" s="394"/>
      <c r="G75" s="299"/>
      <c r="H75" s="360"/>
      <c r="I75" s="360"/>
      <c r="J75" s="350"/>
      <c r="K75" s="350"/>
      <c r="L75" s="350"/>
      <c r="M75" s="316"/>
      <c r="N75" s="316"/>
      <c r="O75" s="316"/>
      <c r="P75" s="314"/>
    </row>
    <row r="76" spans="1:16" s="298" customFormat="1" ht="19.5" customHeight="1" x14ac:dyDescent="0.15">
      <c r="A76" s="305" t="s">
        <v>219</v>
      </c>
      <c r="B76" s="377" t="s">
        <v>218</v>
      </c>
      <c r="C76" s="303">
        <v>19</v>
      </c>
      <c r="D76" s="386" t="s">
        <v>51</v>
      </c>
      <c r="E76" s="351"/>
      <c r="F76" s="385">
        <f>+C76*E76</f>
        <v>0</v>
      </c>
      <c r="G76" s="299"/>
      <c r="H76" s="360"/>
      <c r="I76" s="360"/>
      <c r="J76" s="350"/>
      <c r="K76" s="350"/>
      <c r="L76" s="350"/>
      <c r="M76" s="316"/>
      <c r="N76" s="316"/>
      <c r="O76" s="316"/>
      <c r="P76" s="314"/>
    </row>
    <row r="77" spans="1:16" s="298" customFormat="1" ht="19.5" customHeight="1" x14ac:dyDescent="0.15">
      <c r="A77" s="305" t="s">
        <v>217</v>
      </c>
      <c r="B77" s="377" t="s">
        <v>57</v>
      </c>
      <c r="C77" s="303">
        <v>11</v>
      </c>
      <c r="D77" s="386" t="s">
        <v>51</v>
      </c>
      <c r="E77" s="351"/>
      <c r="F77" s="385">
        <f>+C77*E77</f>
        <v>0</v>
      </c>
      <c r="G77" s="299"/>
      <c r="H77" s="360"/>
      <c r="I77" s="360"/>
      <c r="J77" s="350"/>
      <c r="K77" s="350"/>
      <c r="L77" s="350"/>
      <c r="M77" s="316"/>
      <c r="N77" s="316"/>
      <c r="O77" s="316"/>
      <c r="P77" s="314"/>
    </row>
    <row r="78" spans="1:16" s="298" customFormat="1" ht="19.5" customHeight="1" thickBot="1" x14ac:dyDescent="0.2">
      <c r="A78" s="393" t="s">
        <v>216</v>
      </c>
      <c r="B78" s="392" t="s">
        <v>53</v>
      </c>
      <c r="C78" s="391">
        <v>3</v>
      </c>
      <c r="D78" s="390" t="s">
        <v>51</v>
      </c>
      <c r="E78" s="389"/>
      <c r="F78" s="388">
        <f>+C78*E78</f>
        <v>0</v>
      </c>
      <c r="G78" s="387"/>
      <c r="H78" s="360"/>
      <c r="I78" s="360"/>
      <c r="J78" s="350"/>
      <c r="K78" s="350"/>
      <c r="L78" s="350"/>
      <c r="M78" s="316"/>
      <c r="N78" s="316"/>
      <c r="O78" s="316"/>
      <c r="P78" s="314"/>
    </row>
    <row r="79" spans="1:16" s="298" customFormat="1" ht="14.25" customHeight="1" thickTop="1" x14ac:dyDescent="0.15">
      <c r="A79" s="305"/>
      <c r="B79" s="377"/>
      <c r="C79" s="303"/>
      <c r="D79" s="386"/>
      <c r="E79" s="351"/>
      <c r="F79" s="385"/>
      <c r="G79" s="299"/>
      <c r="H79" s="350"/>
      <c r="I79" s="350"/>
      <c r="J79" s="350"/>
      <c r="K79" s="350"/>
      <c r="L79" s="350"/>
      <c r="M79" s="316"/>
      <c r="N79" s="316"/>
      <c r="O79" s="316"/>
      <c r="P79" s="314"/>
    </row>
    <row r="80" spans="1:16" s="298" customFormat="1" ht="17.25" customHeight="1" x14ac:dyDescent="0.15">
      <c r="A80" s="364" t="s">
        <v>127</v>
      </c>
      <c r="B80" s="363" t="s">
        <v>79</v>
      </c>
      <c r="C80" s="303"/>
      <c r="D80" s="386"/>
      <c r="E80" s="303"/>
      <c r="F80" s="385"/>
      <c r="G80" s="299"/>
      <c r="H80" s="350"/>
      <c r="I80" s="350"/>
      <c r="J80" s="350"/>
      <c r="K80" s="350"/>
      <c r="L80" s="350"/>
      <c r="M80" s="316"/>
      <c r="N80" s="316"/>
      <c r="O80" s="316"/>
      <c r="P80" s="314"/>
    </row>
    <row r="81" spans="1:72" s="298" customFormat="1" ht="19.5" customHeight="1" x14ac:dyDescent="0.15">
      <c r="A81" s="305" t="s">
        <v>128</v>
      </c>
      <c r="B81" s="377" t="s">
        <v>83</v>
      </c>
      <c r="C81" s="303">
        <v>4</v>
      </c>
      <c r="D81" s="302" t="s">
        <v>51</v>
      </c>
      <c r="E81" s="303"/>
      <c r="F81" s="300">
        <f>+C81*E81</f>
        <v>0</v>
      </c>
      <c r="G81" s="299"/>
      <c r="H81" s="350"/>
      <c r="I81" s="350"/>
      <c r="J81" s="350"/>
      <c r="K81" s="350"/>
      <c r="L81" s="350"/>
      <c r="M81" s="316"/>
      <c r="N81" s="316"/>
      <c r="O81" s="316"/>
      <c r="P81" s="314"/>
    </row>
    <row r="82" spans="1:72" s="298" customFormat="1" ht="25.5" customHeight="1" x14ac:dyDescent="0.15">
      <c r="A82" s="305" t="s">
        <v>129</v>
      </c>
      <c r="B82" s="377" t="s">
        <v>83</v>
      </c>
      <c r="C82" s="303">
        <v>6</v>
      </c>
      <c r="D82" s="302" t="s">
        <v>51</v>
      </c>
      <c r="E82" s="303"/>
      <c r="F82" s="300">
        <f>+C82*E82</f>
        <v>0</v>
      </c>
      <c r="G82" s="299"/>
      <c r="H82" s="350"/>
      <c r="I82" s="350"/>
      <c r="J82" s="350"/>
      <c r="K82" s="350"/>
      <c r="L82" s="350"/>
      <c r="M82" s="316"/>
      <c r="N82" s="316"/>
      <c r="O82" s="316"/>
      <c r="P82" s="314"/>
    </row>
    <row r="83" spans="1:72" s="383" customFormat="1" ht="21.75" customHeight="1" thickBot="1" x14ac:dyDescent="0.2">
      <c r="A83" s="364" t="s">
        <v>131</v>
      </c>
      <c r="B83" s="384" t="s">
        <v>87</v>
      </c>
      <c r="C83" s="303"/>
      <c r="D83" s="302"/>
      <c r="E83" s="301"/>
      <c r="F83" s="300"/>
      <c r="G83" s="299"/>
      <c r="H83" s="350"/>
      <c r="I83" s="350"/>
      <c r="J83" s="350"/>
      <c r="K83" s="350"/>
      <c r="L83" s="350"/>
      <c r="M83" s="316"/>
      <c r="N83" s="316"/>
      <c r="O83" s="316"/>
      <c r="P83" s="314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  <c r="BO83" s="298"/>
      <c r="BP83" s="298"/>
      <c r="BQ83" s="298"/>
      <c r="BR83" s="298"/>
      <c r="BS83" s="298"/>
      <c r="BT83" s="298"/>
    </row>
    <row r="84" spans="1:72" s="298" customFormat="1" ht="25.5" customHeight="1" thickTop="1" x14ac:dyDescent="0.15">
      <c r="A84" s="305" t="s">
        <v>132</v>
      </c>
      <c r="B84" s="377" t="s">
        <v>215</v>
      </c>
      <c r="C84" s="303">
        <v>8</v>
      </c>
      <c r="D84" s="302" t="s">
        <v>51</v>
      </c>
      <c r="E84" s="303"/>
      <c r="F84" s="300">
        <f>+C84*E84</f>
        <v>0</v>
      </c>
      <c r="G84" s="299"/>
      <c r="H84" s="350"/>
      <c r="I84" s="350"/>
      <c r="J84" s="350"/>
      <c r="K84" s="350"/>
      <c r="L84" s="350"/>
      <c r="M84" s="316"/>
      <c r="N84" s="316"/>
      <c r="O84" s="316"/>
      <c r="P84" s="314"/>
    </row>
    <row r="85" spans="1:72" s="298" customFormat="1" ht="25.5" customHeight="1" x14ac:dyDescent="0.15">
      <c r="A85" s="305" t="s">
        <v>133</v>
      </c>
      <c r="B85" s="377" t="s">
        <v>214</v>
      </c>
      <c r="C85" s="303">
        <v>11</v>
      </c>
      <c r="D85" s="302" t="s">
        <v>51</v>
      </c>
      <c r="E85" s="303"/>
      <c r="F85" s="300">
        <f>+C85*E85</f>
        <v>0</v>
      </c>
      <c r="G85" s="299"/>
      <c r="H85" s="350"/>
      <c r="I85" s="350"/>
      <c r="J85" s="350"/>
      <c r="K85" s="350"/>
      <c r="L85" s="350"/>
      <c r="M85" s="316"/>
      <c r="N85" s="316"/>
      <c r="O85" s="316"/>
      <c r="P85" s="314"/>
    </row>
    <row r="86" spans="1:72" s="298" customFormat="1" ht="27" customHeight="1" x14ac:dyDescent="0.15">
      <c r="A86" s="364" t="s">
        <v>134</v>
      </c>
      <c r="B86" s="363" t="s">
        <v>102</v>
      </c>
      <c r="C86" s="303"/>
      <c r="D86" s="302"/>
      <c r="E86" s="303"/>
      <c r="F86" s="300"/>
      <c r="G86" s="299"/>
      <c r="H86" s="373"/>
      <c r="I86" s="373"/>
      <c r="J86" s="373"/>
      <c r="K86" s="373"/>
      <c r="L86" s="373"/>
      <c r="M86" s="316"/>
      <c r="N86" s="316"/>
      <c r="O86" s="315"/>
      <c r="P86" s="314"/>
    </row>
    <row r="87" spans="1:72" s="298" customFormat="1" ht="34.5" customHeight="1" x14ac:dyDescent="0.15">
      <c r="A87" s="305" t="s">
        <v>135</v>
      </c>
      <c r="B87" s="382" t="s">
        <v>104</v>
      </c>
      <c r="C87" s="368">
        <v>1</v>
      </c>
      <c r="D87" s="379" t="s">
        <v>51</v>
      </c>
      <c r="E87" s="381"/>
      <c r="F87" s="368">
        <f>+C87*E87</f>
        <v>0</v>
      </c>
      <c r="G87" s="299"/>
      <c r="H87" s="373"/>
      <c r="I87" s="373"/>
      <c r="J87" s="373"/>
      <c r="K87" s="373"/>
      <c r="L87" s="373"/>
      <c r="M87" s="316"/>
      <c r="N87" s="316"/>
      <c r="O87" s="315"/>
      <c r="P87" s="314"/>
    </row>
    <row r="88" spans="1:72" s="298" customFormat="1" ht="29.25" customHeight="1" x14ac:dyDescent="0.15">
      <c r="A88" s="305" t="s">
        <v>136</v>
      </c>
      <c r="B88" s="380" t="s">
        <v>106</v>
      </c>
      <c r="C88" s="368">
        <f>+SUM(C87)</f>
        <v>1</v>
      </c>
      <c r="D88" s="379" t="s">
        <v>51</v>
      </c>
      <c r="E88" s="378"/>
      <c r="F88" s="368">
        <f>+C88*E88</f>
        <v>0</v>
      </c>
      <c r="G88" s="299">
        <f>SUM(F59:F88)</f>
        <v>0</v>
      </c>
      <c r="H88" s="373"/>
      <c r="I88" s="373"/>
      <c r="J88" s="373"/>
      <c r="K88" s="373"/>
      <c r="L88" s="373"/>
      <c r="M88" s="316"/>
      <c r="N88" s="316"/>
      <c r="O88" s="315"/>
      <c r="P88" s="314"/>
    </row>
    <row r="89" spans="1:72" s="298" customFormat="1" ht="13.5" customHeight="1" x14ac:dyDescent="0.15">
      <c r="A89" s="305"/>
      <c r="B89" s="377"/>
      <c r="C89" s="303"/>
      <c r="D89" s="302"/>
      <c r="E89" s="303"/>
      <c r="F89" s="300"/>
      <c r="G89" s="299"/>
      <c r="H89" s="350"/>
      <c r="I89" s="350"/>
      <c r="J89" s="350"/>
      <c r="K89" s="350"/>
      <c r="L89" s="350"/>
      <c r="M89" s="316"/>
      <c r="N89" s="316"/>
      <c r="O89" s="316"/>
      <c r="P89" s="314"/>
    </row>
    <row r="90" spans="1:72" s="298" customFormat="1" ht="27.75" customHeight="1" x14ac:dyDescent="0.2">
      <c r="A90" s="323" t="s">
        <v>137</v>
      </c>
      <c r="B90" s="322" t="s">
        <v>138</v>
      </c>
      <c r="C90" s="376">
        <v>8</v>
      </c>
      <c r="D90" s="320" t="s">
        <v>139</v>
      </c>
      <c r="E90" s="319"/>
      <c r="F90" s="300">
        <f>ROUND(C90*E90,2)</f>
        <v>0</v>
      </c>
      <c r="G90" s="375">
        <f>SUM(F90)</f>
        <v>0</v>
      </c>
      <c r="H90" s="373"/>
      <c r="I90" s="373"/>
      <c r="J90" s="373"/>
      <c r="K90" s="373"/>
      <c r="L90" s="373"/>
      <c r="M90" s="316"/>
      <c r="N90" s="316"/>
      <c r="O90" s="315"/>
      <c r="P90" s="314"/>
    </row>
    <row r="91" spans="1:72" s="298" customFormat="1" ht="15.75" customHeight="1" x14ac:dyDescent="0.2">
      <c r="A91" s="323"/>
      <c r="B91" s="322"/>
      <c r="C91" s="376"/>
      <c r="D91" s="320"/>
      <c r="E91" s="319"/>
      <c r="F91" s="300"/>
      <c r="G91" s="375"/>
      <c r="H91" s="373"/>
      <c r="I91" s="373"/>
      <c r="J91" s="373"/>
      <c r="K91" s="373"/>
      <c r="L91" s="373"/>
      <c r="M91" s="316"/>
      <c r="N91" s="316"/>
      <c r="O91" s="315"/>
      <c r="P91" s="314"/>
    </row>
    <row r="92" spans="1:72" s="298" customFormat="1" ht="28.5" customHeight="1" x14ac:dyDescent="0.15">
      <c r="A92" s="323" t="s">
        <v>140</v>
      </c>
      <c r="B92" s="363" t="s">
        <v>141</v>
      </c>
      <c r="C92" s="374">
        <v>6.54</v>
      </c>
      <c r="D92" s="302" t="s">
        <v>23</v>
      </c>
      <c r="E92" s="301"/>
      <c r="F92" s="300">
        <f>C92*E92</f>
        <v>0</v>
      </c>
      <c r="G92" s="299">
        <f>SUM(F92)</f>
        <v>0</v>
      </c>
      <c r="H92" s="360"/>
      <c r="I92" s="360"/>
      <c r="J92" s="360"/>
      <c r="K92" s="360"/>
      <c r="L92" s="360"/>
      <c r="M92" s="359"/>
      <c r="N92" s="316"/>
      <c r="O92" s="315"/>
      <c r="P92" s="314"/>
    </row>
    <row r="93" spans="1:72" s="298" customFormat="1" ht="15.75" customHeight="1" x14ac:dyDescent="0.15">
      <c r="A93" s="323"/>
      <c r="B93" s="363"/>
      <c r="C93" s="374"/>
      <c r="D93" s="302"/>
      <c r="E93" s="301"/>
      <c r="F93" s="300"/>
      <c r="G93" s="299"/>
      <c r="H93" s="373"/>
      <c r="I93" s="373"/>
      <c r="J93" s="373"/>
      <c r="K93" s="373"/>
      <c r="L93" s="373"/>
      <c r="M93" s="316"/>
      <c r="N93" s="316"/>
      <c r="O93" s="315"/>
      <c r="P93" s="314"/>
    </row>
    <row r="94" spans="1:72" s="255" customFormat="1" ht="82.5" customHeight="1" x14ac:dyDescent="0.15">
      <c r="A94" s="372" t="s">
        <v>142</v>
      </c>
      <c r="B94" s="371" t="s">
        <v>213</v>
      </c>
      <c r="C94" s="370">
        <v>1</v>
      </c>
      <c r="D94" s="369" t="s">
        <v>16</v>
      </c>
      <c r="E94" s="303"/>
      <c r="F94" s="368">
        <f>IF(ISBLANK(C94),"",ROUND(C94*E94,2))</f>
        <v>0</v>
      </c>
      <c r="G94" s="367">
        <f>SUM(F94)</f>
        <v>0</v>
      </c>
      <c r="H94" s="366"/>
      <c r="I94" s="366"/>
      <c r="J94" s="366"/>
      <c r="K94" s="366"/>
      <c r="L94" s="366"/>
    </row>
    <row r="95" spans="1:72" s="298" customFormat="1" ht="14.25" customHeight="1" x14ac:dyDescent="0.15">
      <c r="A95" s="364"/>
      <c r="B95" s="363"/>
      <c r="C95" s="303"/>
      <c r="D95" s="302"/>
      <c r="E95" s="301"/>
      <c r="F95" s="300"/>
      <c r="G95" s="299"/>
      <c r="M95" s="316"/>
      <c r="N95" s="316"/>
      <c r="O95" s="315"/>
      <c r="P95" s="314"/>
    </row>
    <row r="96" spans="1:72" s="298" customFormat="1" ht="33" customHeight="1" x14ac:dyDescent="0.15">
      <c r="A96" s="364" t="s">
        <v>143</v>
      </c>
      <c r="B96" s="363" t="s">
        <v>144</v>
      </c>
      <c r="C96" s="303"/>
      <c r="D96" s="302"/>
      <c r="E96" s="301"/>
      <c r="F96" s="300"/>
      <c r="G96" s="365"/>
      <c r="H96" s="360"/>
      <c r="I96" s="360"/>
      <c r="J96" s="360"/>
      <c r="K96" s="360"/>
      <c r="L96" s="360"/>
      <c r="M96" s="359"/>
      <c r="N96" s="359"/>
      <c r="O96" s="315"/>
      <c r="P96" s="314"/>
    </row>
    <row r="97" spans="1:115" s="298" customFormat="1" ht="26.25" customHeight="1" x14ac:dyDescent="0.15">
      <c r="A97" s="305" t="s">
        <v>145</v>
      </c>
      <c r="B97" s="304" t="s">
        <v>212</v>
      </c>
      <c r="C97" s="303">
        <v>500.69</v>
      </c>
      <c r="D97" s="302" t="s">
        <v>13</v>
      </c>
      <c r="E97" s="301"/>
      <c r="F97" s="300">
        <f>+C97*E97</f>
        <v>0</v>
      </c>
      <c r="G97" s="299"/>
      <c r="H97" s="360"/>
      <c r="I97" s="360"/>
      <c r="J97" s="360"/>
      <c r="K97" s="360"/>
      <c r="L97" s="360"/>
      <c r="M97" s="359"/>
      <c r="N97" s="359"/>
      <c r="O97" s="315"/>
      <c r="P97" s="314"/>
    </row>
    <row r="98" spans="1:115" s="298" customFormat="1" ht="26.25" customHeight="1" x14ac:dyDescent="0.15">
      <c r="A98" s="305" t="s">
        <v>146</v>
      </c>
      <c r="B98" s="304" t="s">
        <v>211</v>
      </c>
      <c r="C98" s="303">
        <v>7417.44</v>
      </c>
      <c r="D98" s="302" t="s">
        <v>13</v>
      </c>
      <c r="E98" s="301"/>
      <c r="F98" s="300">
        <f>+C98*E98</f>
        <v>0</v>
      </c>
      <c r="G98" s="299"/>
      <c r="H98" s="360"/>
      <c r="I98" s="360"/>
      <c r="J98" s="360"/>
      <c r="K98" s="360"/>
      <c r="L98" s="360"/>
      <c r="M98" s="359"/>
      <c r="N98" s="359"/>
      <c r="O98" s="315"/>
      <c r="P98" s="314"/>
    </row>
    <row r="99" spans="1:115" s="298" customFormat="1" ht="26.25" customHeight="1" x14ac:dyDescent="0.15">
      <c r="A99" s="305" t="s">
        <v>147</v>
      </c>
      <c r="B99" s="304" t="s">
        <v>210</v>
      </c>
      <c r="C99" s="303">
        <v>2522.6999999999998</v>
      </c>
      <c r="D99" s="302" t="s">
        <v>13</v>
      </c>
      <c r="E99" s="301"/>
      <c r="F99" s="300">
        <f>+C99*E99</f>
        <v>0</v>
      </c>
      <c r="G99" s="299">
        <f>SUM(F97:F99)</f>
        <v>0</v>
      </c>
      <c r="H99" s="360"/>
      <c r="I99" s="360"/>
      <c r="J99" s="360"/>
      <c r="K99" s="360"/>
      <c r="L99" s="360"/>
      <c r="M99" s="359"/>
      <c r="N99" s="359"/>
      <c r="O99" s="315"/>
      <c r="P99" s="314"/>
    </row>
    <row r="100" spans="1:115" s="298" customFormat="1" ht="13.5" customHeight="1" x14ac:dyDescent="0.15">
      <c r="A100" s="305"/>
      <c r="B100" s="304"/>
      <c r="C100" s="303"/>
      <c r="D100" s="302"/>
      <c r="E100" s="301"/>
      <c r="F100" s="300"/>
      <c r="G100" s="299"/>
      <c r="H100" s="360"/>
      <c r="I100" s="360"/>
      <c r="J100" s="360"/>
      <c r="K100" s="360"/>
      <c r="L100" s="360"/>
      <c r="M100" s="359"/>
      <c r="N100" s="359"/>
      <c r="O100" s="315"/>
      <c r="P100" s="314"/>
    </row>
    <row r="101" spans="1:115" s="298" customFormat="1" ht="24.75" customHeight="1" x14ac:dyDescent="0.15">
      <c r="A101" s="364" t="s">
        <v>149</v>
      </c>
      <c r="B101" s="363" t="s">
        <v>150</v>
      </c>
      <c r="C101" s="362"/>
      <c r="D101" s="362"/>
      <c r="E101" s="362"/>
      <c r="F101" s="362"/>
      <c r="G101" s="361"/>
      <c r="H101" s="360"/>
      <c r="I101" s="360"/>
      <c r="J101" s="360"/>
      <c r="K101" s="360"/>
      <c r="L101" s="360"/>
      <c r="M101" s="359"/>
      <c r="N101" s="359"/>
      <c r="O101" s="315"/>
      <c r="P101" s="314"/>
    </row>
    <row r="102" spans="1:115" s="298" customFormat="1" ht="25.5" customHeight="1" x14ac:dyDescent="0.15">
      <c r="A102" s="305" t="s">
        <v>151</v>
      </c>
      <c r="B102" s="304" t="s">
        <v>212</v>
      </c>
      <c r="C102" s="303">
        <v>500.69</v>
      </c>
      <c r="D102" s="302" t="s">
        <v>13</v>
      </c>
      <c r="E102" s="301"/>
      <c r="F102" s="300">
        <f>+C102*E102</f>
        <v>0</v>
      </c>
      <c r="G102" s="299"/>
      <c r="H102" s="360"/>
      <c r="I102" s="360"/>
      <c r="J102" s="360"/>
      <c r="K102" s="360"/>
      <c r="L102" s="360"/>
      <c r="M102" s="359"/>
      <c r="N102" s="359"/>
      <c r="O102" s="315"/>
      <c r="P102" s="314"/>
    </row>
    <row r="103" spans="1:115" s="298" customFormat="1" ht="25.5" customHeight="1" x14ac:dyDescent="0.15">
      <c r="A103" s="305" t="s">
        <v>152</v>
      </c>
      <c r="B103" s="304" t="s">
        <v>211</v>
      </c>
      <c r="C103" s="303">
        <v>7417.44</v>
      </c>
      <c r="D103" s="302" t="s">
        <v>13</v>
      </c>
      <c r="E103" s="301"/>
      <c r="F103" s="300">
        <f>+C103*E103</f>
        <v>0</v>
      </c>
      <c r="G103" s="299"/>
      <c r="H103" s="360"/>
      <c r="I103" s="360"/>
      <c r="J103" s="360"/>
      <c r="K103" s="360"/>
      <c r="L103" s="360"/>
      <c r="M103" s="359"/>
      <c r="N103" s="359"/>
      <c r="O103" s="315"/>
      <c r="P103" s="314"/>
    </row>
    <row r="104" spans="1:115" s="298" customFormat="1" ht="29.25" customHeight="1" x14ac:dyDescent="0.15">
      <c r="A104" s="305" t="s">
        <v>153</v>
      </c>
      <c r="B104" s="304" t="s">
        <v>210</v>
      </c>
      <c r="C104" s="303">
        <v>2522.6999999999998</v>
      </c>
      <c r="D104" s="302" t="s">
        <v>13</v>
      </c>
      <c r="E104" s="301"/>
      <c r="F104" s="300">
        <f>+C104*E104</f>
        <v>0</v>
      </c>
      <c r="G104" s="299">
        <f>SUM(F102:F104)</f>
        <v>0</v>
      </c>
      <c r="H104" s="360"/>
      <c r="I104" s="360"/>
      <c r="J104" s="360"/>
      <c r="K104" s="360"/>
      <c r="L104" s="360"/>
      <c r="M104" s="359"/>
      <c r="N104" s="359"/>
      <c r="O104" s="315"/>
      <c r="P104" s="314"/>
    </row>
    <row r="105" spans="1:115" s="298" customFormat="1" ht="14.25" customHeight="1" x14ac:dyDescent="0.15">
      <c r="A105" s="305"/>
      <c r="B105" s="304"/>
      <c r="C105" s="303"/>
      <c r="D105" s="302"/>
      <c r="E105" s="301"/>
      <c r="F105" s="300"/>
      <c r="G105" s="299"/>
      <c r="H105" s="360"/>
      <c r="I105" s="360"/>
      <c r="J105" s="360"/>
      <c r="K105" s="360"/>
      <c r="L105" s="360"/>
      <c r="M105" s="359"/>
      <c r="N105" s="359"/>
      <c r="O105" s="315"/>
      <c r="P105" s="314"/>
    </row>
    <row r="106" spans="1:115" s="312" customFormat="1" ht="63.75" customHeight="1" x14ac:dyDescent="0.2">
      <c r="A106" s="323" t="s">
        <v>155</v>
      </c>
      <c r="B106" s="358" t="s">
        <v>156</v>
      </c>
      <c r="C106" s="303">
        <v>800</v>
      </c>
      <c r="D106" s="320" t="s">
        <v>51</v>
      </c>
      <c r="E106" s="357"/>
      <c r="F106" s="303">
        <f>+C106*E106</f>
        <v>0</v>
      </c>
      <c r="G106" s="318">
        <f>+F106</f>
        <v>0</v>
      </c>
      <c r="H106" s="342"/>
      <c r="I106" s="356"/>
      <c r="J106" s="356"/>
      <c r="K106" s="356"/>
      <c r="L106" s="356"/>
      <c r="M106" s="355"/>
      <c r="N106" s="354"/>
      <c r="O106" s="353"/>
      <c r="P106" s="352"/>
    </row>
    <row r="107" spans="1:115" s="298" customFormat="1" ht="16.5" customHeight="1" x14ac:dyDescent="0.15">
      <c r="A107" s="305"/>
      <c r="B107" s="304"/>
      <c r="C107" s="303"/>
      <c r="D107" s="302"/>
      <c r="E107" s="351"/>
      <c r="F107" s="300"/>
      <c r="G107" s="299"/>
      <c r="H107" s="350"/>
      <c r="I107" s="350"/>
      <c r="J107" s="350"/>
      <c r="K107" s="350"/>
      <c r="L107" s="350"/>
      <c r="M107" s="316"/>
      <c r="N107" s="316"/>
      <c r="O107" s="315"/>
      <c r="P107" s="314"/>
    </row>
    <row r="108" spans="1:115" s="341" customFormat="1" ht="47.25" customHeight="1" thickBot="1" x14ac:dyDescent="0.25">
      <c r="A108" s="349" t="s">
        <v>157</v>
      </c>
      <c r="B108" s="348" t="s">
        <v>158</v>
      </c>
      <c r="C108" s="347">
        <v>1</v>
      </c>
      <c r="D108" s="346" t="s">
        <v>51</v>
      </c>
      <c r="E108" s="345"/>
      <c r="F108" s="344">
        <f>SUM(C108*E108)</f>
        <v>0</v>
      </c>
      <c r="G108" s="343">
        <f>SUM(F108)</f>
        <v>0</v>
      </c>
      <c r="H108" s="342"/>
      <c r="I108" s="326"/>
      <c r="J108" s="326"/>
      <c r="K108" s="326"/>
      <c r="L108" s="326"/>
      <c r="M108" s="325"/>
      <c r="N108" s="325"/>
      <c r="O108" s="325"/>
      <c r="P108" s="32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5"/>
      <c r="AK108" s="255"/>
      <c r="AL108" s="255"/>
      <c r="AM108" s="255"/>
      <c r="AN108" s="255"/>
      <c r="AO108" s="255"/>
      <c r="AP108" s="255"/>
      <c r="AQ108" s="255"/>
      <c r="AR108" s="255"/>
      <c r="AS108" s="255"/>
      <c r="AT108" s="255"/>
      <c r="AU108" s="255"/>
      <c r="AV108" s="255"/>
      <c r="AW108" s="255"/>
      <c r="AX108" s="255"/>
      <c r="AY108" s="255"/>
      <c r="AZ108" s="255"/>
      <c r="BA108" s="255"/>
      <c r="BB108" s="255"/>
      <c r="BC108" s="255"/>
      <c r="BD108" s="255"/>
      <c r="BE108" s="255"/>
      <c r="BF108" s="255"/>
      <c r="BG108" s="255"/>
      <c r="BH108" s="255"/>
      <c r="BI108" s="255"/>
      <c r="BJ108" s="255"/>
      <c r="BK108" s="255"/>
      <c r="BL108" s="255"/>
      <c r="BM108" s="255"/>
      <c r="BN108" s="255"/>
      <c r="BO108" s="255"/>
      <c r="BP108" s="255"/>
      <c r="BQ108" s="255"/>
      <c r="BR108" s="255"/>
      <c r="BS108" s="255"/>
      <c r="BT108" s="255"/>
      <c r="BU108" s="255"/>
      <c r="BV108" s="255"/>
      <c r="BW108" s="255"/>
      <c r="BX108" s="255"/>
      <c r="BY108" s="255"/>
      <c r="BZ108" s="255"/>
      <c r="CA108" s="255"/>
      <c r="CB108" s="255"/>
      <c r="CC108" s="255"/>
      <c r="CD108" s="255"/>
      <c r="CE108" s="255"/>
      <c r="CF108" s="255"/>
      <c r="CG108" s="255"/>
      <c r="CH108" s="255"/>
      <c r="CI108" s="255"/>
      <c r="CJ108" s="255"/>
      <c r="CK108" s="255"/>
      <c r="CL108" s="255"/>
      <c r="CM108" s="255"/>
      <c r="CN108" s="255"/>
      <c r="CO108" s="255"/>
      <c r="CP108" s="255"/>
      <c r="CQ108" s="255"/>
      <c r="CR108" s="255"/>
      <c r="CS108" s="255"/>
      <c r="CT108" s="255"/>
      <c r="CU108" s="255"/>
      <c r="CV108" s="255"/>
      <c r="CW108" s="255"/>
      <c r="CX108" s="255"/>
      <c r="CY108" s="255"/>
      <c r="CZ108" s="255"/>
      <c r="DA108" s="255"/>
      <c r="DB108" s="255"/>
      <c r="DC108" s="255"/>
      <c r="DD108" s="255"/>
      <c r="DE108" s="255"/>
      <c r="DF108" s="255"/>
      <c r="DG108" s="255"/>
      <c r="DH108" s="255"/>
      <c r="DI108" s="255"/>
      <c r="DJ108" s="255"/>
      <c r="DK108" s="255"/>
    </row>
    <row r="109" spans="1:115" s="255" customFormat="1" ht="12.75" customHeight="1" thickTop="1" x14ac:dyDescent="0.2">
      <c r="A109" s="333"/>
      <c r="B109" s="332"/>
      <c r="C109" s="331"/>
      <c r="D109" s="330"/>
      <c r="E109" s="329"/>
      <c r="F109" s="328"/>
      <c r="G109" s="327"/>
      <c r="H109" s="326"/>
      <c r="I109" s="326"/>
      <c r="J109" s="326"/>
      <c r="K109" s="326"/>
      <c r="L109" s="326"/>
      <c r="M109" s="325"/>
      <c r="N109" s="325"/>
      <c r="O109" s="325"/>
      <c r="P109" s="325"/>
    </row>
    <row r="110" spans="1:115" s="255" customFormat="1" ht="37.5" customHeight="1" x14ac:dyDescent="0.2">
      <c r="A110" s="340" t="s">
        <v>159</v>
      </c>
      <c r="B110" s="339" t="s">
        <v>204</v>
      </c>
      <c r="C110" s="338">
        <f>+C11*0.8</f>
        <v>8218.1039999999994</v>
      </c>
      <c r="D110" s="337" t="s">
        <v>205</v>
      </c>
      <c r="E110" s="336"/>
      <c r="F110" s="335">
        <f>SUM(C110*E110)</f>
        <v>0</v>
      </c>
      <c r="G110" s="334">
        <f>SUM(F110)</f>
        <v>0</v>
      </c>
      <c r="H110" s="326"/>
      <c r="I110" s="326"/>
      <c r="J110" s="326"/>
      <c r="K110" s="326"/>
      <c r="L110" s="326"/>
      <c r="M110" s="325"/>
      <c r="N110" s="325"/>
      <c r="O110" s="325"/>
      <c r="P110" s="325"/>
    </row>
    <row r="111" spans="1:115" s="255" customFormat="1" ht="12.75" customHeight="1" x14ac:dyDescent="0.2">
      <c r="A111" s="333"/>
      <c r="B111" s="332"/>
      <c r="C111" s="331"/>
      <c r="D111" s="330"/>
      <c r="E111" s="329"/>
      <c r="F111" s="328"/>
      <c r="G111" s="327"/>
      <c r="H111" s="326"/>
      <c r="I111" s="326"/>
      <c r="J111" s="326"/>
      <c r="K111" s="326"/>
      <c r="L111" s="326"/>
      <c r="M111" s="325"/>
      <c r="N111" s="325"/>
      <c r="O111" s="325"/>
      <c r="P111" s="325"/>
    </row>
    <row r="112" spans="1:115" s="312" customFormat="1" ht="101.25" customHeight="1" x14ac:dyDescent="0.15">
      <c r="A112" s="324" t="s">
        <v>206</v>
      </c>
      <c r="B112" s="322" t="s">
        <v>160</v>
      </c>
      <c r="C112" s="321">
        <v>1</v>
      </c>
      <c r="D112" s="320" t="s">
        <v>16</v>
      </c>
      <c r="E112" s="319"/>
      <c r="F112" s="300">
        <f>ROUND(C112*E112,2)</f>
        <v>0</v>
      </c>
      <c r="G112" s="318">
        <f>SUM(F112)</f>
        <v>0</v>
      </c>
      <c r="H112" s="317"/>
      <c r="I112" s="317"/>
      <c r="J112" s="317"/>
      <c r="K112" s="317"/>
      <c r="L112" s="317"/>
      <c r="M112" s="316"/>
      <c r="N112" s="316"/>
      <c r="O112" s="315"/>
      <c r="P112" s="314"/>
      <c r="R112" s="313"/>
    </row>
    <row r="113" spans="1:18" s="312" customFormat="1" ht="21" customHeight="1" thickBot="1" x14ac:dyDescent="0.2">
      <c r="A113" s="323"/>
      <c r="B113" s="322"/>
      <c r="C113" s="321"/>
      <c r="D113" s="320"/>
      <c r="E113" s="319"/>
      <c r="F113" s="300"/>
      <c r="G113" s="318"/>
      <c r="H113" s="317"/>
      <c r="I113" s="317"/>
      <c r="J113" s="317"/>
      <c r="K113" s="317"/>
      <c r="L113" s="317"/>
      <c r="M113" s="316"/>
      <c r="N113" s="316"/>
      <c r="O113" s="315"/>
      <c r="P113" s="314"/>
      <c r="R113" s="313"/>
    </row>
    <row r="114" spans="1:18" s="298" customFormat="1" ht="23.25" customHeight="1" thickTop="1" thickBot="1" x14ac:dyDescent="0.25">
      <c r="A114" s="310"/>
      <c r="B114" s="446" t="s">
        <v>209</v>
      </c>
      <c r="C114" s="447"/>
      <c r="D114" s="309"/>
      <c r="E114" s="308"/>
      <c r="F114" s="307"/>
      <c r="G114" s="306">
        <f>SUM(G12:G112)</f>
        <v>0</v>
      </c>
      <c r="H114" s="311">
        <f>SUM(F11:F112)</f>
        <v>0</v>
      </c>
      <c r="I114" s="222"/>
      <c r="J114" s="222"/>
      <c r="K114" s="222"/>
      <c r="L114" s="222"/>
      <c r="M114" s="222"/>
      <c r="N114" s="222"/>
      <c r="O114" s="237"/>
      <c r="P114" s="236"/>
    </row>
    <row r="115" spans="1:18" s="298" customFormat="1" ht="23.25" customHeight="1" thickTop="1" thickBot="1" x14ac:dyDescent="0.25">
      <c r="A115" s="310"/>
      <c r="B115" s="446" t="s">
        <v>209</v>
      </c>
      <c r="C115" s="447"/>
      <c r="D115" s="309"/>
      <c r="E115" s="308"/>
      <c r="F115" s="307"/>
      <c r="G115" s="306">
        <f>+G114</f>
        <v>0</v>
      </c>
      <c r="H115" s="222"/>
      <c r="I115" s="222"/>
      <c r="J115" s="222"/>
      <c r="K115" s="222"/>
      <c r="L115" s="222"/>
      <c r="M115" s="222"/>
      <c r="N115" s="222"/>
      <c r="O115" s="237"/>
      <c r="P115" s="236"/>
    </row>
    <row r="116" spans="1:18" s="298" customFormat="1" ht="14.25" customHeight="1" thickTop="1" x14ac:dyDescent="0.2">
      <c r="A116" s="305"/>
      <c r="B116" s="304"/>
      <c r="C116" s="303"/>
      <c r="D116" s="302"/>
      <c r="E116" s="301"/>
      <c r="F116" s="300"/>
      <c r="G116" s="299"/>
      <c r="H116" s="222"/>
      <c r="I116" s="222"/>
      <c r="J116" s="222"/>
      <c r="K116" s="222"/>
      <c r="L116" s="222"/>
      <c r="M116" s="237"/>
      <c r="N116" s="237"/>
      <c r="O116" s="237"/>
      <c r="P116" s="236"/>
    </row>
    <row r="117" spans="1:18" s="222" customFormat="1" ht="28.5" customHeight="1" x14ac:dyDescent="0.2">
      <c r="A117" s="297"/>
      <c r="B117" s="250" t="s">
        <v>161</v>
      </c>
      <c r="C117" s="296"/>
      <c r="D117" s="295">
        <v>0.1</v>
      </c>
      <c r="E117" s="294"/>
      <c r="F117" s="289">
        <f>+D117*G114</f>
        <v>0</v>
      </c>
      <c r="G117" s="293"/>
      <c r="H117" s="282"/>
      <c r="I117" s="282"/>
      <c r="J117" s="282"/>
      <c r="K117" s="282"/>
      <c r="L117" s="282"/>
      <c r="M117" s="237"/>
      <c r="N117" s="237"/>
      <c r="O117" s="237"/>
      <c r="P117" s="236"/>
    </row>
    <row r="118" spans="1:18" s="222" customFormat="1" ht="24.75" customHeight="1" x14ac:dyDescent="0.2">
      <c r="A118" s="292"/>
      <c r="B118" s="250" t="s">
        <v>162</v>
      </c>
      <c r="C118" s="252"/>
      <c r="D118" s="291">
        <v>2.5000000000000001E-2</v>
      </c>
      <c r="E118" s="250"/>
      <c r="F118" s="289">
        <f>+D118*G114</f>
        <v>0</v>
      </c>
      <c r="G118" s="248"/>
      <c r="H118" s="282"/>
      <c r="I118" s="282"/>
      <c r="J118" s="282"/>
      <c r="K118" s="282"/>
      <c r="L118" s="282"/>
      <c r="M118" s="237"/>
      <c r="N118" s="237"/>
      <c r="O118" s="237"/>
      <c r="P118" s="236"/>
    </row>
    <row r="119" spans="1:18" s="222" customFormat="1" ht="21.75" customHeight="1" x14ac:dyDescent="0.2">
      <c r="A119" s="292"/>
      <c r="B119" s="250" t="s">
        <v>163</v>
      </c>
      <c r="C119" s="252"/>
      <c r="D119" s="291">
        <v>0.02</v>
      </c>
      <c r="E119" s="250"/>
      <c r="F119" s="289">
        <f>+D119*G114</f>
        <v>0</v>
      </c>
      <c r="G119" s="248"/>
      <c r="M119" s="237"/>
      <c r="N119" s="237"/>
      <c r="O119" s="237"/>
      <c r="P119" s="236"/>
    </row>
    <row r="120" spans="1:18" s="222" customFormat="1" ht="27.75" customHeight="1" x14ac:dyDescent="0.2">
      <c r="A120" s="288"/>
      <c r="B120" s="250" t="s">
        <v>164</v>
      </c>
      <c r="C120" s="252"/>
      <c r="D120" s="290">
        <v>5.3499999999999999E-2</v>
      </c>
      <c r="E120" s="250"/>
      <c r="F120" s="289">
        <f>+D120*G114</f>
        <v>0</v>
      </c>
      <c r="G120" s="248"/>
      <c r="M120" s="237"/>
      <c r="N120" s="237"/>
      <c r="O120" s="237"/>
      <c r="P120" s="236"/>
    </row>
    <row r="121" spans="1:18" s="222" customFormat="1" ht="27" customHeight="1" x14ac:dyDescent="0.2">
      <c r="A121" s="288"/>
      <c r="B121" s="250" t="s">
        <v>165</v>
      </c>
      <c r="C121" s="252"/>
      <c r="D121" s="251">
        <v>0.01</v>
      </c>
      <c r="E121" s="250"/>
      <c r="F121" s="289">
        <f>+D121*G114</f>
        <v>0</v>
      </c>
      <c r="G121" s="248"/>
      <c r="M121" s="237"/>
      <c r="N121" s="237"/>
      <c r="O121" s="237"/>
      <c r="P121" s="236"/>
    </row>
    <row r="122" spans="1:18" s="222" customFormat="1" ht="28.5" customHeight="1" x14ac:dyDescent="0.2">
      <c r="A122" s="288"/>
      <c r="B122" s="250" t="s">
        <v>166</v>
      </c>
      <c r="C122" s="252"/>
      <c r="D122" s="251">
        <v>0.05</v>
      </c>
      <c r="E122" s="250"/>
      <c r="F122" s="289">
        <f>+D122*G114</f>
        <v>0</v>
      </c>
      <c r="G122" s="248" t="s">
        <v>1</v>
      </c>
      <c r="M122" s="237"/>
      <c r="N122" s="237"/>
      <c r="O122" s="237"/>
      <c r="P122" s="236"/>
    </row>
    <row r="123" spans="1:18" s="222" customFormat="1" ht="14.25" customHeight="1" thickBot="1" x14ac:dyDescent="0.25">
      <c r="A123" s="288"/>
      <c r="B123" s="250"/>
      <c r="C123" s="252"/>
      <c r="D123" s="251"/>
      <c r="E123" s="250"/>
      <c r="F123" s="249"/>
      <c r="G123" s="248"/>
      <c r="M123" s="237"/>
      <c r="N123" s="237"/>
      <c r="O123" s="237"/>
      <c r="P123" s="236"/>
    </row>
    <row r="124" spans="1:18" s="222" customFormat="1" ht="28.5" customHeight="1" thickTop="1" thickBot="1" x14ac:dyDescent="0.25">
      <c r="A124" s="245"/>
      <c r="B124" s="244" t="s">
        <v>167</v>
      </c>
      <c r="C124" s="243"/>
      <c r="D124" s="241"/>
      <c r="E124" s="241"/>
      <c r="F124" s="241"/>
      <c r="G124" s="240">
        <f>SUM(F117:F122)</f>
        <v>0</v>
      </c>
      <c r="M124" s="237"/>
      <c r="N124" s="237"/>
      <c r="O124" s="237"/>
      <c r="P124" s="236"/>
    </row>
    <row r="125" spans="1:18" s="222" customFormat="1" ht="30" customHeight="1" thickTop="1" thickBot="1" x14ac:dyDescent="0.25">
      <c r="A125" s="245"/>
      <c r="B125" s="244" t="s">
        <v>168</v>
      </c>
      <c r="C125" s="243"/>
      <c r="D125" s="241"/>
      <c r="E125" s="241"/>
      <c r="F125" s="241"/>
      <c r="G125" s="240">
        <f>SUM(G114+G124)</f>
        <v>0</v>
      </c>
      <c r="M125" s="237"/>
      <c r="N125" s="237"/>
      <c r="O125" s="237"/>
      <c r="P125" s="236"/>
    </row>
    <row r="126" spans="1:18" s="222" customFormat="1" ht="13.5" customHeight="1" thickTop="1" x14ac:dyDescent="0.2">
      <c r="A126" s="288"/>
      <c r="B126" s="287"/>
      <c r="C126" s="252"/>
      <c r="D126" s="286"/>
      <c r="E126" s="285"/>
      <c r="F126" s="250"/>
      <c r="G126" s="248"/>
      <c r="M126" s="237"/>
      <c r="N126" s="237"/>
      <c r="O126" s="237"/>
      <c r="P126" s="236"/>
    </row>
    <row r="127" spans="1:18" s="222" customFormat="1" ht="48.75" customHeight="1" x14ac:dyDescent="0.2">
      <c r="A127" s="280"/>
      <c r="B127" s="284" t="s">
        <v>169</v>
      </c>
      <c r="C127" s="283"/>
      <c r="D127" s="251">
        <v>0.03</v>
      </c>
      <c r="E127" s="250"/>
      <c r="F127" s="281"/>
      <c r="G127" s="274">
        <f>+D127*G124</f>
        <v>0</v>
      </c>
      <c r="H127" s="282"/>
      <c r="I127" s="282"/>
      <c r="J127" s="282"/>
      <c r="K127" s="282"/>
      <c r="L127" s="282"/>
      <c r="M127" s="237"/>
      <c r="N127" s="237"/>
      <c r="O127" s="237"/>
      <c r="P127" s="236"/>
    </row>
    <row r="128" spans="1:18" s="222" customFormat="1" ht="30" customHeight="1" x14ac:dyDescent="0.2">
      <c r="A128" s="280"/>
      <c r="B128" s="281" t="s">
        <v>170</v>
      </c>
      <c r="C128" s="278"/>
      <c r="D128" s="277">
        <v>0.06</v>
      </c>
      <c r="E128" s="281"/>
      <c r="F128" s="281"/>
      <c r="G128" s="274">
        <f>+D128*G114</f>
        <v>0</v>
      </c>
      <c r="M128" s="237"/>
      <c r="N128" s="237"/>
    </row>
    <row r="129" spans="1:46" s="222" customFormat="1" ht="30" customHeight="1" x14ac:dyDescent="0.2">
      <c r="A129" s="280"/>
      <c r="B129" s="279" t="s">
        <v>171</v>
      </c>
      <c r="C129" s="278"/>
      <c r="D129" s="277">
        <v>0.05</v>
      </c>
      <c r="E129" s="281"/>
      <c r="F129" s="281"/>
      <c r="G129" s="274">
        <f>D129*G125</f>
        <v>0</v>
      </c>
      <c r="M129" s="237"/>
      <c r="N129" s="237"/>
      <c r="O129" s="236"/>
    </row>
    <row r="130" spans="1:46" s="222" customFormat="1" ht="33" customHeight="1" x14ac:dyDescent="0.2">
      <c r="A130" s="280"/>
      <c r="B130" s="279" t="s">
        <v>172</v>
      </c>
      <c r="C130" s="278"/>
      <c r="D130" s="277">
        <v>0.18</v>
      </c>
      <c r="E130" s="276"/>
      <c r="F130" s="275"/>
      <c r="G130" s="274">
        <f>+D130*F117</f>
        <v>0</v>
      </c>
      <c r="M130" s="237"/>
      <c r="N130" s="237"/>
      <c r="O130" s="236"/>
    </row>
    <row r="131" spans="1:46" s="220" customFormat="1" ht="33" customHeight="1" x14ac:dyDescent="0.15">
      <c r="A131" s="273"/>
      <c r="B131" s="272" t="s">
        <v>174</v>
      </c>
      <c r="C131" s="271"/>
      <c r="D131" s="270">
        <v>1E-3</v>
      </c>
      <c r="E131" s="269"/>
      <c r="F131" s="268"/>
      <c r="G131" s="267">
        <f>G114*D131</f>
        <v>0</v>
      </c>
    </row>
    <row r="132" spans="1:46" s="255" customFormat="1" ht="45" customHeight="1" x14ac:dyDescent="0.15">
      <c r="A132" s="266"/>
      <c r="B132" s="265" t="s">
        <v>173</v>
      </c>
      <c r="C132" s="264"/>
      <c r="D132" s="263">
        <v>1</v>
      </c>
      <c r="E132" s="262" t="s">
        <v>16</v>
      </c>
      <c r="F132" s="261"/>
      <c r="G132" s="260">
        <f>SUM(D132*F132)</f>
        <v>0</v>
      </c>
      <c r="H132" s="257"/>
      <c r="I132" s="257"/>
      <c r="J132" s="257"/>
      <c r="K132" s="257"/>
      <c r="L132" s="257"/>
      <c r="M132" s="259"/>
      <c r="N132" s="258"/>
      <c r="O132" s="257"/>
      <c r="P132" s="256"/>
      <c r="Q132" s="256"/>
      <c r="R132" s="256"/>
      <c r="S132" s="256"/>
      <c r="T132" s="256"/>
      <c r="U132" s="256"/>
      <c r="V132" s="256"/>
      <c r="W132" s="256"/>
      <c r="X132" s="256"/>
      <c r="Y132" s="256"/>
      <c r="Z132" s="256"/>
      <c r="AA132" s="256"/>
      <c r="AB132" s="256"/>
      <c r="AC132" s="256"/>
      <c r="AD132" s="256"/>
      <c r="AE132" s="256"/>
      <c r="AF132" s="256"/>
      <c r="AG132" s="256"/>
      <c r="AH132" s="256"/>
      <c r="AI132" s="256"/>
      <c r="AJ132" s="256"/>
      <c r="AK132" s="256"/>
      <c r="AL132" s="256"/>
      <c r="AM132" s="256"/>
      <c r="AN132" s="256"/>
      <c r="AO132" s="256"/>
      <c r="AP132" s="256"/>
      <c r="AQ132" s="256"/>
      <c r="AR132" s="256"/>
      <c r="AS132" s="256"/>
      <c r="AT132" s="256"/>
    </row>
    <row r="133" spans="1:46" s="222" customFormat="1" ht="20.25" customHeight="1" thickBot="1" x14ac:dyDescent="0.25">
      <c r="A133" s="254"/>
      <c r="B133" s="253"/>
      <c r="C133" s="252"/>
      <c r="D133" s="251"/>
      <c r="E133" s="250"/>
      <c r="F133" s="249"/>
      <c r="G133" s="248"/>
      <c r="M133" s="237"/>
      <c r="N133" s="237"/>
      <c r="O133" s="247"/>
      <c r="P133" s="246"/>
    </row>
    <row r="134" spans="1:46" s="239" customFormat="1" ht="30" customHeight="1" thickTop="1" thickBot="1" x14ac:dyDescent="0.25">
      <c r="A134" s="245"/>
      <c r="B134" s="244" t="s">
        <v>175</v>
      </c>
      <c r="C134" s="243"/>
      <c r="D134" s="242"/>
      <c r="E134" s="241"/>
      <c r="F134" s="241"/>
      <c r="G134" s="240">
        <f>SUM(G125:G133)</f>
        <v>0</v>
      </c>
      <c r="H134" s="222"/>
      <c r="I134" s="222"/>
      <c r="J134" s="222"/>
      <c r="K134" s="222"/>
      <c r="L134" s="222"/>
      <c r="M134" s="237"/>
      <c r="N134" s="237"/>
      <c r="O134" s="237"/>
      <c r="P134" s="236"/>
    </row>
    <row r="135" spans="1:46" s="239" customFormat="1" ht="30" customHeight="1" thickTop="1" thickBot="1" x14ac:dyDescent="0.25">
      <c r="A135" s="245"/>
      <c r="B135" s="244"/>
      <c r="C135" s="243"/>
      <c r="D135" s="242"/>
      <c r="E135" s="241"/>
      <c r="F135" s="241"/>
      <c r="G135" s="240"/>
      <c r="H135" s="222"/>
      <c r="I135" s="222"/>
      <c r="J135" s="222"/>
      <c r="K135" s="222"/>
      <c r="L135" s="222"/>
      <c r="M135" s="237"/>
      <c r="N135" s="237"/>
      <c r="O135" s="237"/>
      <c r="P135" s="236"/>
    </row>
    <row r="136" spans="1:46" s="239" customFormat="1" ht="35.25" customHeight="1" thickTop="1" thickBot="1" x14ac:dyDescent="0.25">
      <c r="A136" s="245"/>
      <c r="B136" s="244" t="s">
        <v>175</v>
      </c>
      <c r="C136" s="243"/>
      <c r="D136" s="242"/>
      <c r="E136" s="241"/>
      <c r="F136" s="241"/>
      <c r="G136" s="240">
        <f>+G134</f>
        <v>0</v>
      </c>
      <c r="H136" s="222"/>
      <c r="I136" s="222"/>
      <c r="J136" s="222"/>
      <c r="K136" s="222"/>
      <c r="L136" s="222"/>
      <c r="M136" s="237"/>
      <c r="N136" s="237"/>
      <c r="O136" s="237"/>
      <c r="P136" s="236"/>
    </row>
    <row r="137" spans="1:46" s="222" customFormat="1" ht="21" customHeight="1" thickTop="1" x14ac:dyDescent="0.2">
      <c r="A137" s="233"/>
      <c r="B137" s="232"/>
      <c r="C137" s="231"/>
      <c r="D137" s="231"/>
      <c r="E137" s="231"/>
      <c r="F137" s="231"/>
      <c r="G137" s="231"/>
      <c r="M137" s="237"/>
      <c r="N137" s="237"/>
      <c r="O137" s="237"/>
      <c r="P137" s="236"/>
    </row>
    <row r="138" spans="1:46" s="222" customFormat="1" ht="18" x14ac:dyDescent="0.2">
      <c r="A138" s="233"/>
      <c r="B138" s="232"/>
      <c r="C138" s="231"/>
      <c r="D138" s="231"/>
      <c r="E138" s="231"/>
      <c r="F138" s="231"/>
      <c r="G138" s="231"/>
      <c r="H138" s="223"/>
      <c r="I138" s="223"/>
      <c r="J138" s="223"/>
      <c r="K138" s="223"/>
      <c r="L138" s="223"/>
      <c r="M138" s="223"/>
      <c r="N138" s="223"/>
      <c r="O138" s="237"/>
      <c r="P138" s="236"/>
    </row>
    <row r="139" spans="1:46" s="222" customFormat="1" ht="32.25" customHeight="1" x14ac:dyDescent="0.2">
      <c r="A139" s="233"/>
      <c r="B139" s="232"/>
      <c r="C139" s="231"/>
      <c r="D139" s="231"/>
      <c r="E139" s="231"/>
      <c r="F139" s="231"/>
      <c r="G139" s="231"/>
      <c r="M139" s="237"/>
      <c r="N139" s="237"/>
      <c r="O139" s="237"/>
      <c r="P139" s="236"/>
    </row>
    <row r="140" spans="1:46" s="222" customFormat="1" ht="32.25" customHeight="1" x14ac:dyDescent="0.2">
      <c r="A140" s="233"/>
      <c r="B140" s="232"/>
      <c r="C140" s="231"/>
      <c r="D140" s="231"/>
      <c r="E140" s="231"/>
      <c r="F140" s="231"/>
      <c r="G140" s="231"/>
      <c r="M140" s="237"/>
      <c r="N140" s="237"/>
      <c r="O140" s="237"/>
      <c r="P140" s="236"/>
    </row>
    <row r="141" spans="1:46" s="222" customFormat="1" ht="18" x14ac:dyDescent="0.2">
      <c r="A141" s="233"/>
      <c r="B141" s="235"/>
      <c r="C141" s="234"/>
      <c r="D141" s="231"/>
      <c r="E141" s="238"/>
      <c r="F141" s="238"/>
      <c r="G141" s="231"/>
      <c r="M141" s="237"/>
      <c r="N141" s="237"/>
      <c r="O141" s="237"/>
      <c r="P141" s="236"/>
    </row>
    <row r="142" spans="1:46" s="222" customFormat="1" ht="18" x14ac:dyDescent="0.2">
      <c r="A142" s="233"/>
      <c r="B142" s="232"/>
      <c r="C142" s="231"/>
      <c r="D142" s="231"/>
      <c r="E142" s="231"/>
      <c r="F142" s="231"/>
      <c r="G142" s="231"/>
      <c r="H142" s="223"/>
      <c r="I142" s="223"/>
      <c r="J142" s="223"/>
      <c r="K142" s="223"/>
      <c r="L142" s="223"/>
      <c r="M142" s="237"/>
      <c r="N142" s="237"/>
      <c r="O142" s="237"/>
      <c r="P142" s="236"/>
    </row>
    <row r="143" spans="1:46" s="222" customFormat="1" ht="23.25" customHeight="1" x14ac:dyDescent="0.2">
      <c r="A143" s="233"/>
      <c r="B143" s="232"/>
      <c r="C143" s="231"/>
      <c r="D143" s="234"/>
      <c r="E143" s="231"/>
      <c r="F143" s="231"/>
      <c r="G143" s="231"/>
      <c r="H143" s="223"/>
      <c r="I143" s="223"/>
      <c r="J143" s="223"/>
      <c r="K143" s="223"/>
      <c r="L143" s="223"/>
      <c r="M143" s="237"/>
      <c r="N143" s="237"/>
      <c r="O143" s="237"/>
      <c r="P143" s="236"/>
    </row>
    <row r="144" spans="1:46" s="223" customFormat="1" ht="18" x14ac:dyDescent="0.2">
      <c r="A144" s="233"/>
      <c r="B144" s="232"/>
      <c r="C144" s="231"/>
      <c r="D144" s="231"/>
      <c r="E144" s="231"/>
      <c r="F144" s="231"/>
      <c r="G144" s="231"/>
      <c r="M144" s="237"/>
      <c r="N144" s="237"/>
      <c r="O144" s="237"/>
      <c r="P144" s="236"/>
    </row>
    <row r="145" spans="1:53" s="223" customFormat="1" ht="18" x14ac:dyDescent="0.2">
      <c r="A145" s="233"/>
      <c r="B145" s="232"/>
      <c r="C145" s="231"/>
      <c r="D145" s="231"/>
      <c r="E145" s="231"/>
      <c r="F145" s="231"/>
      <c r="G145" s="231"/>
      <c r="H145" s="222"/>
      <c r="I145" s="222"/>
      <c r="J145" s="222"/>
      <c r="K145" s="222"/>
      <c r="L145" s="222"/>
      <c r="M145" s="222"/>
      <c r="N145" s="222"/>
      <c r="O145" s="222"/>
      <c r="P145" s="222"/>
    </row>
    <row r="146" spans="1:53" s="223" customFormat="1" ht="28.5" customHeight="1" x14ac:dyDescent="0.2">
      <c r="A146" s="233"/>
      <c r="B146" s="232"/>
      <c r="C146" s="231"/>
      <c r="D146" s="231"/>
      <c r="E146" s="231"/>
      <c r="F146" s="231"/>
      <c r="G146" s="231"/>
      <c r="H146" s="222"/>
      <c r="I146" s="222"/>
      <c r="J146" s="222"/>
      <c r="K146" s="222"/>
      <c r="L146" s="222"/>
      <c r="M146" s="222"/>
      <c r="N146" s="222"/>
      <c r="O146" s="222"/>
      <c r="P146" s="222"/>
    </row>
    <row r="147" spans="1:53" s="222" customFormat="1" ht="28.5" customHeight="1" x14ac:dyDescent="0.15">
      <c r="A147" s="233"/>
      <c r="B147" s="232"/>
      <c r="C147" s="231"/>
      <c r="D147" s="231"/>
      <c r="E147" s="231"/>
      <c r="F147" s="231"/>
      <c r="G147" s="231"/>
    </row>
    <row r="148" spans="1:53" s="222" customFormat="1" ht="18" x14ac:dyDescent="0.15">
      <c r="A148" s="233"/>
      <c r="B148" s="235"/>
      <c r="C148" s="234"/>
      <c r="D148" s="234"/>
      <c r="E148" s="234"/>
      <c r="F148" s="234"/>
      <c r="G148" s="234"/>
    </row>
    <row r="149" spans="1:53" s="222" customFormat="1" ht="18" x14ac:dyDescent="0.15">
      <c r="A149" s="233"/>
      <c r="B149" s="232"/>
      <c r="C149" s="231"/>
      <c r="D149" s="231"/>
      <c r="E149" s="231"/>
      <c r="F149" s="231"/>
      <c r="G149" s="231"/>
    </row>
    <row r="150" spans="1:53" s="222" customFormat="1" ht="20.25" customHeight="1" x14ac:dyDescent="0.2">
      <c r="A150" s="223"/>
      <c r="B150" s="223"/>
      <c r="C150" s="223"/>
      <c r="D150" s="223"/>
      <c r="E150" s="224"/>
      <c r="F150" s="223"/>
      <c r="G150" s="223"/>
    </row>
    <row r="151" spans="1:53" s="222" customFormat="1" x14ac:dyDescent="0.2">
      <c r="A151" s="223"/>
      <c r="B151" s="223"/>
      <c r="C151" s="223"/>
      <c r="D151" s="223"/>
      <c r="E151" s="224"/>
      <c r="F151" s="223"/>
      <c r="G151" s="223"/>
    </row>
    <row r="152" spans="1:53" s="222" customFormat="1" x14ac:dyDescent="0.2">
      <c r="A152" s="223"/>
      <c r="B152" s="223"/>
      <c r="C152" s="223"/>
      <c r="D152" s="223"/>
      <c r="E152" s="224"/>
      <c r="F152" s="223"/>
      <c r="G152" s="223"/>
    </row>
    <row r="153" spans="1:53" s="222" customFormat="1" x14ac:dyDescent="0.2">
      <c r="A153" s="223"/>
      <c r="B153" s="223"/>
      <c r="C153" s="223"/>
      <c r="D153" s="223"/>
      <c r="E153" s="224"/>
      <c r="F153" s="223"/>
      <c r="G153" s="223"/>
      <c r="M153" s="230"/>
      <c r="N153" s="229"/>
    </row>
    <row r="154" spans="1:53" s="222" customFormat="1" x14ac:dyDescent="0.2">
      <c r="A154" s="223"/>
      <c r="B154" s="223"/>
      <c r="C154" s="223"/>
      <c r="D154" s="223"/>
      <c r="E154" s="224"/>
      <c r="F154" s="223"/>
      <c r="G154" s="223"/>
    </row>
    <row r="155" spans="1:53" s="222" customFormat="1" ht="23.25" customHeight="1" x14ac:dyDescent="0.2">
      <c r="A155" s="223"/>
      <c r="B155" s="223"/>
      <c r="C155" s="223"/>
      <c r="D155" s="223"/>
      <c r="E155" s="224"/>
      <c r="F155" s="223"/>
      <c r="G155" s="223"/>
    </row>
    <row r="156" spans="1:53" s="222" customFormat="1" x14ac:dyDescent="0.2">
      <c r="A156" s="223"/>
      <c r="B156" s="223"/>
      <c r="C156" s="223"/>
      <c r="D156" s="223"/>
      <c r="E156" s="224"/>
      <c r="F156" s="223"/>
      <c r="G156" s="223"/>
    </row>
    <row r="157" spans="1:53" s="222" customFormat="1" ht="23" x14ac:dyDescent="0.25">
      <c r="A157" s="223"/>
      <c r="B157" s="223"/>
      <c r="C157" s="223"/>
      <c r="D157" s="223"/>
      <c r="E157" s="224"/>
      <c r="F157" s="223"/>
      <c r="G157" s="223"/>
      <c r="H157" s="228"/>
      <c r="M157" s="227"/>
    </row>
    <row r="158" spans="1:53" s="222" customFormat="1" ht="17" thickBot="1" x14ac:dyDescent="0.25">
      <c r="A158" s="223"/>
      <c r="B158" s="223"/>
      <c r="C158" s="223"/>
      <c r="D158" s="223"/>
      <c r="E158" s="224"/>
      <c r="F158" s="223"/>
      <c r="G158" s="223"/>
      <c r="N158" s="226"/>
    </row>
    <row r="159" spans="1:53" s="225" customFormat="1" ht="18" thickTop="1" thickBot="1" x14ac:dyDescent="0.25">
      <c r="A159" s="223"/>
      <c r="B159" s="223"/>
      <c r="C159" s="223"/>
      <c r="D159" s="223"/>
      <c r="E159" s="224"/>
      <c r="F159" s="223"/>
      <c r="G159" s="223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2"/>
      <c r="BA159" s="222"/>
    </row>
    <row r="160" spans="1:53" s="222" customFormat="1" ht="17" thickTop="1" x14ac:dyDescent="0.2">
      <c r="A160" s="223"/>
      <c r="B160" s="223"/>
      <c r="C160" s="223"/>
      <c r="D160" s="223"/>
      <c r="E160" s="224"/>
      <c r="F160" s="223"/>
      <c r="G160" s="223"/>
    </row>
    <row r="161" spans="1:12" s="222" customFormat="1" x14ac:dyDescent="0.2">
      <c r="A161" s="223"/>
      <c r="B161" s="223"/>
      <c r="C161" s="223"/>
      <c r="D161" s="223"/>
      <c r="E161" s="224"/>
      <c r="F161" s="223"/>
      <c r="G161" s="223"/>
    </row>
    <row r="162" spans="1:12" s="222" customFormat="1" x14ac:dyDescent="0.2">
      <c r="A162" s="223"/>
      <c r="B162" s="223"/>
      <c r="C162" s="223"/>
      <c r="D162" s="223"/>
      <c r="E162" s="224"/>
      <c r="F162" s="223"/>
      <c r="G162" s="223"/>
    </row>
    <row r="163" spans="1:12" s="222" customFormat="1" x14ac:dyDescent="0.2">
      <c r="A163" s="223"/>
      <c r="B163" s="223"/>
      <c r="C163" s="223"/>
      <c r="D163" s="223"/>
      <c r="E163" s="224"/>
      <c r="F163" s="223"/>
      <c r="G163" s="223"/>
    </row>
    <row r="164" spans="1:12" s="222" customFormat="1" x14ac:dyDescent="0.2">
      <c r="A164" s="223"/>
      <c r="B164" s="223"/>
      <c r="C164" s="223"/>
      <c r="D164" s="223"/>
      <c r="E164" s="224"/>
      <c r="F164" s="223"/>
      <c r="G164" s="223"/>
    </row>
    <row r="165" spans="1:12" s="222" customFormat="1" x14ac:dyDescent="0.2">
      <c r="A165" s="223"/>
      <c r="B165" s="223"/>
      <c r="C165" s="223"/>
      <c r="D165" s="223"/>
      <c r="E165" s="224"/>
      <c r="F165" s="223"/>
      <c r="G165" s="223"/>
    </row>
    <row r="166" spans="1:12" s="222" customFormat="1" x14ac:dyDescent="0.2">
      <c r="A166" s="223"/>
      <c r="B166" s="223"/>
      <c r="C166" s="223"/>
      <c r="D166" s="223"/>
      <c r="E166" s="224"/>
      <c r="F166" s="223"/>
      <c r="G166" s="223"/>
    </row>
    <row r="167" spans="1:12" s="222" customFormat="1" x14ac:dyDescent="0.2">
      <c r="A167" s="223"/>
      <c r="B167" s="223"/>
      <c r="C167" s="223"/>
      <c r="D167" s="223"/>
      <c r="E167" s="224"/>
      <c r="F167" s="223"/>
      <c r="G167" s="223"/>
    </row>
    <row r="168" spans="1:12" s="222" customFormat="1" x14ac:dyDescent="0.2">
      <c r="A168" s="223"/>
      <c r="B168" s="223"/>
      <c r="C168" s="223"/>
      <c r="D168" s="223"/>
      <c r="E168" s="224"/>
      <c r="F168" s="223"/>
      <c r="G168" s="223"/>
    </row>
    <row r="169" spans="1:12" s="222" customFormat="1" x14ac:dyDescent="0.2">
      <c r="A169" s="223"/>
      <c r="B169" s="223"/>
      <c r="C169" s="223"/>
      <c r="D169" s="223"/>
      <c r="E169" s="224"/>
      <c r="F169" s="223"/>
      <c r="G169" s="223"/>
    </row>
    <row r="170" spans="1:12" s="222" customFormat="1" x14ac:dyDescent="0.2">
      <c r="A170" s="223"/>
      <c r="B170" s="223"/>
      <c r="C170" s="223"/>
      <c r="D170" s="223"/>
      <c r="E170" s="224"/>
      <c r="F170" s="223"/>
      <c r="G170" s="223"/>
      <c r="H170" s="223"/>
      <c r="I170" s="223"/>
      <c r="J170" s="223"/>
      <c r="K170" s="223"/>
      <c r="L170" s="223"/>
    </row>
    <row r="171" spans="1:12" s="222" customFormat="1" x14ac:dyDescent="0.2">
      <c r="A171" s="223"/>
      <c r="B171" s="223"/>
      <c r="C171" s="223"/>
      <c r="D171" s="223"/>
      <c r="E171" s="224"/>
      <c r="F171" s="223"/>
      <c r="G171" s="223"/>
      <c r="H171" s="223"/>
      <c r="I171" s="223"/>
      <c r="J171" s="223"/>
      <c r="K171" s="223"/>
      <c r="L171" s="223"/>
    </row>
    <row r="172" spans="1:12" s="222" customFormat="1" x14ac:dyDescent="0.2">
      <c r="A172" s="223"/>
      <c r="B172" s="223"/>
      <c r="C172" s="223"/>
      <c r="D172" s="223"/>
      <c r="E172" s="224"/>
      <c r="F172" s="223"/>
      <c r="G172" s="223"/>
      <c r="H172" s="223"/>
      <c r="I172" s="223"/>
      <c r="J172" s="223"/>
      <c r="K172" s="223"/>
      <c r="L172" s="223"/>
    </row>
    <row r="173" spans="1:12" s="220" customFormat="1" x14ac:dyDescent="0.2">
      <c r="A173" s="218"/>
      <c r="B173" s="218"/>
      <c r="C173" s="218"/>
      <c r="D173" s="218"/>
      <c r="E173" s="219"/>
      <c r="F173" s="218"/>
      <c r="G173" s="218"/>
      <c r="H173" s="218"/>
      <c r="I173" s="218"/>
      <c r="J173" s="218"/>
      <c r="K173" s="218"/>
      <c r="L173" s="218"/>
    </row>
    <row r="174" spans="1:12" s="220" customFormat="1" x14ac:dyDescent="0.2">
      <c r="A174" s="218"/>
      <c r="B174" s="218"/>
      <c r="C174" s="218"/>
      <c r="D174" s="218"/>
      <c r="E174" s="219"/>
      <c r="F174" s="218"/>
      <c r="G174" s="218"/>
      <c r="H174" s="218"/>
      <c r="I174" s="218"/>
      <c r="J174" s="218"/>
      <c r="K174" s="218"/>
      <c r="L174" s="218"/>
    </row>
    <row r="175" spans="1:12" s="220" customFormat="1" x14ac:dyDescent="0.2">
      <c r="A175" s="218"/>
      <c r="B175" s="218"/>
      <c r="C175" s="218"/>
      <c r="D175" s="218"/>
      <c r="E175" s="219"/>
      <c r="F175" s="218"/>
      <c r="G175" s="218"/>
      <c r="H175" s="218"/>
      <c r="I175" s="218"/>
      <c r="J175" s="218"/>
      <c r="K175" s="218"/>
      <c r="L175" s="218"/>
    </row>
    <row r="176" spans="1:12" s="220" customFormat="1" ht="17" thickBot="1" x14ac:dyDescent="0.25">
      <c r="A176" s="218"/>
      <c r="B176" s="218"/>
      <c r="C176" s="218"/>
      <c r="D176" s="218"/>
      <c r="E176" s="219"/>
      <c r="F176" s="218"/>
      <c r="G176" s="218"/>
      <c r="H176" s="218"/>
      <c r="I176" s="218"/>
      <c r="J176" s="218"/>
      <c r="K176" s="218"/>
      <c r="L176" s="218"/>
    </row>
    <row r="177" spans="1:36" s="221" customFormat="1" ht="18" thickTop="1" thickBot="1" x14ac:dyDescent="0.25">
      <c r="A177" s="218"/>
      <c r="B177" s="218"/>
      <c r="C177" s="218"/>
      <c r="D177" s="218"/>
      <c r="E177" s="219"/>
      <c r="F177" s="218"/>
      <c r="G177" s="218"/>
      <c r="H177" s="218"/>
      <c r="I177" s="218"/>
      <c r="J177" s="218"/>
      <c r="K177" s="218"/>
      <c r="L177" s="218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  <c r="AJ177" s="220"/>
    </row>
    <row r="178" spans="1:36" s="220" customFormat="1" ht="17" thickTop="1" x14ac:dyDescent="0.2">
      <c r="A178" s="218"/>
      <c r="B178" s="218"/>
      <c r="C178" s="218"/>
      <c r="D178" s="218"/>
      <c r="E178" s="219"/>
      <c r="F178" s="218"/>
      <c r="G178" s="218"/>
      <c r="H178" s="218"/>
      <c r="I178" s="218"/>
      <c r="J178" s="218"/>
      <c r="K178" s="218"/>
      <c r="L178" s="218"/>
    </row>
    <row r="179" spans="1:36" s="220" customFormat="1" x14ac:dyDescent="0.2">
      <c r="A179" s="218"/>
      <c r="B179" s="218"/>
      <c r="C179" s="218"/>
      <c r="D179" s="218"/>
      <c r="E179" s="219"/>
      <c r="F179" s="218"/>
      <c r="G179" s="218"/>
      <c r="H179" s="218"/>
      <c r="I179" s="218"/>
      <c r="J179" s="218"/>
      <c r="K179" s="218"/>
      <c r="L179" s="218"/>
    </row>
    <row r="180" spans="1:36" s="220" customFormat="1" x14ac:dyDescent="0.2">
      <c r="A180" s="218"/>
      <c r="B180" s="218"/>
      <c r="C180" s="218"/>
      <c r="D180" s="218"/>
      <c r="E180" s="219"/>
      <c r="F180" s="218"/>
      <c r="G180" s="218"/>
      <c r="H180" s="218"/>
      <c r="I180" s="218"/>
      <c r="J180" s="218"/>
      <c r="K180" s="218"/>
      <c r="L180" s="218"/>
    </row>
    <row r="181" spans="1:36" s="220" customFormat="1" x14ac:dyDescent="0.2">
      <c r="A181" s="218"/>
      <c r="B181" s="218"/>
      <c r="C181" s="218"/>
      <c r="D181" s="218"/>
      <c r="E181" s="219"/>
      <c r="F181" s="218"/>
      <c r="G181" s="218"/>
      <c r="H181" s="218"/>
      <c r="I181" s="218"/>
      <c r="J181" s="218"/>
      <c r="K181" s="218"/>
      <c r="L181" s="218"/>
    </row>
    <row r="182" spans="1:36" s="220" customFormat="1" x14ac:dyDescent="0.2">
      <c r="A182" s="218"/>
      <c r="B182" s="218"/>
      <c r="C182" s="218"/>
      <c r="D182" s="218"/>
      <c r="E182" s="219"/>
      <c r="F182" s="218"/>
      <c r="G182" s="218"/>
      <c r="H182" s="218"/>
      <c r="I182" s="218"/>
      <c r="J182" s="218"/>
      <c r="K182" s="218"/>
      <c r="L182" s="218"/>
    </row>
    <row r="183" spans="1:36" s="220" customFormat="1" x14ac:dyDescent="0.2">
      <c r="A183" s="218"/>
      <c r="B183" s="218"/>
      <c r="C183" s="218"/>
      <c r="D183" s="218"/>
      <c r="E183" s="219"/>
      <c r="F183" s="218"/>
      <c r="G183" s="218"/>
      <c r="H183" s="218"/>
      <c r="I183" s="218"/>
      <c r="J183" s="218"/>
      <c r="K183" s="218"/>
      <c r="L183" s="218"/>
    </row>
    <row r="184" spans="1:36" s="220" customFormat="1" x14ac:dyDescent="0.2">
      <c r="A184" s="218"/>
      <c r="B184" s="218"/>
      <c r="C184" s="218"/>
      <c r="D184" s="218"/>
      <c r="E184" s="219"/>
      <c r="F184" s="218"/>
      <c r="G184" s="218"/>
      <c r="H184" s="218"/>
      <c r="I184" s="218"/>
      <c r="J184" s="218"/>
      <c r="K184" s="218"/>
      <c r="L184" s="218"/>
    </row>
    <row r="185" spans="1:36" s="220" customFormat="1" x14ac:dyDescent="0.2">
      <c r="A185" s="218"/>
      <c r="B185" s="218"/>
      <c r="C185" s="218"/>
      <c r="D185" s="218"/>
      <c r="E185" s="219"/>
      <c r="F185" s="218"/>
      <c r="G185" s="218"/>
      <c r="H185" s="218"/>
      <c r="I185" s="218"/>
      <c r="J185" s="218"/>
      <c r="K185" s="218"/>
      <c r="L185" s="218"/>
    </row>
    <row r="186" spans="1:36" s="220" customFormat="1" x14ac:dyDescent="0.2">
      <c r="A186" s="218"/>
      <c r="B186" s="218"/>
      <c r="C186" s="218"/>
      <c r="D186" s="218"/>
      <c r="E186" s="219"/>
      <c r="F186" s="218"/>
      <c r="G186" s="218"/>
      <c r="H186" s="218"/>
      <c r="I186" s="218"/>
      <c r="J186" s="218"/>
      <c r="K186" s="218"/>
      <c r="L186" s="218"/>
    </row>
    <row r="187" spans="1:36" s="220" customFormat="1" x14ac:dyDescent="0.2">
      <c r="A187" s="218"/>
      <c r="B187" s="218"/>
      <c r="C187" s="218"/>
      <c r="D187" s="218"/>
      <c r="E187" s="219"/>
      <c r="F187" s="218"/>
      <c r="G187" s="218"/>
      <c r="H187" s="218"/>
      <c r="I187" s="218"/>
      <c r="J187" s="218"/>
      <c r="K187" s="218"/>
      <c r="L187" s="218"/>
    </row>
    <row r="188" spans="1:36" s="220" customFormat="1" x14ac:dyDescent="0.2">
      <c r="A188" s="218"/>
      <c r="B188" s="218"/>
      <c r="C188" s="218"/>
      <c r="D188" s="218"/>
      <c r="E188" s="219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8"/>
    </row>
    <row r="189" spans="1:36" s="220" customFormat="1" x14ac:dyDescent="0.2">
      <c r="A189" s="218"/>
      <c r="B189" s="218"/>
      <c r="C189" s="218"/>
      <c r="D189" s="218"/>
      <c r="E189" s="219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</row>
  </sheetData>
  <mergeCells count="8">
    <mergeCell ref="B114:C114"/>
    <mergeCell ref="B115:C115"/>
    <mergeCell ref="A1:G1"/>
    <mergeCell ref="A2:G2"/>
    <mergeCell ref="A3:G3"/>
    <mergeCell ref="A5:B5"/>
    <mergeCell ref="A6:G6"/>
    <mergeCell ref="B7:G7"/>
  </mergeCells>
  <printOptions horizontalCentered="1"/>
  <pageMargins left="0.11811023622047245" right="0.19685039370078741" top="0.39370078740157483" bottom="1.5354330708661419" header="0.23622047244094491" footer="1.1811023622047245"/>
  <pageSetup scale="61" orientation="portrait" r:id="rId1"/>
  <headerFooter alignWithMargins="0">
    <oddFooter>&amp;RPAGINAS:&amp;P/&amp;N</oddFooter>
  </headerFooter>
  <rowBreaks count="4" manualBreakCount="4">
    <brk id="43" max="6" man="1"/>
    <brk id="78" max="6" man="1"/>
    <brk id="108" max="6" man="1"/>
    <brk id="11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45"/>
  <sheetViews>
    <sheetView view="pageBreakPreview" zoomScale="75" zoomScaleNormal="75" zoomScalePageLayoutView="75" workbookViewId="0">
      <selection activeCell="I8" sqref="I8:I16"/>
    </sheetView>
  </sheetViews>
  <sheetFormatPr baseColWidth="10" defaultColWidth="9.1640625" defaultRowHeight="16" x14ac:dyDescent="0.2"/>
  <cols>
    <col min="1" max="1" width="11.6640625" style="1" customWidth="1"/>
    <col min="2" max="2" width="49.5" style="1" customWidth="1"/>
    <col min="3" max="3" width="14" style="1" customWidth="1"/>
    <col min="4" max="4" width="12" style="1" customWidth="1"/>
    <col min="5" max="5" width="16.6640625" style="2" customWidth="1"/>
    <col min="6" max="6" width="19.1640625" style="1" customWidth="1"/>
    <col min="7" max="7" width="23.6640625" style="1" customWidth="1"/>
    <col min="8" max="8" width="16.83203125" style="1" customWidth="1"/>
    <col min="9" max="9" width="20.33203125" style="1" customWidth="1"/>
    <col min="10" max="10" width="11.83203125" style="1" customWidth="1"/>
    <col min="11" max="11" width="19.6640625" style="1" customWidth="1"/>
    <col min="12" max="12" width="12.33203125" style="1" customWidth="1"/>
    <col min="13" max="13" width="11.5" style="1" customWidth="1"/>
    <col min="14" max="14" width="13" style="1" customWidth="1"/>
    <col min="15" max="1025" width="9.1640625" style="1"/>
  </cols>
  <sheetData>
    <row r="1" spans="1:27" s="4" customFormat="1" ht="18" x14ac:dyDescent="0.2">
      <c r="A1" s="455" t="s">
        <v>200</v>
      </c>
      <c r="B1" s="455"/>
      <c r="C1" s="455"/>
      <c r="D1" s="455"/>
      <c r="E1" s="455"/>
      <c r="F1" s="455"/>
      <c r="G1" s="455"/>
      <c r="H1" s="3"/>
      <c r="I1" s="3"/>
      <c r="J1" s="3"/>
    </row>
    <row r="2" spans="1:27" s="4" customFormat="1" ht="18" x14ac:dyDescent="0.2">
      <c r="A2" s="455" t="s">
        <v>201</v>
      </c>
      <c r="B2" s="455"/>
      <c r="C2" s="455"/>
      <c r="D2" s="455"/>
      <c r="E2" s="455"/>
      <c r="F2" s="455"/>
      <c r="G2" s="455"/>
    </row>
    <row r="3" spans="1:27" s="4" customFormat="1" ht="18" x14ac:dyDescent="0.2">
      <c r="A3" s="456" t="s">
        <v>202</v>
      </c>
      <c r="B3" s="456"/>
      <c r="C3" s="456"/>
      <c r="D3" s="456"/>
      <c r="E3" s="456"/>
      <c r="F3" s="456"/>
      <c r="G3" s="456"/>
    </row>
    <row r="4" spans="1:27" s="4" customFormat="1" ht="20" x14ac:dyDescent="0.2">
      <c r="A4" s="5"/>
      <c r="B4" s="6"/>
      <c r="C4" s="7"/>
      <c r="D4" s="7"/>
      <c r="E4" s="8"/>
      <c r="F4" s="7"/>
      <c r="G4" s="7"/>
    </row>
    <row r="5" spans="1:27" s="1" customFormat="1" ht="18" x14ac:dyDescent="0.2">
      <c r="A5" s="457" t="s">
        <v>0</v>
      </c>
      <c r="B5" s="457"/>
      <c r="C5" s="9"/>
      <c r="D5" s="9"/>
      <c r="E5" s="9"/>
      <c r="F5" s="458"/>
      <c r="G5" s="458"/>
    </row>
    <row r="6" spans="1:27" s="10" customFormat="1" ht="90.75" customHeight="1" x14ac:dyDescent="0.2">
      <c r="A6" s="459" t="s">
        <v>176</v>
      </c>
      <c r="B6" s="459"/>
      <c r="C6" s="459"/>
      <c r="D6" s="459"/>
      <c r="E6" s="459"/>
      <c r="F6" s="459"/>
      <c r="G6" s="459"/>
      <c r="L6" s="10" t="s">
        <v>1</v>
      </c>
    </row>
    <row r="7" spans="1:27" s="1" customFormat="1" ht="17" thickBot="1" x14ac:dyDescent="0.25">
      <c r="B7" s="453"/>
      <c r="C7" s="453"/>
      <c r="D7" s="453"/>
      <c r="E7" s="453"/>
      <c r="F7" s="453"/>
      <c r="G7" s="453"/>
    </row>
    <row r="8" spans="1:27" s="1" customFormat="1" ht="27" customHeight="1" thickTop="1" thickBot="1" x14ac:dyDescent="0.25">
      <c r="A8" s="11" t="s">
        <v>2</v>
      </c>
      <c r="B8" s="12" t="s">
        <v>3</v>
      </c>
      <c r="C8" s="12" t="s">
        <v>4</v>
      </c>
      <c r="D8" s="12" t="s">
        <v>5</v>
      </c>
      <c r="E8" s="13" t="s">
        <v>6</v>
      </c>
      <c r="F8" s="12" t="s">
        <v>7</v>
      </c>
      <c r="G8" s="14" t="s">
        <v>8</v>
      </c>
      <c r="H8" s="173"/>
      <c r="I8" s="174"/>
      <c r="J8" s="173"/>
      <c r="K8" s="175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</row>
    <row r="9" spans="1:27" s="1" customFormat="1" ht="15" customHeight="1" thickTop="1" x14ac:dyDescent="0.2">
      <c r="A9" s="11"/>
      <c r="B9" s="12"/>
      <c r="C9" s="12"/>
      <c r="D9" s="12"/>
      <c r="E9" s="13"/>
      <c r="F9" s="12"/>
      <c r="G9" s="14"/>
      <c r="H9" s="173"/>
      <c r="I9" s="174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</row>
    <row r="10" spans="1:27" s="1" customFormat="1" ht="27" customHeight="1" x14ac:dyDescent="0.2">
      <c r="A10" s="15" t="s">
        <v>9</v>
      </c>
      <c r="B10" s="16" t="s">
        <v>10</v>
      </c>
      <c r="C10" s="17"/>
      <c r="D10" s="17"/>
      <c r="E10" s="18"/>
      <c r="F10" s="17"/>
      <c r="G10" s="19"/>
      <c r="H10" s="173"/>
      <c r="I10" s="174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</row>
    <row r="11" spans="1:27" s="1" customFormat="1" ht="21" customHeight="1" x14ac:dyDescent="0.2">
      <c r="A11" s="20" t="s">
        <v>11</v>
      </c>
      <c r="B11" s="17" t="s">
        <v>12</v>
      </c>
      <c r="C11" s="163">
        <v>12304.74</v>
      </c>
      <c r="D11" s="22" t="s">
        <v>13</v>
      </c>
      <c r="E11" s="23"/>
      <c r="F11" s="21"/>
      <c r="G11" s="19"/>
      <c r="H11" s="176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</row>
    <row r="12" spans="1:27" s="1" customFormat="1" ht="22.5" customHeight="1" x14ac:dyDescent="0.2">
      <c r="A12" s="20" t="s">
        <v>14</v>
      </c>
      <c r="B12" s="24" t="s">
        <v>15</v>
      </c>
      <c r="C12" s="163">
        <v>1</v>
      </c>
      <c r="D12" s="26" t="s">
        <v>16</v>
      </c>
      <c r="E12" s="27"/>
      <c r="F12" s="25"/>
      <c r="G12" s="28">
        <f>SUM(F11:F12)</f>
        <v>0</v>
      </c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</row>
    <row r="13" spans="1:27" s="1" customFormat="1" ht="15" customHeight="1" x14ac:dyDescent="0.2">
      <c r="A13" s="20"/>
      <c r="B13" s="24"/>
      <c r="C13" s="163"/>
      <c r="D13" s="26"/>
      <c r="E13" s="27"/>
      <c r="F13" s="25"/>
      <c r="G13" s="19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</row>
    <row r="14" spans="1:27" s="36" customFormat="1" ht="25.5" customHeight="1" x14ac:dyDescent="0.2">
      <c r="A14" s="29" t="s">
        <v>17</v>
      </c>
      <c r="B14" s="30" t="s">
        <v>18</v>
      </c>
      <c r="C14" s="163"/>
      <c r="D14" s="32"/>
      <c r="E14" s="31"/>
      <c r="F14" s="32"/>
      <c r="G14" s="33"/>
      <c r="H14" s="34"/>
      <c r="I14" s="173"/>
      <c r="J14" s="173"/>
      <c r="K14" s="173"/>
      <c r="L14" s="173"/>
      <c r="M14" s="35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</row>
    <row r="15" spans="1:27" s="44" customFormat="1" ht="18.75" customHeight="1" x14ac:dyDescent="0.15">
      <c r="A15" s="37" t="s">
        <v>19</v>
      </c>
      <c r="B15" s="38" t="s">
        <v>20</v>
      </c>
      <c r="C15" s="163"/>
      <c r="D15" s="39"/>
      <c r="E15" s="40"/>
      <c r="F15" s="41"/>
      <c r="G15" s="42"/>
      <c r="H15" s="43"/>
      <c r="I15" s="177"/>
      <c r="J15" s="177"/>
      <c r="K15" s="177"/>
      <c r="L15" s="177"/>
      <c r="M15" s="178"/>
      <c r="N15" s="178"/>
      <c r="O15" s="179"/>
      <c r="P15" s="179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</row>
    <row r="16" spans="1:27" s="44" customFormat="1" ht="22.5" customHeight="1" x14ac:dyDescent="0.15">
      <c r="A16" s="45" t="s">
        <v>21</v>
      </c>
      <c r="B16" s="46" t="s">
        <v>22</v>
      </c>
      <c r="C16" s="163">
        <v>6809.06</v>
      </c>
      <c r="D16" s="39" t="s">
        <v>23</v>
      </c>
      <c r="E16" s="23"/>
      <c r="F16" s="41"/>
      <c r="G16" s="42"/>
      <c r="H16" s="73"/>
      <c r="I16" s="181"/>
      <c r="J16" s="35"/>
      <c r="K16" s="35"/>
      <c r="L16" s="182"/>
      <c r="M16" s="35"/>
      <c r="N16" s="35"/>
      <c r="O16" s="179"/>
      <c r="P16" s="179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</row>
    <row r="17" spans="1:27" s="44" customFormat="1" ht="42" customHeight="1" x14ac:dyDescent="0.15">
      <c r="A17" s="45" t="s">
        <v>24</v>
      </c>
      <c r="B17" s="47" t="s">
        <v>25</v>
      </c>
      <c r="C17" s="163">
        <v>1702.27</v>
      </c>
      <c r="D17" s="39" t="s">
        <v>23</v>
      </c>
      <c r="E17" s="23"/>
      <c r="F17" s="41"/>
      <c r="G17" s="42"/>
      <c r="H17" s="73"/>
      <c r="I17" s="181"/>
      <c r="J17" s="35"/>
      <c r="K17" s="35"/>
      <c r="L17" s="182"/>
      <c r="M17" s="180"/>
      <c r="N17" s="180"/>
      <c r="O17" s="179"/>
      <c r="P17" s="179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</row>
    <row r="18" spans="1:27" s="36" customFormat="1" ht="23.25" customHeight="1" x14ac:dyDescent="0.2">
      <c r="A18" s="48" t="s">
        <v>26</v>
      </c>
      <c r="B18" s="32" t="s">
        <v>27</v>
      </c>
      <c r="C18" s="163">
        <v>774</v>
      </c>
      <c r="D18" s="49" t="s">
        <v>23</v>
      </c>
      <c r="E18" s="23"/>
      <c r="F18" s="21"/>
      <c r="G18" s="28"/>
      <c r="H18" s="73"/>
      <c r="I18" s="181"/>
      <c r="J18" s="35"/>
      <c r="K18" s="35"/>
      <c r="L18" s="182"/>
      <c r="M18" s="1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</row>
    <row r="19" spans="1:27" s="36" customFormat="1" ht="24.75" customHeight="1" x14ac:dyDescent="0.2">
      <c r="A19" s="48" t="s">
        <v>28</v>
      </c>
      <c r="B19" s="32" t="s">
        <v>29</v>
      </c>
      <c r="C19" s="163">
        <v>7610.56</v>
      </c>
      <c r="D19" s="26" t="s">
        <v>23</v>
      </c>
      <c r="E19" s="50"/>
      <c r="F19" s="21"/>
      <c r="G19" s="28"/>
      <c r="H19" s="73"/>
      <c r="I19" s="181"/>
      <c r="J19" s="35"/>
      <c r="K19" s="35"/>
      <c r="L19" s="182"/>
      <c r="M19" s="182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</row>
    <row r="20" spans="1:27" s="36" customFormat="1" ht="38.25" customHeight="1" x14ac:dyDescent="0.2">
      <c r="A20" s="48" t="s">
        <v>30</v>
      </c>
      <c r="B20" s="32" t="s">
        <v>31</v>
      </c>
      <c r="C20" s="163">
        <v>3805.3</v>
      </c>
      <c r="D20" s="26" t="s">
        <v>23</v>
      </c>
      <c r="E20" s="50"/>
      <c r="F20" s="21"/>
      <c r="G20" s="28"/>
      <c r="H20" s="73"/>
      <c r="I20" s="181"/>
      <c r="J20" s="35"/>
      <c r="K20" s="35"/>
      <c r="L20" s="182"/>
      <c r="M20" s="70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</row>
    <row r="21" spans="1:27" s="36" customFormat="1" ht="23.25" customHeight="1" x14ac:dyDescent="0.2">
      <c r="A21" s="48" t="s">
        <v>32</v>
      </c>
      <c r="B21" s="32" t="s">
        <v>33</v>
      </c>
      <c r="C21" s="163">
        <v>3805.3</v>
      </c>
      <c r="D21" s="26" t="s">
        <v>23</v>
      </c>
      <c r="E21" s="50"/>
      <c r="F21" s="21"/>
      <c r="G21" s="28"/>
      <c r="H21" s="73"/>
      <c r="I21" s="181"/>
      <c r="J21" s="35"/>
      <c r="K21" s="35"/>
      <c r="L21" s="182"/>
      <c r="M21" s="70"/>
      <c r="N21" s="18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</row>
    <row r="22" spans="1:27" s="36" customFormat="1" ht="23.25" customHeight="1" x14ac:dyDescent="0.2">
      <c r="A22" s="48" t="s">
        <v>34</v>
      </c>
      <c r="B22" s="32" t="s">
        <v>207</v>
      </c>
      <c r="C22" s="163">
        <f>+C11*2</f>
        <v>24609.48</v>
      </c>
      <c r="D22" s="26" t="s">
        <v>13</v>
      </c>
      <c r="E22" s="50"/>
      <c r="F22" s="21"/>
      <c r="G22" s="28"/>
      <c r="H22" s="73"/>
      <c r="I22" s="181"/>
      <c r="J22" s="35"/>
      <c r="K22" s="35"/>
      <c r="L22" s="182"/>
      <c r="M22" s="70"/>
      <c r="N22" s="18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</row>
    <row r="23" spans="1:27" s="36" customFormat="1" ht="23.25" customHeight="1" x14ac:dyDescent="0.2">
      <c r="A23" s="48" t="s">
        <v>208</v>
      </c>
      <c r="B23" s="32" t="s">
        <v>35</v>
      </c>
      <c r="C23" s="163">
        <v>4931.26</v>
      </c>
      <c r="D23" s="26" t="s">
        <v>23</v>
      </c>
      <c r="E23" s="50"/>
      <c r="F23" s="21"/>
      <c r="G23" s="28">
        <f>SUM(F16:F23)</f>
        <v>0</v>
      </c>
      <c r="H23" s="177"/>
      <c r="I23" s="181"/>
      <c r="J23" s="184"/>
      <c r="K23" s="185"/>
      <c r="L23" s="185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</row>
    <row r="24" spans="1:27" s="36" customFormat="1" ht="20.25" customHeight="1" x14ac:dyDescent="0.2">
      <c r="A24" s="52"/>
      <c r="B24" s="30"/>
      <c r="C24" s="163"/>
      <c r="D24" s="49"/>
      <c r="E24" s="50"/>
      <c r="F24" s="21"/>
      <c r="G24" s="28"/>
      <c r="H24" s="73"/>
      <c r="I24" s="73"/>
      <c r="J24" s="173"/>
      <c r="K24" s="173"/>
      <c r="L24" s="173"/>
      <c r="M24" s="1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</row>
    <row r="25" spans="1:27" s="36" customFormat="1" ht="22.5" customHeight="1" x14ac:dyDescent="0.15">
      <c r="A25" s="29" t="s">
        <v>36</v>
      </c>
      <c r="B25" s="53" t="s">
        <v>177</v>
      </c>
      <c r="C25" s="163"/>
      <c r="D25" s="54"/>
      <c r="E25" s="32"/>
      <c r="F25" s="32"/>
      <c r="G25" s="33"/>
      <c r="H25" s="73"/>
      <c r="I25" s="73"/>
      <c r="J25" s="177"/>
      <c r="K25" s="177"/>
      <c r="L25" s="177"/>
      <c r="M25" s="177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</row>
    <row r="26" spans="1:27" s="36" customFormat="1" ht="22.5" customHeight="1" x14ac:dyDescent="0.15">
      <c r="A26" s="29" t="s">
        <v>37</v>
      </c>
      <c r="B26" s="30" t="s">
        <v>38</v>
      </c>
      <c r="C26" s="163"/>
      <c r="D26" s="49"/>
      <c r="E26" s="55"/>
      <c r="F26" s="21"/>
      <c r="G26" s="28"/>
      <c r="H26" s="186"/>
      <c r="I26" s="187"/>
      <c r="J26" s="187"/>
      <c r="K26" s="188"/>
      <c r="L26" s="72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</row>
    <row r="27" spans="1:27" s="36" customFormat="1" ht="19.5" customHeight="1" x14ac:dyDescent="0.15">
      <c r="A27" s="52" t="s">
        <v>39</v>
      </c>
      <c r="B27" s="32" t="s">
        <v>40</v>
      </c>
      <c r="C27" s="163">
        <v>399.39</v>
      </c>
      <c r="D27" s="49" t="s">
        <v>13</v>
      </c>
      <c r="E27" s="55"/>
      <c r="F27" s="21"/>
      <c r="G27" s="28"/>
      <c r="H27" s="186"/>
      <c r="I27" s="186"/>
      <c r="J27" s="187"/>
      <c r="K27" s="188"/>
      <c r="L27" s="72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spans="1:27" s="36" customFormat="1" ht="19.5" customHeight="1" x14ac:dyDescent="0.15">
      <c r="A28" s="52" t="s">
        <v>41</v>
      </c>
      <c r="B28" s="32" t="s">
        <v>42</v>
      </c>
      <c r="C28" s="163">
        <v>9076.5</v>
      </c>
      <c r="D28" s="49" t="s">
        <v>13</v>
      </c>
      <c r="E28" s="55"/>
      <c r="F28" s="21"/>
      <c r="G28" s="28"/>
      <c r="H28" s="186"/>
      <c r="I28" s="186"/>
      <c r="J28" s="187"/>
      <c r="K28" s="188"/>
      <c r="L28" s="72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</row>
    <row r="29" spans="1:27" s="36" customFormat="1" ht="19.5" customHeight="1" x14ac:dyDescent="0.15">
      <c r="A29" s="52" t="s">
        <v>43</v>
      </c>
      <c r="B29" s="32" t="s">
        <v>203</v>
      </c>
      <c r="C29" s="163">
        <v>503.27</v>
      </c>
      <c r="D29" s="49" t="s">
        <v>13</v>
      </c>
      <c r="E29" s="55"/>
      <c r="F29" s="21"/>
      <c r="G29" s="28"/>
      <c r="H29" s="186"/>
      <c r="I29" s="186"/>
      <c r="J29" s="187"/>
      <c r="K29" s="188"/>
      <c r="L29" s="72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</row>
    <row r="30" spans="1:27" s="36" customFormat="1" ht="19.5" customHeight="1" x14ac:dyDescent="0.15">
      <c r="A30" s="52" t="s">
        <v>45</v>
      </c>
      <c r="B30" s="32" t="s">
        <v>46</v>
      </c>
      <c r="C30" s="163">
        <v>2523.71</v>
      </c>
      <c r="D30" s="49" t="s">
        <v>13</v>
      </c>
      <c r="E30" s="55"/>
      <c r="F30" s="21"/>
      <c r="G30" s="28"/>
      <c r="H30" s="186"/>
      <c r="I30" s="186"/>
      <c r="J30" s="187"/>
      <c r="K30" s="188"/>
      <c r="L30" s="72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</row>
    <row r="31" spans="1:27" s="36" customFormat="1" ht="19.5" customHeight="1" x14ac:dyDescent="0.15">
      <c r="A31" s="29" t="s">
        <v>47</v>
      </c>
      <c r="B31" s="30" t="s">
        <v>48</v>
      </c>
      <c r="C31" s="163"/>
      <c r="D31" s="49"/>
      <c r="E31" s="55"/>
      <c r="F31" s="21"/>
      <c r="G31" s="28"/>
      <c r="H31" s="186"/>
      <c r="I31" s="186"/>
      <c r="J31" s="187"/>
      <c r="K31" s="188"/>
      <c r="L31" s="72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</row>
    <row r="32" spans="1:27" s="51" customFormat="1" ht="23.25" customHeight="1" x14ac:dyDescent="0.15">
      <c r="A32" s="56" t="s">
        <v>49</v>
      </c>
      <c r="B32" s="57" t="s">
        <v>50</v>
      </c>
      <c r="C32" s="163">
        <v>1</v>
      </c>
      <c r="D32" s="49" t="s">
        <v>51</v>
      </c>
      <c r="E32" s="58"/>
      <c r="F32" s="59"/>
      <c r="G32" s="60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</row>
    <row r="33" spans="1:27" s="51" customFormat="1" ht="23.25" customHeight="1" x14ac:dyDescent="0.15">
      <c r="A33" s="56" t="s">
        <v>52</v>
      </c>
      <c r="B33" s="57" t="s">
        <v>53</v>
      </c>
      <c r="C33" s="163">
        <v>2</v>
      </c>
      <c r="D33" s="49" t="s">
        <v>51</v>
      </c>
      <c r="E33" s="58"/>
      <c r="F33" s="59"/>
      <c r="G33" s="60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</row>
    <row r="34" spans="1:27" s="51" customFormat="1" ht="23.25" customHeight="1" x14ac:dyDescent="0.15">
      <c r="A34" s="56" t="s">
        <v>54</v>
      </c>
      <c r="B34" s="57" t="s">
        <v>55</v>
      </c>
      <c r="C34" s="163">
        <v>1</v>
      </c>
      <c r="D34" s="49" t="s">
        <v>51</v>
      </c>
      <c r="E34" s="58"/>
      <c r="F34" s="59"/>
      <c r="G34" s="60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</row>
    <row r="35" spans="1:27" s="51" customFormat="1" ht="23.25" customHeight="1" x14ac:dyDescent="0.15">
      <c r="A35" s="56" t="s">
        <v>56</v>
      </c>
      <c r="B35" s="57" t="s">
        <v>57</v>
      </c>
      <c r="C35" s="163">
        <v>23</v>
      </c>
      <c r="D35" s="49" t="s">
        <v>51</v>
      </c>
      <c r="E35" s="58"/>
      <c r="F35" s="59"/>
      <c r="G35" s="60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</row>
    <row r="36" spans="1:27" s="51" customFormat="1" ht="23.25" customHeight="1" x14ac:dyDescent="0.15">
      <c r="A36" s="56" t="s">
        <v>58</v>
      </c>
      <c r="B36" s="57" t="s">
        <v>59</v>
      </c>
      <c r="C36" s="163">
        <v>28</v>
      </c>
      <c r="D36" s="49" t="s">
        <v>51</v>
      </c>
      <c r="E36" s="58"/>
      <c r="F36" s="59"/>
      <c r="G36" s="60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</row>
    <row r="37" spans="1:27" s="36" customFormat="1" ht="22.5" customHeight="1" x14ac:dyDescent="0.15">
      <c r="A37" s="29" t="s">
        <v>60</v>
      </c>
      <c r="B37" s="30" t="s">
        <v>61</v>
      </c>
      <c r="C37" s="163"/>
      <c r="D37" s="49"/>
      <c r="E37" s="55"/>
      <c r="F37" s="59"/>
      <c r="G37" s="28"/>
      <c r="H37" s="186"/>
      <c r="I37" s="187"/>
      <c r="J37" s="187"/>
      <c r="K37" s="188"/>
      <c r="L37" s="72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</row>
    <row r="38" spans="1:27" s="51" customFormat="1" ht="23.25" customHeight="1" x14ac:dyDescent="0.15">
      <c r="A38" s="52" t="s">
        <v>62</v>
      </c>
      <c r="B38" s="57" t="s">
        <v>63</v>
      </c>
      <c r="C38" s="163">
        <v>1</v>
      </c>
      <c r="D38" s="62" t="s">
        <v>51</v>
      </c>
      <c r="E38" s="58"/>
      <c r="F38" s="63"/>
      <c r="G38" s="60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</row>
    <row r="39" spans="1:27" s="51" customFormat="1" ht="23.25" customHeight="1" x14ac:dyDescent="0.15">
      <c r="A39" s="52" t="s">
        <v>64</v>
      </c>
      <c r="B39" s="57" t="s">
        <v>65</v>
      </c>
      <c r="C39" s="163">
        <v>1</v>
      </c>
      <c r="D39" s="62" t="s">
        <v>51</v>
      </c>
      <c r="E39" s="58"/>
      <c r="F39" s="63"/>
      <c r="G39" s="60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</row>
    <row r="40" spans="1:27" s="51" customFormat="1" ht="23.25" customHeight="1" x14ac:dyDescent="0.15">
      <c r="A40" s="52" t="s">
        <v>66</v>
      </c>
      <c r="B40" s="57" t="s">
        <v>67</v>
      </c>
      <c r="C40" s="163">
        <v>1</v>
      </c>
      <c r="D40" s="62" t="s">
        <v>51</v>
      </c>
      <c r="E40" s="58"/>
      <c r="F40" s="63"/>
      <c r="G40" s="60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</row>
    <row r="41" spans="1:27" s="51" customFormat="1" ht="23.25" customHeight="1" x14ac:dyDescent="0.15">
      <c r="A41" s="52" t="s">
        <v>68</v>
      </c>
      <c r="B41" s="57" t="s">
        <v>69</v>
      </c>
      <c r="C41" s="163">
        <v>3</v>
      </c>
      <c r="D41" s="62" t="s">
        <v>51</v>
      </c>
      <c r="E41" s="58"/>
      <c r="F41" s="63"/>
      <c r="G41" s="60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</row>
    <row r="42" spans="1:27" s="36" customFormat="1" ht="24.75" customHeight="1" thickBot="1" x14ac:dyDescent="0.2">
      <c r="A42" s="65" t="s">
        <v>70</v>
      </c>
      <c r="B42" s="66" t="s">
        <v>71</v>
      </c>
      <c r="C42" s="165">
        <v>20</v>
      </c>
      <c r="D42" s="83" t="s">
        <v>51</v>
      </c>
      <c r="E42" s="67"/>
      <c r="F42" s="84"/>
      <c r="G42" s="68"/>
      <c r="H42" s="186"/>
      <c r="I42" s="187"/>
      <c r="J42" s="187"/>
      <c r="K42" s="188"/>
      <c r="L42" s="72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</row>
    <row r="43" spans="1:27" s="36" customFormat="1" ht="15" customHeight="1" thickTop="1" x14ac:dyDescent="0.15">
      <c r="A43" s="52"/>
      <c r="B43" s="57"/>
      <c r="C43" s="163"/>
      <c r="D43" s="62"/>
      <c r="E43" s="58"/>
      <c r="F43" s="164"/>
      <c r="G43" s="28"/>
      <c r="H43" s="186"/>
      <c r="I43" s="187"/>
      <c r="J43" s="187"/>
      <c r="K43" s="188"/>
      <c r="L43" s="72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</row>
    <row r="44" spans="1:27" s="36" customFormat="1" ht="25.5" customHeight="1" x14ac:dyDescent="0.15">
      <c r="A44" s="29" t="s">
        <v>72</v>
      </c>
      <c r="B44" s="30" t="s">
        <v>73</v>
      </c>
      <c r="C44" s="163"/>
      <c r="D44" s="62"/>
      <c r="E44" s="61"/>
      <c r="G44" s="28"/>
      <c r="H44" s="70"/>
      <c r="I44" s="71"/>
      <c r="J44" s="71"/>
      <c r="K44" s="71"/>
      <c r="L44" s="72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</row>
    <row r="45" spans="1:27" s="36" customFormat="1" ht="19.5" customHeight="1" x14ac:dyDescent="0.15">
      <c r="A45" s="52" t="s">
        <v>74</v>
      </c>
      <c r="B45" s="57" t="s">
        <v>53</v>
      </c>
      <c r="C45" s="163">
        <v>9</v>
      </c>
      <c r="D45" s="49" t="s">
        <v>51</v>
      </c>
      <c r="E45" s="58"/>
      <c r="F45" s="59"/>
      <c r="G45" s="28"/>
      <c r="H45" s="70"/>
      <c r="I45" s="71"/>
      <c r="J45" s="71"/>
      <c r="K45" s="71"/>
      <c r="L45" s="72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</row>
    <row r="46" spans="1:27" s="36" customFormat="1" ht="19.5" customHeight="1" x14ac:dyDescent="0.15">
      <c r="A46" s="52" t="s">
        <v>75</v>
      </c>
      <c r="B46" s="57" t="s">
        <v>76</v>
      </c>
      <c r="C46" s="163">
        <v>3</v>
      </c>
      <c r="D46" s="62" t="s">
        <v>51</v>
      </c>
      <c r="E46" s="58"/>
      <c r="F46" s="64"/>
      <c r="G46" s="28"/>
      <c r="H46" s="70"/>
      <c r="I46" s="71"/>
      <c r="J46" s="71"/>
      <c r="K46" s="71"/>
      <c r="L46" s="72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</row>
    <row r="47" spans="1:27" s="36" customFormat="1" ht="24.75" customHeight="1" x14ac:dyDescent="0.15">
      <c r="A47" s="52" t="s">
        <v>77</v>
      </c>
      <c r="B47" s="57" t="s">
        <v>59</v>
      </c>
      <c r="C47" s="163">
        <v>28</v>
      </c>
      <c r="D47" s="62" t="s">
        <v>51</v>
      </c>
      <c r="E47" s="58"/>
      <c r="F47" s="64"/>
      <c r="G47" s="28"/>
      <c r="H47" s="70"/>
      <c r="I47" s="71"/>
      <c r="J47" s="71"/>
      <c r="K47" s="71"/>
      <c r="L47" s="72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</row>
    <row r="48" spans="1:27" s="36" customFormat="1" ht="24" customHeight="1" x14ac:dyDescent="0.15">
      <c r="A48" s="29" t="s">
        <v>78</v>
      </c>
      <c r="B48" s="30" t="s">
        <v>79</v>
      </c>
      <c r="C48" s="163"/>
      <c r="D48" s="62"/>
      <c r="E48" s="21"/>
      <c r="F48" s="64"/>
      <c r="G48" s="28"/>
      <c r="H48" s="183"/>
      <c r="I48" s="71"/>
      <c r="J48" s="71"/>
      <c r="K48" s="188"/>
      <c r="L48" s="72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</row>
    <row r="49" spans="1:27" s="36" customFormat="1" ht="19.5" customHeight="1" x14ac:dyDescent="0.15">
      <c r="A49" s="52" t="s">
        <v>80</v>
      </c>
      <c r="B49" s="57" t="s">
        <v>81</v>
      </c>
      <c r="C49" s="163">
        <v>11</v>
      </c>
      <c r="D49" s="62" t="s">
        <v>51</v>
      </c>
      <c r="E49" s="58"/>
      <c r="F49" s="64"/>
      <c r="G49" s="28"/>
      <c r="H49" s="70"/>
      <c r="I49" s="71"/>
      <c r="J49" s="71"/>
      <c r="K49" s="71"/>
      <c r="L49" s="72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</row>
    <row r="50" spans="1:27" s="36" customFormat="1" ht="26.25" customHeight="1" x14ac:dyDescent="0.15">
      <c r="A50" s="52" t="s">
        <v>82</v>
      </c>
      <c r="B50" s="57" t="s">
        <v>83</v>
      </c>
      <c r="C50" s="163">
        <v>1</v>
      </c>
      <c r="D50" s="49" t="s">
        <v>51</v>
      </c>
      <c r="E50" s="21"/>
      <c r="F50" s="21"/>
      <c r="G50" s="28"/>
      <c r="H50" s="70"/>
      <c r="I50" s="71"/>
      <c r="J50" s="71"/>
      <c r="K50" s="71"/>
      <c r="L50" s="72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</row>
    <row r="51" spans="1:27" s="36" customFormat="1" ht="26.25" customHeight="1" x14ac:dyDescent="0.15">
      <c r="A51" s="52" t="s">
        <v>84</v>
      </c>
      <c r="B51" s="57" t="s">
        <v>85</v>
      </c>
      <c r="C51" s="163">
        <v>7</v>
      </c>
      <c r="D51" s="49" t="s">
        <v>51</v>
      </c>
      <c r="E51" s="21"/>
      <c r="F51" s="21"/>
      <c r="G51" s="28"/>
      <c r="H51" s="70"/>
      <c r="I51" s="71"/>
      <c r="J51" s="71"/>
      <c r="K51" s="71"/>
      <c r="L51" s="72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</row>
    <row r="52" spans="1:27" s="73" customFormat="1" ht="21.75" customHeight="1" x14ac:dyDescent="0.15">
      <c r="A52" s="29" t="s">
        <v>86</v>
      </c>
      <c r="B52" s="69" t="s">
        <v>87</v>
      </c>
      <c r="C52" s="163"/>
      <c r="D52" s="49"/>
      <c r="E52" s="21"/>
      <c r="F52" s="21"/>
      <c r="G52" s="28"/>
      <c r="H52" s="70"/>
      <c r="I52" s="71"/>
      <c r="J52" s="71"/>
      <c r="K52" s="71"/>
      <c r="L52" s="72"/>
    </row>
    <row r="53" spans="1:27" s="36" customFormat="1" ht="24.75" customHeight="1" x14ac:dyDescent="0.15">
      <c r="A53" s="52" t="s">
        <v>88</v>
      </c>
      <c r="B53" s="57" t="s">
        <v>89</v>
      </c>
      <c r="C53" s="163">
        <v>5</v>
      </c>
      <c r="D53" s="62" t="s">
        <v>51</v>
      </c>
      <c r="E53" s="21"/>
      <c r="F53" s="64"/>
      <c r="G53" s="74"/>
      <c r="H53" s="70"/>
      <c r="I53" s="71"/>
      <c r="J53" s="71"/>
      <c r="K53" s="71"/>
      <c r="L53" s="72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</row>
    <row r="54" spans="1:27" s="36" customFormat="1" ht="25.5" customHeight="1" x14ac:dyDescent="0.15">
      <c r="A54" s="52" t="s">
        <v>90</v>
      </c>
      <c r="B54" s="57" t="s">
        <v>91</v>
      </c>
      <c r="C54" s="163">
        <v>10</v>
      </c>
      <c r="D54" s="62" t="s">
        <v>51</v>
      </c>
      <c r="E54" s="21"/>
      <c r="F54" s="64"/>
      <c r="G54" s="75"/>
      <c r="H54" s="70"/>
      <c r="I54" s="71"/>
      <c r="J54" s="71"/>
      <c r="K54" s="71"/>
      <c r="L54" s="72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</row>
    <row r="55" spans="1:27" s="36" customFormat="1" ht="24.75" customHeight="1" x14ac:dyDescent="0.15">
      <c r="A55" s="29" t="s">
        <v>92</v>
      </c>
      <c r="B55" s="30" t="s">
        <v>93</v>
      </c>
      <c r="C55" s="163"/>
      <c r="D55" s="62"/>
      <c r="E55" s="21"/>
      <c r="F55" s="64"/>
      <c r="G55" s="28"/>
      <c r="H55" s="70"/>
      <c r="I55" s="71"/>
      <c r="J55" s="71"/>
      <c r="K55" s="71"/>
      <c r="L55" s="72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</row>
    <row r="56" spans="1:27" s="36" customFormat="1" ht="19.5" customHeight="1" x14ac:dyDescent="0.15">
      <c r="A56" s="52" t="s">
        <v>94</v>
      </c>
      <c r="B56" s="57" t="s">
        <v>95</v>
      </c>
      <c r="C56" s="163">
        <v>2</v>
      </c>
      <c r="D56" s="62" t="s">
        <v>51</v>
      </c>
      <c r="E56" s="21"/>
      <c r="F56" s="64"/>
      <c r="G56" s="28"/>
      <c r="H56" s="70"/>
      <c r="I56" s="71"/>
      <c r="J56" s="71"/>
      <c r="K56" s="71"/>
      <c r="L56" s="72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</row>
    <row r="57" spans="1:27" s="36" customFormat="1" ht="19.5" customHeight="1" x14ac:dyDescent="0.15">
      <c r="A57" s="52" t="s">
        <v>96</v>
      </c>
      <c r="B57" s="57" t="s">
        <v>97</v>
      </c>
      <c r="C57" s="163">
        <v>85</v>
      </c>
      <c r="D57" s="62" t="s">
        <v>51</v>
      </c>
      <c r="E57" s="21"/>
      <c r="F57" s="64"/>
      <c r="G57" s="28"/>
      <c r="H57" s="70"/>
      <c r="I57" s="71"/>
      <c r="J57" s="71"/>
      <c r="K57" s="71"/>
      <c r="L57" s="72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</row>
    <row r="58" spans="1:27" s="36" customFormat="1" ht="19.5" customHeight="1" x14ac:dyDescent="0.15">
      <c r="A58" s="52" t="s">
        <v>179</v>
      </c>
      <c r="B58" s="57" t="s">
        <v>98</v>
      </c>
      <c r="C58" s="163">
        <v>2</v>
      </c>
      <c r="D58" s="62" t="s">
        <v>51</v>
      </c>
      <c r="E58" s="21"/>
      <c r="F58" s="64"/>
      <c r="G58" s="28"/>
      <c r="H58" s="70"/>
      <c r="I58" s="71"/>
      <c r="J58" s="71"/>
      <c r="K58" s="71"/>
      <c r="L58" s="72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</row>
    <row r="59" spans="1:27" s="36" customFormat="1" ht="19.5" customHeight="1" x14ac:dyDescent="0.15">
      <c r="A59" s="52" t="s">
        <v>180</v>
      </c>
      <c r="B59" s="57" t="s">
        <v>99</v>
      </c>
      <c r="C59" s="163">
        <v>34</v>
      </c>
      <c r="D59" s="62" t="s">
        <v>51</v>
      </c>
      <c r="E59" s="21"/>
      <c r="F59" s="64"/>
      <c r="G59" s="28"/>
      <c r="H59" s="70"/>
      <c r="I59" s="71"/>
      <c r="J59" s="71"/>
      <c r="K59" s="71"/>
      <c r="L59" s="72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</row>
    <row r="60" spans="1:27" s="36" customFormat="1" ht="19.5" customHeight="1" x14ac:dyDescent="0.15">
      <c r="A60" s="52" t="s">
        <v>181</v>
      </c>
      <c r="B60" s="57" t="s">
        <v>100</v>
      </c>
      <c r="C60" s="163">
        <v>7</v>
      </c>
      <c r="D60" s="62" t="s">
        <v>51</v>
      </c>
      <c r="E60" s="21"/>
      <c r="F60" s="64"/>
      <c r="G60" s="28"/>
      <c r="H60" s="70"/>
      <c r="I60" s="71"/>
      <c r="J60" s="71"/>
      <c r="K60" s="71"/>
      <c r="L60" s="72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</row>
    <row r="61" spans="1:27" s="36" customFormat="1" ht="19.5" customHeight="1" x14ac:dyDescent="0.15">
      <c r="A61" s="29" t="s">
        <v>101</v>
      </c>
      <c r="B61" s="30" t="s">
        <v>178</v>
      </c>
      <c r="C61" s="163"/>
      <c r="D61" s="49"/>
      <c r="E61" s="21"/>
      <c r="F61" s="21"/>
      <c r="G61" s="28"/>
      <c r="H61" s="183"/>
      <c r="I61" s="71"/>
      <c r="J61" s="71"/>
      <c r="K61" s="188"/>
      <c r="L61" s="72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</row>
    <row r="62" spans="1:27" s="36" customFormat="1" ht="40.5" customHeight="1" x14ac:dyDescent="0.15">
      <c r="A62" s="52" t="s">
        <v>103</v>
      </c>
      <c r="B62" s="76" t="s">
        <v>104</v>
      </c>
      <c r="C62" s="163">
        <v>1</v>
      </c>
      <c r="D62" s="78" t="s">
        <v>51</v>
      </c>
      <c r="E62" s="79"/>
      <c r="F62" s="77"/>
      <c r="G62" s="28"/>
      <c r="H62" s="183"/>
      <c r="I62" s="71"/>
      <c r="J62" s="71"/>
      <c r="K62" s="188"/>
      <c r="L62" s="72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</row>
    <row r="63" spans="1:27" s="36" customFormat="1" ht="25.5" customHeight="1" x14ac:dyDescent="0.15">
      <c r="A63" s="52" t="s">
        <v>105</v>
      </c>
      <c r="B63" s="80" t="s">
        <v>106</v>
      </c>
      <c r="C63" s="163">
        <v>1</v>
      </c>
      <c r="D63" s="78" t="s">
        <v>51</v>
      </c>
      <c r="E63" s="81"/>
      <c r="F63" s="77"/>
      <c r="G63" s="28">
        <f>SUM(F25:F63)</f>
        <v>0</v>
      </c>
      <c r="H63" s="183"/>
      <c r="I63" s="71"/>
      <c r="J63" s="71"/>
      <c r="K63" s="188"/>
      <c r="L63" s="72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</row>
    <row r="64" spans="1:27" s="36" customFormat="1" ht="16.5" customHeight="1" x14ac:dyDescent="0.15">
      <c r="A64" s="52"/>
      <c r="B64" s="80"/>
      <c r="C64" s="163"/>
      <c r="D64" s="78"/>
      <c r="E64" s="81"/>
      <c r="F64" s="77"/>
      <c r="G64" s="28"/>
      <c r="H64" s="183"/>
      <c r="I64" s="71"/>
      <c r="J64" s="71"/>
      <c r="K64" s="188"/>
      <c r="L64" s="72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</row>
    <row r="65" spans="1:27" s="36" customFormat="1" ht="42.75" customHeight="1" x14ac:dyDescent="0.15">
      <c r="A65" s="29" t="s">
        <v>107</v>
      </c>
      <c r="B65" s="53" t="s">
        <v>108</v>
      </c>
      <c r="C65" s="163"/>
      <c r="D65" s="49"/>
      <c r="E65" s="55"/>
      <c r="F65" s="21"/>
      <c r="G65" s="28"/>
      <c r="H65" s="183"/>
      <c r="I65" s="71"/>
      <c r="J65" s="71"/>
      <c r="K65" s="188"/>
      <c r="L65" s="72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</row>
    <row r="66" spans="1:27" s="36" customFormat="1" ht="26.25" customHeight="1" x14ac:dyDescent="0.15">
      <c r="A66" s="29" t="s">
        <v>109</v>
      </c>
      <c r="B66" s="30" t="s">
        <v>38</v>
      </c>
      <c r="C66" s="163"/>
      <c r="D66" s="49"/>
      <c r="E66" s="55"/>
      <c r="F66" s="21"/>
      <c r="G66" s="28"/>
      <c r="H66" s="186"/>
      <c r="I66" s="187"/>
      <c r="J66" s="187"/>
      <c r="K66" s="188"/>
      <c r="L66" s="72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</row>
    <row r="67" spans="1:27" s="36" customFormat="1" ht="19.5" customHeight="1" x14ac:dyDescent="0.15">
      <c r="A67" s="52" t="s">
        <v>110</v>
      </c>
      <c r="B67" s="32" t="s">
        <v>40</v>
      </c>
      <c r="C67" s="163">
        <v>399.39</v>
      </c>
      <c r="D67" s="49" t="s">
        <v>13</v>
      </c>
      <c r="E67" s="55"/>
      <c r="F67" s="21"/>
      <c r="G67" s="28"/>
      <c r="H67" s="186"/>
      <c r="I67" s="187"/>
      <c r="J67" s="187"/>
      <c r="K67" s="188"/>
      <c r="L67" s="72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</row>
    <row r="68" spans="1:27" s="36" customFormat="1" ht="19.5" customHeight="1" x14ac:dyDescent="0.15">
      <c r="A68" s="52" t="s">
        <v>111</v>
      </c>
      <c r="B68" s="32" t="s">
        <v>42</v>
      </c>
      <c r="C68" s="163">
        <v>9076.5</v>
      </c>
      <c r="D68" s="49" t="s">
        <v>13</v>
      </c>
      <c r="E68" s="55"/>
      <c r="F68" s="21"/>
      <c r="G68" s="28"/>
      <c r="H68" s="186"/>
      <c r="I68" s="187"/>
      <c r="J68" s="187"/>
      <c r="K68" s="188"/>
      <c r="L68" s="72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</row>
    <row r="69" spans="1:27" s="36" customFormat="1" ht="19.5" customHeight="1" x14ac:dyDescent="0.15">
      <c r="A69" s="52" t="s">
        <v>112</v>
      </c>
      <c r="B69" s="32" t="s">
        <v>44</v>
      </c>
      <c r="C69" s="163">
        <v>503.27</v>
      </c>
      <c r="D69" s="49" t="s">
        <v>13</v>
      </c>
      <c r="E69" s="55"/>
      <c r="F69" s="21"/>
      <c r="G69" s="28"/>
      <c r="H69" s="186"/>
      <c r="I69" s="187"/>
      <c r="J69" s="187"/>
      <c r="K69" s="188"/>
      <c r="L69" s="72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</row>
    <row r="70" spans="1:27" s="36" customFormat="1" ht="19.5" customHeight="1" x14ac:dyDescent="0.15">
      <c r="A70" s="52" t="s">
        <v>113</v>
      </c>
      <c r="B70" s="32" t="s">
        <v>46</v>
      </c>
      <c r="C70" s="163">
        <v>2523.71</v>
      </c>
      <c r="D70" s="49" t="s">
        <v>13</v>
      </c>
      <c r="E70" s="55"/>
      <c r="F70" s="21"/>
      <c r="G70" s="28"/>
      <c r="H70" s="186"/>
      <c r="I70" s="187"/>
      <c r="J70" s="187"/>
      <c r="K70" s="188"/>
      <c r="L70" s="72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</row>
    <row r="71" spans="1:27" s="51" customFormat="1" ht="23.25" customHeight="1" x14ac:dyDescent="0.15">
      <c r="A71" s="29" t="s">
        <v>114</v>
      </c>
      <c r="B71" s="69" t="s">
        <v>48</v>
      </c>
      <c r="C71" s="163"/>
      <c r="D71" s="82"/>
      <c r="E71" s="55"/>
      <c r="F71" s="59"/>
      <c r="G71" s="60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</row>
    <row r="72" spans="1:27" s="51" customFormat="1" ht="23.25" customHeight="1" x14ac:dyDescent="0.15">
      <c r="A72" s="56" t="s">
        <v>115</v>
      </c>
      <c r="B72" s="57" t="s">
        <v>50</v>
      </c>
      <c r="C72" s="163">
        <v>1</v>
      </c>
      <c r="D72" s="49" t="s">
        <v>51</v>
      </c>
      <c r="E72" s="58"/>
      <c r="F72" s="59"/>
      <c r="G72" s="60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</row>
    <row r="73" spans="1:27" s="51" customFormat="1" ht="23.25" customHeight="1" x14ac:dyDescent="0.15">
      <c r="A73" s="56" t="s">
        <v>116</v>
      </c>
      <c r="B73" s="57" t="s">
        <v>53</v>
      </c>
      <c r="C73" s="163">
        <v>2</v>
      </c>
      <c r="D73" s="49" t="s">
        <v>51</v>
      </c>
      <c r="E73" s="58"/>
      <c r="F73" s="59"/>
      <c r="G73" s="60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</row>
    <row r="74" spans="1:27" s="51" customFormat="1" ht="23.25" customHeight="1" x14ac:dyDescent="0.15">
      <c r="A74" s="56" t="s">
        <v>117</v>
      </c>
      <c r="B74" s="57" t="s">
        <v>55</v>
      </c>
      <c r="C74" s="163">
        <v>1</v>
      </c>
      <c r="D74" s="49" t="s">
        <v>51</v>
      </c>
      <c r="E74" s="58"/>
      <c r="F74" s="59"/>
      <c r="G74" s="60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</row>
    <row r="75" spans="1:27" s="51" customFormat="1" ht="23.25" customHeight="1" x14ac:dyDescent="0.15">
      <c r="A75" s="56" t="s">
        <v>118</v>
      </c>
      <c r="B75" s="57" t="s">
        <v>57</v>
      </c>
      <c r="C75" s="163">
        <v>23</v>
      </c>
      <c r="D75" s="49" t="s">
        <v>51</v>
      </c>
      <c r="E75" s="58"/>
      <c r="F75" s="59"/>
      <c r="G75" s="60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</row>
    <row r="76" spans="1:27" s="51" customFormat="1" ht="23.25" customHeight="1" thickBot="1" x14ac:dyDescent="0.2">
      <c r="A76" s="166" t="s">
        <v>119</v>
      </c>
      <c r="B76" s="66" t="s">
        <v>59</v>
      </c>
      <c r="C76" s="165">
        <v>28</v>
      </c>
      <c r="D76" s="83" t="s">
        <v>51</v>
      </c>
      <c r="E76" s="67"/>
      <c r="F76" s="84"/>
      <c r="G76" s="16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</row>
    <row r="77" spans="1:27" s="51" customFormat="1" ht="13.5" customHeight="1" thickTop="1" x14ac:dyDescent="0.15">
      <c r="A77" s="56"/>
      <c r="B77" s="57"/>
      <c r="C77" s="163"/>
      <c r="D77" s="49"/>
      <c r="E77" s="58"/>
      <c r="F77" s="59"/>
      <c r="G77" s="60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</row>
    <row r="78" spans="1:27" s="36" customFormat="1" ht="26.25" customHeight="1" x14ac:dyDescent="0.15">
      <c r="A78" s="29" t="s">
        <v>120</v>
      </c>
      <c r="B78" s="30" t="s">
        <v>61</v>
      </c>
      <c r="C78" s="163"/>
      <c r="D78" s="49"/>
      <c r="E78" s="55"/>
      <c r="F78" s="59"/>
      <c r="G78" s="28"/>
      <c r="H78" s="186"/>
      <c r="I78" s="187"/>
      <c r="J78" s="187"/>
      <c r="K78" s="188"/>
      <c r="L78" s="72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</row>
    <row r="79" spans="1:27" s="36" customFormat="1" ht="24.75" customHeight="1" x14ac:dyDescent="0.15">
      <c r="A79" s="52" t="s">
        <v>121</v>
      </c>
      <c r="B79" s="57" t="s">
        <v>63</v>
      </c>
      <c r="C79" s="163">
        <v>1</v>
      </c>
      <c r="D79" s="62" t="s">
        <v>51</v>
      </c>
      <c r="E79" s="58"/>
      <c r="F79" s="59"/>
      <c r="G79" s="28"/>
      <c r="H79" s="186"/>
      <c r="I79" s="187"/>
      <c r="J79" s="187"/>
      <c r="K79" s="188"/>
      <c r="L79" s="72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</row>
    <row r="80" spans="1:27" s="36" customFormat="1" ht="26.25" customHeight="1" x14ac:dyDescent="0.15">
      <c r="A80" s="52" t="s">
        <v>122</v>
      </c>
      <c r="B80" s="57" t="s">
        <v>65</v>
      </c>
      <c r="C80" s="163">
        <v>1</v>
      </c>
      <c r="D80" s="62" t="s">
        <v>51</v>
      </c>
      <c r="E80" s="58"/>
      <c r="F80" s="59"/>
      <c r="G80" s="28"/>
      <c r="H80" s="186"/>
      <c r="I80" s="187"/>
      <c r="J80" s="187"/>
      <c r="K80" s="188"/>
      <c r="L80" s="72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</row>
    <row r="81" spans="1:27" s="36" customFormat="1" ht="26.25" customHeight="1" x14ac:dyDescent="0.15">
      <c r="A81" s="52" t="s">
        <v>182</v>
      </c>
      <c r="B81" s="57" t="s">
        <v>67</v>
      </c>
      <c r="C81" s="163">
        <v>1</v>
      </c>
      <c r="D81" s="62" t="s">
        <v>51</v>
      </c>
      <c r="E81" s="58"/>
      <c r="F81" s="59"/>
      <c r="G81" s="28"/>
      <c r="H81" s="186"/>
      <c r="I81" s="187"/>
      <c r="J81" s="187"/>
      <c r="K81" s="188"/>
      <c r="L81" s="72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</row>
    <row r="82" spans="1:27" s="36" customFormat="1" ht="26.25" customHeight="1" x14ac:dyDescent="0.15">
      <c r="A82" s="52" t="s">
        <v>183</v>
      </c>
      <c r="B82" s="57" t="s">
        <v>69</v>
      </c>
      <c r="C82" s="163">
        <v>3</v>
      </c>
      <c r="D82" s="62" t="s">
        <v>51</v>
      </c>
      <c r="E82" s="58"/>
      <c r="F82" s="59"/>
      <c r="G82" s="28"/>
      <c r="H82" s="186"/>
      <c r="I82" s="187"/>
      <c r="J82" s="187"/>
      <c r="K82" s="188"/>
      <c r="L82" s="72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</row>
    <row r="83" spans="1:27" s="36" customFormat="1" ht="26.25" customHeight="1" x14ac:dyDescent="0.15">
      <c r="A83" s="52" t="s">
        <v>184</v>
      </c>
      <c r="B83" s="57" t="s">
        <v>71</v>
      </c>
      <c r="C83" s="163">
        <v>20</v>
      </c>
      <c r="D83" s="49" t="s">
        <v>51</v>
      </c>
      <c r="E83" s="58"/>
      <c r="F83" s="59"/>
      <c r="G83" s="28"/>
      <c r="H83" s="186"/>
      <c r="I83" s="187"/>
      <c r="J83" s="187"/>
      <c r="K83" s="188"/>
      <c r="L83" s="72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</row>
    <row r="84" spans="1:27" s="36" customFormat="1" ht="24.75" customHeight="1" x14ac:dyDescent="0.15">
      <c r="A84" s="29" t="s">
        <v>123</v>
      </c>
      <c r="B84" s="69" t="s">
        <v>73</v>
      </c>
      <c r="C84" s="163"/>
      <c r="D84" s="49"/>
      <c r="E84" s="55"/>
      <c r="F84" s="59"/>
      <c r="G84" s="28"/>
      <c r="H84" s="70"/>
      <c r="I84" s="71"/>
      <c r="J84" s="71"/>
      <c r="K84" s="71"/>
      <c r="L84" s="72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</row>
    <row r="85" spans="1:27" s="36" customFormat="1" ht="22.5" customHeight="1" x14ac:dyDescent="0.15">
      <c r="A85" s="52" t="s">
        <v>124</v>
      </c>
      <c r="B85" s="57" t="s">
        <v>53</v>
      </c>
      <c r="C85" s="163">
        <v>9</v>
      </c>
      <c r="D85" s="49" t="s">
        <v>51</v>
      </c>
      <c r="E85" s="58"/>
      <c r="F85" s="59"/>
      <c r="G85" s="28"/>
      <c r="H85" s="85"/>
      <c r="I85" s="71"/>
      <c r="J85" s="71"/>
      <c r="K85" s="71"/>
      <c r="L85" s="72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</row>
    <row r="86" spans="1:27" s="36" customFormat="1" ht="22.5" customHeight="1" x14ac:dyDescent="0.15">
      <c r="A86" s="52" t="s">
        <v>125</v>
      </c>
      <c r="B86" s="57" t="s">
        <v>76</v>
      </c>
      <c r="C86" s="163">
        <v>3</v>
      </c>
      <c r="D86" s="62" t="s">
        <v>51</v>
      </c>
      <c r="E86" s="58"/>
      <c r="F86" s="59"/>
      <c r="G86" s="28"/>
      <c r="H86" s="85"/>
      <c r="I86" s="71"/>
      <c r="J86" s="71"/>
      <c r="K86" s="71"/>
      <c r="L86" s="72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</row>
    <row r="87" spans="1:27" s="36" customFormat="1" ht="22.5" customHeight="1" x14ac:dyDescent="0.15">
      <c r="A87" s="52" t="s">
        <v>126</v>
      </c>
      <c r="B87" s="57" t="s">
        <v>59</v>
      </c>
      <c r="C87" s="163">
        <v>28</v>
      </c>
      <c r="D87" s="62" t="s">
        <v>51</v>
      </c>
      <c r="E87" s="58"/>
      <c r="F87" s="59"/>
      <c r="G87" s="28"/>
      <c r="H87" s="85"/>
      <c r="I87" s="71"/>
      <c r="J87" s="71"/>
      <c r="K87" s="71"/>
      <c r="L87" s="72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</row>
    <row r="88" spans="1:27" s="36" customFormat="1" ht="19.5" customHeight="1" x14ac:dyDescent="0.15">
      <c r="A88" s="29" t="s">
        <v>127</v>
      </c>
      <c r="B88" s="30" t="s">
        <v>79</v>
      </c>
      <c r="C88" s="163"/>
      <c r="D88" s="62"/>
      <c r="E88" s="21"/>
      <c r="F88" s="64"/>
      <c r="G88" s="28"/>
      <c r="H88" s="70"/>
      <c r="I88" s="71"/>
      <c r="J88" s="71"/>
      <c r="K88" s="71"/>
      <c r="L88" s="72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</row>
    <row r="89" spans="1:27" s="36" customFormat="1" ht="19.5" customHeight="1" x14ac:dyDescent="0.15">
      <c r="A89" s="52" t="s">
        <v>128</v>
      </c>
      <c r="B89" s="57" t="s">
        <v>81</v>
      </c>
      <c r="C89" s="163">
        <v>11</v>
      </c>
      <c r="D89" s="62" t="s">
        <v>51</v>
      </c>
      <c r="E89" s="58"/>
      <c r="F89" s="59"/>
      <c r="G89" s="28"/>
      <c r="H89" s="70"/>
      <c r="I89" s="71"/>
      <c r="J89" s="71"/>
      <c r="K89" s="71"/>
      <c r="L89" s="72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</row>
    <row r="90" spans="1:27" s="36" customFormat="1" ht="19.5" customHeight="1" x14ac:dyDescent="0.15">
      <c r="A90" s="52" t="s">
        <v>129</v>
      </c>
      <c r="B90" s="57" t="s">
        <v>83</v>
      </c>
      <c r="C90" s="163">
        <v>1</v>
      </c>
      <c r="D90" s="49" t="s">
        <v>51</v>
      </c>
      <c r="E90" s="58"/>
      <c r="F90" s="59"/>
      <c r="G90" s="28"/>
      <c r="H90" s="70"/>
      <c r="I90" s="71"/>
      <c r="J90" s="71"/>
      <c r="K90" s="71"/>
      <c r="L90" s="72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</row>
    <row r="91" spans="1:27" s="36" customFormat="1" ht="19.5" customHeight="1" x14ac:dyDescent="0.15">
      <c r="A91" s="52" t="s">
        <v>130</v>
      </c>
      <c r="B91" s="57" t="s">
        <v>85</v>
      </c>
      <c r="C91" s="163">
        <v>7</v>
      </c>
      <c r="D91" s="49" t="s">
        <v>51</v>
      </c>
      <c r="E91" s="58"/>
      <c r="F91" s="59"/>
      <c r="G91" s="28"/>
      <c r="H91" s="70"/>
      <c r="I91" s="71"/>
      <c r="J91" s="71"/>
      <c r="K91" s="71"/>
      <c r="L91" s="72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</row>
    <row r="92" spans="1:27" s="73" customFormat="1" ht="24" customHeight="1" x14ac:dyDescent="0.15">
      <c r="A92" s="29" t="s">
        <v>131</v>
      </c>
      <c r="B92" s="69" t="s">
        <v>87</v>
      </c>
      <c r="C92" s="163"/>
      <c r="D92" s="49"/>
      <c r="E92" s="21"/>
      <c r="F92" s="21"/>
      <c r="G92" s="28"/>
      <c r="H92" s="70"/>
      <c r="I92" s="71"/>
      <c r="J92" s="71"/>
      <c r="K92" s="71"/>
      <c r="L92" s="72"/>
    </row>
    <row r="93" spans="1:27" s="36" customFormat="1" ht="24.75" customHeight="1" x14ac:dyDescent="0.15">
      <c r="A93" s="52" t="s">
        <v>132</v>
      </c>
      <c r="B93" s="57" t="s">
        <v>99</v>
      </c>
      <c r="C93" s="163">
        <v>5</v>
      </c>
      <c r="D93" s="62" t="s">
        <v>51</v>
      </c>
      <c r="E93" s="21"/>
      <c r="F93" s="59"/>
      <c r="G93" s="28"/>
      <c r="H93" s="70"/>
      <c r="I93" s="71"/>
      <c r="J93" s="71"/>
      <c r="K93" s="71"/>
      <c r="L93" s="72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</row>
    <row r="94" spans="1:27" s="36" customFormat="1" ht="22.5" customHeight="1" x14ac:dyDescent="0.15">
      <c r="A94" s="52" t="s">
        <v>133</v>
      </c>
      <c r="B94" s="57" t="s">
        <v>100</v>
      </c>
      <c r="C94" s="163">
        <v>10</v>
      </c>
      <c r="D94" s="62" t="s">
        <v>51</v>
      </c>
      <c r="E94" s="21"/>
      <c r="F94" s="59"/>
      <c r="G94" s="28"/>
      <c r="H94" s="70"/>
      <c r="I94" s="71"/>
      <c r="J94" s="71"/>
      <c r="K94" s="71"/>
      <c r="L94" s="72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</row>
    <row r="95" spans="1:27" s="36" customFormat="1" ht="27" customHeight="1" x14ac:dyDescent="0.15">
      <c r="A95" s="29" t="s">
        <v>134</v>
      </c>
      <c r="B95" s="30" t="s">
        <v>102</v>
      </c>
      <c r="C95" s="163"/>
      <c r="D95" s="49"/>
      <c r="E95" s="21"/>
      <c r="F95" s="21"/>
      <c r="G95" s="28"/>
      <c r="H95" s="183"/>
      <c r="I95" s="71"/>
      <c r="J95" s="71"/>
      <c r="K95" s="188"/>
      <c r="L95" s="72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</row>
    <row r="96" spans="1:27" s="36" customFormat="1" ht="42.75" customHeight="1" x14ac:dyDescent="0.15">
      <c r="A96" s="52" t="s">
        <v>135</v>
      </c>
      <c r="B96" s="76" t="s">
        <v>104</v>
      </c>
      <c r="C96" s="163">
        <v>1</v>
      </c>
      <c r="D96" s="78" t="s">
        <v>51</v>
      </c>
      <c r="E96" s="79"/>
      <c r="F96" s="77"/>
      <c r="G96" s="28"/>
      <c r="H96" s="183"/>
      <c r="I96" s="71"/>
      <c r="J96" s="71"/>
      <c r="K96" s="188"/>
      <c r="L96" s="72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</row>
    <row r="97" spans="1:27" s="36" customFormat="1" ht="29.25" customHeight="1" x14ac:dyDescent="0.15">
      <c r="A97" s="52" t="s">
        <v>136</v>
      </c>
      <c r="B97" s="80" t="s">
        <v>106</v>
      </c>
      <c r="C97" s="163">
        <v>1</v>
      </c>
      <c r="D97" s="78" t="s">
        <v>51</v>
      </c>
      <c r="E97" s="81"/>
      <c r="F97" s="77"/>
      <c r="G97" s="28">
        <f>SUM(F65:F97)</f>
        <v>0</v>
      </c>
      <c r="H97" s="183"/>
      <c r="I97" s="71"/>
      <c r="J97" s="71"/>
      <c r="K97" s="188"/>
      <c r="L97" s="72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</row>
    <row r="98" spans="1:27" s="36" customFormat="1" ht="21.75" customHeight="1" x14ac:dyDescent="0.15">
      <c r="A98" s="52"/>
      <c r="B98" s="57"/>
      <c r="C98" s="163"/>
      <c r="D98" s="49"/>
      <c r="E98" s="21"/>
      <c r="F98" s="21"/>
      <c r="G98" s="28"/>
      <c r="H98" s="70"/>
      <c r="I98" s="71"/>
      <c r="J98" s="71"/>
      <c r="K98" s="71"/>
      <c r="L98" s="72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</row>
    <row r="99" spans="1:27" s="36" customFormat="1" ht="27.75" customHeight="1" x14ac:dyDescent="0.2">
      <c r="A99" s="15" t="s">
        <v>137</v>
      </c>
      <c r="B99" s="16" t="s">
        <v>138</v>
      </c>
      <c r="C99" s="163">
        <v>10</v>
      </c>
      <c r="D99" s="22" t="s">
        <v>139</v>
      </c>
      <c r="E99" s="31"/>
      <c r="F99" s="21"/>
      <c r="G99" s="86">
        <f>SUM(F99)</f>
        <v>0</v>
      </c>
      <c r="H99" s="183"/>
      <c r="I99" s="71"/>
      <c r="J99" s="71"/>
      <c r="K99" s="188"/>
      <c r="L99" s="72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</row>
    <row r="100" spans="1:27" s="36" customFormat="1" ht="19.5" customHeight="1" x14ac:dyDescent="0.2">
      <c r="A100" s="15"/>
      <c r="B100" s="16"/>
      <c r="C100" s="163"/>
      <c r="D100" s="22"/>
      <c r="E100" s="31"/>
      <c r="F100" s="21"/>
      <c r="G100" s="86"/>
      <c r="H100" s="183"/>
      <c r="I100" s="71"/>
      <c r="J100" s="71"/>
      <c r="K100" s="188"/>
      <c r="L100" s="72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</row>
    <row r="101" spans="1:27" s="36" customFormat="1" ht="28.5" customHeight="1" x14ac:dyDescent="0.15">
      <c r="A101" s="15" t="s">
        <v>140</v>
      </c>
      <c r="B101" s="30" t="s">
        <v>141</v>
      </c>
      <c r="C101" s="163">
        <v>8.92</v>
      </c>
      <c r="D101" s="49" t="s">
        <v>23</v>
      </c>
      <c r="E101" s="55"/>
      <c r="F101" s="21"/>
      <c r="G101" s="28">
        <f>SUM(F101)</f>
        <v>0</v>
      </c>
      <c r="H101" s="183"/>
      <c r="I101" s="71"/>
      <c r="J101" s="71"/>
      <c r="K101" s="188"/>
      <c r="L101" s="72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</row>
    <row r="102" spans="1:27" s="36" customFormat="1" ht="13.5" customHeight="1" x14ac:dyDescent="0.15">
      <c r="A102" s="15"/>
      <c r="B102" s="30"/>
      <c r="C102" s="163"/>
      <c r="D102" s="49"/>
      <c r="E102" s="55"/>
      <c r="F102" s="21"/>
      <c r="G102" s="28"/>
      <c r="H102" s="183"/>
      <c r="I102" s="71"/>
      <c r="J102" s="71"/>
      <c r="K102" s="188"/>
      <c r="L102" s="72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</row>
    <row r="103" spans="1:27" s="88" customFormat="1" ht="74.25" customHeight="1" thickBot="1" x14ac:dyDescent="0.2">
      <c r="A103" s="168" t="s">
        <v>142</v>
      </c>
      <c r="B103" s="169" t="s">
        <v>185</v>
      </c>
      <c r="C103" s="170">
        <v>1</v>
      </c>
      <c r="D103" s="171" t="s">
        <v>16</v>
      </c>
      <c r="E103" s="89"/>
      <c r="F103" s="172"/>
      <c r="G103" s="90">
        <f>SUM(F103)</f>
        <v>0</v>
      </c>
      <c r="H103" s="189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</row>
    <row r="104" spans="1:27" s="36" customFormat="1" ht="12.75" customHeight="1" thickTop="1" x14ac:dyDescent="0.15">
      <c r="A104" s="29"/>
      <c r="B104" s="30"/>
      <c r="C104" s="21"/>
      <c r="D104" s="49"/>
      <c r="E104" s="55"/>
      <c r="F104" s="21"/>
      <c r="G104" s="28"/>
      <c r="H104" s="73"/>
      <c r="I104" s="71"/>
      <c r="J104" s="71"/>
      <c r="K104" s="188"/>
      <c r="L104" s="72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</row>
    <row r="105" spans="1:27" s="36" customFormat="1" ht="24.75" customHeight="1" x14ac:dyDescent="0.15">
      <c r="A105" s="29" t="s">
        <v>143</v>
      </c>
      <c r="B105" s="30" t="s">
        <v>144</v>
      </c>
      <c r="C105" s="21"/>
      <c r="D105" s="49"/>
      <c r="E105" s="55"/>
      <c r="F105" s="21"/>
      <c r="G105" s="75"/>
      <c r="H105" s="186"/>
      <c r="I105" s="187"/>
      <c r="J105" s="187"/>
      <c r="K105" s="188"/>
      <c r="L105" s="72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</row>
    <row r="106" spans="1:27" s="36" customFormat="1" ht="20.25" customHeight="1" x14ac:dyDescent="0.15">
      <c r="A106" s="52" t="s">
        <v>145</v>
      </c>
      <c r="B106" s="32" t="s">
        <v>40</v>
      </c>
      <c r="C106" s="21">
        <v>399.39</v>
      </c>
      <c r="D106" s="49" t="s">
        <v>13</v>
      </c>
      <c r="E106" s="55"/>
      <c r="F106" s="21"/>
      <c r="G106" s="28"/>
      <c r="H106" s="186"/>
      <c r="I106" s="187"/>
      <c r="J106" s="187"/>
      <c r="K106" s="188"/>
      <c r="L106" s="72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</row>
    <row r="107" spans="1:27" s="36" customFormat="1" ht="20.25" customHeight="1" x14ac:dyDescent="0.15">
      <c r="A107" s="52" t="s">
        <v>146</v>
      </c>
      <c r="B107" s="32" t="s">
        <v>42</v>
      </c>
      <c r="C107" s="21">
        <v>9076.5</v>
      </c>
      <c r="D107" s="49" t="s">
        <v>13</v>
      </c>
      <c r="E107" s="55"/>
      <c r="F107" s="21"/>
      <c r="G107" s="28"/>
      <c r="H107" s="186"/>
      <c r="I107" s="187"/>
      <c r="J107" s="187"/>
      <c r="K107" s="188"/>
      <c r="L107" s="72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</row>
    <row r="108" spans="1:27" s="36" customFormat="1" ht="22.5" customHeight="1" x14ac:dyDescent="0.15">
      <c r="A108" s="52" t="s">
        <v>147</v>
      </c>
      <c r="B108" s="32" t="s">
        <v>203</v>
      </c>
      <c r="C108" s="21">
        <v>503.27</v>
      </c>
      <c r="D108" s="49" t="s">
        <v>13</v>
      </c>
      <c r="E108" s="55"/>
      <c r="F108" s="21"/>
      <c r="G108" s="28"/>
      <c r="H108" s="186"/>
      <c r="I108" s="187"/>
      <c r="J108" s="187"/>
      <c r="K108" s="188"/>
      <c r="L108" s="72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</row>
    <row r="109" spans="1:27" s="36" customFormat="1" ht="21" customHeight="1" x14ac:dyDescent="0.15">
      <c r="A109" s="52" t="s">
        <v>148</v>
      </c>
      <c r="B109" s="32" t="s">
        <v>46</v>
      </c>
      <c r="C109" s="21">
        <v>2523.71</v>
      </c>
      <c r="D109" s="49" t="s">
        <v>13</v>
      </c>
      <c r="E109" s="55"/>
      <c r="F109" s="21"/>
      <c r="G109" s="87">
        <f>SUM(F106:F109)</f>
        <v>0</v>
      </c>
      <c r="H109" s="186"/>
      <c r="I109" s="187"/>
      <c r="J109" s="187"/>
      <c r="K109" s="188"/>
      <c r="L109" s="72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</row>
    <row r="110" spans="1:27" s="36" customFormat="1" ht="21" customHeight="1" x14ac:dyDescent="0.15">
      <c r="A110" s="52"/>
      <c r="B110" s="32"/>
      <c r="C110" s="21"/>
      <c r="D110" s="49"/>
      <c r="E110" s="55"/>
      <c r="F110" s="21"/>
      <c r="G110" s="87"/>
      <c r="H110" s="186"/>
      <c r="I110" s="187"/>
      <c r="J110" s="187"/>
      <c r="K110" s="188"/>
      <c r="L110" s="72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</row>
    <row r="111" spans="1:27" s="36" customFormat="1" ht="45.75" customHeight="1" x14ac:dyDescent="0.15">
      <c r="A111" s="29" t="s">
        <v>149</v>
      </c>
      <c r="B111" s="30" t="s">
        <v>150</v>
      </c>
      <c r="C111" s="61"/>
      <c r="D111" s="61"/>
      <c r="E111" s="61"/>
      <c r="F111" s="61"/>
      <c r="G111" s="74"/>
      <c r="H111" s="186"/>
      <c r="I111" s="187"/>
      <c r="J111" s="187"/>
      <c r="K111" s="188"/>
      <c r="L111" s="72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</row>
    <row r="112" spans="1:27" s="36" customFormat="1" ht="20.25" customHeight="1" x14ac:dyDescent="0.15">
      <c r="A112" s="52" t="s">
        <v>151</v>
      </c>
      <c r="B112" s="32" t="s">
        <v>40</v>
      </c>
      <c r="C112" s="21">
        <v>395.65</v>
      </c>
      <c r="D112" s="49" t="s">
        <v>13</v>
      </c>
      <c r="E112" s="55"/>
      <c r="F112" s="21"/>
      <c r="G112" s="28"/>
      <c r="H112" s="186"/>
      <c r="I112" s="187"/>
      <c r="J112" s="187"/>
      <c r="K112" s="188"/>
      <c r="L112" s="72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</row>
    <row r="113" spans="1:27" s="36" customFormat="1" ht="20.25" customHeight="1" x14ac:dyDescent="0.15">
      <c r="A113" s="52" t="s">
        <v>152</v>
      </c>
      <c r="B113" s="32" t="s">
        <v>42</v>
      </c>
      <c r="C113" s="21">
        <v>8953.59</v>
      </c>
      <c r="D113" s="49" t="s">
        <v>13</v>
      </c>
      <c r="E113" s="55"/>
      <c r="F113" s="21"/>
      <c r="G113" s="28"/>
      <c r="H113" s="186"/>
      <c r="I113" s="187"/>
      <c r="J113" s="187"/>
      <c r="K113" s="188"/>
      <c r="L113" s="72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</row>
    <row r="114" spans="1:27" s="36" customFormat="1" ht="22.5" customHeight="1" x14ac:dyDescent="0.15">
      <c r="A114" s="52" t="s">
        <v>153</v>
      </c>
      <c r="B114" s="32" t="s">
        <v>44</v>
      </c>
      <c r="C114" s="21">
        <v>494.88</v>
      </c>
      <c r="D114" s="49" t="s">
        <v>13</v>
      </c>
      <c r="E114" s="55"/>
      <c r="F114" s="21"/>
      <c r="G114" s="28"/>
      <c r="H114" s="186"/>
      <c r="I114" s="187"/>
      <c r="J114" s="187"/>
      <c r="K114" s="188"/>
      <c r="L114" s="72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</row>
    <row r="115" spans="1:27" s="36" customFormat="1" ht="26.25" customHeight="1" x14ac:dyDescent="0.15">
      <c r="A115" s="52" t="s">
        <v>154</v>
      </c>
      <c r="B115" s="32" t="s">
        <v>46</v>
      </c>
      <c r="C115" s="21">
        <v>2460.62</v>
      </c>
      <c r="D115" s="49" t="s">
        <v>13</v>
      </c>
      <c r="E115" s="55"/>
      <c r="F115" s="21"/>
      <c r="G115" s="87">
        <f>SUM(F112:F115)</f>
        <v>0</v>
      </c>
      <c r="H115" s="186"/>
      <c r="I115" s="187"/>
      <c r="J115" s="187"/>
      <c r="K115" s="188"/>
      <c r="L115" s="72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</row>
    <row r="116" spans="1:27" s="36" customFormat="1" ht="15.75" customHeight="1" x14ac:dyDescent="0.15">
      <c r="A116" s="52"/>
      <c r="B116" s="32"/>
      <c r="C116" s="21"/>
      <c r="D116" s="49"/>
      <c r="E116" s="55"/>
      <c r="F116" s="21"/>
      <c r="G116" s="28"/>
      <c r="H116" s="186"/>
      <c r="I116" s="187"/>
      <c r="J116" s="187"/>
      <c r="K116" s="188"/>
      <c r="L116" s="72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</row>
    <row r="117" spans="1:27" s="94" customFormat="1" ht="66" customHeight="1" x14ac:dyDescent="0.2">
      <c r="A117" s="15" t="s">
        <v>155</v>
      </c>
      <c r="B117" s="91" t="s">
        <v>156</v>
      </c>
      <c r="C117" s="21">
        <v>1000</v>
      </c>
      <c r="D117" s="22" t="s">
        <v>51</v>
      </c>
      <c r="E117" s="92"/>
      <c r="F117" s="21"/>
      <c r="G117" s="93">
        <f>+F117</f>
        <v>0</v>
      </c>
      <c r="H117" s="190"/>
      <c r="I117" s="191"/>
      <c r="J117" s="192"/>
      <c r="K117" s="193"/>
      <c r="L117" s="194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</row>
    <row r="118" spans="1:27" s="36" customFormat="1" ht="18.75" customHeight="1" x14ac:dyDescent="0.15">
      <c r="A118" s="52"/>
      <c r="B118" s="32"/>
      <c r="C118" s="21"/>
      <c r="D118" s="49"/>
      <c r="E118" s="58"/>
      <c r="F118" s="21"/>
      <c r="G118" s="28"/>
      <c r="H118" s="70"/>
      <c r="I118" s="71"/>
      <c r="J118" s="71"/>
      <c r="K118" s="188"/>
      <c r="L118" s="72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</row>
    <row r="119" spans="1:27" s="103" customFormat="1" ht="47.25" customHeight="1" x14ac:dyDescent="0.2">
      <c r="A119" s="95" t="s">
        <v>157</v>
      </c>
      <c r="B119" s="96" t="s">
        <v>158</v>
      </c>
      <c r="C119" s="97">
        <v>2</v>
      </c>
      <c r="D119" s="98" t="s">
        <v>51</v>
      </c>
      <c r="E119" s="92"/>
      <c r="F119" s="99"/>
      <c r="G119" s="100">
        <f>SUM(F119)</f>
        <v>0</v>
      </c>
      <c r="H119" s="101"/>
      <c r="I119" s="102"/>
      <c r="J119" s="102"/>
      <c r="K119" s="102"/>
      <c r="L119" s="102"/>
    </row>
    <row r="120" spans="1:27" s="103" customFormat="1" ht="16.5" customHeight="1" x14ac:dyDescent="0.2">
      <c r="A120" s="95"/>
      <c r="B120" s="96"/>
      <c r="C120" s="97"/>
      <c r="D120" s="98"/>
      <c r="E120" s="92"/>
      <c r="F120" s="99"/>
      <c r="G120" s="100"/>
      <c r="H120" s="101"/>
      <c r="I120" s="102"/>
      <c r="J120" s="102"/>
      <c r="K120" s="102"/>
      <c r="L120" s="102"/>
    </row>
    <row r="121" spans="1:27" s="103" customFormat="1" ht="38.25" customHeight="1" x14ac:dyDescent="0.2">
      <c r="A121" s="95" t="s">
        <v>159</v>
      </c>
      <c r="B121" s="96" t="s">
        <v>204</v>
      </c>
      <c r="C121" s="163">
        <f>+C11*0.8</f>
        <v>9843.7920000000013</v>
      </c>
      <c r="D121" s="98" t="s">
        <v>205</v>
      </c>
      <c r="E121" s="92"/>
      <c r="F121" s="99"/>
      <c r="G121" s="100">
        <f>SUM(F121)</f>
        <v>0</v>
      </c>
      <c r="H121" s="101"/>
      <c r="I121" s="102"/>
      <c r="J121" s="102"/>
      <c r="K121" s="102"/>
      <c r="L121" s="102"/>
    </row>
    <row r="122" spans="1:27" s="88" customFormat="1" ht="15.75" customHeight="1" x14ac:dyDescent="0.2">
      <c r="A122" s="95"/>
      <c r="B122" s="96"/>
      <c r="C122" s="97"/>
      <c r="D122" s="98"/>
      <c r="E122" s="92"/>
      <c r="F122" s="99"/>
      <c r="G122" s="100"/>
      <c r="H122" s="101"/>
      <c r="I122" s="102"/>
      <c r="J122" s="102"/>
      <c r="K122" s="102"/>
      <c r="L122" s="102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</row>
    <row r="123" spans="1:27" s="94" customFormat="1" ht="101.25" customHeight="1" x14ac:dyDescent="0.15">
      <c r="A123" s="104" t="s">
        <v>206</v>
      </c>
      <c r="B123" s="16" t="s">
        <v>160</v>
      </c>
      <c r="C123" s="105">
        <v>1</v>
      </c>
      <c r="D123" s="22" t="s">
        <v>16</v>
      </c>
      <c r="E123" s="31"/>
      <c r="F123" s="21"/>
      <c r="G123" s="93">
        <f>SUM(F123)</f>
        <v>0</v>
      </c>
      <c r="H123" s="196"/>
      <c r="I123" s="71"/>
      <c r="J123" s="71"/>
      <c r="K123" s="188"/>
      <c r="L123" s="72"/>
      <c r="M123" s="195"/>
      <c r="N123" s="197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</row>
    <row r="124" spans="1:27" s="94" customFormat="1" ht="10.5" customHeight="1" thickBot="1" x14ac:dyDescent="0.2">
      <c r="A124" s="15"/>
      <c r="B124" s="16"/>
      <c r="C124" s="105"/>
      <c r="D124" s="22"/>
      <c r="E124" s="31"/>
      <c r="F124" s="21"/>
      <c r="G124" s="93"/>
      <c r="H124" s="196"/>
      <c r="I124" s="71"/>
      <c r="J124" s="71"/>
      <c r="K124" s="188"/>
      <c r="L124" s="72"/>
      <c r="M124" s="195"/>
      <c r="N124" s="197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</row>
    <row r="125" spans="1:27" s="36" customFormat="1" ht="27" customHeight="1" thickTop="1" thickBot="1" x14ac:dyDescent="0.25">
      <c r="A125" s="106"/>
      <c r="B125" s="454" t="s">
        <v>186</v>
      </c>
      <c r="C125" s="454"/>
      <c r="D125" s="107"/>
      <c r="E125" s="108"/>
      <c r="F125" s="109"/>
      <c r="G125" s="110">
        <f>SUM(G12:G123)</f>
        <v>0</v>
      </c>
      <c r="H125" s="177"/>
      <c r="I125" s="177"/>
      <c r="J125" s="177"/>
      <c r="K125" s="198"/>
      <c r="L125" s="184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</row>
    <row r="126" spans="1:27" s="36" customFormat="1" ht="27" customHeight="1" thickTop="1" thickBot="1" x14ac:dyDescent="0.25">
      <c r="A126" s="106"/>
      <c r="B126" s="454" t="s">
        <v>186</v>
      </c>
      <c r="C126" s="454"/>
      <c r="D126" s="107"/>
      <c r="E126" s="108"/>
      <c r="F126" s="109"/>
      <c r="G126" s="110">
        <f>+G125</f>
        <v>0</v>
      </c>
      <c r="H126" s="177"/>
      <c r="I126" s="177"/>
      <c r="J126" s="177"/>
      <c r="K126" s="198"/>
      <c r="L126" s="184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</row>
    <row r="127" spans="1:27" s="36" customFormat="1" ht="11.25" customHeight="1" thickTop="1" x14ac:dyDescent="0.2">
      <c r="A127" s="52"/>
      <c r="B127" s="32"/>
      <c r="C127" s="21"/>
      <c r="D127" s="49"/>
      <c r="E127" s="55"/>
      <c r="F127" s="21"/>
      <c r="G127" s="28"/>
      <c r="H127" s="177"/>
      <c r="I127" s="198"/>
      <c r="J127" s="198"/>
      <c r="K127" s="198"/>
      <c r="L127" s="184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</row>
    <row r="128" spans="1:27" s="51" customFormat="1" ht="28.5" customHeight="1" x14ac:dyDescent="0.2">
      <c r="A128" s="111"/>
      <c r="B128" s="112" t="s">
        <v>161</v>
      </c>
      <c r="C128" s="113"/>
      <c r="D128" s="114">
        <v>0.1</v>
      </c>
      <c r="E128" s="115"/>
      <c r="F128" s="116">
        <f>+D128*G125</f>
        <v>0</v>
      </c>
      <c r="G128" s="60"/>
      <c r="H128" s="117"/>
      <c r="I128" s="198"/>
      <c r="J128" s="198"/>
      <c r="K128" s="198"/>
      <c r="L128" s="184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</row>
    <row r="129" spans="1:1024" s="51" customFormat="1" ht="21.75" customHeight="1" x14ac:dyDescent="0.2">
      <c r="A129" s="118"/>
      <c r="B129" s="112" t="s">
        <v>162</v>
      </c>
      <c r="C129" s="119"/>
      <c r="D129" s="120">
        <v>2.5000000000000001E-2</v>
      </c>
      <c r="E129" s="112"/>
      <c r="F129" s="116">
        <f>+D129*G125</f>
        <v>0</v>
      </c>
      <c r="G129" s="121"/>
      <c r="H129" s="117"/>
      <c r="I129" s="198"/>
      <c r="J129" s="198"/>
      <c r="K129" s="198"/>
      <c r="L129" s="184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</row>
    <row r="130" spans="1:1024" s="51" customFormat="1" ht="21.75" customHeight="1" x14ac:dyDescent="0.2">
      <c r="A130" s="118"/>
      <c r="B130" s="112" t="s">
        <v>163</v>
      </c>
      <c r="C130" s="119"/>
      <c r="D130" s="120">
        <v>0.02</v>
      </c>
      <c r="E130" s="112"/>
      <c r="F130" s="116">
        <f>+D130*G125</f>
        <v>0</v>
      </c>
      <c r="G130" s="121"/>
      <c r="H130" s="177"/>
      <c r="I130" s="198"/>
      <c r="J130" s="198"/>
      <c r="K130" s="198"/>
      <c r="L130" s="184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</row>
    <row r="131" spans="1:1024" s="51" customFormat="1" ht="22.5" customHeight="1" x14ac:dyDescent="0.2">
      <c r="A131" s="122"/>
      <c r="B131" s="112" t="s">
        <v>164</v>
      </c>
      <c r="C131" s="119"/>
      <c r="D131" s="123">
        <v>5.3499999999999999E-2</v>
      </c>
      <c r="E131" s="112"/>
      <c r="F131" s="116">
        <f>+D131*G125</f>
        <v>0</v>
      </c>
      <c r="G131" s="121"/>
      <c r="H131" s="177"/>
      <c r="I131" s="198"/>
      <c r="J131" s="198"/>
      <c r="K131" s="198"/>
      <c r="L131" s="184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</row>
    <row r="132" spans="1:1024" s="51" customFormat="1" ht="21.75" customHeight="1" x14ac:dyDescent="0.2">
      <c r="A132" s="122"/>
      <c r="B132" s="112" t="s">
        <v>165</v>
      </c>
      <c r="C132" s="119"/>
      <c r="D132" s="124">
        <v>0.01</v>
      </c>
      <c r="E132" s="112"/>
      <c r="F132" s="116">
        <f>+D132*G125</f>
        <v>0</v>
      </c>
      <c r="G132" s="121"/>
      <c r="H132" s="177"/>
      <c r="I132" s="198"/>
      <c r="J132" s="198"/>
      <c r="K132" s="198"/>
      <c r="L132" s="184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</row>
    <row r="133" spans="1:1024" s="51" customFormat="1" ht="22.5" customHeight="1" x14ac:dyDescent="0.2">
      <c r="A133" s="122"/>
      <c r="B133" s="112" t="s">
        <v>166</v>
      </c>
      <c r="C133" s="119"/>
      <c r="D133" s="124">
        <v>0.05</v>
      </c>
      <c r="E133" s="112"/>
      <c r="F133" s="116">
        <f>+D133*G125</f>
        <v>0</v>
      </c>
      <c r="G133" s="121" t="s">
        <v>1</v>
      </c>
      <c r="H133" s="177"/>
      <c r="I133" s="198"/>
      <c r="J133" s="198"/>
      <c r="K133" s="198"/>
      <c r="L133" s="184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</row>
    <row r="134" spans="1:1024" s="51" customFormat="1" ht="14.25" customHeight="1" thickBot="1" x14ac:dyDescent="0.25">
      <c r="A134" s="122"/>
      <c r="B134" s="112"/>
      <c r="C134" s="119"/>
      <c r="D134" s="124"/>
      <c r="E134" s="112"/>
      <c r="F134" s="125"/>
      <c r="G134" s="121"/>
      <c r="H134" s="177"/>
      <c r="I134" s="198"/>
      <c r="J134" s="198"/>
      <c r="K134" s="198"/>
      <c r="L134" s="184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</row>
    <row r="135" spans="1:1024" s="51" customFormat="1" ht="28.5" customHeight="1" thickTop="1" thickBot="1" x14ac:dyDescent="0.25">
      <c r="A135" s="126"/>
      <c r="B135" s="127" t="s">
        <v>167</v>
      </c>
      <c r="C135" s="128"/>
      <c r="D135" s="129"/>
      <c r="E135" s="129"/>
      <c r="F135" s="129"/>
      <c r="G135" s="130">
        <f>SUM(F128:F133)</f>
        <v>0</v>
      </c>
      <c r="H135" s="177"/>
      <c r="I135" s="198"/>
      <c r="J135" s="198"/>
      <c r="K135" s="198"/>
      <c r="L135" s="184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</row>
    <row r="136" spans="1:1024" s="51" customFormat="1" ht="30" customHeight="1" thickTop="1" thickBot="1" x14ac:dyDescent="0.25">
      <c r="A136" s="126"/>
      <c r="B136" s="127" t="s">
        <v>168</v>
      </c>
      <c r="C136" s="128"/>
      <c r="D136" s="129"/>
      <c r="E136" s="129"/>
      <c r="F136" s="129"/>
      <c r="G136" s="130">
        <f>SUM(G125+G135)</f>
        <v>0</v>
      </c>
      <c r="H136" s="177"/>
      <c r="I136" s="198"/>
      <c r="J136" s="198"/>
      <c r="K136" s="198"/>
      <c r="L136" s="184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</row>
    <row r="137" spans="1:1024" s="51" customFormat="1" ht="13.5" customHeight="1" thickTop="1" x14ac:dyDescent="0.2">
      <c r="A137" s="122"/>
      <c r="B137" s="131"/>
      <c r="C137" s="119"/>
      <c r="D137" s="132"/>
      <c r="E137" s="133"/>
      <c r="F137" s="112"/>
      <c r="G137" s="121"/>
      <c r="H137" s="177"/>
      <c r="I137" s="198"/>
      <c r="J137" s="198"/>
      <c r="K137" s="198"/>
      <c r="L137" s="184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</row>
    <row r="138" spans="1:1024" s="51" customFormat="1" ht="37.5" customHeight="1" x14ac:dyDescent="0.2">
      <c r="A138" s="134"/>
      <c r="B138" s="135" t="s">
        <v>169</v>
      </c>
      <c r="C138" s="136"/>
      <c r="D138" s="124">
        <v>0.03</v>
      </c>
      <c r="E138" s="112"/>
      <c r="F138" s="137"/>
      <c r="G138" s="138">
        <f>+D138*G135</f>
        <v>0</v>
      </c>
      <c r="H138" s="117"/>
      <c r="I138" s="198"/>
      <c r="J138" s="198"/>
      <c r="K138" s="198"/>
      <c r="L138" s="184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</row>
    <row r="139" spans="1:1024" s="51" customFormat="1" ht="24.75" customHeight="1" x14ac:dyDescent="0.2">
      <c r="A139" s="134"/>
      <c r="B139" s="137" t="s">
        <v>170</v>
      </c>
      <c r="C139" s="139"/>
      <c r="D139" s="140">
        <v>0.06</v>
      </c>
      <c r="E139" s="137"/>
      <c r="F139" s="137"/>
      <c r="G139" s="138">
        <f>+D139*G125</f>
        <v>0</v>
      </c>
      <c r="H139" s="177"/>
      <c r="I139" s="198"/>
      <c r="J139" s="198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</row>
    <row r="140" spans="1:1024" s="51" customFormat="1" ht="26.25" customHeight="1" x14ac:dyDescent="0.2">
      <c r="A140" s="134"/>
      <c r="B140" s="141" t="s">
        <v>171</v>
      </c>
      <c r="C140" s="139"/>
      <c r="D140" s="140">
        <v>0.05</v>
      </c>
      <c r="E140" s="137"/>
      <c r="F140" s="137"/>
      <c r="G140" s="138">
        <f>D140*G136</f>
        <v>0</v>
      </c>
      <c r="H140" s="177"/>
      <c r="I140" s="198"/>
      <c r="J140" s="198"/>
      <c r="K140" s="184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</row>
    <row r="141" spans="1:1024" s="51" customFormat="1" ht="25.5" customHeight="1" x14ac:dyDescent="0.2">
      <c r="A141" s="134"/>
      <c r="B141" s="141" t="s">
        <v>172</v>
      </c>
      <c r="C141" s="139"/>
      <c r="D141" s="140">
        <v>0.18</v>
      </c>
      <c r="E141" s="142"/>
      <c r="F141" s="143"/>
      <c r="G141" s="138">
        <f>+D141*F128</f>
        <v>0</v>
      </c>
      <c r="H141" s="177"/>
      <c r="I141" s="198"/>
      <c r="J141" s="198"/>
      <c r="K141" s="184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</row>
    <row r="142" spans="1:1024" s="1" customFormat="1" ht="23" customHeight="1" x14ac:dyDescent="0.2">
      <c r="A142" s="153"/>
      <c r="B142" s="141" t="s">
        <v>174</v>
      </c>
      <c r="C142" s="139"/>
      <c r="D142" s="154">
        <v>1E-3</v>
      </c>
      <c r="E142" s="142"/>
      <c r="F142" s="155"/>
      <c r="G142" s="156">
        <f>G125*D142</f>
        <v>0</v>
      </c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 s="152" customFormat="1" ht="48.75" customHeight="1" x14ac:dyDescent="0.15">
      <c r="A143" s="144"/>
      <c r="B143" s="145" t="s">
        <v>173</v>
      </c>
      <c r="C143" s="146"/>
      <c r="D143" s="147">
        <v>1</v>
      </c>
      <c r="E143" s="148" t="s">
        <v>16</v>
      </c>
      <c r="F143" s="149"/>
      <c r="G143" s="150">
        <f>SUM(D143*F143)</f>
        <v>0</v>
      </c>
      <c r="H143" s="200"/>
      <c r="I143" s="201"/>
      <c r="J143" s="202"/>
      <c r="K143" s="200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</row>
    <row r="144" spans="1:1024" s="51" customFormat="1" ht="15" customHeight="1" thickBot="1" x14ac:dyDescent="0.25">
      <c r="A144" s="157"/>
      <c r="B144" s="158"/>
      <c r="C144" s="119"/>
      <c r="D144" s="124"/>
      <c r="E144" s="112"/>
      <c r="F144" s="125"/>
      <c r="G144" s="121"/>
      <c r="H144" s="177"/>
      <c r="I144" s="198"/>
      <c r="J144" s="198"/>
      <c r="K144" s="204"/>
      <c r="L144" s="205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</row>
    <row r="145" spans="1:27" s="160" customFormat="1" ht="27" customHeight="1" thickTop="1" thickBot="1" x14ac:dyDescent="0.25">
      <c r="A145" s="126"/>
      <c r="B145" s="127" t="s">
        <v>175</v>
      </c>
      <c r="C145" s="128"/>
      <c r="D145" s="159"/>
      <c r="E145" s="129"/>
      <c r="F145" s="129"/>
      <c r="G145" s="130">
        <f>SUM(G136:G143)</f>
        <v>0</v>
      </c>
      <c r="H145" s="177"/>
      <c r="I145" s="198"/>
      <c r="J145" s="198"/>
      <c r="K145" s="198"/>
      <c r="L145" s="184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  <c r="AA145" s="206"/>
    </row>
    <row r="146" spans="1:27" s="1" customFormat="1" ht="21" customHeight="1" thickTop="1" x14ac:dyDescent="0.2">
      <c r="A146" s="211"/>
      <c r="B146" s="212"/>
      <c r="C146" s="213"/>
      <c r="D146" s="213"/>
      <c r="E146" s="213"/>
      <c r="F146" s="213"/>
      <c r="G146" s="213"/>
      <c r="H146" s="173"/>
      <c r="I146" s="198"/>
      <c r="J146" s="198"/>
      <c r="K146" s="198"/>
      <c r="L146" s="185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  <c r="AA146" s="173"/>
    </row>
    <row r="147" spans="1:27" s="1" customFormat="1" ht="18" x14ac:dyDescent="0.2">
      <c r="A147" s="211"/>
      <c r="B147" s="212"/>
      <c r="C147" s="213"/>
      <c r="D147" s="213"/>
      <c r="E147" s="213"/>
      <c r="F147" s="214"/>
      <c r="G147" s="213"/>
      <c r="H147" s="173"/>
      <c r="I147" s="173"/>
      <c r="J147" s="173"/>
      <c r="K147" s="198"/>
      <c r="L147" s="185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</row>
    <row r="148" spans="1:27" s="1" customFormat="1" ht="23.25" customHeight="1" x14ac:dyDescent="0.2">
      <c r="A148" s="211"/>
      <c r="B148" s="212" t="s">
        <v>187</v>
      </c>
      <c r="C148" s="213"/>
      <c r="D148" s="213"/>
      <c r="E148" s="213"/>
      <c r="F148" s="213" t="s">
        <v>188</v>
      </c>
      <c r="G148" s="213"/>
      <c r="H148" s="173"/>
      <c r="I148" s="198"/>
      <c r="J148" s="198"/>
      <c r="K148" s="198"/>
      <c r="L148" s="185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</row>
    <row r="149" spans="1:27" s="1" customFormat="1" ht="18" x14ac:dyDescent="0.2">
      <c r="A149" s="211"/>
      <c r="B149" s="212"/>
      <c r="C149" s="213"/>
      <c r="D149" s="213"/>
      <c r="E149" s="213"/>
      <c r="F149" s="213"/>
      <c r="G149" s="213"/>
      <c r="H149" s="173"/>
      <c r="I149" s="198"/>
      <c r="J149" s="198"/>
      <c r="K149" s="198"/>
      <c r="L149" s="185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</row>
    <row r="150" spans="1:27" s="1" customFormat="1" ht="10.5" customHeight="1" x14ac:dyDescent="0.2">
      <c r="A150" s="211"/>
      <c r="B150" s="212"/>
      <c r="C150" s="213"/>
      <c r="D150" s="213"/>
      <c r="E150" s="213"/>
      <c r="F150" s="213"/>
      <c r="G150" s="213"/>
      <c r="H150" s="173"/>
      <c r="I150" s="198"/>
      <c r="J150" s="198"/>
      <c r="K150" s="198"/>
      <c r="L150" s="185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</row>
    <row r="151" spans="1:27" s="1" customFormat="1" ht="18" x14ac:dyDescent="0.2">
      <c r="A151" s="211"/>
      <c r="B151" s="212" t="s">
        <v>189</v>
      </c>
      <c r="C151" s="213"/>
      <c r="D151" s="213"/>
      <c r="E151" s="213"/>
      <c r="F151" s="213" t="s">
        <v>189</v>
      </c>
      <c r="G151" s="213"/>
      <c r="H151" s="173"/>
      <c r="I151" s="198"/>
      <c r="J151" s="198"/>
      <c r="K151" s="198"/>
      <c r="L151" s="185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</row>
    <row r="152" spans="1:27" s="1" customFormat="1" ht="18" x14ac:dyDescent="0.2">
      <c r="A152" s="211"/>
      <c r="B152" s="215" t="s">
        <v>190</v>
      </c>
      <c r="C152" s="216"/>
      <c r="D152" s="213"/>
      <c r="E152" s="217"/>
      <c r="F152" s="217" t="s">
        <v>191</v>
      </c>
      <c r="G152" s="213"/>
      <c r="H152" s="173"/>
      <c r="I152" s="198"/>
      <c r="J152" s="198"/>
      <c r="K152" s="198"/>
      <c r="L152" s="185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</row>
    <row r="153" spans="1:27" s="1" customFormat="1" ht="23.25" customHeight="1" x14ac:dyDescent="0.2">
      <c r="A153" s="211"/>
      <c r="B153" s="212" t="s">
        <v>192</v>
      </c>
      <c r="C153" s="213"/>
      <c r="D153" s="213"/>
      <c r="E153" s="213"/>
      <c r="F153" s="213" t="s">
        <v>193</v>
      </c>
      <c r="G153" s="213"/>
      <c r="H153" s="173"/>
      <c r="I153" s="198"/>
      <c r="J153" s="198"/>
      <c r="K153" s="198"/>
      <c r="L153" s="185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</row>
    <row r="154" spans="1:27" s="1" customFormat="1" ht="18" x14ac:dyDescent="0.2">
      <c r="A154" s="211"/>
      <c r="B154" s="212"/>
      <c r="C154" s="213"/>
      <c r="D154" s="216"/>
      <c r="E154" s="213"/>
      <c r="F154" s="213"/>
      <c r="G154" s="213"/>
      <c r="H154" s="173"/>
      <c r="I154" s="198"/>
      <c r="J154" s="198"/>
      <c r="K154" s="198"/>
      <c r="L154" s="185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</row>
    <row r="155" spans="1:27" s="1" customFormat="1" ht="14.25" customHeight="1" x14ac:dyDescent="0.2">
      <c r="A155" s="211"/>
      <c r="B155" s="212"/>
      <c r="C155" s="213"/>
      <c r="D155" s="213"/>
      <c r="E155" s="213"/>
      <c r="F155" s="213"/>
      <c r="G155" s="213"/>
      <c r="H155" s="173"/>
      <c r="I155" s="177"/>
      <c r="J155" s="177"/>
      <c r="K155" s="177"/>
      <c r="L155" s="177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</row>
    <row r="156" spans="1:27" s="1" customFormat="1" ht="24.75" customHeight="1" x14ac:dyDescent="0.2">
      <c r="A156" s="211"/>
      <c r="B156" s="212"/>
      <c r="C156" s="213"/>
      <c r="D156" s="213"/>
      <c r="E156" s="213"/>
      <c r="F156" s="213"/>
      <c r="G156" s="213"/>
      <c r="H156" s="173"/>
      <c r="I156" s="177"/>
      <c r="J156" s="177"/>
      <c r="K156" s="177"/>
      <c r="L156" s="177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</row>
    <row r="157" spans="1:27" s="51" customFormat="1" ht="18" x14ac:dyDescent="0.15">
      <c r="A157" s="211"/>
      <c r="B157" s="212" t="s">
        <v>194</v>
      </c>
      <c r="C157" s="213"/>
      <c r="D157" s="213"/>
      <c r="E157" s="213"/>
      <c r="F157" s="213" t="s">
        <v>195</v>
      </c>
      <c r="G157" s="213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</row>
    <row r="158" spans="1:27" s="51" customFormat="1" ht="18" x14ac:dyDescent="0.15">
      <c r="A158" s="211"/>
      <c r="B158" s="212"/>
      <c r="C158" s="213"/>
      <c r="D158" s="213"/>
      <c r="E158" s="213"/>
      <c r="F158" s="213"/>
      <c r="G158" s="213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</row>
    <row r="159" spans="1:27" s="51" customFormat="1" ht="18" x14ac:dyDescent="0.15">
      <c r="A159" s="211"/>
      <c r="B159" s="212"/>
      <c r="C159" s="213"/>
      <c r="D159" s="213"/>
      <c r="E159" s="213"/>
      <c r="F159" s="213"/>
      <c r="G159" s="213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</row>
    <row r="160" spans="1:27" s="51" customFormat="1" ht="18" x14ac:dyDescent="0.15">
      <c r="A160" s="211"/>
      <c r="B160" s="212" t="s">
        <v>189</v>
      </c>
      <c r="C160" s="213"/>
      <c r="D160" s="213"/>
      <c r="E160" s="213"/>
      <c r="F160" s="213" t="s">
        <v>189</v>
      </c>
      <c r="G160" s="213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</row>
    <row r="161" spans="1:27" s="1" customFormat="1" ht="20.25" customHeight="1" x14ac:dyDescent="0.2">
      <c r="A161" s="211"/>
      <c r="B161" s="215" t="s">
        <v>196</v>
      </c>
      <c r="C161" s="216"/>
      <c r="D161" s="216"/>
      <c r="E161" s="216"/>
      <c r="F161" s="216" t="s">
        <v>197</v>
      </c>
      <c r="G161" s="216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  <c r="AA161" s="173"/>
    </row>
    <row r="162" spans="1:27" s="1" customFormat="1" ht="18" x14ac:dyDescent="0.2">
      <c r="A162" s="211"/>
      <c r="B162" s="212" t="s">
        <v>198</v>
      </c>
      <c r="C162" s="213"/>
      <c r="D162" s="213"/>
      <c r="E162" s="213"/>
      <c r="F162" s="213" t="s">
        <v>199</v>
      </c>
      <c r="G162" s="21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</row>
    <row r="163" spans="1:27" s="1" customFormat="1" x14ac:dyDescent="0.2">
      <c r="E163" s="2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</row>
    <row r="164" spans="1:27" s="1" customFormat="1" x14ac:dyDescent="0.2">
      <c r="E164" s="2"/>
      <c r="H164" s="173"/>
      <c r="I164" s="207"/>
      <c r="J164" s="208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</row>
    <row r="165" spans="1:27" s="1" customFormat="1" x14ac:dyDescent="0.2">
      <c r="E165" s="2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  <c r="AA165" s="173"/>
    </row>
    <row r="166" spans="1:27" s="1" customFormat="1" ht="23.25" customHeight="1" x14ac:dyDescent="0.2">
      <c r="E166" s="2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</row>
    <row r="167" spans="1:27" s="1" customFormat="1" x14ac:dyDescent="0.2">
      <c r="E167" s="2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</row>
    <row r="168" spans="1:27" s="1" customFormat="1" ht="23" x14ac:dyDescent="0.25">
      <c r="E168" s="2"/>
      <c r="H168" s="161"/>
      <c r="I168" s="209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</row>
    <row r="169" spans="1:27" s="1" customFormat="1" ht="17" thickBot="1" x14ac:dyDescent="0.25">
      <c r="E169" s="2"/>
      <c r="H169" s="173"/>
      <c r="I169" s="173"/>
      <c r="J169" s="210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</row>
    <row r="170" spans="1:27" s="162" customFormat="1" ht="18" thickTop="1" thickBot="1" x14ac:dyDescent="0.25">
      <c r="A170" s="1"/>
      <c r="B170" s="1"/>
      <c r="C170" s="1"/>
      <c r="D170" s="1"/>
      <c r="E170" s="2"/>
      <c r="F170" s="1"/>
      <c r="G170" s="1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</row>
    <row r="171" spans="1:27" s="1" customFormat="1" ht="17" thickTop="1" x14ac:dyDescent="0.2">
      <c r="E171" s="2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</row>
    <row r="172" spans="1:27" s="1" customFormat="1" x14ac:dyDescent="0.2">
      <c r="E172" s="2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</row>
    <row r="173" spans="1:27" s="1" customFormat="1" x14ac:dyDescent="0.2">
      <c r="E173" s="2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</row>
    <row r="174" spans="1:27" s="1" customFormat="1" x14ac:dyDescent="0.2">
      <c r="E174" s="2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</row>
    <row r="175" spans="1:27" s="1" customFormat="1" x14ac:dyDescent="0.2">
      <c r="E175" s="2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</row>
    <row r="176" spans="1:27" s="1" customFormat="1" x14ac:dyDescent="0.2">
      <c r="E176" s="2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</row>
    <row r="177" spans="1:27" s="1" customFormat="1" x14ac:dyDescent="0.2">
      <c r="E177" s="2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</row>
    <row r="178" spans="1:27" s="1" customFormat="1" x14ac:dyDescent="0.2">
      <c r="E178" s="2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</row>
    <row r="179" spans="1:27" s="1" customFormat="1" x14ac:dyDescent="0.2">
      <c r="E179" s="2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</row>
    <row r="180" spans="1:27" s="1" customFormat="1" x14ac:dyDescent="0.2">
      <c r="E180" s="2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</row>
    <row r="181" spans="1:27" s="1" customFormat="1" x14ac:dyDescent="0.2">
      <c r="E181" s="2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  <c r="AA181" s="173"/>
    </row>
    <row r="182" spans="1:27" s="1" customFormat="1" x14ac:dyDescent="0.2">
      <c r="E182" s="2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  <c r="AA182" s="173"/>
    </row>
    <row r="183" spans="1:27" s="1" customFormat="1" x14ac:dyDescent="0.2">
      <c r="E183" s="2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</row>
    <row r="184" spans="1:27" s="1" customFormat="1" x14ac:dyDescent="0.2">
      <c r="E184" s="2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</row>
    <row r="185" spans="1:27" s="1" customFormat="1" x14ac:dyDescent="0.2">
      <c r="E185" s="2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  <c r="AA185" s="173"/>
    </row>
    <row r="186" spans="1:27" s="1" customFormat="1" x14ac:dyDescent="0.2">
      <c r="E186" s="2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</row>
    <row r="187" spans="1:27" s="1" customFormat="1" ht="17" thickBot="1" x14ac:dyDescent="0.25">
      <c r="E187" s="2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</row>
    <row r="188" spans="1:27" s="162" customFormat="1" ht="18" thickTop="1" thickBot="1" x14ac:dyDescent="0.25">
      <c r="A188" s="1"/>
      <c r="B188" s="1"/>
      <c r="C188" s="1"/>
      <c r="D188" s="1"/>
      <c r="E188" s="2"/>
      <c r="F188" s="1"/>
      <c r="G188" s="1"/>
      <c r="H188" s="173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  <c r="Z188" s="199"/>
      <c r="AA188" s="199"/>
    </row>
    <row r="189" spans="1:27" s="1" customFormat="1" ht="17" thickTop="1" x14ac:dyDescent="0.2">
      <c r="E189" s="2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</row>
    <row r="190" spans="1:27" s="1" customFormat="1" x14ac:dyDescent="0.2">
      <c r="E190" s="2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</row>
    <row r="191" spans="1:27" s="1" customFormat="1" x14ac:dyDescent="0.2">
      <c r="E191" s="2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</row>
    <row r="192" spans="1:27" s="1" customFormat="1" x14ac:dyDescent="0.2">
      <c r="E192" s="2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</row>
    <row r="193" spans="5:27" s="1" customFormat="1" x14ac:dyDescent="0.2">
      <c r="E193" s="2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</row>
    <row r="194" spans="5:27" s="1" customFormat="1" x14ac:dyDescent="0.2">
      <c r="E194" s="2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</row>
    <row r="195" spans="5:27" s="1" customFormat="1" x14ac:dyDescent="0.2">
      <c r="E195" s="2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</row>
    <row r="196" spans="5:27" s="1" customFormat="1" x14ac:dyDescent="0.2">
      <c r="E196" s="2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  <c r="AA196" s="173"/>
    </row>
    <row r="197" spans="5:27" s="1" customFormat="1" x14ac:dyDescent="0.2">
      <c r="E197" s="2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  <c r="AA197" s="173"/>
    </row>
    <row r="198" spans="5:27" s="1" customFormat="1" x14ac:dyDescent="0.2">
      <c r="E198" s="2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</row>
    <row r="199" spans="5:27" s="1" customFormat="1" x14ac:dyDescent="0.2">
      <c r="E199" s="2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</row>
    <row r="200" spans="5:27" s="1" customFormat="1" x14ac:dyDescent="0.2">
      <c r="E200" s="2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</row>
    <row r="201" spans="5:27" s="1" customFormat="1" x14ac:dyDescent="0.2">
      <c r="E201" s="2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</row>
    <row r="202" spans="5:27" s="1" customFormat="1" x14ac:dyDescent="0.2">
      <c r="E202" s="2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</row>
    <row r="203" spans="5:27" s="1" customFormat="1" x14ac:dyDescent="0.2">
      <c r="E203" s="2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</row>
    <row r="204" spans="5:27" s="1" customFormat="1" x14ac:dyDescent="0.2">
      <c r="E204" s="2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</row>
    <row r="205" spans="5:27" s="1" customFormat="1" x14ac:dyDescent="0.2">
      <c r="E205" s="2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</row>
    <row r="206" spans="5:27" s="1" customFormat="1" x14ac:dyDescent="0.2">
      <c r="E206" s="2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</row>
    <row r="207" spans="5:27" s="1" customFormat="1" x14ac:dyDescent="0.2">
      <c r="E207" s="2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</row>
    <row r="208" spans="5:27" s="1" customFormat="1" x14ac:dyDescent="0.2">
      <c r="E208" s="2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</row>
    <row r="209" spans="5:27" s="1" customFormat="1" x14ac:dyDescent="0.2">
      <c r="E209" s="2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</row>
    <row r="210" spans="5:27" s="1" customFormat="1" x14ac:dyDescent="0.2">
      <c r="E210" s="2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</row>
    <row r="211" spans="5:27" s="1" customFormat="1" x14ac:dyDescent="0.2">
      <c r="E211" s="2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</row>
    <row r="212" spans="5:27" s="1" customFormat="1" x14ac:dyDescent="0.2">
      <c r="E212" s="2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</row>
    <row r="213" spans="5:27" s="1" customFormat="1" x14ac:dyDescent="0.2">
      <c r="E213" s="2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</row>
    <row r="214" spans="5:27" s="1" customFormat="1" x14ac:dyDescent="0.2">
      <c r="E214" s="2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</row>
    <row r="215" spans="5:27" s="1" customFormat="1" x14ac:dyDescent="0.2">
      <c r="E215" s="2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</row>
    <row r="216" spans="5:27" s="1" customFormat="1" x14ac:dyDescent="0.2">
      <c r="E216" s="2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  <c r="AA216" s="173"/>
    </row>
    <row r="217" spans="5:27" s="1" customFormat="1" x14ac:dyDescent="0.2">
      <c r="E217" s="2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  <c r="AA217" s="173"/>
    </row>
    <row r="218" spans="5:27" s="1" customFormat="1" x14ac:dyDescent="0.2">
      <c r="E218" s="2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</row>
    <row r="219" spans="5:27" s="1" customFormat="1" x14ac:dyDescent="0.2">
      <c r="E219" s="2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</row>
    <row r="220" spans="5:27" s="1" customFormat="1" x14ac:dyDescent="0.2">
      <c r="E220" s="2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  <c r="AA220" s="173"/>
    </row>
    <row r="221" spans="5:27" s="1" customFormat="1" x14ac:dyDescent="0.2">
      <c r="E221" s="2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3"/>
    </row>
    <row r="222" spans="5:27" s="1" customFormat="1" x14ac:dyDescent="0.2">
      <c r="E222" s="2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</row>
    <row r="223" spans="5:27" s="1" customFormat="1" x14ac:dyDescent="0.2">
      <c r="E223" s="2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</row>
    <row r="224" spans="5:27" s="1" customFormat="1" x14ac:dyDescent="0.2">
      <c r="E224" s="2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</row>
    <row r="225" spans="5:27" s="1" customFormat="1" x14ac:dyDescent="0.2">
      <c r="E225" s="2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</row>
    <row r="226" spans="5:27" s="1" customFormat="1" x14ac:dyDescent="0.2">
      <c r="E226" s="2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</row>
    <row r="227" spans="5:27" s="1" customFormat="1" x14ac:dyDescent="0.2">
      <c r="E227" s="2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</row>
    <row r="228" spans="5:27" s="1" customFormat="1" x14ac:dyDescent="0.2">
      <c r="E228" s="2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</row>
    <row r="229" spans="5:27" s="1" customFormat="1" x14ac:dyDescent="0.2">
      <c r="E229" s="2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</row>
    <row r="230" spans="5:27" s="1" customFormat="1" x14ac:dyDescent="0.2">
      <c r="E230" s="2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</row>
    <row r="231" spans="5:27" s="1" customFormat="1" x14ac:dyDescent="0.2">
      <c r="E231" s="2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</row>
    <row r="232" spans="5:27" s="1" customFormat="1" x14ac:dyDescent="0.2">
      <c r="E232" s="2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  <c r="AA232" s="173"/>
    </row>
    <row r="233" spans="5:27" s="1" customFormat="1" x14ac:dyDescent="0.2">
      <c r="E233" s="2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  <c r="AA233" s="173"/>
    </row>
    <row r="234" spans="5:27" s="1" customFormat="1" x14ac:dyDescent="0.2">
      <c r="E234" s="2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  <c r="AA234" s="173"/>
    </row>
    <row r="235" spans="5:27" s="1" customFormat="1" x14ac:dyDescent="0.2">
      <c r="E235" s="2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  <c r="AA235" s="173"/>
    </row>
    <row r="236" spans="5:27" s="1" customFormat="1" x14ac:dyDescent="0.2">
      <c r="E236" s="2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  <c r="AA236" s="173"/>
    </row>
    <row r="237" spans="5:27" s="1" customFormat="1" x14ac:dyDescent="0.2">
      <c r="E237" s="2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  <c r="AA237" s="173"/>
    </row>
    <row r="238" spans="5:27" s="1" customFormat="1" x14ac:dyDescent="0.2">
      <c r="E238" s="2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  <c r="AA238" s="173"/>
    </row>
    <row r="239" spans="5:27" s="1" customFormat="1" x14ac:dyDescent="0.2">
      <c r="E239" s="2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</row>
    <row r="240" spans="5:27" s="1" customFormat="1" x14ac:dyDescent="0.2">
      <c r="E240" s="2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  <c r="AA240" s="173"/>
    </row>
    <row r="241" spans="5:27" s="1" customFormat="1" x14ac:dyDescent="0.2">
      <c r="E241" s="2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  <c r="AA241" s="173"/>
    </row>
    <row r="242" spans="5:27" s="1" customFormat="1" x14ac:dyDescent="0.2">
      <c r="E242" s="2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  <c r="AA242" s="173"/>
    </row>
    <row r="243" spans="5:27" s="1" customFormat="1" x14ac:dyDescent="0.2">
      <c r="E243" s="2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  <c r="AA243" s="173"/>
    </row>
    <row r="244" spans="5:27" s="1" customFormat="1" x14ac:dyDescent="0.2">
      <c r="E244" s="2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  <c r="AA244" s="173"/>
    </row>
    <row r="245" spans="5:27" s="1" customFormat="1" x14ac:dyDescent="0.2">
      <c r="E245" s="2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  <c r="AA245" s="173"/>
    </row>
    <row r="246" spans="5:27" s="1" customFormat="1" x14ac:dyDescent="0.2">
      <c r="E246" s="2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  <c r="AA246" s="173"/>
    </row>
    <row r="247" spans="5:27" s="1" customFormat="1" x14ac:dyDescent="0.2">
      <c r="E247" s="2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73"/>
    </row>
    <row r="248" spans="5:27" s="1" customFormat="1" x14ac:dyDescent="0.2">
      <c r="E248" s="2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</row>
    <row r="249" spans="5:27" s="1" customFormat="1" x14ac:dyDescent="0.2">
      <c r="E249" s="2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  <c r="AA249" s="173"/>
    </row>
    <row r="250" spans="5:27" s="1" customFormat="1" x14ac:dyDescent="0.2">
      <c r="E250" s="2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</row>
    <row r="251" spans="5:27" s="1" customFormat="1" x14ac:dyDescent="0.2">
      <c r="E251" s="2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  <c r="AA251" s="173"/>
    </row>
    <row r="252" spans="5:27" s="1" customFormat="1" x14ac:dyDescent="0.2">
      <c r="E252" s="2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  <c r="AA252" s="173"/>
    </row>
    <row r="253" spans="5:27" s="1" customFormat="1" x14ac:dyDescent="0.2">
      <c r="E253" s="2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</row>
    <row r="254" spans="5:27" s="1" customFormat="1" x14ac:dyDescent="0.2">
      <c r="E254" s="2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73"/>
    </row>
    <row r="255" spans="5:27" s="1" customFormat="1" x14ac:dyDescent="0.2">
      <c r="E255" s="2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</row>
    <row r="256" spans="5:27" s="1" customFormat="1" x14ac:dyDescent="0.2">
      <c r="E256" s="2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  <c r="AA256" s="173"/>
    </row>
    <row r="257" spans="5:27" s="1" customFormat="1" x14ac:dyDescent="0.2">
      <c r="E257" s="2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  <c r="AA257" s="173"/>
    </row>
    <row r="258" spans="5:27" s="1" customFormat="1" x14ac:dyDescent="0.2">
      <c r="E258" s="2"/>
      <c r="H258" s="173"/>
      <c r="I258" s="173"/>
      <c r="J258" s="173"/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  <c r="AA258" s="173"/>
    </row>
    <row r="259" spans="5:27" s="1" customFormat="1" x14ac:dyDescent="0.2">
      <c r="E259" s="2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  <c r="AA259" s="173"/>
    </row>
    <row r="260" spans="5:27" s="1" customFormat="1" x14ac:dyDescent="0.2">
      <c r="E260" s="2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</row>
    <row r="261" spans="5:27" s="1" customFormat="1" x14ac:dyDescent="0.2">
      <c r="E261" s="2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</row>
    <row r="262" spans="5:27" s="1" customFormat="1" x14ac:dyDescent="0.2">
      <c r="E262" s="2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  <c r="AA262" s="173"/>
    </row>
    <row r="263" spans="5:27" s="1" customFormat="1" x14ac:dyDescent="0.2">
      <c r="E263" s="2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</row>
    <row r="264" spans="5:27" s="1" customFormat="1" x14ac:dyDescent="0.2">
      <c r="E264" s="2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  <c r="AA264" s="173"/>
    </row>
    <row r="265" spans="5:27" s="1" customFormat="1" x14ac:dyDescent="0.2">
      <c r="E265" s="2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  <c r="AA265" s="173"/>
    </row>
    <row r="266" spans="5:27" s="1" customFormat="1" x14ac:dyDescent="0.2">
      <c r="E266" s="2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</row>
    <row r="267" spans="5:27" s="1" customFormat="1" x14ac:dyDescent="0.2">
      <c r="E267" s="2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  <c r="AA267" s="173"/>
    </row>
    <row r="268" spans="5:27" s="1" customFormat="1" x14ac:dyDescent="0.2">
      <c r="E268" s="2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  <c r="AA268" s="173"/>
    </row>
    <row r="269" spans="5:27" s="1" customFormat="1" x14ac:dyDescent="0.2">
      <c r="E269" s="2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  <c r="AA269" s="173"/>
    </row>
    <row r="270" spans="5:27" s="1" customFormat="1" x14ac:dyDescent="0.2">
      <c r="E270" s="2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  <c r="AA270" s="173"/>
    </row>
    <row r="271" spans="5:27" s="1" customFormat="1" x14ac:dyDescent="0.2">
      <c r="E271" s="2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</row>
    <row r="272" spans="5:27" s="1" customFormat="1" x14ac:dyDescent="0.2">
      <c r="E272" s="2"/>
      <c r="H272" s="173"/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  <c r="AA272" s="173"/>
    </row>
    <row r="273" spans="5:27" s="1" customFormat="1" x14ac:dyDescent="0.2">
      <c r="E273" s="2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  <c r="AA273" s="173"/>
    </row>
    <row r="274" spans="5:27" s="1" customFormat="1" x14ac:dyDescent="0.2">
      <c r="E274" s="2"/>
      <c r="H274" s="173"/>
      <c r="I274" s="173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  <c r="AA274" s="173"/>
    </row>
    <row r="275" spans="5:27" s="1" customFormat="1" x14ac:dyDescent="0.2">
      <c r="E275" s="2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  <c r="AA275" s="173"/>
    </row>
    <row r="276" spans="5:27" s="1" customFormat="1" x14ac:dyDescent="0.2">
      <c r="E276" s="2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  <c r="AA276" s="173"/>
    </row>
    <row r="277" spans="5:27" s="1" customFormat="1" x14ac:dyDescent="0.2">
      <c r="E277" s="2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  <c r="AA277" s="173"/>
    </row>
    <row r="278" spans="5:27" s="1" customFormat="1" x14ac:dyDescent="0.2">
      <c r="E278" s="2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</row>
    <row r="279" spans="5:27" s="1" customFormat="1" x14ac:dyDescent="0.2">
      <c r="E279" s="2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</row>
    <row r="280" spans="5:27" s="1" customFormat="1" x14ac:dyDescent="0.2">
      <c r="E280" s="2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  <c r="AA280" s="173"/>
    </row>
    <row r="281" spans="5:27" s="1" customFormat="1" x14ac:dyDescent="0.2">
      <c r="E281" s="2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  <c r="AA281" s="173"/>
    </row>
    <row r="282" spans="5:27" s="1" customFormat="1" x14ac:dyDescent="0.2">
      <c r="E282" s="2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  <c r="AA282" s="173"/>
    </row>
    <row r="283" spans="5:27" s="1" customFormat="1" x14ac:dyDescent="0.2">
      <c r="E283" s="2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  <c r="AA283" s="173"/>
    </row>
    <row r="284" spans="5:27" s="1" customFormat="1" x14ac:dyDescent="0.2">
      <c r="E284" s="2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  <c r="AA284" s="173"/>
    </row>
    <row r="285" spans="5:27" s="1" customFormat="1" x14ac:dyDescent="0.2">
      <c r="E285" s="2"/>
      <c r="H285" s="173"/>
      <c r="I285" s="173"/>
      <c r="J285" s="173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  <c r="AA285" s="173"/>
    </row>
    <row r="286" spans="5:27" s="1" customFormat="1" x14ac:dyDescent="0.2">
      <c r="E286" s="2"/>
      <c r="H286" s="173"/>
      <c r="I286" s="173"/>
      <c r="J286" s="173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  <c r="AA286" s="173"/>
    </row>
    <row r="287" spans="5:27" s="1" customFormat="1" x14ac:dyDescent="0.2">
      <c r="E287" s="2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</row>
    <row r="288" spans="5:27" s="1" customFormat="1" x14ac:dyDescent="0.2">
      <c r="E288" s="2"/>
      <c r="H288" s="173"/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</row>
    <row r="289" spans="5:27" s="1" customFormat="1" x14ac:dyDescent="0.2">
      <c r="E289" s="2"/>
      <c r="H289" s="173"/>
      <c r="I289" s="173"/>
      <c r="J289" s="173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  <c r="AA289" s="173"/>
    </row>
    <row r="290" spans="5:27" s="1" customFormat="1" x14ac:dyDescent="0.2">
      <c r="E290" s="2"/>
      <c r="H290" s="173"/>
      <c r="I290" s="173"/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  <c r="AA290" s="173"/>
    </row>
    <row r="291" spans="5:27" s="1" customFormat="1" x14ac:dyDescent="0.2">
      <c r="E291" s="2"/>
      <c r="H291" s="173"/>
      <c r="I291" s="173"/>
      <c r="J291" s="173"/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  <c r="AA291" s="173"/>
    </row>
    <row r="292" spans="5:27" s="1" customFormat="1" x14ac:dyDescent="0.2">
      <c r="E292" s="2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  <c r="AA292" s="173"/>
    </row>
    <row r="293" spans="5:27" s="1" customFormat="1" x14ac:dyDescent="0.2">
      <c r="E293" s="2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  <c r="AA293" s="173"/>
    </row>
    <row r="294" spans="5:27" s="1" customFormat="1" x14ac:dyDescent="0.2">
      <c r="E294" s="2"/>
      <c r="H294" s="173"/>
      <c r="I294" s="173"/>
      <c r="J294" s="173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  <c r="AA294" s="173"/>
    </row>
    <row r="295" spans="5:27" s="1" customFormat="1" x14ac:dyDescent="0.2">
      <c r="E295" s="2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  <c r="AA295" s="173"/>
    </row>
    <row r="296" spans="5:27" s="1" customFormat="1" x14ac:dyDescent="0.2">
      <c r="E296" s="2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  <c r="AA296" s="173"/>
    </row>
    <row r="297" spans="5:27" s="1" customFormat="1" x14ac:dyDescent="0.2">
      <c r="E297" s="2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  <c r="AA297" s="173"/>
    </row>
    <row r="298" spans="5:27" s="1" customFormat="1" x14ac:dyDescent="0.2">
      <c r="E298" s="2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  <c r="AA298" s="173"/>
    </row>
    <row r="299" spans="5:27" s="1" customFormat="1" x14ac:dyDescent="0.2">
      <c r="E299" s="2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  <c r="AA299" s="173"/>
    </row>
    <row r="300" spans="5:27" s="1" customFormat="1" x14ac:dyDescent="0.2">
      <c r="E300" s="2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  <c r="AA300" s="173"/>
    </row>
    <row r="301" spans="5:27" s="1" customFormat="1" x14ac:dyDescent="0.2">
      <c r="E301" s="2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  <c r="AA301" s="173"/>
    </row>
    <row r="302" spans="5:27" s="1" customFormat="1" x14ac:dyDescent="0.2">
      <c r="E302" s="2"/>
      <c r="H302" s="173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  <c r="AA302" s="173"/>
    </row>
    <row r="303" spans="5:27" s="1" customFormat="1" x14ac:dyDescent="0.2">
      <c r="E303" s="2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</row>
    <row r="304" spans="5:27" s="1" customFormat="1" x14ac:dyDescent="0.2">
      <c r="E304" s="2"/>
      <c r="H304" s="173"/>
      <c r="I304" s="173"/>
      <c r="J304" s="173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  <c r="AA304" s="173"/>
    </row>
    <row r="305" spans="5:27" s="1" customFormat="1" x14ac:dyDescent="0.2">
      <c r="E305" s="2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  <c r="AA305" s="173"/>
    </row>
    <row r="306" spans="5:27" s="1" customFormat="1" x14ac:dyDescent="0.2">
      <c r="E306" s="2"/>
      <c r="H306" s="173"/>
      <c r="I306" s="173"/>
      <c r="J306" s="173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  <c r="AA306" s="173"/>
    </row>
    <row r="307" spans="5:27" s="1" customFormat="1" x14ac:dyDescent="0.2">
      <c r="E307" s="2"/>
      <c r="H307" s="173"/>
      <c r="I307" s="173"/>
      <c r="J307" s="173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  <c r="AA307" s="173"/>
    </row>
    <row r="308" spans="5:27" s="1" customFormat="1" x14ac:dyDescent="0.2">
      <c r="E308" s="2"/>
      <c r="H308" s="173"/>
      <c r="I308" s="173"/>
      <c r="J308" s="173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  <c r="AA308" s="173"/>
    </row>
    <row r="309" spans="5:27" s="1" customFormat="1" x14ac:dyDescent="0.2">
      <c r="E309" s="2"/>
      <c r="H309" s="173"/>
      <c r="I309" s="173"/>
      <c r="J309" s="173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  <c r="AA309" s="173"/>
    </row>
    <row r="310" spans="5:27" s="1" customFormat="1" x14ac:dyDescent="0.2">
      <c r="E310" s="2"/>
      <c r="H310" s="173"/>
      <c r="I310" s="173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  <c r="AA310" s="173"/>
    </row>
    <row r="311" spans="5:27" s="1" customFormat="1" x14ac:dyDescent="0.2">
      <c r="E311" s="2"/>
      <c r="H311" s="173"/>
      <c r="I311" s="173"/>
      <c r="J311" s="173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  <c r="AA311" s="173"/>
    </row>
    <row r="312" spans="5:27" s="1" customFormat="1" x14ac:dyDescent="0.2">
      <c r="E312" s="2"/>
      <c r="H312" s="173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  <c r="AA312" s="173"/>
    </row>
    <row r="313" spans="5:27" s="1" customFormat="1" x14ac:dyDescent="0.2">
      <c r="E313" s="2"/>
      <c r="H313" s="173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  <c r="AA313" s="173"/>
    </row>
    <row r="314" spans="5:27" s="1" customFormat="1" x14ac:dyDescent="0.2">
      <c r="E314" s="2"/>
      <c r="H314" s="173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  <c r="AA314" s="173"/>
    </row>
    <row r="315" spans="5:27" s="1" customFormat="1" x14ac:dyDescent="0.2">
      <c r="E315" s="2"/>
      <c r="H315" s="173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  <c r="AA315" s="173"/>
    </row>
    <row r="316" spans="5:27" s="1" customFormat="1" x14ac:dyDescent="0.2">
      <c r="E316" s="2"/>
      <c r="H316" s="173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  <c r="AA316" s="173"/>
    </row>
    <row r="317" spans="5:27" s="1" customFormat="1" x14ac:dyDescent="0.2">
      <c r="E317" s="2"/>
      <c r="H317" s="173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  <c r="AA317" s="173"/>
    </row>
    <row r="318" spans="5:27" s="1" customFormat="1" x14ac:dyDescent="0.2">
      <c r="E318" s="2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  <c r="AA318" s="173"/>
    </row>
    <row r="319" spans="5:27" s="1" customFormat="1" x14ac:dyDescent="0.2">
      <c r="E319" s="2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</row>
    <row r="320" spans="5:27" s="1" customFormat="1" x14ac:dyDescent="0.2">
      <c r="E320" s="2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</row>
    <row r="321" spans="5:27" s="1" customFormat="1" x14ac:dyDescent="0.2">
      <c r="E321" s="2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  <c r="AA321" s="173"/>
    </row>
    <row r="322" spans="5:27" s="1" customFormat="1" x14ac:dyDescent="0.2">
      <c r="E322" s="2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  <c r="AA322" s="173"/>
    </row>
    <row r="323" spans="5:27" s="1" customFormat="1" x14ac:dyDescent="0.2">
      <c r="E323" s="2"/>
      <c r="H323" s="173"/>
      <c r="I323" s="173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  <c r="AA323" s="173"/>
    </row>
    <row r="324" spans="5:27" s="1" customFormat="1" x14ac:dyDescent="0.2">
      <c r="E324" s="2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  <c r="AA324" s="173"/>
    </row>
    <row r="325" spans="5:27" s="1" customFormat="1" x14ac:dyDescent="0.2">
      <c r="E325" s="2"/>
      <c r="H325" s="173"/>
      <c r="I325" s="173"/>
      <c r="J325" s="173"/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  <c r="AA325" s="173"/>
    </row>
    <row r="326" spans="5:27" s="1" customFormat="1" x14ac:dyDescent="0.2">
      <c r="E326" s="2"/>
      <c r="H326" s="173"/>
      <c r="I326" s="173"/>
      <c r="J326" s="173"/>
      <c r="K326" s="173"/>
      <c r="L326" s="173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  <c r="AA326" s="173"/>
    </row>
    <row r="327" spans="5:27" s="1" customFormat="1" x14ac:dyDescent="0.2">
      <c r="E327" s="2"/>
      <c r="H327" s="173"/>
      <c r="I327" s="173"/>
      <c r="J327" s="173"/>
      <c r="K327" s="173"/>
      <c r="L327" s="173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  <c r="AA327" s="173"/>
    </row>
    <row r="328" spans="5:27" s="1" customFormat="1" x14ac:dyDescent="0.2">
      <c r="E328" s="2"/>
      <c r="H328" s="173"/>
      <c r="I328" s="173"/>
      <c r="J328" s="173"/>
      <c r="K328" s="173"/>
      <c r="L328" s="173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  <c r="AA328" s="173"/>
    </row>
    <row r="329" spans="5:27" s="1" customFormat="1" x14ac:dyDescent="0.2">
      <c r="E329" s="2"/>
      <c r="H329" s="173"/>
      <c r="I329" s="173"/>
      <c r="J329" s="173"/>
      <c r="K329" s="173"/>
      <c r="L329" s="173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  <c r="AA329" s="173"/>
    </row>
    <row r="330" spans="5:27" s="1" customFormat="1" x14ac:dyDescent="0.2">
      <c r="E330" s="2"/>
      <c r="H330" s="173"/>
      <c r="I330" s="173"/>
      <c r="J330" s="173"/>
      <c r="K330" s="173"/>
      <c r="L330" s="173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  <c r="AA330" s="173"/>
    </row>
    <row r="331" spans="5:27" s="1" customFormat="1" x14ac:dyDescent="0.2">
      <c r="E331" s="2"/>
      <c r="H331" s="173"/>
      <c r="I331" s="173"/>
      <c r="J331" s="173"/>
      <c r="K331" s="173"/>
      <c r="L331" s="173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  <c r="AA331" s="173"/>
    </row>
    <row r="332" spans="5:27" s="1" customFormat="1" x14ac:dyDescent="0.2">
      <c r="E332" s="2"/>
      <c r="H332" s="173"/>
      <c r="I332" s="173"/>
      <c r="J332" s="173"/>
      <c r="K332" s="173"/>
      <c r="L332" s="173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  <c r="AA332" s="173"/>
    </row>
    <row r="333" spans="5:27" s="1" customFormat="1" x14ac:dyDescent="0.2">
      <c r="E333" s="2"/>
      <c r="H333" s="173"/>
      <c r="I333" s="173"/>
      <c r="J333" s="173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  <c r="AA333" s="173"/>
    </row>
    <row r="334" spans="5:27" s="1" customFormat="1" x14ac:dyDescent="0.2">
      <c r="E334" s="2"/>
      <c r="H334" s="173"/>
      <c r="I334" s="173"/>
      <c r="J334" s="173"/>
      <c r="K334" s="173"/>
      <c r="L334" s="173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  <c r="AA334" s="173"/>
    </row>
    <row r="335" spans="5:27" s="1" customFormat="1" x14ac:dyDescent="0.2">
      <c r="E335" s="2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  <c r="AA335" s="173"/>
    </row>
    <row r="336" spans="5:27" s="1" customFormat="1" x14ac:dyDescent="0.2">
      <c r="E336" s="2"/>
      <c r="H336" s="173"/>
      <c r="I336" s="173"/>
      <c r="J336" s="173"/>
      <c r="K336" s="173"/>
      <c r="L336" s="173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  <c r="AA336" s="173"/>
    </row>
    <row r="337" spans="5:27" s="1" customFormat="1" x14ac:dyDescent="0.2">
      <c r="E337" s="2"/>
      <c r="H337" s="173"/>
      <c r="I337" s="173"/>
      <c r="J337" s="173"/>
      <c r="K337" s="173"/>
      <c r="L337" s="173"/>
      <c r="M337" s="173"/>
      <c r="N337" s="173"/>
      <c r="O337" s="173"/>
      <c r="P337" s="173"/>
      <c r="Q337" s="173"/>
      <c r="R337" s="173"/>
      <c r="S337" s="173"/>
      <c r="T337" s="173"/>
      <c r="U337" s="173"/>
      <c r="V337" s="173"/>
      <c r="W337" s="173"/>
      <c r="X337" s="173"/>
      <c r="Y337" s="173"/>
      <c r="Z337" s="173"/>
      <c r="AA337" s="173"/>
    </row>
    <row r="338" spans="5:27" s="1" customFormat="1" x14ac:dyDescent="0.2">
      <c r="E338" s="2"/>
      <c r="H338" s="173"/>
      <c r="I338" s="173"/>
      <c r="J338" s="173"/>
      <c r="K338" s="173"/>
      <c r="L338" s="173"/>
      <c r="M338" s="173"/>
      <c r="N338" s="173"/>
      <c r="O338" s="173"/>
      <c r="P338" s="173"/>
      <c r="Q338" s="173"/>
      <c r="R338" s="173"/>
      <c r="S338" s="173"/>
      <c r="T338" s="173"/>
      <c r="U338" s="173"/>
      <c r="V338" s="173"/>
      <c r="W338" s="173"/>
      <c r="X338" s="173"/>
      <c r="Y338" s="173"/>
      <c r="Z338" s="173"/>
      <c r="AA338" s="173"/>
    </row>
    <row r="339" spans="5:27" s="1" customFormat="1" x14ac:dyDescent="0.2">
      <c r="E339" s="2"/>
      <c r="H339" s="173"/>
      <c r="I339" s="173"/>
      <c r="J339" s="173"/>
      <c r="K339" s="173"/>
      <c r="L339" s="173"/>
      <c r="M339" s="173"/>
      <c r="N339" s="173"/>
      <c r="O339" s="173"/>
      <c r="P339" s="173"/>
      <c r="Q339" s="173"/>
      <c r="R339" s="173"/>
      <c r="S339" s="173"/>
      <c r="T339" s="173"/>
      <c r="U339" s="173"/>
      <c r="V339" s="173"/>
      <c r="W339" s="173"/>
      <c r="X339" s="173"/>
      <c r="Y339" s="173"/>
      <c r="Z339" s="173"/>
      <c r="AA339" s="173"/>
    </row>
    <row r="340" spans="5:27" s="1" customFormat="1" x14ac:dyDescent="0.2">
      <c r="E340" s="2"/>
      <c r="H340" s="173"/>
      <c r="I340" s="173"/>
      <c r="J340" s="173"/>
      <c r="K340" s="173"/>
      <c r="L340" s="173"/>
      <c r="M340" s="173"/>
      <c r="N340" s="173"/>
      <c r="O340" s="173"/>
      <c r="P340" s="173"/>
      <c r="Q340" s="173"/>
      <c r="R340" s="173"/>
      <c r="S340" s="173"/>
      <c r="T340" s="173"/>
      <c r="U340" s="173"/>
      <c r="V340" s="173"/>
      <c r="W340" s="173"/>
      <c r="X340" s="173"/>
      <c r="Y340" s="173"/>
      <c r="Z340" s="173"/>
      <c r="AA340" s="173"/>
    </row>
    <row r="341" spans="5:27" s="1" customFormat="1" x14ac:dyDescent="0.2">
      <c r="E341" s="2"/>
      <c r="H341" s="173"/>
      <c r="I341" s="173"/>
      <c r="J341" s="173"/>
      <c r="K341" s="173"/>
      <c r="L341" s="173"/>
      <c r="M341" s="173"/>
      <c r="N341" s="173"/>
      <c r="O341" s="173"/>
      <c r="P341" s="173"/>
      <c r="Q341" s="173"/>
      <c r="R341" s="173"/>
      <c r="S341" s="173"/>
      <c r="T341" s="173"/>
      <c r="U341" s="173"/>
      <c r="V341" s="173"/>
      <c r="W341" s="173"/>
      <c r="X341" s="173"/>
      <c r="Y341" s="173"/>
      <c r="Z341" s="173"/>
      <c r="AA341" s="173"/>
    </row>
    <row r="342" spans="5:27" s="1" customFormat="1" x14ac:dyDescent="0.2">
      <c r="E342" s="2"/>
      <c r="H342" s="173"/>
      <c r="I342" s="173"/>
      <c r="J342" s="173"/>
      <c r="K342" s="173"/>
      <c r="L342" s="173"/>
      <c r="M342" s="173"/>
      <c r="N342" s="173"/>
      <c r="O342" s="173"/>
      <c r="P342" s="173"/>
      <c r="Q342" s="173"/>
      <c r="R342" s="173"/>
      <c r="S342" s="173"/>
      <c r="T342" s="173"/>
      <c r="U342" s="173"/>
      <c r="V342" s="173"/>
      <c r="W342" s="173"/>
      <c r="X342" s="173"/>
      <c r="Y342" s="173"/>
      <c r="Z342" s="173"/>
      <c r="AA342" s="173"/>
    </row>
    <row r="343" spans="5:27" s="1" customFormat="1" x14ac:dyDescent="0.2">
      <c r="E343" s="2"/>
      <c r="H343" s="173"/>
      <c r="I343" s="173"/>
      <c r="J343" s="173"/>
      <c r="K343" s="173"/>
      <c r="L343" s="173"/>
      <c r="M343" s="173"/>
      <c r="N343" s="173"/>
      <c r="O343" s="173"/>
      <c r="P343" s="173"/>
      <c r="Q343" s="173"/>
      <c r="R343" s="173"/>
      <c r="S343" s="173"/>
      <c r="T343" s="173"/>
      <c r="U343" s="173"/>
      <c r="V343" s="173"/>
      <c r="W343" s="173"/>
      <c r="X343" s="173"/>
      <c r="Y343" s="173"/>
      <c r="Z343" s="173"/>
      <c r="AA343" s="173"/>
    </row>
    <row r="344" spans="5:27" s="1" customFormat="1" x14ac:dyDescent="0.2">
      <c r="E344" s="2"/>
      <c r="H344" s="173"/>
      <c r="I344" s="173"/>
      <c r="J344" s="173"/>
      <c r="K344" s="173"/>
      <c r="L344" s="173"/>
      <c r="M344" s="173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  <c r="AA344" s="173"/>
    </row>
    <row r="345" spans="5:27" s="1" customFormat="1" x14ac:dyDescent="0.2">
      <c r="E345" s="2"/>
      <c r="H345" s="173"/>
      <c r="I345" s="173"/>
      <c r="J345" s="173"/>
      <c r="K345" s="173"/>
      <c r="L345" s="173"/>
      <c r="M345" s="173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  <c r="AA345" s="173"/>
    </row>
  </sheetData>
  <mergeCells count="9">
    <mergeCell ref="B7:G7"/>
    <mergeCell ref="B125:C125"/>
    <mergeCell ref="B126:C126"/>
    <mergeCell ref="A1:G1"/>
    <mergeCell ref="A2:G2"/>
    <mergeCell ref="A3:G3"/>
    <mergeCell ref="A5:B5"/>
    <mergeCell ref="F5:G5"/>
    <mergeCell ref="A6:G6"/>
  </mergeCells>
  <printOptions horizontalCentered="1"/>
  <pageMargins left="0.11811023622047245" right="0.19685039370078741" top="0.39370078740157483" bottom="1.5354330708661419" header="0.23622047244094491" footer="1.1811023622047245"/>
  <pageSetup scale="64" firstPageNumber="0" orientation="portrait" horizontalDpi="300" verticalDpi="300" r:id="rId1"/>
  <headerFooter>
    <oddFooter>&amp;RPAGINAS:&amp;P/&amp;N</oddFooter>
  </headerFooter>
  <rowBreaks count="4" manualBreakCount="4">
    <brk id="42" max="6" man="1"/>
    <brk id="76" max="6" man="1"/>
    <brk id="103" max="6" man="1"/>
    <brk id="1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2019-30</vt:lpstr>
      <vt:lpstr>2019-29</vt:lpstr>
      <vt:lpstr>'2019-29'!Área_de_impresión</vt:lpstr>
      <vt:lpstr>'2019-30'!Área_de_impresión</vt:lpstr>
      <vt:lpstr>'2019-29'!Títulos_a_imprimir</vt:lpstr>
      <vt:lpstr>'2019-30'!Títulos_a_imprimir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COMPUTEL</dc:creator>
  <dc:description/>
  <cp:lastModifiedBy>Microsoft Office User</cp:lastModifiedBy>
  <cp:revision>5</cp:revision>
  <cp:lastPrinted>2020-10-29T13:56:20Z</cp:lastPrinted>
  <dcterms:created xsi:type="dcterms:W3CDTF">1997-10-10T10:07:02Z</dcterms:created>
  <dcterms:modified xsi:type="dcterms:W3CDTF">2020-11-25T12:04:21Z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