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le.rios\Desktop\LICITACIONES 2020\PRESUPUESTO A SER LICITADOS 27-10-20\LICITACION  NOVIEMBRE 2020\MICRO RED DE DISTRIBUCION SDE Y SDN\ETAPA 5\"/>
    </mc:Choice>
  </mc:AlternateContent>
  <xr:revisionPtr revIDLastSave="0" documentId="13_ncr:1_{DBC83A59-E545-4F46-9F88-60224C2B6DE9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2019-55A" sheetId="7" r:id="rId1"/>
    <sheet name="2019-32" sheetId="6" r:id="rId2"/>
    <sheet name="2019-25" sheetId="5" r:id="rId3"/>
  </sheets>
  <externalReferences>
    <externalReference r:id="rId4"/>
    <externalReference r:id="rId5"/>
    <externalReference r:id="rId6"/>
  </externalReferences>
  <definedNames>
    <definedName name="__F">'[1]C016201804(CONSTRUCTORA GLOBAL)'!#REF!</definedName>
    <definedName name="_F">#REF!</definedName>
    <definedName name="A">'[1]C016201804(CONSTRUCTORA GLOBAL)'!#REF!</definedName>
    <definedName name="A_2">#REF!</definedName>
    <definedName name="_xlnm.Print_Area" localSheetId="2">'2019-25'!$A$1:$G$134</definedName>
    <definedName name="_xlnm.Print_Area" localSheetId="1">'2019-32'!$A$1:$G$155</definedName>
    <definedName name="_xlnm.Print_Area" localSheetId="0">'2019-55A'!$A$1:$G$98</definedName>
    <definedName name="COPIA">'[1]C016201804(CONSTRUCTORA GLOBAL)'!#REF!</definedName>
    <definedName name="DESPLU3" localSheetId="1">'[2]analisis de pu'!#REF!</definedName>
    <definedName name="DESPLU3">'[2]analisis de pu'!#REF!</definedName>
    <definedName name="Excel_BuiltIn__FilterDatabase_1">'[1]C016201804(CONSTRUCTORA GLOBAL)'!#REF!</definedName>
    <definedName name="Excel_BuiltIn_Print_Area" localSheetId="0">'2019-55A'!$A$1:$G$98</definedName>
    <definedName name="Excel_BuiltIn_Print_Area_1_1">'[1]C016201804(CONSTRUCTORA GLOBAL)'!#REF!</definedName>
    <definedName name="Excel_BuiltIn_Print_Area_1_1_1">#REF!</definedName>
    <definedName name="Excel_BuiltIn_Print_Area_1_1_1_1">'[1]C016201804(CONSTRUCTORA GLOBAL)'!#REF!</definedName>
    <definedName name="Excel_BuiltIn_Print_Area_1_1_1_1_1">#REF!</definedName>
    <definedName name="Excel_BuiltIn_Print_Area_2">#REF!</definedName>
    <definedName name="Excel_BuiltIn_Print_Area_3">#REF!</definedName>
    <definedName name="Excel_BuiltIn_Print_Titles" localSheetId="0">'2019-55A'!$1:$10</definedName>
    <definedName name="Excel_BuiltIn_Print_Titles_1">#REF!</definedName>
    <definedName name="Excel_BuiltIn_Print_Titles_1_1">#REF!</definedName>
    <definedName name="F_2">#REF!</definedName>
    <definedName name="GASOLINA">[3]Ins!$E$582</definedName>
    <definedName name="H">#N/A</definedName>
    <definedName name="LLL">#REF!</definedName>
    <definedName name="PLIGADORA2">[3]Ins!$E$584</definedName>
    <definedName name="PRESCOPIA">#REF!</definedName>
    <definedName name="PRESPUESTO">#REF!</definedName>
    <definedName name="Print_Area_MI_1">#REF!</definedName>
    <definedName name="Print_Area_MI_2">#REF!</definedName>
    <definedName name="PWINCHE2000K">[3]Ins!$E$592</definedName>
    <definedName name="_xlnm.Print_Titles" localSheetId="2">'2019-25'!$1:$8</definedName>
    <definedName name="_xlnm.Print_Titles" localSheetId="1">'2019-32'!$1:$8</definedName>
    <definedName name="_xlnm.Print_Titles" localSheetId="0">'2019-55A'!$1:$10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7" l="1"/>
  <c r="F14" i="7"/>
  <c r="G63" i="7" s="1"/>
  <c r="F15" i="7"/>
  <c r="C16" i="7"/>
  <c r="F16" i="7" s="1"/>
  <c r="G16" i="7" s="1"/>
  <c r="F21" i="7"/>
  <c r="F22" i="7"/>
  <c r="G37" i="7" s="1"/>
  <c r="F23" i="7"/>
  <c r="F25" i="7"/>
  <c r="F26" i="7"/>
  <c r="F27" i="7"/>
  <c r="F28" i="7"/>
  <c r="F29" i="7"/>
  <c r="F30" i="7"/>
  <c r="F31" i="7"/>
  <c r="F32" i="7"/>
  <c r="F34" i="7"/>
  <c r="F35" i="7"/>
  <c r="F37" i="7"/>
  <c r="F41" i="7"/>
  <c r="F42" i="7"/>
  <c r="F43" i="7"/>
  <c r="F45" i="7"/>
  <c r="F46" i="7"/>
  <c r="F47" i="7"/>
  <c r="F48" i="7"/>
  <c r="F49" i="7"/>
  <c r="F50" i="7"/>
  <c r="F51" i="7"/>
  <c r="F52" i="7"/>
  <c r="F55" i="7"/>
  <c r="F56" i="7"/>
  <c r="F58" i="7"/>
  <c r="G58" i="7"/>
  <c r="C60" i="7"/>
  <c r="F60" i="7"/>
  <c r="G60" i="7" s="1"/>
  <c r="G79" i="7"/>
  <c r="F11" i="6"/>
  <c r="F12" i="6"/>
  <c r="G12" i="6"/>
  <c r="G118" i="6" s="1"/>
  <c r="F16" i="6"/>
  <c r="G23" i="6" s="1"/>
  <c r="F17" i="6"/>
  <c r="F18" i="6"/>
  <c r="F19" i="6"/>
  <c r="F20" i="6"/>
  <c r="F21" i="6"/>
  <c r="C22" i="6"/>
  <c r="F22" i="6"/>
  <c r="F23" i="6"/>
  <c r="F27" i="6"/>
  <c r="F28" i="6"/>
  <c r="F29" i="6"/>
  <c r="F31" i="6"/>
  <c r="F32" i="6"/>
  <c r="F33" i="6"/>
  <c r="F34" i="6"/>
  <c r="F35" i="6"/>
  <c r="F36" i="6"/>
  <c r="F38" i="6"/>
  <c r="F39" i="6"/>
  <c r="F40" i="6"/>
  <c r="F42" i="6"/>
  <c r="F43" i="6"/>
  <c r="F44" i="6"/>
  <c r="F47" i="6"/>
  <c r="F48" i="6"/>
  <c r="F49" i="6"/>
  <c r="F51" i="6"/>
  <c r="F52" i="6"/>
  <c r="F54" i="6"/>
  <c r="F55" i="6"/>
  <c r="F56" i="6"/>
  <c r="F58" i="6"/>
  <c r="C59" i="6"/>
  <c r="F59" i="6"/>
  <c r="G59" i="6"/>
  <c r="F63" i="6"/>
  <c r="F64" i="6"/>
  <c r="F65" i="6"/>
  <c r="F67" i="6"/>
  <c r="F68" i="6"/>
  <c r="F69" i="6"/>
  <c r="F70" i="6"/>
  <c r="F71" i="6"/>
  <c r="F72" i="6"/>
  <c r="F74" i="6"/>
  <c r="F75" i="6"/>
  <c r="F76" i="6"/>
  <c r="F78" i="6"/>
  <c r="F79" i="6"/>
  <c r="F80" i="6"/>
  <c r="F83" i="6"/>
  <c r="F84" i="6"/>
  <c r="F85" i="6"/>
  <c r="F86" i="6"/>
  <c r="F87" i="6"/>
  <c r="F89" i="6"/>
  <c r="C90" i="6"/>
  <c r="F90" i="6"/>
  <c r="G90" i="6"/>
  <c r="F92" i="6"/>
  <c r="G92" i="6"/>
  <c r="F94" i="6"/>
  <c r="G94" i="6"/>
  <c r="F96" i="6"/>
  <c r="G96" i="6"/>
  <c r="F99" i="6"/>
  <c r="G101" i="6" s="1"/>
  <c r="F100" i="6"/>
  <c r="F101" i="6"/>
  <c r="F104" i="6"/>
  <c r="G106" i="6" s="1"/>
  <c r="F105" i="6"/>
  <c r="F106" i="6"/>
  <c r="F108" i="6"/>
  <c r="G108" i="6"/>
  <c r="F111" i="6"/>
  <c r="F112" i="6"/>
  <c r="G112" i="6"/>
  <c r="C114" i="6"/>
  <c r="F114" i="6" s="1"/>
  <c r="G114" i="6" s="1"/>
  <c r="F116" i="6"/>
  <c r="G116" i="6"/>
  <c r="G135" i="6"/>
  <c r="G62" i="7" l="1"/>
  <c r="F123" i="6"/>
  <c r="F126" i="6"/>
  <c r="G136" i="6"/>
  <c r="G119" i="6"/>
  <c r="F124" i="6"/>
  <c r="F121" i="6"/>
  <c r="F125" i="6"/>
  <c r="F122" i="6"/>
  <c r="G132" i="6"/>
  <c r="F68" i="7" l="1"/>
  <c r="G78" i="7"/>
  <c r="F65" i="7"/>
  <c r="F69" i="7"/>
  <c r="F66" i="7"/>
  <c r="F70" i="7"/>
  <c r="G76" i="7"/>
  <c r="F67" i="7"/>
  <c r="G128" i="6"/>
  <c r="G134" i="6"/>
  <c r="G72" i="7" l="1"/>
  <c r="G77" i="7"/>
  <c r="G131" i="6"/>
  <c r="G129" i="6"/>
  <c r="G75" i="7" l="1"/>
  <c r="G73" i="7"/>
  <c r="G81" i="7" s="1"/>
  <c r="G82" i="7" s="1"/>
  <c r="G133" i="6"/>
  <c r="G138" i="6"/>
  <c r="C92" i="5" l="1"/>
  <c r="F92" i="5" s="1"/>
  <c r="G92" i="5" s="1"/>
  <c r="G116" i="5" l="1"/>
  <c r="F96" i="5"/>
  <c r="G96" i="5" s="1"/>
  <c r="F94" i="5"/>
  <c r="G94" i="5" s="1"/>
  <c r="F90" i="5"/>
  <c r="G90" i="5" s="1"/>
  <c r="F88" i="5"/>
  <c r="F87" i="5"/>
  <c r="F86" i="5"/>
  <c r="F83" i="5"/>
  <c r="F82" i="5"/>
  <c r="F81" i="5"/>
  <c r="F78" i="5"/>
  <c r="G78" i="5" s="1"/>
  <c r="F76" i="5"/>
  <c r="G76" i="5" s="1"/>
  <c r="F74" i="5"/>
  <c r="G74" i="5" s="1"/>
  <c r="F72" i="5"/>
  <c r="F71" i="5"/>
  <c r="F70" i="5"/>
  <c r="F69" i="5"/>
  <c r="F67" i="5"/>
  <c r="F66" i="5"/>
  <c r="F64" i="5"/>
  <c r="F62" i="5"/>
  <c r="F61" i="5"/>
  <c r="F59" i="5"/>
  <c r="F58" i="5"/>
  <c r="F57" i="5"/>
  <c r="F56" i="5"/>
  <c r="F54" i="5"/>
  <c r="F53" i="5"/>
  <c r="F52" i="5"/>
  <c r="F48" i="5"/>
  <c r="F47" i="5"/>
  <c r="F46" i="5"/>
  <c r="F45" i="5"/>
  <c r="F43" i="5"/>
  <c r="F41" i="5"/>
  <c r="F40" i="5"/>
  <c r="F38" i="5"/>
  <c r="F36" i="5"/>
  <c r="F35" i="5"/>
  <c r="F33" i="5"/>
  <c r="F32" i="5"/>
  <c r="F31" i="5"/>
  <c r="F30" i="5"/>
  <c r="F28" i="5"/>
  <c r="F27" i="5"/>
  <c r="F26" i="5"/>
  <c r="C22" i="5"/>
  <c r="F22" i="5" s="1"/>
  <c r="F21" i="5"/>
  <c r="F20" i="5"/>
  <c r="F19" i="5"/>
  <c r="F18" i="5"/>
  <c r="F17" i="5"/>
  <c r="F16" i="5"/>
  <c r="F12" i="5"/>
  <c r="F11" i="5"/>
  <c r="G12" i="5" s="1"/>
  <c r="G88" i="5" l="1"/>
  <c r="G22" i="5"/>
  <c r="G48" i="5"/>
  <c r="G72" i="5"/>
  <c r="G98" i="5" s="1"/>
  <c r="G83" i="5"/>
  <c r="G99" i="5"/>
  <c r="G112" i="5" l="1"/>
  <c r="F106" i="5"/>
  <c r="F102" i="5"/>
  <c r="F101" i="5"/>
  <c r="G115" i="5"/>
  <c r="F105" i="5"/>
  <c r="F104" i="5"/>
  <c r="F103" i="5"/>
  <c r="G114" i="5" l="1"/>
  <c r="G108" i="5"/>
  <c r="G111" i="5" l="1"/>
  <c r="G109" i="5"/>
  <c r="G113" i="5" l="1"/>
  <c r="G118" i="5" s="1"/>
</calcChain>
</file>

<file path=xl/sharedStrings.xml><?xml version="1.0" encoding="utf-8"?>
<sst xmlns="http://schemas.openxmlformats.org/spreadsheetml/2006/main" count="721" uniqueCount="278">
  <si>
    <t xml:space="preserve"> </t>
  </si>
  <si>
    <t>M3</t>
  </si>
  <si>
    <t>Sub-Total</t>
  </si>
  <si>
    <t>ML</t>
  </si>
  <si>
    <t>1.-</t>
  </si>
  <si>
    <t>2.-</t>
  </si>
  <si>
    <t>PA</t>
  </si>
  <si>
    <t>UD</t>
  </si>
  <si>
    <t>Caja Telescópica</t>
  </si>
  <si>
    <t>SUMINISTRO E INSTALACION HIDRANTE Ø6" x Ø4"</t>
  </si>
  <si>
    <t>MOVIMIENTO DE TIERRA:</t>
  </si>
  <si>
    <t>1.1.-</t>
  </si>
  <si>
    <t>1.2.-</t>
  </si>
  <si>
    <t>2.1.-</t>
  </si>
  <si>
    <t>2.2.-</t>
  </si>
  <si>
    <t>2.3.-</t>
  </si>
  <si>
    <t>2.4.-</t>
  </si>
  <si>
    <t>2.5.-</t>
  </si>
  <si>
    <t>4.-</t>
  </si>
  <si>
    <t>5.-</t>
  </si>
  <si>
    <t>CEMENTO SOLVENTE</t>
  </si>
  <si>
    <t>CORPORACION DEL ACUEDUCTO Y ALCANTARILLADO DE SANTO DOMINGO</t>
  </si>
  <si>
    <t>CODIGO: 2019-25</t>
  </si>
  <si>
    <t>No.</t>
  </si>
  <si>
    <t>Descripción</t>
  </si>
  <si>
    <t>Cantidad</t>
  </si>
  <si>
    <t>Unidad</t>
  </si>
  <si>
    <t>Precio RD$</t>
  </si>
  <si>
    <t>Costo RD$</t>
  </si>
  <si>
    <t>TRABAJOS PRELIMINARES:</t>
  </si>
  <si>
    <t>Replanteo</t>
  </si>
  <si>
    <t>Caseta de Materiales</t>
  </si>
  <si>
    <t>2.1.1.-</t>
  </si>
  <si>
    <t>Roca  Dura conTrencher (80%)</t>
  </si>
  <si>
    <t>2.1.2.-</t>
  </si>
  <si>
    <t>Material no Clasificado con Retroexcavadora con Neumatico (20%)</t>
  </si>
  <si>
    <t>Suministro y Colocación Asiento de Arena</t>
  </si>
  <si>
    <t xml:space="preserve">Relleno Compactado con Maquito  </t>
  </si>
  <si>
    <t>Suministro de Material Para Relleno (Caliche)</t>
  </si>
  <si>
    <t xml:space="preserve">Bote de Material Sobrante </t>
  </si>
  <si>
    <t>3.-</t>
  </si>
  <si>
    <t>SUMINISTRO DE TUBERIAS Y PIEZAS :</t>
  </si>
  <si>
    <t>3.1.-</t>
  </si>
  <si>
    <t>Tuberias de:</t>
  </si>
  <si>
    <t>3.1.1.-</t>
  </si>
  <si>
    <t>Ø3" PVC SDR-21 Con Junta de Goma</t>
  </si>
  <si>
    <t>3.1.2.-</t>
  </si>
  <si>
    <t>Ø4" PVC SDR-26 Con Junta de Goma</t>
  </si>
  <si>
    <t>3.1.3.-</t>
  </si>
  <si>
    <t>Ø6" PVC SDR-26 Con Junta de Goma</t>
  </si>
  <si>
    <t>3.2.-</t>
  </si>
  <si>
    <t>Tee de:</t>
  </si>
  <si>
    <t>3.2.1.-</t>
  </si>
  <si>
    <t xml:space="preserve"> Ø6" x Ø6"  Acero</t>
  </si>
  <si>
    <t>3.2.2.-</t>
  </si>
  <si>
    <t xml:space="preserve"> Ø6" x Ø4"  Acero</t>
  </si>
  <si>
    <t>3.2.3.-</t>
  </si>
  <si>
    <t xml:space="preserve"> Ø6" x Ø3"  Acero</t>
  </si>
  <si>
    <t>3.2.4.-</t>
  </si>
  <si>
    <t xml:space="preserve"> Ø3" x Ø3" Pvc</t>
  </si>
  <si>
    <t>3.3.-</t>
  </si>
  <si>
    <t>Codos de:</t>
  </si>
  <si>
    <t>3.3.1.-</t>
  </si>
  <si>
    <t>Ø4" x 90º Pvc</t>
  </si>
  <si>
    <t>3.3.2.-</t>
  </si>
  <si>
    <t>Ø3" x 90º Pvc</t>
  </si>
  <si>
    <t>3.4.-</t>
  </si>
  <si>
    <t>Cruz de:</t>
  </si>
  <si>
    <t>3.4.1.-</t>
  </si>
  <si>
    <t>3.5.-</t>
  </si>
  <si>
    <t>Reducción de:</t>
  </si>
  <si>
    <t>3.5.1.-</t>
  </si>
  <si>
    <t xml:space="preserve"> Ø6" @ Ø4" Acero</t>
  </si>
  <si>
    <t>3.6.-</t>
  </si>
  <si>
    <t>Tapon de Ø3" Pvc</t>
  </si>
  <si>
    <t>3.7.-</t>
  </si>
  <si>
    <t>Junta Dresser de:</t>
  </si>
  <si>
    <t>3.7.1.-</t>
  </si>
  <si>
    <t>Ø6"</t>
  </si>
  <si>
    <t>3.8.-</t>
  </si>
  <si>
    <t>Valvulas de compuertas de:</t>
  </si>
  <si>
    <t>3.8.1.-</t>
  </si>
  <si>
    <t>Ø6" H. F. Platillada, Completa (Marca Mueller, AVK, o Similar)</t>
  </si>
  <si>
    <t>3.8.2.-</t>
  </si>
  <si>
    <t>Ø4" H. F. Platillada, Completa (Marca Mueller, AVK, o Similar)</t>
  </si>
  <si>
    <t>3.8.3.-</t>
  </si>
  <si>
    <t>Ø3" H. F. Platillada, Completa (Marca Mueller, AVK, o Similar)</t>
  </si>
  <si>
    <t>3.8.4.-</t>
  </si>
  <si>
    <t>COLOCACIÓN DE TUBERIAS Y PIEZAS:</t>
  </si>
  <si>
    <t>4.1.-</t>
  </si>
  <si>
    <t>4.1.1.-</t>
  </si>
  <si>
    <t>4.1.2.-</t>
  </si>
  <si>
    <t>4.1.3.-</t>
  </si>
  <si>
    <t>4.2.-</t>
  </si>
  <si>
    <t>4.2.1.-</t>
  </si>
  <si>
    <t>4.2.3.-</t>
  </si>
  <si>
    <t>4.2.4.-</t>
  </si>
  <si>
    <t>4.3.-</t>
  </si>
  <si>
    <t>4.3.2.-</t>
  </si>
  <si>
    <t>4.4.-</t>
  </si>
  <si>
    <t>4.4.1.-</t>
  </si>
  <si>
    <t>4.5.-</t>
  </si>
  <si>
    <t>4.5.1.-</t>
  </si>
  <si>
    <t>4.6.-</t>
  </si>
  <si>
    <t>4.7.-</t>
  </si>
  <si>
    <t>4.7.1.-</t>
  </si>
  <si>
    <t>4.7.2.-</t>
  </si>
  <si>
    <t>4.7.3.-</t>
  </si>
  <si>
    <t>4.7.4.-</t>
  </si>
  <si>
    <t>GALON</t>
  </si>
  <si>
    <t>6.-</t>
  </si>
  <si>
    <t xml:space="preserve">ANCLAJE DE PIEZAS EN H. S. </t>
  </si>
  <si>
    <t>7.-</t>
  </si>
  <si>
    <t>REPARACION DE SERVICIOS EXISTENTES (Cubicar esta partida detallando las actividades realizadas) Cubicar Desglosado</t>
  </si>
  <si>
    <t>8.-</t>
  </si>
  <si>
    <t>TRANSPORTE INTERNO TUBERIAS DE:</t>
  </si>
  <si>
    <t>8.1.-</t>
  </si>
  <si>
    <t>8.2.-</t>
  </si>
  <si>
    <t>Ø4" PVC SDR-21 Con Junta de Goma</t>
  </si>
  <si>
    <t>8.3.-</t>
  </si>
  <si>
    <t>9.-</t>
  </si>
  <si>
    <t>PRUEBA HIDROSTATICA TUBERIAS DE:</t>
  </si>
  <si>
    <t>9.1.-</t>
  </si>
  <si>
    <t>9.2.-</t>
  </si>
  <si>
    <t>9.3.-</t>
  </si>
  <si>
    <t>10.-</t>
  </si>
  <si>
    <t>ACOMETIDAS DOMICILIARIAS PROMEDIO DE  Ø3/4" (Con Clamps de Acero y Caja plastica)</t>
  </si>
  <si>
    <t>11.-</t>
  </si>
  <si>
    <t>12.-</t>
  </si>
  <si>
    <t xml:space="preserve">SEÑALIZACION Y MANEJO DE TRANSITO (Incluye: Personal, Luces, Cinta aviso de peligro, Cinta reflectiva, pago de horas en horarios nocturno, etc.) (Cubicar desglosado) </t>
  </si>
  <si>
    <t>SUB-TOTAL DE COSTOS DIRECTOS</t>
  </si>
  <si>
    <t>DIRECCION TECNICA</t>
  </si>
  <si>
    <t>GASTOS ADMINISTRATIVOS</t>
  </si>
  <si>
    <t>TRANSPORTE</t>
  </si>
  <si>
    <t>SEGUROS Y FIANZA</t>
  </si>
  <si>
    <t>LEY # 6/86</t>
  </si>
  <si>
    <t>SUPERVISION C.A.A.S.D.</t>
  </si>
  <si>
    <t>TOTAL DE GASTOS INDIRECTOS</t>
  </si>
  <si>
    <t>SUB-TOTAL GENERAL</t>
  </si>
  <si>
    <t>PRESERVACION, MANTENIMIENTO Y CONSERVACION DE CUENCAS</t>
  </si>
  <si>
    <t>EQUIPAMIENTO CAASD</t>
  </si>
  <si>
    <t>IMPREVISTOS</t>
  </si>
  <si>
    <t>ITBIS DE LA DIRECCION TECNICA</t>
  </si>
  <si>
    <t>TRANSPORTE DE EQUIPOS PESADOS (Pagar Contra Facturas)</t>
  </si>
  <si>
    <t>CODIA</t>
  </si>
  <si>
    <t>TOTAL GENERAL A CONTRATAR</t>
  </si>
  <si>
    <t>PRESUPUESTO: COLOCACION TUBERIAS DE Ø3", Ø4" Y Ø6" PVC, PARA COMPLETIVO DE  LA RED DE DISTRIBUCION DE AGUA POTABLE, PARA EL BARRIO "LA UREÑA",  UBICADO EN EL KM. 19 DE LA AUTOPISTA LAS AMERICAS . SANTO DOMINGO ESTE (Departamento Este)</t>
  </si>
  <si>
    <t>Excavacion:</t>
  </si>
  <si>
    <t>*** C.A.A.S.D. ***</t>
  </si>
  <si>
    <t>UNIDAD EJECUTORA DE PROYECTOS</t>
  </si>
  <si>
    <t>2.6.-</t>
  </si>
  <si>
    <t>Corte de asfalto con máquina</t>
  </si>
  <si>
    <t>Sometido por :</t>
  </si>
  <si>
    <t>Revisado por:</t>
  </si>
  <si>
    <t>___________________________</t>
  </si>
  <si>
    <t>Ing. Luis Báez</t>
  </si>
  <si>
    <t>Ing. Raysa Del Rosario</t>
  </si>
  <si>
    <t xml:space="preserve">Enc. Departamento de Ingeniería </t>
  </si>
  <si>
    <t>Analista de Costos y Presupuestos</t>
  </si>
  <si>
    <t>Visto Bueno por:</t>
  </si>
  <si>
    <t>Aprobado por :</t>
  </si>
  <si>
    <t>Ing. Luis López</t>
  </si>
  <si>
    <t>Ing. Marcelle Ríos Díaz</t>
  </si>
  <si>
    <t>Enc. Departamento de Costos y Presupuestos</t>
  </si>
  <si>
    <t>Enc. Unidad Ejecutora de Proyectos</t>
  </si>
  <si>
    <t>REPOSICION DE ASFALTO DE 3"</t>
  </si>
  <si>
    <t>M2</t>
  </si>
  <si>
    <t>13.-</t>
  </si>
  <si>
    <t>Ing. Marcelle Ríos Diaz</t>
  </si>
  <si>
    <t>Auxiliar de Ingeniería</t>
  </si>
  <si>
    <t>Juana Fermín</t>
  </si>
  <si>
    <t>REPOSICION DE CARPETA ASFALTICA e= 3"</t>
  </si>
  <si>
    <t>Ø4" x Ø4"</t>
  </si>
  <si>
    <t>11.2.-</t>
  </si>
  <si>
    <t>Ø8" x Ø4"</t>
  </si>
  <si>
    <t>11.1.-</t>
  </si>
  <si>
    <t>SUMINISTRO E INSTALACION HIDRANTE</t>
  </si>
  <si>
    <t>Ø8" PVC SDR-26 C/ Junta de Goma</t>
  </si>
  <si>
    <t>Ø4" PVC SDR-26 C/ Junta de Goma</t>
  </si>
  <si>
    <t>Ø3" PVC SDR-21 C/ Junta de Goma</t>
  </si>
  <si>
    <t>4.8.2.-</t>
  </si>
  <si>
    <t>Ø8" H. F. Platillada, Completa (Marca Mueller, AVK, o Similar)</t>
  </si>
  <si>
    <t>4.8.1.-</t>
  </si>
  <si>
    <t>4.8.-</t>
  </si>
  <si>
    <t>Niple de Ø8" Acero</t>
  </si>
  <si>
    <t xml:space="preserve"> Ø4" @ Ø3" PVC</t>
  </si>
  <si>
    <t>4.5.3.-</t>
  </si>
  <si>
    <t xml:space="preserve"> Ø8" @ Ø3" Acero</t>
  </si>
  <si>
    <t>4.5.2.-</t>
  </si>
  <si>
    <t xml:space="preserve"> Ø8" @ Ø4" Acero</t>
  </si>
  <si>
    <t>4.4.5.-</t>
  </si>
  <si>
    <t xml:space="preserve"> Ø4" x Ø3" Pvc</t>
  </si>
  <si>
    <t>4.4.2.-</t>
  </si>
  <si>
    <t xml:space="preserve"> Ø8" x Ø3" Acero</t>
  </si>
  <si>
    <t>Ø3" x 45º Pvc</t>
  </si>
  <si>
    <t>4.3.7.-</t>
  </si>
  <si>
    <t>Ø8" x 90º Acero</t>
  </si>
  <si>
    <t>4.3.1.-</t>
  </si>
  <si>
    <t>4.2.6.-</t>
  </si>
  <si>
    <t>4.2.5.-</t>
  </si>
  <si>
    <t xml:space="preserve"> Ø4" x Ø4" Pvc</t>
  </si>
  <si>
    <t xml:space="preserve"> Ø8" x Ø4" Acero</t>
  </si>
  <si>
    <t>4.2.2.-</t>
  </si>
  <si>
    <t xml:space="preserve"> Ø8" x Ø8" Acero</t>
  </si>
  <si>
    <t>Ø4" PVC SDR-21 C/ Junta de Goma</t>
  </si>
  <si>
    <t>3.9.2.-</t>
  </si>
  <si>
    <t>3.9.1.-</t>
  </si>
  <si>
    <t>3.9.-</t>
  </si>
  <si>
    <t>Ø3"</t>
  </si>
  <si>
    <t>Ø4"</t>
  </si>
  <si>
    <t>Ø8"</t>
  </si>
  <si>
    <t>Tapon de Ø3" PVC</t>
  </si>
  <si>
    <t>3.5.3.-</t>
  </si>
  <si>
    <t>3.5.2.-</t>
  </si>
  <si>
    <t>3.4.3.-</t>
  </si>
  <si>
    <t>3.4.2.-</t>
  </si>
  <si>
    <t>3.3.3.-</t>
  </si>
  <si>
    <t>3.2.6.-</t>
  </si>
  <si>
    <t>3.2.5.-</t>
  </si>
  <si>
    <t>2.7.-</t>
  </si>
  <si>
    <t>Corte de Asfalto con Maquina</t>
  </si>
  <si>
    <t>M4</t>
  </si>
  <si>
    <t>Relleno de Reposicion con Trencher (50%)</t>
  </si>
  <si>
    <t>Suministro de Material Para Relleno (Caliche 50%)</t>
  </si>
  <si>
    <t>Roca  Dura con Trencher (80%)</t>
  </si>
  <si>
    <t xml:space="preserve">Excavación con: </t>
  </si>
  <si>
    <t>PRESUPUESTO ACTUALIZADO: RED DE DISTRIBUCION DE AGUA POTABLE PARA EL SECTOR LA UREÑA NORTE -1.    SANTO DOMINGO ESTE  ( Departamento Este )</t>
  </si>
  <si>
    <t xml:space="preserve">  CODIGO: 2019-32</t>
  </si>
  <si>
    <t>Unidad Ejecutora de Proyectos</t>
  </si>
  <si>
    <t>***C.A.A.S.D.***</t>
  </si>
  <si>
    <t xml:space="preserve">CORPORACION DEL ACUEDUCTO Y ALCANTARILLADO DE SANTO DOMINGO </t>
  </si>
  <si>
    <t>Ing. Sauri Montero M.</t>
  </si>
  <si>
    <t>PRUEBA DE COMPACTACIÓN                                                     (Presentar facturas)</t>
  </si>
  <si>
    <t>TOTAL GENERAL EN RD$</t>
  </si>
  <si>
    <t>SUPERVISIÓN C.A.A.S.D.</t>
  </si>
  <si>
    <t>SEGURO Y FIANZA</t>
  </si>
  <si>
    <t>DIRECCIÓN TÉCNICA</t>
  </si>
  <si>
    <t>SUB-TOTAL COSTOS DIRECTOS</t>
  </si>
  <si>
    <t>4.0.-</t>
  </si>
  <si>
    <t>Ø8" x 2.60 mts. de Desarrollo</t>
  </si>
  <si>
    <t>Zeta de:</t>
  </si>
  <si>
    <t xml:space="preserve">Ø8" x 45º  Acero, L= 1.85 mts.  </t>
  </si>
  <si>
    <t>Ø4" x 90º Acero</t>
  </si>
  <si>
    <t xml:space="preserve">Ø4" x 0.65 mts., Platillado </t>
  </si>
  <si>
    <t>3.2.8.-</t>
  </si>
  <si>
    <t xml:space="preserve">Ø4" x 1.50 mts. </t>
  </si>
  <si>
    <t>3.2.7.-</t>
  </si>
  <si>
    <t xml:space="preserve">Ø4" x 0.80 mts. </t>
  </si>
  <si>
    <t>Ø8" x 0.50 mts., Platillado</t>
  </si>
  <si>
    <t xml:space="preserve">Ø8" x 1.10 mts. </t>
  </si>
  <si>
    <t>Ø8" x 1.80 mts., Platillado</t>
  </si>
  <si>
    <t>Ø16" x 2.30 mts.</t>
  </si>
  <si>
    <t>Ø16" x 2.00 mts.</t>
  </si>
  <si>
    <t>Niple de Acero de:</t>
  </si>
  <si>
    <t>3.1.1.</t>
  </si>
  <si>
    <t>COLOCACION DE TUBERIAS  Y PIEZAS:</t>
  </si>
  <si>
    <t>2.4.1.-</t>
  </si>
  <si>
    <t>2.3.2.-</t>
  </si>
  <si>
    <t>2.3.1.-</t>
  </si>
  <si>
    <t>2.2.8.-</t>
  </si>
  <si>
    <t>2.2.7.-</t>
  </si>
  <si>
    <t>2.2.6.-</t>
  </si>
  <si>
    <t>2.2.5.-</t>
  </si>
  <si>
    <t>2.2.4.-</t>
  </si>
  <si>
    <t>2.2.3.-</t>
  </si>
  <si>
    <t>2.2.2.-</t>
  </si>
  <si>
    <t>2.2.1.-</t>
  </si>
  <si>
    <t>2.1.3.-</t>
  </si>
  <si>
    <t>SUMINISTRO DE TUBERIAS  Y PIEZAS:</t>
  </si>
  <si>
    <t>Corte de asfalto (e=3") con maquina</t>
  </si>
  <si>
    <t>1.4.-</t>
  </si>
  <si>
    <t>Relleno Compactado con Maquito (3 Capas)</t>
  </si>
  <si>
    <t>1.3.-</t>
  </si>
  <si>
    <t>Excavación  Roca Con Retropala CAT-416, (Para Colocacion de Piezas Especiales)</t>
  </si>
  <si>
    <t>PRESUPUESTO: MOVIMIENTO DE TIERRA, SUMINISTRO Y COLOCACION DE TUBERIAS PARA PARTIDAS FALTANTES EN EL PROYECTO RED DE DISTRIBUCION DE AGUA POTABLE EN TUBERIAS DE  Ø8", Ø6", Ø4" Y Ø3" PVC SDR-26 Y 21, PARA EL BARRIO "LA UREÑA", UBICADO EL KM. 19 DE LA AUTOPISTA LAS AMERICAS. SANTO DOMINGO ESTE                    (Departamento Este)</t>
  </si>
  <si>
    <t>CODIGO: 2019-55 ( A )</t>
  </si>
  <si>
    <t>Unidad Ejecutora de Proyectos.</t>
  </si>
  <si>
    <t>* * * C. A. A. S. D. * *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</si>
</sst>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-* #,##0.00_-;\-* #,##0.00_-;_-* \-??_-;_-@_-"/>
    <numFmt numFmtId="166" formatCode="_(\$* #,##0.00_);_(\$* \(#,##0.00\);_(\$* \-??_);_(@_)"/>
    <numFmt numFmtId="167" formatCode="_([$€]* #,##0.00_);_([$€]* \(#,##0.00\);_([$€]* \-??_);_(@_)"/>
    <numFmt numFmtId="168" formatCode="_-* #,##0.00\ _€_-;\-* #,##0.00\ _€_-;_-* \-??\ _€_-;_-@_-"/>
    <numFmt numFmtId="169" formatCode="_-* #,##0\ _€_-;\-* #,##0\ _€_-;_-* &quot;- &quot;_€_-;_-@_-"/>
    <numFmt numFmtId="170" formatCode="_(* #,##0_);_(* \(#,##0\);_(* \-_);_(@_)"/>
    <numFmt numFmtId="171" formatCode="_(&quot;RD$&quot;* #,##0.00_);_(&quot;RD$&quot;* \(#,##0.00\);_(&quot;RD$&quot;* \-??_);_(@_)"/>
    <numFmt numFmtId="172" formatCode="[$-1C0A]#,##0.00_);\(#,##0.00\)"/>
    <numFmt numFmtId="173" formatCode="[$-1C0A]dd\-mmm\-yy"/>
    <numFmt numFmtId="174" formatCode="#,##0.#&quot;.-&quot;"/>
    <numFmt numFmtId="175" formatCode="#,##0.\-"/>
    <numFmt numFmtId="176" formatCode="0.0%"/>
    <numFmt numFmtId="177" formatCode="0.00_);\(0.00\)"/>
    <numFmt numFmtId="178" formatCode="0.00_)"/>
    <numFmt numFmtId="179" formatCode="0.0"/>
    <numFmt numFmtId="180" formatCode="#,##0.0_);\(#,##0.0\)"/>
    <numFmt numFmtId="181" formatCode="0.0_)"/>
    <numFmt numFmtId="182" formatCode="0.0\ %"/>
    <numFmt numFmtId="183" formatCode="[$-1C0A]#,##0.00_);[Red]\(#,##0.00\)"/>
    <numFmt numFmtId="184" formatCode="&quot;RD$&quot;#,##0.00_);\(&quot;RD$&quot;#,##0.00\)"/>
    <numFmt numFmtId="185" formatCode="d&quot; de &quot;mmm&quot; de &quot;yy"/>
  </numFmts>
  <fonts count="73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3333CC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663300"/>
      <name val="Calibri"/>
      <family val="2"/>
      <charset val="1"/>
    </font>
    <font>
      <sz val="10"/>
      <name val="Arial"/>
      <family val="2"/>
      <charset val="1"/>
    </font>
    <font>
      <sz val="10"/>
      <name val="Courier New"/>
      <family val="3"/>
      <charset val="1"/>
    </font>
    <font>
      <sz val="10"/>
      <name val="Times New Roman"/>
      <family val="1"/>
      <charset val="1"/>
    </font>
    <font>
      <b/>
      <sz val="11"/>
      <color rgb="FF424242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3333CC"/>
      <name val="Calibri"/>
      <family val="2"/>
      <charset val="1"/>
    </font>
    <font>
      <b/>
      <sz val="13"/>
      <color rgb="FF3333CC"/>
      <name val="Calibri"/>
      <family val="2"/>
      <charset val="1"/>
    </font>
    <font>
      <b/>
      <sz val="18"/>
      <color rgb="FF3333CC"/>
      <name val="Cambria"/>
      <family val="2"/>
      <charset val="1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rgb="FFFF0000"/>
      <name val="Arial"/>
      <family val="2"/>
    </font>
    <font>
      <sz val="14"/>
      <name val="Times New Roman"/>
      <family val="1"/>
    </font>
    <font>
      <sz val="10"/>
      <name val="Arial"/>
      <charset val="1"/>
    </font>
    <font>
      <sz val="12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sz val="14"/>
      <name val="Times New Roman"/>
      <family val="1"/>
      <charset val="1"/>
    </font>
    <font>
      <sz val="16"/>
      <color rgb="FFFF0000"/>
      <name val="Times New Roman"/>
      <family val="1"/>
      <charset val="1"/>
    </font>
    <font>
      <sz val="12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FF0000"/>
      <name val="Times New Roman"/>
      <family val="1"/>
      <charset val="1"/>
    </font>
    <font>
      <b/>
      <sz val="10"/>
      <name val="Arial"/>
      <family val="2"/>
      <charset val="1"/>
    </font>
    <font>
      <b/>
      <sz val="14"/>
      <name val="Times New Roman"/>
      <family val="1"/>
      <charset val="1"/>
    </font>
    <font>
      <sz val="12"/>
      <color rgb="FF000000"/>
      <name val="Arial"/>
      <family val="2"/>
      <charset val="1"/>
    </font>
    <font>
      <b/>
      <sz val="16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b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4"/>
      <color rgb="FF000000"/>
      <name val="Times New Roman"/>
      <family val="1"/>
      <charset val="1"/>
    </font>
    <font>
      <sz val="14"/>
      <color theme="1"/>
      <name val="Times New Roman"/>
      <family val="1"/>
    </font>
    <font>
      <b/>
      <sz val="12"/>
      <color rgb="FFFFC000"/>
      <name val="Arial"/>
      <family val="2"/>
      <charset val="1"/>
    </font>
    <font>
      <b/>
      <sz val="14"/>
      <color rgb="FFFF0000"/>
      <name val="Times New Roman"/>
      <family val="1"/>
      <charset val="1"/>
    </font>
    <font>
      <b/>
      <sz val="14"/>
      <color rgb="FF558ED5"/>
      <name val="Times New Roman"/>
      <family val="1"/>
      <charset val="1"/>
    </font>
    <font>
      <sz val="14"/>
      <name val="Verdana"/>
      <family val="2"/>
      <charset val="1"/>
    </font>
    <font>
      <sz val="14"/>
      <name val="Arial"/>
      <family val="2"/>
      <charset val="1"/>
    </font>
    <font>
      <sz val="16"/>
      <name val="Arial"/>
      <family val="2"/>
      <charset val="1"/>
    </font>
    <font>
      <b/>
      <sz val="16"/>
      <name val="Arial"/>
      <family val="2"/>
      <charset val="1"/>
    </font>
    <font>
      <sz val="10"/>
      <name val="Arial"/>
    </font>
    <font>
      <sz val="12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4"/>
      <name val="Verdana"/>
      <family val="2"/>
    </font>
    <font>
      <sz val="18"/>
      <name val="Times New Roman"/>
      <family val="1"/>
    </font>
    <font>
      <sz val="10"/>
      <name val="Courier New"/>
      <family val="3"/>
    </font>
    <font>
      <sz val="12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DBEEF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B7DEE8"/>
      </patternFill>
    </fill>
    <fill>
      <patternFill patternType="solid">
        <fgColor rgb="FFE3E3E3"/>
        <bgColor rgb="FFDCE6F2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969696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996666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0C0FF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333399"/>
        <bgColor rgb="FF3333CC"/>
      </patternFill>
    </fill>
    <fill>
      <patternFill patternType="solid">
        <fgColor rgb="FFFF0000"/>
        <bgColor rgb="FF800000"/>
      </patternFill>
    </fill>
    <fill>
      <patternFill patternType="solid">
        <fgColor rgb="FF336666"/>
        <bgColor rgb="FF215968"/>
      </patternFill>
    </fill>
    <fill>
      <patternFill patternType="solid">
        <fgColor rgb="FF996666"/>
        <bgColor rgb="FF996633"/>
      </patternFill>
    </fill>
    <fill>
      <patternFill patternType="solid">
        <fgColor rgb="FFFFFFFF"/>
        <bgColor rgb="FFFFFFC0"/>
      </patternFill>
    </fill>
    <fill>
      <patternFill patternType="solid">
        <fgColor rgb="FF00B0F0"/>
        <bgColor rgb="FF33CCCC"/>
      </patternFill>
    </fill>
    <fill>
      <patternFill patternType="solid">
        <fgColor indexed="9"/>
        <bgColor indexed="26"/>
      </patternFill>
    </fill>
  </fills>
  <borders count="83">
    <border>
      <left/>
      <right/>
      <top/>
      <bottom/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double">
        <color rgb="FF9966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80C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double">
        <color indexed="8"/>
      </bottom>
      <diagonal/>
    </border>
  </borders>
  <cellStyleXfs count="631">
    <xf numFmtId="0" fontId="0" fillId="0" borderId="0"/>
    <xf numFmtId="164" fontId="22" fillId="0" borderId="0" applyBorder="0" applyProtection="0"/>
    <xf numFmtId="9" fontId="22" fillId="0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4" fillId="4" borderId="0" applyBorder="0" applyProtection="0"/>
    <xf numFmtId="0" fontId="4" fillId="4" borderId="0" applyBorder="0" applyProtection="0"/>
    <xf numFmtId="0" fontId="4" fillId="4" borderId="0" applyBorder="0" applyProtection="0"/>
    <xf numFmtId="0" fontId="5" fillId="16" borderId="1" applyProtection="0"/>
    <xf numFmtId="0" fontId="5" fillId="16" borderId="1" applyProtection="0"/>
    <xf numFmtId="0" fontId="5" fillId="16" borderId="1" applyProtection="0"/>
    <xf numFmtId="0" fontId="5" fillId="16" borderId="1" applyProtection="0"/>
    <xf numFmtId="0" fontId="6" fillId="0" borderId="2" applyProtection="0"/>
    <xf numFmtId="0" fontId="6" fillId="0" borderId="2" applyProtection="0"/>
    <xf numFmtId="0" fontId="6" fillId="0" borderId="2" applyProtection="0"/>
    <xf numFmtId="0" fontId="6" fillId="0" borderId="2" applyProtection="0"/>
    <xf numFmtId="164" fontId="22" fillId="0" borderId="0" applyBorder="0" applyProtection="0"/>
    <xf numFmtId="165" fontId="22" fillId="0" borderId="0" applyBorder="0" applyProtection="0"/>
    <xf numFmtId="166" fontId="22" fillId="0" borderId="0" applyBorder="0" applyProtection="0"/>
    <xf numFmtId="0" fontId="7" fillId="17" borderId="3" applyProtection="0"/>
    <xf numFmtId="0" fontId="7" fillId="17" borderId="3" applyProtection="0"/>
    <xf numFmtId="0" fontId="7" fillId="17" borderId="3" applyProtection="0"/>
    <xf numFmtId="0" fontId="7" fillId="17" borderId="3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7" borderId="3" applyProtection="0"/>
    <xf numFmtId="0" fontId="9" fillId="7" borderId="3" applyProtection="0"/>
    <xf numFmtId="0" fontId="9" fillId="7" borderId="3" applyProtection="0"/>
    <xf numFmtId="0" fontId="9" fillId="7" borderId="3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0" fontId="10" fillId="3" borderId="0" applyBorder="0" applyProtection="0"/>
    <xf numFmtId="0" fontId="10" fillId="3" borderId="0" applyBorder="0" applyProtection="0"/>
    <xf numFmtId="0" fontId="10" fillId="3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0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168" fontId="22" fillId="0" borderId="0" applyBorder="0" applyProtection="0"/>
    <xf numFmtId="168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70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70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70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70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69" fontId="22" fillId="0" borderId="0" applyBorder="0" applyProtection="0"/>
    <xf numFmtId="170" fontId="22" fillId="0" borderId="0" applyBorder="0" applyProtection="0"/>
    <xf numFmtId="166" fontId="22" fillId="0" borderId="0" applyBorder="0" applyProtection="0"/>
    <xf numFmtId="166" fontId="22" fillId="0" borderId="0" applyBorder="0" applyProtection="0"/>
    <xf numFmtId="166" fontId="22" fillId="0" borderId="0" applyBorder="0" applyProtection="0"/>
    <xf numFmtId="166" fontId="22" fillId="0" borderId="0" applyBorder="0" applyProtection="0"/>
    <xf numFmtId="166" fontId="22" fillId="0" borderId="0" applyBorder="0" applyProtection="0"/>
    <xf numFmtId="166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171" fontId="22" fillId="0" borderId="0" applyBorder="0" applyProtection="0"/>
    <xf numFmtId="0" fontId="11" fillId="18" borderId="0" applyBorder="0" applyProtection="0"/>
    <xf numFmtId="0" fontId="11" fillId="18" borderId="0" applyBorder="0" applyProtection="0"/>
    <xf numFmtId="0" fontId="11" fillId="18" borderId="0" applyBorder="0" applyProtection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2" fontId="13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22" fillId="19" borderId="4" applyProtection="0"/>
    <xf numFmtId="0" fontId="22" fillId="19" borderId="4" applyProtection="0"/>
    <xf numFmtId="0" fontId="22" fillId="19" borderId="4" applyProtection="0"/>
    <xf numFmtId="0" fontId="22" fillId="19" borderId="4" applyProtection="0"/>
    <xf numFmtId="0" fontId="15" fillId="17" borderId="5" applyProtection="0"/>
    <xf numFmtId="0" fontId="15" fillId="17" borderId="5" applyProtection="0"/>
    <xf numFmtId="0" fontId="15" fillId="17" borderId="5" applyProtection="0"/>
    <xf numFmtId="0" fontId="15" fillId="17" borderId="5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8" fillId="0" borderId="6" applyProtection="0"/>
    <xf numFmtId="0" fontId="18" fillId="0" borderId="6" applyProtection="0"/>
    <xf numFmtId="0" fontId="18" fillId="0" borderId="6" applyProtection="0"/>
    <xf numFmtId="0" fontId="18" fillId="0" borderId="6" applyProtection="0"/>
    <xf numFmtId="0" fontId="19" fillId="0" borderId="7" applyProtection="0"/>
    <xf numFmtId="0" fontId="19" fillId="0" borderId="7" applyProtection="0"/>
    <xf numFmtId="0" fontId="19" fillId="0" borderId="7" applyProtection="0"/>
    <xf numFmtId="0" fontId="19" fillId="0" borderId="7" applyProtection="0"/>
    <xf numFmtId="0" fontId="20" fillId="0" borderId="8" applyProtection="0"/>
    <xf numFmtId="0" fontId="20" fillId="0" borderId="8" applyProtection="0"/>
    <xf numFmtId="0" fontId="20" fillId="0" borderId="8" applyProtection="0"/>
    <xf numFmtId="0" fontId="20" fillId="0" borderId="8" applyProtection="0"/>
    <xf numFmtId="0" fontId="8" fillId="0" borderId="9" applyProtection="0"/>
    <xf numFmtId="0" fontId="8" fillId="0" borderId="9" applyProtection="0"/>
    <xf numFmtId="0" fontId="8" fillId="0" borderId="9" applyProtection="0"/>
    <xf numFmtId="0" fontId="8" fillId="0" borderId="9" applyProtection="0"/>
    <xf numFmtId="0" fontId="21" fillId="0" borderId="0" applyBorder="0" applyProtection="0"/>
    <xf numFmtId="0" fontId="21" fillId="0" borderId="0" applyBorder="0" applyProtection="0"/>
    <xf numFmtId="0" fontId="21" fillId="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44" fontId="30" fillId="0" borderId="0" applyFont="0" applyFill="0" applyBorder="0" applyAlignment="0" applyProtection="0"/>
    <xf numFmtId="0" fontId="56" fillId="0" borderId="0"/>
    <xf numFmtId="164" fontId="22" fillId="0" borderId="0" applyFill="0" applyBorder="0" applyAlignment="0" applyProtection="0"/>
    <xf numFmtId="9" fontId="22" fillId="0" borderId="0" applyFill="0" applyBorder="0" applyAlignment="0" applyProtection="0"/>
    <xf numFmtId="0" fontId="22" fillId="0" borderId="0"/>
    <xf numFmtId="39" fontId="71" fillId="0" borderId="0"/>
    <xf numFmtId="43" fontId="22" fillId="0" borderId="0" applyFont="0" applyFill="0" applyBorder="0" applyAlignment="0" applyProtection="0"/>
    <xf numFmtId="0" fontId="1" fillId="0" borderId="0"/>
    <xf numFmtId="43" fontId="7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71" fillId="0" borderId="0" applyFill="0" applyBorder="0" applyAlignment="0" applyProtection="0"/>
    <xf numFmtId="43" fontId="22" fillId="0" borderId="0" applyFont="0" applyFill="0" applyBorder="0" applyAlignment="0" applyProtection="0"/>
    <xf numFmtId="0" fontId="71" fillId="0" borderId="0" applyFill="0" applyBorder="0" applyAlignment="0" applyProtection="0"/>
    <xf numFmtId="178" fontId="57" fillId="0" borderId="0"/>
    <xf numFmtId="43" fontId="22" fillId="0" borderId="0" applyFont="0" applyFill="0" applyBorder="0" applyAlignment="0" applyProtection="0"/>
    <xf numFmtId="39" fontId="71" fillId="0" borderId="0"/>
  </cellStyleXfs>
  <cellXfs count="605">
    <xf numFmtId="0" fontId="0" fillId="0" borderId="0" xfId="0"/>
    <xf numFmtId="0" fontId="24" fillId="0" borderId="0" xfId="0" applyFont="1"/>
    <xf numFmtId="0" fontId="23" fillId="0" borderId="0" xfId="0" applyFont="1" applyAlignment="1"/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4" fontId="23" fillId="0" borderId="18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3" xfId="0" applyFont="1" applyBorder="1" applyAlignment="1">
      <alignment horizontal="right" vertical="center" wrapText="1"/>
    </xf>
    <xf numFmtId="0" fontId="23" fillId="0" borderId="14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4" fontId="24" fillId="0" borderId="14" xfId="0" applyNumberFormat="1" applyFont="1" applyBorder="1" applyAlignment="1">
      <alignment vertical="center" wrapText="1"/>
    </xf>
    <xf numFmtId="0" fontId="24" fillId="0" borderId="13" xfId="0" applyFont="1" applyBorder="1" applyAlignment="1">
      <alignment horizontal="right" vertical="center" wrapText="1"/>
    </xf>
    <xf numFmtId="164" fontId="24" fillId="0" borderId="14" xfId="1" applyFont="1" applyBorder="1" applyAlignment="1" applyProtection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164" fontId="24" fillId="0" borderId="14" xfId="1" applyFont="1" applyBorder="1" applyAlignment="1" applyProtection="1">
      <alignment horizontal="center" vertical="center" wrapText="1"/>
    </xf>
    <xf numFmtId="0" fontId="24" fillId="0" borderId="14" xfId="0" applyFont="1" applyBorder="1" applyAlignment="1">
      <alignment wrapText="1"/>
    </xf>
    <xf numFmtId="164" fontId="24" fillId="0" borderId="14" xfId="1" applyFont="1" applyBorder="1" applyAlignment="1" applyProtection="1">
      <alignment wrapText="1"/>
    </xf>
    <xf numFmtId="0" fontId="24" fillId="0" borderId="14" xfId="0" applyFont="1" applyBorder="1" applyAlignment="1">
      <alignment horizontal="center" wrapText="1"/>
    </xf>
    <xf numFmtId="164" fontId="24" fillId="0" borderId="14" xfId="1" applyFont="1" applyBorder="1" applyAlignment="1" applyProtection="1">
      <alignment horizontal="center" wrapText="1"/>
    </xf>
    <xf numFmtId="0" fontId="23" fillId="0" borderId="13" xfId="498" applyFont="1" applyBorder="1" applyAlignment="1">
      <alignment horizontal="right" vertical="center" wrapText="1"/>
    </xf>
    <xf numFmtId="0" fontId="23" fillId="0" borderId="14" xfId="498" applyFont="1" applyBorder="1" applyAlignment="1">
      <alignment vertical="center" wrapText="1"/>
    </xf>
    <xf numFmtId="4" fontId="24" fillId="0" borderId="14" xfId="1" applyNumberFormat="1" applyFont="1" applyBorder="1" applyAlignment="1" applyProtection="1">
      <alignment horizontal="right" vertical="center" wrapText="1"/>
    </xf>
    <xf numFmtId="0" fontId="24" fillId="0" borderId="14" xfId="498" applyFont="1" applyBorder="1" applyAlignment="1">
      <alignment vertical="center" wrapText="1"/>
    </xf>
    <xf numFmtId="174" fontId="26" fillId="0" borderId="13" xfId="496" applyNumberFormat="1" applyFont="1" applyBorder="1" applyAlignment="1">
      <alignment horizontal="right" vertical="center" wrapText="1"/>
    </xf>
    <xf numFmtId="0" fontId="26" fillId="0" borderId="14" xfId="496" applyFont="1" applyBorder="1" applyAlignment="1">
      <alignment horizontal="left" vertical="center" wrapText="1"/>
    </xf>
    <xf numFmtId="164" fontId="27" fillId="0" borderId="14" xfId="68" applyFont="1" applyBorder="1" applyAlignment="1" applyProtection="1">
      <alignment vertical="center" wrapText="1"/>
    </xf>
    <xf numFmtId="0" fontId="27" fillId="0" borderId="14" xfId="496" applyFont="1" applyBorder="1" applyAlignment="1">
      <alignment horizontal="center" vertical="center" wrapText="1"/>
    </xf>
    <xf numFmtId="164" fontId="27" fillId="0" borderId="14" xfId="1" applyFont="1" applyBorder="1" applyAlignment="1" applyProtection="1">
      <alignment vertical="center" wrapText="1"/>
    </xf>
    <xf numFmtId="164" fontId="27" fillId="0" borderId="14" xfId="68" applyFont="1" applyBorder="1" applyAlignment="1" applyProtection="1">
      <alignment vertical="center"/>
    </xf>
    <xf numFmtId="174" fontId="27" fillId="0" borderId="13" xfId="496" applyNumberFormat="1" applyFont="1" applyBorder="1" applyAlignment="1">
      <alignment horizontal="right" vertical="center" wrapText="1"/>
    </xf>
    <xf numFmtId="0" fontId="24" fillId="24" borderId="14" xfId="492" applyFont="1" applyFill="1" applyBorder="1" applyAlignment="1">
      <alignment horizontal="left" vertical="center"/>
    </xf>
    <xf numFmtId="0" fontId="24" fillId="0" borderId="14" xfId="492" applyFont="1" applyBorder="1" applyAlignment="1">
      <alignment horizontal="left" vertical="center" wrapText="1"/>
    </xf>
    <xf numFmtId="164" fontId="27" fillId="24" borderId="14" xfId="1" applyFont="1" applyFill="1" applyBorder="1" applyAlignment="1" applyProtection="1">
      <alignment vertical="center" wrapText="1"/>
    </xf>
    <xf numFmtId="0" fontId="24" fillId="24" borderId="13" xfId="498" applyFont="1" applyFill="1" applyBorder="1" applyAlignment="1">
      <alignment horizontal="right" vertical="center" wrapText="1"/>
    </xf>
    <xf numFmtId="0" fontId="24" fillId="0" borderId="14" xfId="498" applyFont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right"/>
    </xf>
    <xf numFmtId="0" fontId="24" fillId="0" borderId="13" xfId="498" applyFont="1" applyBorder="1" applyAlignment="1">
      <alignment horizontal="right" vertical="center" wrapText="1"/>
    </xf>
    <xf numFmtId="0" fontId="23" fillId="0" borderId="14" xfId="498" applyFont="1" applyBorder="1" applyAlignment="1">
      <alignment horizontal="left" vertical="center" wrapText="1"/>
    </xf>
    <xf numFmtId="4" fontId="24" fillId="0" borderId="14" xfId="1" applyNumberFormat="1" applyFont="1" applyBorder="1" applyAlignment="1" applyProtection="1">
      <alignment vertical="center" wrapText="1"/>
    </xf>
    <xf numFmtId="0" fontId="24" fillId="0" borderId="13" xfId="0" applyFont="1" applyBorder="1" applyAlignment="1">
      <alignment horizontal="right" vertical="center"/>
    </xf>
    <xf numFmtId="0" fontId="24" fillId="0" borderId="14" xfId="0" applyFont="1" applyBorder="1" applyAlignment="1">
      <alignment horizontal="left" vertical="center"/>
    </xf>
    <xf numFmtId="4" fontId="24" fillId="0" borderId="14" xfId="0" applyNumberFormat="1" applyFont="1" applyBorder="1" applyAlignment="1">
      <alignment vertical="center"/>
    </xf>
    <xf numFmtId="164" fontId="24" fillId="0" borderId="14" xfId="1" applyFont="1" applyBorder="1" applyAlignment="1" applyProtection="1">
      <alignment vertical="center"/>
    </xf>
    <xf numFmtId="0" fontId="24" fillId="0" borderId="23" xfId="498" applyFont="1" applyBorder="1" applyAlignment="1">
      <alignment horizontal="center" vertical="center" wrapText="1"/>
    </xf>
    <xf numFmtId="164" fontId="24" fillId="0" borderId="24" xfId="1" applyFont="1" applyBorder="1" applyAlignment="1" applyProtection="1">
      <alignment vertical="center" wrapText="1"/>
    </xf>
    <xf numFmtId="0" fontId="23" fillId="0" borderId="14" xfId="0" applyFont="1" applyBorder="1" applyAlignment="1">
      <alignment horizontal="left" vertical="center"/>
    </xf>
    <xf numFmtId="0" fontId="24" fillId="0" borderId="23" xfId="492" applyFont="1" applyBorder="1" applyAlignment="1">
      <alignment horizontal="left" vertical="center" wrapText="1"/>
    </xf>
    <xf numFmtId="164" fontId="24" fillId="0" borderId="14" xfId="68" applyFont="1" applyBorder="1" applyAlignment="1" applyProtection="1">
      <alignment vertical="center"/>
    </xf>
    <xf numFmtId="0" fontId="24" fillId="0" borderId="14" xfId="496" applyFont="1" applyBorder="1" applyAlignment="1">
      <alignment horizontal="center" vertical="center"/>
    </xf>
    <xf numFmtId="165" fontId="24" fillId="0" borderId="14" xfId="69" applyFont="1" applyBorder="1" applyAlignment="1" applyProtection="1">
      <alignment vertical="center" wrapText="1"/>
    </xf>
    <xf numFmtId="0" fontId="24" fillId="0" borderId="25" xfId="498" applyFont="1" applyBorder="1" applyAlignment="1">
      <alignment horizontal="right" vertical="center" wrapText="1"/>
    </xf>
    <xf numFmtId="0" fontId="24" fillId="0" borderId="20" xfId="496" applyFont="1" applyBorder="1" applyAlignment="1">
      <alignment horizontal="left" vertical="center"/>
    </xf>
    <xf numFmtId="164" fontId="24" fillId="0" borderId="26" xfId="68" applyFont="1" applyBorder="1" applyAlignment="1" applyProtection="1">
      <alignment vertical="center"/>
    </xf>
    <xf numFmtId="0" fontId="24" fillId="0" borderId="26" xfId="496" applyFont="1" applyBorder="1" applyAlignment="1">
      <alignment horizontal="center" vertical="center"/>
    </xf>
    <xf numFmtId="165" fontId="24" fillId="0" borderId="26" xfId="69" applyFont="1" applyBorder="1" applyAlignment="1" applyProtection="1">
      <alignment vertical="center"/>
    </xf>
    <xf numFmtId="0" fontId="24" fillId="0" borderId="0" xfId="496" applyFont="1" applyAlignment="1">
      <alignment horizontal="left" vertical="center"/>
    </xf>
    <xf numFmtId="165" fontId="24" fillId="0" borderId="14" xfId="69" applyFont="1" applyBorder="1" applyAlignment="1" applyProtection="1">
      <alignment vertical="center"/>
    </xf>
    <xf numFmtId="0" fontId="24" fillId="0" borderId="14" xfId="0" applyFont="1" applyBorder="1" applyAlignment="1">
      <alignment horizontal="center" vertical="center"/>
    </xf>
    <xf numFmtId="164" fontId="24" fillId="0" borderId="14" xfId="449" applyFont="1" applyBorder="1" applyAlignment="1" applyProtection="1">
      <alignment vertical="center" wrapText="1"/>
    </xf>
    <xf numFmtId="175" fontId="26" fillId="0" borderId="13" xfId="496" applyNumberFormat="1" applyFont="1" applyBorder="1" applyAlignment="1">
      <alignment horizontal="right" vertical="center" wrapText="1"/>
    </xf>
    <xf numFmtId="0" fontId="24" fillId="0" borderId="26" xfId="498" applyFont="1" applyBorder="1" applyAlignment="1">
      <alignment vertical="center" wrapText="1"/>
    </xf>
    <xf numFmtId="164" fontId="24" fillId="0" borderId="26" xfId="1" applyFont="1" applyBorder="1" applyAlignment="1" applyProtection="1">
      <alignment vertical="center" wrapText="1"/>
    </xf>
    <xf numFmtId="0" fontId="24" fillId="0" borderId="26" xfId="498" applyFont="1" applyBorder="1" applyAlignment="1">
      <alignment horizontal="center" vertical="center" wrapText="1"/>
    </xf>
    <xf numFmtId="4" fontId="24" fillId="0" borderId="26" xfId="1" applyNumberFormat="1" applyFont="1" applyBorder="1" applyAlignment="1" applyProtection="1">
      <alignment vertical="center" wrapText="1"/>
    </xf>
    <xf numFmtId="0" fontId="23" fillId="0" borderId="14" xfId="0" applyFont="1" applyBorder="1" applyAlignment="1">
      <alignment horizontal="left" vertical="center" wrapText="1"/>
    </xf>
    <xf numFmtId="164" fontId="24" fillId="0" borderId="14" xfId="215" applyFont="1" applyBorder="1" applyAlignment="1" applyProtection="1">
      <alignment vertical="center"/>
    </xf>
    <xf numFmtId="0" fontId="23" fillId="0" borderId="13" xfId="508" applyFont="1" applyBorder="1" applyAlignment="1">
      <alignment horizontal="right" vertical="center" wrapText="1"/>
    </xf>
    <xf numFmtId="0" fontId="23" fillId="0" borderId="14" xfId="508" applyFont="1" applyBorder="1" applyAlignment="1">
      <alignment horizontal="left" vertical="center" wrapText="1"/>
    </xf>
    <xf numFmtId="164" fontId="27" fillId="0" borderId="14" xfId="272" applyFont="1" applyBorder="1" applyAlignment="1" applyProtection="1">
      <alignment vertical="center" wrapText="1"/>
    </xf>
    <xf numFmtId="0" fontId="24" fillId="0" borderId="14" xfId="508" applyFont="1" applyBorder="1" applyAlignment="1">
      <alignment horizontal="center" vertical="center" wrapText="1"/>
    </xf>
    <xf numFmtId="164" fontId="27" fillId="0" borderId="14" xfId="273" applyFont="1" applyBorder="1" applyAlignment="1" applyProtection="1">
      <alignment vertical="center" wrapText="1"/>
    </xf>
    <xf numFmtId="0" fontId="23" fillId="0" borderId="13" xfId="0" applyFont="1" applyBorder="1" applyAlignment="1">
      <alignment horizontal="right" vertical="center"/>
    </xf>
    <xf numFmtId="168" fontId="24" fillId="0" borderId="14" xfId="446" applyFont="1" applyBorder="1" applyAlignment="1" applyProtection="1">
      <alignment vertical="center" wrapText="1"/>
    </xf>
    <xf numFmtId="0" fontId="24" fillId="0" borderId="10" xfId="498" applyFont="1" applyBorder="1" applyAlignment="1">
      <alignment horizontal="right" vertical="center" wrapText="1"/>
    </xf>
    <xf numFmtId="0" fontId="24" fillId="0" borderId="11" xfId="498" applyFont="1" applyBorder="1" applyAlignment="1">
      <alignment horizontal="center" vertical="center" wrapText="1"/>
    </xf>
    <xf numFmtId="4" fontId="24" fillId="0" borderId="11" xfId="1" applyNumberFormat="1" applyFont="1" applyBorder="1" applyAlignment="1" applyProtection="1">
      <alignment vertical="center" wrapText="1"/>
    </xf>
    <xf numFmtId="164" fontId="24" fillId="0" borderId="11" xfId="1" applyFont="1" applyBorder="1" applyAlignment="1" applyProtection="1">
      <alignment vertical="center" wrapText="1"/>
    </xf>
    <xf numFmtId="10" fontId="24" fillId="0" borderId="14" xfId="0" applyNumberFormat="1" applyFont="1" applyBorder="1" applyAlignment="1">
      <alignment horizontal="center" vertical="center"/>
    </xf>
    <xf numFmtId="4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3" fillId="0" borderId="15" xfId="0" applyFont="1" applyBorder="1" applyAlignment="1">
      <alignment horizontal="center" vertical="center"/>
    </xf>
    <xf numFmtId="164" fontId="23" fillId="0" borderId="15" xfId="498" applyNumberFormat="1" applyFont="1" applyBorder="1" applyAlignment="1">
      <alignment vertical="center" wrapText="1"/>
    </xf>
    <xf numFmtId="0" fontId="24" fillId="0" borderId="15" xfId="498" applyFont="1" applyBorder="1" applyAlignment="1">
      <alignment vertical="center" wrapText="1"/>
    </xf>
    <xf numFmtId="0" fontId="24" fillId="0" borderId="0" xfId="498" applyFont="1" applyAlignment="1">
      <alignment vertical="center" wrapText="1"/>
    </xf>
    <xf numFmtId="0" fontId="27" fillId="0" borderId="15" xfId="496" applyFont="1" applyBorder="1" applyAlignment="1">
      <alignment vertical="center" wrapText="1"/>
    </xf>
    <xf numFmtId="0" fontId="27" fillId="0" borderId="0" xfId="496" applyFont="1" applyAlignment="1">
      <alignment vertical="center" wrapText="1"/>
    </xf>
    <xf numFmtId="164" fontId="26" fillId="0" borderId="15" xfId="496" applyNumberFormat="1" applyFont="1" applyBorder="1" applyAlignment="1">
      <alignment vertical="center" wrapText="1"/>
    </xf>
    <xf numFmtId="164" fontId="23" fillId="0" borderId="15" xfId="0" applyNumberFormat="1" applyFont="1" applyBorder="1" applyAlignment="1">
      <alignment vertical="center"/>
    </xf>
    <xf numFmtId="164" fontId="23" fillId="0" borderId="27" xfId="498" applyNumberFormat="1" applyFont="1" applyBorder="1" applyAlignment="1">
      <alignment vertical="center" wrapText="1"/>
    </xf>
    <xf numFmtId="0" fontId="24" fillId="0" borderId="0" xfId="498" applyFont="1" applyBorder="1" applyAlignment="1">
      <alignment vertical="center" wrapText="1"/>
    </xf>
    <xf numFmtId="0" fontId="24" fillId="0" borderId="0" xfId="0" applyFont="1" applyBorder="1"/>
    <xf numFmtId="164" fontId="23" fillId="0" borderId="15" xfId="0" applyNumberFormat="1" applyFont="1" applyBorder="1" applyAlignment="1">
      <alignment wrapText="1"/>
    </xf>
    <xf numFmtId="0" fontId="27" fillId="0" borderId="0" xfId="496" applyFont="1" applyBorder="1" applyAlignment="1">
      <alignment vertical="center" wrapText="1"/>
    </xf>
    <xf numFmtId="0" fontId="24" fillId="0" borderId="28" xfId="498" applyFont="1" applyBorder="1" applyAlignment="1">
      <alignment vertical="center" wrapText="1"/>
    </xf>
    <xf numFmtId="164" fontId="26" fillId="0" borderId="27" xfId="496" applyNumberFormat="1" applyFont="1" applyBorder="1" applyAlignment="1">
      <alignment vertical="center" wrapText="1"/>
    </xf>
    <xf numFmtId="164" fontId="23" fillId="0" borderId="15" xfId="0" applyNumberFormat="1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64" fontId="26" fillId="0" borderId="15" xfId="492" applyNumberFormat="1" applyFont="1" applyBorder="1" applyAlignment="1">
      <alignment vertical="center" wrapText="1"/>
    </xf>
    <xf numFmtId="164" fontId="23" fillId="0" borderId="12" xfId="498" applyNumberFormat="1" applyFont="1" applyBorder="1" applyAlignment="1">
      <alignment vertical="center" wrapText="1"/>
    </xf>
    <xf numFmtId="0" fontId="23" fillId="0" borderId="13" xfId="0" applyFont="1" applyBorder="1" applyAlignment="1">
      <alignment horizontal="right"/>
    </xf>
    <xf numFmtId="0" fontId="24" fillId="0" borderId="14" xfId="0" applyFont="1" applyBorder="1" applyAlignment="1">
      <alignment vertical="center"/>
    </xf>
    <xf numFmtId="2" fontId="24" fillId="0" borderId="14" xfId="0" applyNumberFormat="1" applyFont="1" applyBorder="1"/>
    <xf numFmtId="9" fontId="24" fillId="0" borderId="14" xfId="0" applyNumberFormat="1" applyFont="1" applyBorder="1" applyAlignment="1">
      <alignment horizontal="center"/>
    </xf>
    <xf numFmtId="4" fontId="24" fillId="0" borderId="14" xfId="1" applyNumberFormat="1" applyFont="1" applyBorder="1" applyAlignment="1" applyProtection="1"/>
    <xf numFmtId="164" fontId="24" fillId="0" borderId="14" xfId="1" applyFont="1" applyBorder="1" applyAlignment="1" applyProtection="1"/>
    <xf numFmtId="4" fontId="24" fillId="0" borderId="14" xfId="0" applyNumberFormat="1" applyFont="1" applyBorder="1" applyAlignment="1">
      <alignment horizontal="center" vertical="center"/>
    </xf>
    <xf numFmtId="176" fontId="24" fillId="0" borderId="14" xfId="2" applyNumberFormat="1" applyFont="1" applyBorder="1" applyAlignment="1" applyProtection="1">
      <alignment horizontal="center" vertical="center"/>
    </xf>
    <xf numFmtId="164" fontId="23" fillId="0" borderId="15" xfId="1" applyFont="1" applyBorder="1" applyAlignment="1" applyProtection="1">
      <alignment vertical="center"/>
    </xf>
    <xf numFmtId="0" fontId="24" fillId="0" borderId="13" xfId="0" applyFont="1" applyBorder="1" applyAlignment="1">
      <alignment vertical="center"/>
    </xf>
    <xf numFmtId="9" fontId="24" fillId="0" borderId="14" xfId="2" applyFont="1" applyBorder="1" applyAlignment="1" applyProtection="1">
      <alignment horizontal="center" vertical="center"/>
    </xf>
    <xf numFmtId="0" fontId="24" fillId="0" borderId="10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4" fontId="24" fillId="0" borderId="1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164" fontId="23" fillId="0" borderId="12" xfId="1" applyFont="1" applyBorder="1" applyAlignment="1" applyProtection="1">
      <alignment vertical="center"/>
    </xf>
    <xf numFmtId="0" fontId="23" fillId="0" borderId="29" xfId="0" applyFont="1" applyBorder="1" applyAlignment="1">
      <alignment vertical="center"/>
    </xf>
    <xf numFmtId="0" fontId="24" fillId="0" borderId="29" xfId="0" applyFont="1" applyBorder="1"/>
    <xf numFmtId="0" fontId="24" fillId="0" borderId="29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16" xfId="0" applyFont="1" applyBorder="1" applyAlignment="1">
      <alignment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vertical="center"/>
    </xf>
    <xf numFmtId="164" fontId="23" fillId="0" borderId="30" xfId="1" applyFont="1" applyBorder="1" applyAlignment="1" applyProtection="1">
      <alignment vertical="center"/>
    </xf>
    <xf numFmtId="4" fontId="24" fillId="0" borderId="22" xfId="0" applyNumberFormat="1" applyFont="1" applyBorder="1" applyAlignment="1">
      <alignment horizontal="center" vertical="center"/>
    </xf>
    <xf numFmtId="9" fontId="24" fillId="0" borderId="22" xfId="2" applyFont="1" applyBorder="1" applyAlignment="1" applyProtection="1">
      <alignment horizontal="center" vertical="center"/>
    </xf>
    <xf numFmtId="0" fontId="24" fillId="0" borderId="31" xfId="0" applyFont="1" applyBorder="1" applyAlignment="1">
      <alignment vertical="center"/>
    </xf>
    <xf numFmtId="177" fontId="24" fillId="0" borderId="22" xfId="0" applyNumberFormat="1" applyFont="1" applyBorder="1" applyAlignment="1">
      <alignment vertical="center"/>
    </xf>
    <xf numFmtId="164" fontId="24" fillId="0" borderId="22" xfId="1" applyFont="1" applyBorder="1" applyAlignment="1" applyProtection="1">
      <alignment vertical="center"/>
    </xf>
    <xf numFmtId="0" fontId="28" fillId="0" borderId="21" xfId="0" applyFont="1" applyBorder="1" applyAlignment="1">
      <alignment vertical="center"/>
    </xf>
    <xf numFmtId="0" fontId="24" fillId="0" borderId="31" xfId="0" applyFont="1" applyBorder="1" applyAlignment="1">
      <alignment vertical="center" wrapText="1"/>
    </xf>
    <xf numFmtId="0" fontId="28" fillId="0" borderId="22" xfId="498" applyFont="1" applyBorder="1" applyAlignment="1">
      <alignment vertical="center"/>
    </xf>
    <xf numFmtId="164" fontId="24" fillId="0" borderId="22" xfId="359" applyFont="1" applyBorder="1" applyAlignment="1" applyProtection="1">
      <alignment vertical="center"/>
    </xf>
    <xf numFmtId="0" fontId="24" fillId="0" borderId="22" xfId="498" applyFont="1" applyBorder="1" applyAlignment="1">
      <alignment horizontal="center" vertical="center"/>
    </xf>
    <xf numFmtId="164" fontId="24" fillId="0" borderId="22" xfId="274" applyFont="1" applyBorder="1" applyAlignment="1" applyProtection="1">
      <alignment vertical="center"/>
    </xf>
    <xf numFmtId="164" fontId="23" fillId="0" borderId="30" xfId="359" applyFont="1" applyBorder="1" applyAlignment="1" applyProtection="1">
      <alignment vertical="center"/>
    </xf>
    <xf numFmtId="0" fontId="28" fillId="0" borderId="0" xfId="492" applyFont="1" applyBorder="1" applyAlignment="1">
      <alignment vertical="center"/>
    </xf>
    <xf numFmtId="0" fontId="28" fillId="0" borderId="0" xfId="496" applyFont="1" applyAlignment="1">
      <alignment vertical="center" wrapText="1"/>
    </xf>
    <xf numFmtId="0" fontId="24" fillId="0" borderId="25" xfId="0" applyFont="1" applyBorder="1" applyAlignment="1">
      <alignment vertical="center"/>
    </xf>
    <xf numFmtId="0" fontId="24" fillId="0" borderId="24" xfId="0" applyFont="1" applyBorder="1" applyAlignment="1">
      <alignment horizontal="left" vertical="center" wrapText="1"/>
    </xf>
    <xf numFmtId="9" fontId="24" fillId="0" borderId="11" xfId="2" applyFont="1" applyBorder="1" applyAlignment="1" applyProtection="1">
      <alignment horizontal="center" vertical="center"/>
    </xf>
    <xf numFmtId="0" fontId="24" fillId="0" borderId="0" xfId="0" applyFont="1" applyBorder="1" applyAlignment="1">
      <alignment wrapText="1"/>
    </xf>
    <xf numFmtId="0" fontId="24" fillId="0" borderId="0" xfId="0" applyFont="1" applyAlignment="1">
      <alignment wrapText="1"/>
    </xf>
    <xf numFmtId="4" fontId="24" fillId="0" borderId="0" xfId="0" applyNumberFormat="1" applyFont="1"/>
    <xf numFmtId="0" fontId="24" fillId="0" borderId="32" xfId="0" applyFont="1" applyBorder="1"/>
    <xf numFmtId="0" fontId="25" fillId="0" borderId="0" xfId="0" applyFont="1" applyAlignment="1"/>
    <xf numFmtId="0" fontId="24" fillId="0" borderId="33" xfId="491" applyFont="1" applyBorder="1" applyAlignment="1">
      <alignment vertical="center"/>
    </xf>
    <xf numFmtId="0" fontId="24" fillId="0" borderId="16" xfId="491" applyFont="1" applyBorder="1" applyAlignment="1">
      <alignment vertical="center"/>
    </xf>
    <xf numFmtId="164" fontId="24" fillId="0" borderId="16" xfId="1" applyFont="1" applyBorder="1" applyAlignment="1">
      <alignment horizontal="center" vertical="center"/>
    </xf>
    <xf numFmtId="10" fontId="24" fillId="0" borderId="16" xfId="2" applyNumberFormat="1" applyFont="1" applyBorder="1" applyAlignment="1" applyProtection="1">
      <alignment horizontal="center" vertical="center"/>
    </xf>
    <xf numFmtId="164" fontId="24" fillId="0" borderId="16" xfId="1" applyFont="1" applyBorder="1" applyAlignment="1">
      <alignment vertical="center"/>
    </xf>
    <xf numFmtId="164" fontId="24" fillId="0" borderId="16" xfId="1" applyFont="1" applyBorder="1" applyAlignment="1" applyProtection="1">
      <alignment vertical="center"/>
    </xf>
    <xf numFmtId="0" fontId="24" fillId="0" borderId="0" xfId="0" applyFont="1" applyBorder="1" applyAlignment="1">
      <alignment vertical="center"/>
    </xf>
    <xf numFmtId="4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164" fontId="24" fillId="0" borderId="0" xfId="1" applyFont="1" applyBorder="1" applyAlignment="1">
      <alignment vertical="center"/>
    </xf>
    <xf numFmtId="164" fontId="23" fillId="0" borderId="0" xfId="1" applyFont="1" applyBorder="1" applyAlignment="1">
      <alignment vertical="center"/>
    </xf>
    <xf numFmtId="178" fontId="24" fillId="0" borderId="0" xfId="551" applyNumberFormat="1" applyFont="1" applyBorder="1" applyAlignment="1" applyProtection="1">
      <alignment vertical="center"/>
    </xf>
    <xf numFmtId="168" fontId="24" fillId="0" borderId="0" xfId="212" applyFont="1" applyBorder="1" applyAlignment="1" applyProtection="1">
      <alignment vertical="center"/>
    </xf>
    <xf numFmtId="164" fontId="24" fillId="0" borderId="0" xfId="1" applyFont="1" applyBorder="1" applyAlignment="1" applyProtection="1">
      <alignment vertical="center"/>
    </xf>
    <xf numFmtId="164" fontId="24" fillId="0" borderId="0" xfId="1" applyFont="1" applyAlignment="1">
      <alignment vertical="center"/>
    </xf>
    <xf numFmtId="179" fontId="24" fillId="0" borderId="0" xfId="551" applyNumberFormat="1" applyFont="1" applyAlignment="1">
      <alignment horizontal="right" vertical="center"/>
    </xf>
    <xf numFmtId="180" fontId="29" fillId="0" borderId="0" xfId="551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164" fontId="24" fillId="0" borderId="0" xfId="1" applyFont="1" applyFill="1" applyAlignment="1">
      <alignment vertical="center"/>
    </xf>
    <xf numFmtId="178" fontId="24" fillId="0" borderId="0" xfId="551" applyNumberFormat="1" applyFont="1" applyBorder="1" applyAlignment="1" applyProtection="1">
      <alignment horizontal="right" vertical="center"/>
    </xf>
    <xf numFmtId="178" fontId="23" fillId="0" borderId="0" xfId="551" applyNumberFormat="1" applyFont="1" applyBorder="1" applyAlignment="1" applyProtection="1">
      <alignment vertical="center"/>
    </xf>
    <xf numFmtId="168" fontId="23" fillId="0" borderId="0" xfId="212" applyFont="1" applyBorder="1" applyAlignment="1" applyProtection="1">
      <alignment vertical="center"/>
    </xf>
    <xf numFmtId="164" fontId="23" fillId="0" borderId="0" xfId="1" applyFont="1" applyBorder="1" applyAlignment="1" applyProtection="1">
      <alignment vertical="center"/>
    </xf>
    <xf numFmtId="0" fontId="24" fillId="0" borderId="13" xfId="0" applyFont="1" applyFill="1" applyBorder="1" applyAlignment="1">
      <alignment horizontal="right" vertical="center" wrapText="1"/>
    </xf>
    <xf numFmtId="0" fontId="24" fillId="0" borderId="14" xfId="0" applyFont="1" applyFill="1" applyBorder="1" applyAlignment="1">
      <alignment horizontal="left" vertical="center" wrapText="1"/>
    </xf>
    <xf numFmtId="164" fontId="24" fillId="0" borderId="14" xfId="1" applyFont="1" applyFill="1" applyBorder="1" applyAlignment="1">
      <alignment vertical="center"/>
    </xf>
    <xf numFmtId="164" fontId="24" fillId="0" borderId="14" xfId="1" applyFont="1" applyFill="1" applyBorder="1" applyAlignment="1">
      <alignment horizontal="center" vertical="center" wrapText="1"/>
    </xf>
    <xf numFmtId="164" fontId="23" fillId="0" borderId="15" xfId="1" applyFont="1" applyFill="1" applyBorder="1" applyAlignment="1">
      <alignment vertical="center"/>
    </xf>
    <xf numFmtId="2" fontId="23" fillId="0" borderId="0" xfId="0" applyNumberFormat="1" applyFont="1" applyFill="1" applyAlignment="1">
      <alignment vertical="center"/>
    </xf>
    <xf numFmtId="2" fontId="24" fillId="0" borderId="0" xfId="0" applyNumberFormat="1" applyFont="1" applyFill="1" applyAlignment="1">
      <alignment vertical="center"/>
    </xf>
    <xf numFmtId="0" fontId="23" fillId="0" borderId="13" xfId="0" applyFont="1" applyFill="1" applyBorder="1" applyAlignment="1">
      <alignment horizontal="right" vertical="center" wrapText="1"/>
    </xf>
    <xf numFmtId="0" fontId="23" fillId="0" borderId="14" xfId="0" applyFont="1" applyFill="1" applyBorder="1" applyAlignment="1">
      <alignment horizontal="left" vertical="center" wrapText="1"/>
    </xf>
    <xf numFmtId="164" fontId="23" fillId="0" borderId="15" xfId="1" applyFont="1" applyFill="1" applyBorder="1" applyAlignment="1">
      <alignment vertical="center" wrapText="1"/>
    </xf>
    <xf numFmtId="0" fontId="31" fillId="0" borderId="0" xfId="0" applyFont="1"/>
    <xf numFmtId="4" fontId="31" fillId="0" borderId="0" xfId="0" applyNumberFormat="1" applyFont="1"/>
    <xf numFmtId="0" fontId="0" fillId="0" borderId="32" xfId="0" applyBorder="1"/>
    <xf numFmtId="0" fontId="24" fillId="0" borderId="0" xfId="551" applyFont="1" applyAlignment="1">
      <alignment horizontal="left" vertical="center"/>
    </xf>
    <xf numFmtId="181" fontId="24" fillId="0" borderId="0" xfId="551" applyNumberFormat="1" applyFont="1" applyAlignment="1">
      <alignment vertical="center"/>
    </xf>
    <xf numFmtId="0" fontId="12" fillId="0" borderId="0" xfId="0" applyFont="1"/>
    <xf numFmtId="0" fontId="23" fillId="0" borderId="0" xfId="551" applyFont="1" applyAlignment="1">
      <alignment horizontal="left" vertical="center"/>
    </xf>
    <xf numFmtId="2" fontId="0" fillId="0" borderId="0" xfId="0" applyNumberFormat="1"/>
    <xf numFmtId="2" fontId="32" fillId="0" borderId="0" xfId="0" applyNumberFormat="1" applyFont="1"/>
    <xf numFmtId="168" fontId="23" fillId="0" borderId="0" xfId="194" applyFont="1" applyBorder="1" applyAlignment="1" applyProtection="1">
      <alignment vertical="center"/>
    </xf>
    <xf numFmtId="168" fontId="24" fillId="0" borderId="0" xfId="212" applyFont="1" applyAlignment="1">
      <alignment vertical="center"/>
    </xf>
    <xf numFmtId="164" fontId="33" fillId="0" borderId="34" xfId="1" applyFont="1" applyBorder="1" applyAlignment="1" applyProtection="1">
      <alignment vertical="center"/>
    </xf>
    <xf numFmtId="0" fontId="34" fillId="0" borderId="32" xfId="0" applyFont="1" applyBorder="1" applyAlignment="1">
      <alignment vertical="center"/>
    </xf>
    <xf numFmtId="9" fontId="34" fillId="0" borderId="32" xfId="2" applyFont="1" applyBorder="1" applyAlignment="1" applyProtection="1">
      <alignment horizontal="center" vertical="center"/>
    </xf>
    <xf numFmtId="4" fontId="34" fillId="0" borderId="32" xfId="0" applyNumberFormat="1" applyFont="1" applyBorder="1" applyAlignment="1">
      <alignment horizontal="center" vertical="center"/>
    </xf>
    <xf numFmtId="0" fontId="33" fillId="0" borderId="35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12" fillId="0" borderId="0" xfId="0" applyFont="1" applyAlignment="1">
      <alignment wrapText="1"/>
    </xf>
    <xf numFmtId="2" fontId="12" fillId="0" borderId="0" xfId="0" applyNumberFormat="1" applyFont="1"/>
    <xf numFmtId="164" fontId="33" fillId="0" borderId="15" xfId="1" applyFont="1" applyBorder="1" applyAlignment="1" applyProtection="1">
      <alignment vertical="center"/>
    </xf>
    <xf numFmtId="164" fontId="34" fillId="0" borderId="14" xfId="1" applyFont="1" applyBorder="1" applyAlignment="1" applyProtection="1">
      <alignment vertical="center"/>
    </xf>
    <xf numFmtId="0" fontId="34" fillId="0" borderId="14" xfId="0" applyFont="1" applyBorder="1" applyAlignment="1">
      <alignment vertical="center"/>
    </xf>
    <xf numFmtId="9" fontId="34" fillId="0" borderId="14" xfId="2" applyFont="1" applyBorder="1" applyAlignment="1" applyProtection="1">
      <alignment horizontal="center" vertical="center"/>
    </xf>
    <xf numFmtId="4" fontId="34" fillId="0" borderId="14" xfId="0" applyNumberFormat="1" applyFont="1" applyBorder="1" applyAlignment="1">
      <alignment horizontal="center" vertical="center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vertical="center"/>
    </xf>
    <xf numFmtId="164" fontId="33" fillId="0" borderId="36" xfId="68" applyFont="1" applyBorder="1" applyAlignment="1" applyProtection="1">
      <alignment vertical="center"/>
    </xf>
    <xf numFmtId="164" fontId="34" fillId="0" borderId="37" xfId="1" applyFont="1" applyBorder="1" applyAlignment="1" applyProtection="1">
      <alignment vertical="center"/>
    </xf>
    <xf numFmtId="177" fontId="34" fillId="0" borderId="22" xfId="0" applyNumberFormat="1" applyFont="1" applyBorder="1" applyAlignment="1">
      <alignment vertical="center"/>
    </xf>
    <xf numFmtId="182" fontId="34" fillId="0" borderId="22" xfId="2" applyNumberFormat="1" applyFont="1" applyBorder="1" applyAlignment="1" applyProtection="1">
      <alignment horizontal="center" vertical="center"/>
    </xf>
    <xf numFmtId="4" fontId="34" fillId="0" borderId="22" xfId="0" applyNumberFormat="1" applyFont="1" applyBorder="1" applyAlignment="1">
      <alignment horizontal="center" vertical="center"/>
    </xf>
    <xf numFmtId="0" fontId="34" fillId="0" borderId="31" xfId="0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2" fontId="12" fillId="0" borderId="0" xfId="0" applyNumberFormat="1" applyFont="1" applyAlignment="1">
      <alignment wrapText="1"/>
    </xf>
    <xf numFmtId="2" fontId="32" fillId="0" borderId="0" xfId="0" applyNumberFormat="1" applyFont="1" applyAlignment="1">
      <alignment wrapText="1"/>
    </xf>
    <xf numFmtId="164" fontId="33" fillId="0" borderId="30" xfId="359" applyFont="1" applyBorder="1" applyAlignment="1" applyProtection="1">
      <alignment vertical="center"/>
    </xf>
    <xf numFmtId="164" fontId="34" fillId="0" borderId="22" xfId="274" applyFont="1" applyBorder="1" applyAlignment="1" applyProtection="1">
      <alignment vertical="center"/>
    </xf>
    <xf numFmtId="0" fontId="34" fillId="0" borderId="22" xfId="498" applyFont="1" applyBorder="1" applyAlignment="1">
      <alignment horizontal="center" vertical="center"/>
    </xf>
    <xf numFmtId="2" fontId="34" fillId="0" borderId="22" xfId="0" applyNumberFormat="1" applyFont="1" applyBorder="1" applyAlignment="1">
      <alignment horizontal="center" vertical="center"/>
    </xf>
    <xf numFmtId="0" fontId="36" fillId="0" borderId="22" xfId="498" applyFont="1" applyBorder="1" applyAlignment="1">
      <alignment vertical="center"/>
    </xf>
    <xf numFmtId="0" fontId="34" fillId="0" borderId="31" xfId="0" applyFont="1" applyBorder="1" applyAlignment="1">
      <alignment vertical="center" wrapText="1"/>
    </xf>
    <xf numFmtId="0" fontId="36" fillId="0" borderId="21" xfId="0" applyFont="1" applyBorder="1" applyAlignment="1">
      <alignment vertical="center"/>
    </xf>
    <xf numFmtId="0" fontId="37" fillId="0" borderId="0" xfId="496" applyFont="1" applyAlignment="1">
      <alignment vertical="center" wrapText="1"/>
    </xf>
    <xf numFmtId="0" fontId="38" fillId="0" borderId="0" xfId="492" applyFont="1" applyAlignment="1">
      <alignment vertical="center"/>
    </xf>
    <xf numFmtId="0" fontId="39" fillId="0" borderId="0" xfId="498" applyFont="1" applyAlignment="1">
      <alignment vertical="center"/>
    </xf>
    <xf numFmtId="0" fontId="39" fillId="0" borderId="0" xfId="498" applyFont="1" applyAlignment="1">
      <alignment horizontal="center" vertical="center"/>
    </xf>
    <xf numFmtId="183" fontId="39" fillId="0" borderId="0" xfId="498" applyNumberFormat="1" applyFont="1" applyAlignment="1">
      <alignment horizontal="center" vertical="center"/>
    </xf>
    <xf numFmtId="164" fontId="33" fillId="0" borderId="30" xfId="1" applyFont="1" applyBorder="1" applyAlignment="1" applyProtection="1">
      <alignment vertical="center"/>
    </xf>
    <xf numFmtId="164" fontId="34" fillId="0" borderId="22" xfId="1" applyFont="1" applyBorder="1" applyAlignment="1" applyProtection="1">
      <alignment vertical="center"/>
    </xf>
    <xf numFmtId="9" fontId="34" fillId="0" borderId="22" xfId="2" applyFont="1" applyBorder="1" applyAlignment="1" applyProtection="1">
      <alignment horizontal="center" vertical="center"/>
    </xf>
    <xf numFmtId="0" fontId="34" fillId="0" borderId="21" xfId="0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0" fontId="34" fillId="0" borderId="16" xfId="0" applyFont="1" applyBorder="1" applyAlignment="1">
      <alignment vertical="center" wrapText="1"/>
    </xf>
    <xf numFmtId="164" fontId="35" fillId="0" borderId="0" xfId="1" applyFont="1" applyBorder="1" applyProtection="1"/>
    <xf numFmtId="0" fontId="34" fillId="0" borderId="29" xfId="0" applyFont="1" applyBorder="1" applyAlignment="1">
      <alignment vertical="center"/>
    </xf>
    <xf numFmtId="0" fontId="12" fillId="0" borderId="29" xfId="0" applyFont="1" applyBorder="1"/>
    <xf numFmtId="0" fontId="33" fillId="0" borderId="29" xfId="0" applyFont="1" applyBorder="1" applyAlignment="1">
      <alignment vertical="center"/>
    </xf>
    <xf numFmtId="0" fontId="34" fillId="0" borderId="13" xfId="0" applyFont="1" applyBorder="1" applyAlignment="1">
      <alignment vertical="center"/>
    </xf>
    <xf numFmtId="164" fontId="33" fillId="0" borderId="12" xfId="1" applyFont="1" applyBorder="1" applyAlignment="1" applyProtection="1">
      <alignment vertical="center"/>
    </xf>
    <xf numFmtId="0" fontId="34" fillId="0" borderId="11" xfId="0" applyFont="1" applyBorder="1" applyAlignment="1">
      <alignment vertical="center"/>
    </xf>
    <xf numFmtId="4" fontId="34" fillId="0" borderId="11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vertical="center"/>
    </xf>
    <xf numFmtId="164" fontId="34" fillId="0" borderId="14" xfId="1" applyFont="1" applyBorder="1" applyProtection="1"/>
    <xf numFmtId="10" fontId="35" fillId="0" borderId="14" xfId="0" applyNumberFormat="1" applyFont="1" applyBorder="1" applyAlignment="1">
      <alignment horizontal="center" vertical="center"/>
    </xf>
    <xf numFmtId="176" fontId="34" fillId="0" borderId="14" xfId="2" applyNumberFormat="1" applyFont="1" applyBorder="1" applyAlignment="1" applyProtection="1">
      <alignment horizontal="center" vertical="center"/>
    </xf>
    <xf numFmtId="0" fontId="34" fillId="0" borderId="13" xfId="0" applyFont="1" applyBorder="1" applyAlignment="1">
      <alignment horizontal="right" vertical="center"/>
    </xf>
    <xf numFmtId="164" fontId="33" fillId="0" borderId="15" xfId="0" applyNumberFormat="1" applyFont="1" applyBorder="1" applyAlignment="1">
      <alignment vertical="center"/>
    </xf>
    <xf numFmtId="4" fontId="34" fillId="0" borderId="14" xfId="1" applyNumberFormat="1" applyFont="1" applyBorder="1" applyProtection="1"/>
    <xf numFmtId="9" fontId="34" fillId="0" borderId="14" xfId="0" applyNumberFormat="1" applyFont="1" applyBorder="1" applyAlignment="1">
      <alignment horizontal="center"/>
    </xf>
    <xf numFmtId="2" fontId="34" fillId="0" borderId="14" xfId="0" applyNumberFormat="1" applyFont="1" applyBorder="1"/>
    <xf numFmtId="0" fontId="33" fillId="0" borderId="13" xfId="0" applyFont="1" applyBorder="1" applyAlignment="1">
      <alignment horizontal="right"/>
    </xf>
    <xf numFmtId="164" fontId="33" fillId="0" borderId="15" xfId="498" applyNumberFormat="1" applyFont="1" applyBorder="1" applyAlignment="1">
      <alignment vertical="center" wrapText="1"/>
    </xf>
    <xf numFmtId="164" fontId="35" fillId="0" borderId="14" xfId="1" applyFont="1" applyBorder="1" applyAlignment="1" applyProtection="1">
      <alignment vertical="center" wrapText="1"/>
    </xf>
    <xf numFmtId="4" fontId="35" fillId="0" borderId="14" xfId="1" applyNumberFormat="1" applyFont="1" applyBorder="1" applyAlignment="1" applyProtection="1">
      <alignment vertical="center" wrapText="1"/>
    </xf>
    <xf numFmtId="0" fontId="35" fillId="0" borderId="14" xfId="498" applyFont="1" applyBorder="1" applyAlignment="1">
      <alignment horizontal="center" vertical="center" wrapText="1"/>
    </xf>
    <xf numFmtId="0" fontId="35" fillId="0" borderId="14" xfId="498" applyFont="1" applyBorder="1" applyAlignment="1">
      <alignment vertical="center" wrapText="1"/>
    </xf>
    <xf numFmtId="0" fontId="35" fillId="0" borderId="13" xfId="498" applyFont="1" applyBorder="1" applyAlignment="1">
      <alignment horizontal="right" vertical="center" wrapText="1"/>
    </xf>
    <xf numFmtId="0" fontId="12" fillId="0" borderId="0" xfId="498" applyAlignment="1">
      <alignment vertical="center" wrapText="1"/>
    </xf>
    <xf numFmtId="164" fontId="33" fillId="0" borderId="12" xfId="498" applyNumberFormat="1" applyFont="1" applyBorder="1" applyAlignment="1">
      <alignment vertical="center" wrapText="1"/>
    </xf>
    <xf numFmtId="164" fontId="35" fillId="0" borderId="11" xfId="1" applyFont="1" applyBorder="1" applyAlignment="1" applyProtection="1">
      <alignment vertical="center" wrapText="1"/>
    </xf>
    <xf numFmtId="4" fontId="35" fillId="0" borderId="11" xfId="1" applyNumberFormat="1" applyFont="1" applyBorder="1" applyAlignment="1" applyProtection="1">
      <alignment vertical="center" wrapText="1"/>
    </xf>
    <xf numFmtId="0" fontId="35" fillId="0" borderId="11" xfId="498" applyFont="1" applyBorder="1" applyAlignment="1">
      <alignment horizontal="center" vertical="center" wrapText="1"/>
    </xf>
    <xf numFmtId="0" fontId="35" fillId="0" borderId="10" xfId="498" applyFont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2" fontId="12" fillId="0" borderId="0" xfId="498" applyNumberFormat="1" applyAlignment="1">
      <alignment vertical="center" wrapText="1"/>
    </xf>
    <xf numFmtId="2" fontId="32" fillId="0" borderId="0" xfId="498" applyNumberFormat="1" applyFont="1" applyAlignment="1">
      <alignment horizontal="center" vertical="center" wrapText="1"/>
    </xf>
    <xf numFmtId="2" fontId="32" fillId="0" borderId="0" xfId="498" applyNumberFormat="1" applyFont="1" applyAlignment="1">
      <alignment vertical="center" wrapText="1"/>
    </xf>
    <xf numFmtId="172" fontId="40" fillId="0" borderId="0" xfId="498" applyNumberFormat="1" applyFont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38" xfId="0" applyFont="1" applyBorder="1" applyAlignment="1">
      <alignment vertical="center" wrapText="1"/>
    </xf>
    <xf numFmtId="0" fontId="31" fillId="0" borderId="39" xfId="0" applyFont="1" applyBorder="1" applyAlignment="1">
      <alignment vertical="center" wrapText="1"/>
    </xf>
    <xf numFmtId="164" fontId="33" fillId="0" borderId="15" xfId="0" applyNumberFormat="1" applyFont="1" applyBorder="1" applyAlignment="1">
      <alignment vertical="center" wrapText="1"/>
    </xf>
    <xf numFmtId="164" fontId="35" fillId="0" borderId="14" xfId="1" applyFont="1" applyBorder="1" applyAlignment="1" applyProtection="1">
      <alignment horizontal="right" vertical="center" wrapText="1"/>
    </xf>
    <xf numFmtId="4" fontId="35" fillId="0" borderId="14" xfId="1" applyNumberFormat="1" applyFont="1" applyBorder="1" applyAlignment="1" applyProtection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168" fontId="35" fillId="0" borderId="14" xfId="446" applyFont="1" applyBorder="1" applyAlignment="1" applyProtection="1">
      <alignment horizontal="right" vertical="center" wrapText="1"/>
    </xf>
    <xf numFmtId="0" fontId="41" fillId="0" borderId="14" xfId="0" applyFont="1" applyBorder="1" applyAlignment="1">
      <alignment vertical="center" wrapText="1"/>
    </xf>
    <xf numFmtId="0" fontId="41" fillId="0" borderId="13" xfId="0" applyFont="1" applyBorder="1" applyAlignment="1">
      <alignment horizontal="right" vertical="center"/>
    </xf>
    <xf numFmtId="0" fontId="42" fillId="0" borderId="0" xfId="496" applyFont="1" applyAlignment="1">
      <alignment vertical="center" wrapText="1"/>
    </xf>
    <xf numFmtId="0" fontId="12" fillId="0" borderId="0" xfId="496"/>
    <xf numFmtId="164" fontId="35" fillId="0" borderId="0" xfId="272" applyFont="1" applyBorder="1" applyProtection="1"/>
    <xf numFmtId="164" fontId="43" fillId="0" borderId="15" xfId="492" applyNumberFormat="1" applyFont="1" applyBorder="1" applyAlignment="1">
      <alignment vertical="center" wrapText="1"/>
    </xf>
    <xf numFmtId="164" fontId="35" fillId="0" borderId="14" xfId="215" applyFont="1" applyBorder="1" applyAlignment="1" applyProtection="1">
      <alignment horizontal="right" vertical="center"/>
    </xf>
    <xf numFmtId="0" fontId="35" fillId="0" borderId="14" xfId="508" applyFont="1" applyBorder="1" applyAlignment="1">
      <alignment horizontal="center" vertical="center" wrapText="1"/>
    </xf>
    <xf numFmtId="0" fontId="41" fillId="0" borderId="14" xfId="508" applyFont="1" applyBorder="1" applyAlignment="1">
      <alignment horizontal="left" vertical="center" wrapText="1"/>
    </xf>
    <xf numFmtId="0" fontId="41" fillId="0" borderId="13" xfId="508" applyFont="1" applyBorder="1" applyAlignment="1">
      <alignment horizontal="right" vertical="center" wrapText="1"/>
    </xf>
    <xf numFmtId="164" fontId="44" fillId="0" borderId="14" xfId="273" applyFont="1" applyBorder="1" applyAlignment="1" applyProtection="1">
      <alignment vertical="center" wrapText="1"/>
    </xf>
    <xf numFmtId="164" fontId="35" fillId="0" borderId="14" xfId="215" applyFont="1" applyBorder="1" applyAlignment="1" applyProtection="1">
      <alignment vertical="center"/>
    </xf>
    <xf numFmtId="4" fontId="35" fillId="0" borderId="14" xfId="0" applyNumberFormat="1" applyFont="1" applyBorder="1" applyAlignment="1">
      <alignment horizontal="center" vertical="center" wrapText="1"/>
    </xf>
    <xf numFmtId="0" fontId="35" fillId="0" borderId="14" xfId="508" applyFont="1" applyBorder="1" applyAlignment="1">
      <alignment horizontal="left" vertical="center" wrapText="1"/>
    </xf>
    <xf numFmtId="0" fontId="35" fillId="0" borderId="13" xfId="508" applyFont="1" applyBorder="1" applyAlignment="1">
      <alignment horizontal="right" vertical="center" wrapText="1"/>
    </xf>
    <xf numFmtId="0" fontId="35" fillId="0" borderId="15" xfId="498" applyFont="1" applyBorder="1" applyAlignment="1">
      <alignment horizontal="center" vertical="center" wrapText="1"/>
    </xf>
    <xf numFmtId="0" fontId="42" fillId="0" borderId="20" xfId="496" applyFont="1" applyBorder="1" applyAlignment="1">
      <alignment vertical="center" wrapText="1"/>
    </xf>
    <xf numFmtId="0" fontId="35" fillId="0" borderId="14" xfId="498" applyFont="1" applyBorder="1" applyAlignment="1">
      <alignment horizontal="right" vertical="center" wrapText="1"/>
    </xf>
    <xf numFmtId="164" fontId="12" fillId="0" borderId="40" xfId="498" applyNumberFormat="1" applyBorder="1" applyAlignment="1">
      <alignment vertical="center" wrapText="1"/>
    </xf>
    <xf numFmtId="0" fontId="35" fillId="0" borderId="27" xfId="498" applyFont="1" applyBorder="1" applyAlignment="1">
      <alignment horizontal="center" vertical="center" wrapText="1"/>
    </xf>
    <xf numFmtId="164" fontId="35" fillId="0" borderId="26" xfId="1" applyFont="1" applyBorder="1" applyAlignment="1" applyProtection="1">
      <alignment horizontal="right" vertical="center" wrapText="1"/>
    </xf>
    <xf numFmtId="0" fontId="35" fillId="0" borderId="26" xfId="498" applyFont="1" applyBorder="1" applyAlignment="1">
      <alignment horizontal="right" vertical="center" wrapText="1"/>
    </xf>
    <xf numFmtId="0" fontId="35" fillId="0" borderId="26" xfId="498" applyFont="1" applyBorder="1" applyAlignment="1">
      <alignment horizontal="center" vertical="center" wrapText="1"/>
    </xf>
    <xf numFmtId="0" fontId="35" fillId="0" borderId="26" xfId="498" applyFont="1" applyBorder="1" applyAlignment="1">
      <alignment vertical="center" wrapText="1"/>
    </xf>
    <xf numFmtId="0" fontId="35" fillId="0" borderId="25" xfId="498" applyFont="1" applyBorder="1" applyAlignment="1">
      <alignment horizontal="right" vertical="center" wrapText="1"/>
    </xf>
    <xf numFmtId="2" fontId="45" fillId="0" borderId="0" xfId="0" applyNumberFormat="1" applyFont="1" applyAlignment="1">
      <alignment vertical="center" wrapText="1"/>
    </xf>
    <xf numFmtId="0" fontId="45" fillId="0" borderId="0" xfId="0" applyFont="1" applyAlignment="1">
      <alignment vertical="center" wrapText="1"/>
    </xf>
    <xf numFmtId="4" fontId="31" fillId="0" borderId="0" xfId="0" applyNumberFormat="1" applyFont="1" applyAlignment="1">
      <alignment vertical="center" wrapText="1"/>
    </xf>
    <xf numFmtId="2" fontId="32" fillId="0" borderId="0" xfId="0" applyNumberFormat="1" applyFont="1" applyAlignment="1">
      <alignment vertical="center" wrapText="1"/>
    </xf>
    <xf numFmtId="164" fontId="41" fillId="0" borderId="0" xfId="252" applyFont="1" applyBorder="1" applyProtection="1"/>
    <xf numFmtId="0" fontId="41" fillId="0" borderId="14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right" vertical="center" wrapText="1"/>
    </xf>
    <xf numFmtId="0" fontId="45" fillId="0" borderId="0" xfId="498" applyFont="1" applyAlignment="1">
      <alignment horizontal="center" vertical="center" wrapText="1"/>
    </xf>
    <xf numFmtId="4" fontId="45" fillId="0" borderId="40" xfId="498" applyNumberFormat="1" applyFont="1" applyBorder="1" applyAlignment="1">
      <alignment horizontal="center" vertical="center" wrapText="1"/>
    </xf>
    <xf numFmtId="4" fontId="45" fillId="0" borderId="0" xfId="498" applyNumberFormat="1" applyFont="1" applyAlignment="1">
      <alignment horizontal="center" vertical="center" wrapText="1"/>
    </xf>
    <xf numFmtId="0" fontId="12" fillId="0" borderId="15" xfId="498" applyBorder="1" applyAlignment="1">
      <alignment vertical="center" wrapText="1"/>
    </xf>
    <xf numFmtId="0" fontId="12" fillId="0" borderId="14" xfId="498" applyBorder="1" applyAlignment="1">
      <alignment horizontal="right" vertical="center" wrapText="1"/>
    </xf>
    <xf numFmtId="0" fontId="12" fillId="0" borderId="14" xfId="498" applyBorder="1" applyAlignment="1">
      <alignment vertical="center" wrapText="1"/>
    </xf>
    <xf numFmtId="0" fontId="41" fillId="0" borderId="14" xfId="498" applyFont="1" applyBorder="1" applyAlignment="1">
      <alignment vertical="center" wrapText="1"/>
    </xf>
    <xf numFmtId="0" fontId="41" fillId="0" borderId="13" xfId="498" applyFont="1" applyBorder="1" applyAlignment="1">
      <alignment horizontal="right" vertical="center" wrapText="1"/>
    </xf>
    <xf numFmtId="0" fontId="12" fillId="0" borderId="28" xfId="498" applyBorder="1" applyAlignment="1">
      <alignment vertical="center" wrapText="1"/>
    </xf>
    <xf numFmtId="2" fontId="46" fillId="0" borderId="0" xfId="496" applyNumberFormat="1" applyFont="1" applyAlignment="1">
      <alignment vertical="center" wrapText="1"/>
    </xf>
    <xf numFmtId="164" fontId="43" fillId="0" borderId="15" xfId="496" applyNumberFormat="1" applyFont="1" applyBorder="1" applyAlignment="1">
      <alignment vertical="center" wrapText="1"/>
    </xf>
    <xf numFmtId="0" fontId="44" fillId="0" borderId="14" xfId="496" applyFont="1" applyBorder="1" applyAlignment="1">
      <alignment horizontal="center" vertical="center" wrapText="1"/>
    </xf>
    <xf numFmtId="164" fontId="44" fillId="0" borderId="14" xfId="68" applyFont="1" applyBorder="1" applyAlignment="1" applyProtection="1">
      <alignment horizontal="right" vertical="center" wrapText="1"/>
    </xf>
    <xf numFmtId="0" fontId="47" fillId="0" borderId="14" xfId="496" applyFont="1" applyBorder="1" applyAlignment="1">
      <alignment horizontal="left" vertical="center" wrapText="1"/>
    </xf>
    <xf numFmtId="175" fontId="47" fillId="0" borderId="13" xfId="496" applyNumberFormat="1" applyFont="1" applyBorder="1" applyAlignment="1">
      <alignment horizontal="right" vertical="center" wrapText="1"/>
    </xf>
    <xf numFmtId="164" fontId="40" fillId="0" borderId="0" xfId="498" applyNumberFormat="1" applyFont="1" applyAlignment="1">
      <alignment vertical="center" wrapText="1"/>
    </xf>
    <xf numFmtId="164" fontId="44" fillId="0" borderId="14" xfId="1" applyFont="1" applyBorder="1" applyAlignment="1" applyProtection="1">
      <alignment horizontal="right" vertical="center"/>
    </xf>
    <xf numFmtId="164" fontId="33" fillId="0" borderId="15" xfId="0" applyNumberFormat="1" applyFont="1" applyBorder="1" applyAlignment="1">
      <alignment wrapText="1"/>
    </xf>
    <xf numFmtId="164" fontId="35" fillId="0" borderId="14" xfId="449" applyFont="1" applyBorder="1" applyAlignment="1" applyProtection="1">
      <alignment horizontal="right" vertical="center" wrapText="1"/>
    </xf>
    <xf numFmtId="164" fontId="12" fillId="0" borderId="0" xfId="498" applyNumberFormat="1" applyAlignment="1">
      <alignment vertical="center" wrapText="1"/>
    </xf>
    <xf numFmtId="0" fontId="35" fillId="0" borderId="14" xfId="0" applyFont="1" applyBorder="1" applyAlignment="1">
      <alignment horizontal="left" vertical="center"/>
    </xf>
    <xf numFmtId="165" fontId="35" fillId="0" borderId="14" xfId="69" applyFont="1" applyBorder="1" applyAlignment="1" applyProtection="1">
      <alignment horizontal="right" vertical="center"/>
    </xf>
    <xf numFmtId="0" fontId="35" fillId="0" borderId="14" xfId="496" applyFont="1" applyBorder="1" applyAlignment="1">
      <alignment horizontal="center" vertical="center"/>
    </xf>
    <xf numFmtId="164" fontId="35" fillId="0" borderId="14" xfId="68" applyFont="1" applyBorder="1" applyAlignment="1" applyProtection="1">
      <alignment horizontal="right" vertical="center"/>
    </xf>
    <xf numFmtId="0" fontId="35" fillId="0" borderId="0" xfId="496" applyFont="1" applyAlignment="1">
      <alignment horizontal="left" vertical="center"/>
    </xf>
    <xf numFmtId="165" fontId="35" fillId="0" borderId="14" xfId="69" applyFont="1" applyBorder="1" applyAlignment="1" applyProtection="1">
      <alignment horizontal="right" vertical="center" wrapText="1"/>
    </xf>
    <xf numFmtId="0" fontId="35" fillId="0" borderId="23" xfId="492" applyFont="1" applyBorder="1" applyAlignment="1">
      <alignment horizontal="left" vertical="center" wrapText="1"/>
    </xf>
    <xf numFmtId="4" fontId="35" fillId="0" borderId="14" xfId="0" applyNumberFormat="1" applyFont="1" applyBorder="1" applyAlignment="1">
      <alignment horizontal="right" vertical="center"/>
    </xf>
    <xf numFmtId="0" fontId="35" fillId="0" borderId="23" xfId="498" applyFont="1" applyBorder="1" applyAlignment="1">
      <alignment horizontal="center" vertical="center" wrapText="1"/>
    </xf>
    <xf numFmtId="164" fontId="33" fillId="0" borderId="27" xfId="498" applyNumberFormat="1" applyFont="1" applyBorder="1" applyAlignment="1">
      <alignment vertical="center" wrapText="1"/>
    </xf>
    <xf numFmtId="4" fontId="35" fillId="0" borderId="26" xfId="0" applyNumberFormat="1" applyFont="1" applyBorder="1" applyAlignment="1">
      <alignment horizontal="right" vertical="center"/>
    </xf>
    <xf numFmtId="0" fontId="35" fillId="0" borderId="38" xfId="498" applyFont="1" applyBorder="1" applyAlignment="1">
      <alignment horizontal="center" vertical="center" wrapText="1"/>
    </xf>
    <xf numFmtId="0" fontId="35" fillId="0" borderId="26" xfId="0" applyFont="1" applyBorder="1" applyAlignment="1">
      <alignment horizontal="left" vertical="center"/>
    </xf>
    <xf numFmtId="4" fontId="35" fillId="0" borderId="40" xfId="0" applyNumberFormat="1" applyFont="1" applyBorder="1" applyAlignment="1">
      <alignment horizontal="right" vertical="center"/>
    </xf>
    <xf numFmtId="0" fontId="41" fillId="0" borderId="14" xfId="0" applyFont="1" applyBorder="1" applyAlignment="1">
      <alignment horizontal="left" vertical="center"/>
    </xf>
    <xf numFmtId="0" fontId="35" fillId="0" borderId="14" xfId="0" applyFont="1" applyBorder="1" applyAlignment="1">
      <alignment horizontal="center" vertical="center"/>
    </xf>
    <xf numFmtId="0" fontId="41" fillId="0" borderId="14" xfId="498" applyFont="1" applyBorder="1" applyAlignment="1">
      <alignment horizontal="left" vertical="center" wrapText="1"/>
    </xf>
    <xf numFmtId="164" fontId="33" fillId="0" borderId="28" xfId="498" applyNumberFormat="1" applyFont="1" applyBorder="1" applyAlignment="1">
      <alignment vertical="center" wrapText="1"/>
    </xf>
    <xf numFmtId="0" fontId="12" fillId="0" borderId="0" xfId="498" applyAlignment="1">
      <alignment horizontal="right" vertical="center" wrapText="1"/>
    </xf>
    <xf numFmtId="4" fontId="35" fillId="0" borderId="0" xfId="0" applyNumberFormat="1" applyFont="1" applyAlignment="1">
      <alignment horizontal="right" vertical="center"/>
    </xf>
    <xf numFmtId="4" fontId="35" fillId="0" borderId="14" xfId="0" applyNumberFormat="1" applyFont="1" applyBorder="1" applyAlignment="1">
      <alignment vertical="center"/>
    </xf>
    <xf numFmtId="0" fontId="35" fillId="0" borderId="13" xfId="0" applyFont="1" applyBorder="1" applyAlignment="1">
      <alignment horizontal="right" vertical="center"/>
    </xf>
    <xf numFmtId="4" fontId="35" fillId="0" borderId="14" xfId="212" applyNumberFormat="1" applyFont="1" applyBorder="1" applyAlignment="1" applyProtection="1">
      <alignment vertical="center" wrapText="1"/>
    </xf>
    <xf numFmtId="164" fontId="48" fillId="0" borderId="14" xfId="1" applyFont="1" applyBorder="1" applyAlignment="1">
      <alignment vertical="center" wrapText="1"/>
    </xf>
    <xf numFmtId="0" fontId="34" fillId="0" borderId="15" xfId="498" applyFont="1" applyBorder="1" applyAlignment="1">
      <alignment vertical="center" wrapText="1"/>
    </xf>
    <xf numFmtId="0" fontId="31" fillId="0" borderId="14" xfId="498" applyFont="1" applyBorder="1" applyAlignment="1">
      <alignment vertical="center" wrapText="1"/>
    </xf>
    <xf numFmtId="164" fontId="12" fillId="0" borderId="0" xfId="1" applyFont="1" applyBorder="1" applyProtection="1"/>
    <xf numFmtId="164" fontId="45" fillId="0" borderId="0" xfId="1" applyFont="1" applyBorder="1" applyAlignment="1" applyProtection="1">
      <alignment horizontal="center" vertical="center" wrapText="1"/>
    </xf>
    <xf numFmtId="164" fontId="49" fillId="25" borderId="0" xfId="1" applyFont="1" applyFill="1" applyBorder="1" applyAlignment="1" applyProtection="1">
      <alignment horizontal="center" vertical="center" wrapText="1"/>
    </xf>
    <xf numFmtId="0" fontId="35" fillId="0" borderId="14" xfId="0" applyFont="1" applyBorder="1" applyAlignment="1">
      <alignment horizontal="center" wrapText="1"/>
    </xf>
    <xf numFmtId="164" fontId="41" fillId="0" borderId="0" xfId="1" applyFont="1" applyBorder="1" applyAlignment="1" applyProtection="1">
      <alignment vertical="center" wrapText="1"/>
    </xf>
    <xf numFmtId="4" fontId="35" fillId="0" borderId="14" xfId="0" applyNumberFormat="1" applyFont="1" applyBorder="1" applyAlignment="1">
      <alignment horizontal="right"/>
    </xf>
    <xf numFmtId="0" fontId="35" fillId="24" borderId="13" xfId="498" applyFont="1" applyFill="1" applyBorder="1" applyAlignment="1">
      <alignment horizontal="right" vertical="center" wrapText="1"/>
    </xf>
    <xf numFmtId="164" fontId="50" fillId="0" borderId="0" xfId="1" applyFont="1" applyBorder="1" applyAlignment="1" applyProtection="1">
      <alignment vertical="center" wrapText="1"/>
    </xf>
    <xf numFmtId="183" fontId="12" fillId="0" borderId="0" xfId="0" applyNumberFormat="1" applyFont="1"/>
    <xf numFmtId="164" fontId="45" fillId="0" borderId="0" xfId="1" applyFont="1" applyBorder="1" applyAlignment="1" applyProtection="1">
      <alignment vertical="center" wrapText="1"/>
    </xf>
    <xf numFmtId="168" fontId="35" fillId="0" borderId="14" xfId="212" applyFont="1" applyBorder="1" applyAlignment="1" applyProtection="1">
      <alignment horizontal="center" vertical="center" wrapText="1"/>
    </xf>
    <xf numFmtId="0" fontId="12" fillId="0" borderId="0" xfId="498" applyAlignment="1">
      <alignment vertical="center"/>
    </xf>
    <xf numFmtId="4" fontId="12" fillId="0" borderId="0" xfId="0" applyNumberFormat="1" applyFont="1"/>
    <xf numFmtId="0" fontId="34" fillId="0" borderId="15" xfId="498" applyFont="1" applyBorder="1" applyAlignment="1">
      <alignment vertical="center"/>
    </xf>
    <xf numFmtId="0" fontId="35" fillId="0" borderId="14" xfId="498" applyFont="1" applyBorder="1" applyAlignment="1">
      <alignment horizontal="center" vertical="center"/>
    </xf>
    <xf numFmtId="4" fontId="35" fillId="0" borderId="14" xfId="1" applyNumberFormat="1" applyFont="1" applyBorder="1" applyAlignment="1" applyProtection="1">
      <alignment horizontal="left" vertical="center" wrapText="1"/>
    </xf>
    <xf numFmtId="164" fontId="45" fillId="0" borderId="0" xfId="1" applyFont="1" applyBorder="1" applyAlignment="1" applyProtection="1">
      <alignment vertical="center"/>
    </xf>
    <xf numFmtId="4" fontId="35" fillId="0" borderId="14" xfId="1" applyNumberFormat="1" applyFont="1" applyBorder="1" applyAlignment="1" applyProtection="1">
      <alignment horizontal="right" vertical="center"/>
    </xf>
    <xf numFmtId="0" fontId="45" fillId="0" borderId="15" xfId="0" applyFont="1" applyBorder="1" applyAlignment="1">
      <alignment horizontal="center" vertical="center"/>
    </xf>
    <xf numFmtId="0" fontId="35" fillId="0" borderId="14" xfId="0" applyFont="1" applyBorder="1" applyAlignment="1">
      <alignment wrapText="1"/>
    </xf>
    <xf numFmtId="0" fontId="35" fillId="0" borderId="13" xfId="0" applyFont="1" applyBorder="1" applyAlignment="1">
      <alignment horizontal="right" vertical="center" wrapText="1"/>
    </xf>
    <xf numFmtId="4" fontId="45" fillId="0" borderId="0" xfId="0" applyNumberFormat="1" applyFont="1"/>
    <xf numFmtId="0" fontId="35" fillId="0" borderId="14" xfId="0" applyFont="1" applyBorder="1" applyAlignment="1">
      <alignment vertical="center" wrapText="1"/>
    </xf>
    <xf numFmtId="0" fontId="41" fillId="0" borderId="0" xfId="0" applyFont="1" applyAlignment="1">
      <alignment horizontal="right"/>
    </xf>
    <xf numFmtId="4" fontId="35" fillId="0" borderId="14" xfId="0" applyNumberFormat="1" applyFont="1" applyBorder="1" applyAlignment="1">
      <alignment vertical="center" wrapText="1"/>
    </xf>
    <xf numFmtId="0" fontId="41" fillId="0" borderId="19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4" fontId="41" fillId="0" borderId="18" xfId="0" applyNumberFormat="1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52" fillId="0" borderId="0" xfId="0" applyFont="1"/>
    <xf numFmtId="173" fontId="41" fillId="0" borderId="0" xfId="0" applyNumberFormat="1" applyFont="1" applyAlignment="1">
      <alignment horizontal="left"/>
    </xf>
    <xf numFmtId="0" fontId="14" fillId="0" borderId="0" xfId="0" applyFont="1"/>
    <xf numFmtId="0" fontId="53" fillId="0" borderId="0" xfId="0" applyFont="1"/>
    <xf numFmtId="0" fontId="54" fillId="0" borderId="0" xfId="0" applyFont="1" applyAlignment="1">
      <alignment horizontal="center"/>
    </xf>
    <xf numFmtId="4" fontId="54" fillId="0" borderId="0" xfId="0" applyNumberFormat="1" applyFont="1" applyAlignment="1">
      <alignment horizontal="center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32" fillId="0" borderId="0" xfId="0" applyFont="1"/>
    <xf numFmtId="0" fontId="57" fillId="0" borderId="0" xfId="616" applyFont="1"/>
    <xf numFmtId="4" fontId="57" fillId="0" borderId="0" xfId="616" applyNumberFormat="1" applyFont="1"/>
    <xf numFmtId="0" fontId="58" fillId="0" borderId="0" xfId="616" applyFont="1"/>
    <xf numFmtId="4" fontId="58" fillId="0" borderId="0" xfId="616" applyNumberFormat="1" applyFont="1"/>
    <xf numFmtId="0" fontId="59" fillId="0" borderId="0" xfId="616" applyFont="1"/>
    <xf numFmtId="0" fontId="22" fillId="0" borderId="0" xfId="616" applyFont="1"/>
    <xf numFmtId="0" fontId="56" fillId="0" borderId="0" xfId="616"/>
    <xf numFmtId="0" fontId="59" fillId="0" borderId="0" xfId="616" applyFont="1" applyAlignment="1">
      <alignment horizontal="center"/>
    </xf>
    <xf numFmtId="0" fontId="60" fillId="0" borderId="0" xfId="616" applyFont="1" applyAlignment="1">
      <alignment horizontal="left"/>
    </xf>
    <xf numFmtId="164" fontId="29" fillId="0" borderId="0" xfId="617" applyFont="1" applyBorder="1" applyAlignment="1" applyProtection="1">
      <alignment vertical="center"/>
    </xf>
    <xf numFmtId="164" fontId="29" fillId="0" borderId="0" xfId="617" applyFont="1" applyAlignment="1">
      <alignment vertical="center"/>
    </xf>
    <xf numFmtId="178" fontId="29" fillId="0" borderId="0" xfId="551" applyNumberFormat="1" applyFont="1" applyAlignment="1">
      <alignment vertical="center"/>
    </xf>
    <xf numFmtId="179" fontId="29" fillId="0" borderId="0" xfId="551" applyNumberFormat="1" applyFont="1" applyAlignment="1">
      <alignment horizontal="right" vertical="center"/>
    </xf>
    <xf numFmtId="164" fontId="61" fillId="0" borderId="0" xfId="617" applyFont="1" applyBorder="1" applyAlignment="1" applyProtection="1">
      <alignment vertical="center"/>
    </xf>
    <xf numFmtId="178" fontId="61" fillId="0" borderId="0" xfId="551" applyNumberFormat="1" applyFont="1" applyAlignment="1">
      <alignment vertical="center"/>
    </xf>
    <xf numFmtId="180" fontId="29" fillId="0" borderId="0" xfId="551" applyNumberFormat="1" applyFont="1" applyAlignment="1">
      <alignment horizontal="right" vertical="center"/>
    </xf>
    <xf numFmtId="2" fontId="56" fillId="0" borderId="0" xfId="616" applyNumberFormat="1"/>
    <xf numFmtId="2" fontId="23" fillId="0" borderId="0" xfId="616" applyNumberFormat="1" applyFont="1"/>
    <xf numFmtId="178" fontId="29" fillId="0" borderId="0" xfId="551" applyNumberFormat="1" applyFont="1" applyAlignment="1">
      <alignment horizontal="right" vertical="center"/>
    </xf>
    <xf numFmtId="164" fontId="60" fillId="0" borderId="0" xfId="617" applyFont="1" applyFill="1" applyBorder="1" applyAlignment="1" applyProtection="1"/>
    <xf numFmtId="0" fontId="29" fillId="0" borderId="0" xfId="616" applyFont="1"/>
    <xf numFmtId="9" fontId="29" fillId="0" borderId="0" xfId="618" applyFont="1" applyFill="1" applyBorder="1" applyAlignment="1" applyProtection="1">
      <alignment horizontal="center"/>
    </xf>
    <xf numFmtId="4" fontId="29" fillId="0" borderId="0" xfId="616" applyNumberFormat="1" applyFont="1"/>
    <xf numFmtId="0" fontId="61" fillId="0" borderId="0" xfId="616" applyFont="1"/>
    <xf numFmtId="0" fontId="57" fillId="0" borderId="0" xfId="616" applyFont="1" applyAlignment="1">
      <alignment vertical="center"/>
    </xf>
    <xf numFmtId="164" fontId="60" fillId="0" borderId="41" xfId="617" applyFont="1" applyFill="1" applyBorder="1" applyAlignment="1" applyProtection="1">
      <alignment vertical="center"/>
    </xf>
    <xf numFmtId="164" fontId="59" fillId="0" borderId="42" xfId="616" applyNumberFormat="1" applyFont="1" applyBorder="1" applyAlignment="1">
      <alignment vertical="center"/>
    </xf>
    <xf numFmtId="0" fontId="59" fillId="0" borderId="42" xfId="616" applyFont="1" applyBorder="1" applyAlignment="1">
      <alignment vertical="center"/>
    </xf>
    <xf numFmtId="0" fontId="60" fillId="0" borderId="42" xfId="616" applyFont="1" applyBorder="1" applyAlignment="1">
      <alignment vertical="center"/>
    </xf>
    <xf numFmtId="0" fontId="59" fillId="0" borderId="43" xfId="616" applyFont="1" applyBorder="1" applyAlignment="1">
      <alignment vertical="center"/>
    </xf>
    <xf numFmtId="0" fontId="62" fillId="0" borderId="0" xfId="616" applyFont="1"/>
    <xf numFmtId="2" fontId="62" fillId="0" borderId="0" xfId="616" applyNumberFormat="1" applyFont="1"/>
    <xf numFmtId="2" fontId="63" fillId="0" borderId="0" xfId="616" applyNumberFormat="1" applyFont="1"/>
    <xf numFmtId="164" fontId="64" fillId="0" borderId="44" xfId="617" applyFont="1" applyFill="1" applyBorder="1" applyAlignment="1" applyProtection="1">
      <alignment vertical="center"/>
    </xf>
    <xf numFmtId="164" fontId="65" fillId="0" borderId="45" xfId="617" applyFont="1" applyFill="1" applyBorder="1" applyAlignment="1" applyProtection="1">
      <alignment vertical="center"/>
    </xf>
    <xf numFmtId="0" fontId="65" fillId="0" borderId="45" xfId="616" applyFont="1" applyBorder="1" applyAlignment="1">
      <alignment vertical="center"/>
    </xf>
    <xf numFmtId="9" fontId="65" fillId="0" borderId="45" xfId="618" applyFont="1" applyFill="1" applyBorder="1" applyAlignment="1" applyProtection="1">
      <alignment horizontal="center" vertical="center"/>
    </xf>
    <xf numFmtId="4" fontId="65" fillId="0" borderId="45" xfId="616" applyNumberFormat="1" applyFont="1" applyBorder="1" applyAlignment="1">
      <alignment horizontal="center" vertical="center"/>
    </xf>
    <xf numFmtId="0" fontId="65" fillId="0" borderId="45" xfId="616" applyFont="1" applyBorder="1" applyAlignment="1">
      <alignment horizontal="left" vertical="center" wrapText="1"/>
    </xf>
    <xf numFmtId="0" fontId="65" fillId="0" borderId="46" xfId="616" applyFont="1" applyBorder="1" applyAlignment="1">
      <alignment vertical="center"/>
    </xf>
    <xf numFmtId="164" fontId="64" fillId="0" borderId="47" xfId="617" applyFont="1" applyFill="1" applyBorder="1" applyAlignment="1" applyProtection="1">
      <alignment vertical="center"/>
    </xf>
    <xf numFmtId="164" fontId="65" fillId="0" borderId="48" xfId="617" applyFont="1" applyFill="1" applyBorder="1" applyAlignment="1" applyProtection="1">
      <alignment vertical="center"/>
    </xf>
    <xf numFmtId="0" fontId="65" fillId="0" borderId="48" xfId="616" applyFont="1" applyBorder="1" applyAlignment="1">
      <alignment vertical="center"/>
    </xf>
    <xf numFmtId="9" fontId="65" fillId="0" borderId="48" xfId="618" applyFont="1" applyFill="1" applyBorder="1" applyAlignment="1" applyProtection="1">
      <alignment horizontal="center" vertical="center"/>
    </xf>
    <xf numFmtId="4" fontId="65" fillId="0" borderId="48" xfId="616" applyNumberFormat="1" applyFont="1" applyBorder="1" applyAlignment="1">
      <alignment horizontal="center" vertical="center"/>
    </xf>
    <xf numFmtId="0" fontId="65" fillId="0" borderId="48" xfId="616" applyFont="1" applyBorder="1" applyAlignment="1">
      <alignment horizontal="left" vertical="center" wrapText="1"/>
    </xf>
    <xf numFmtId="0" fontId="65" fillId="0" borderId="49" xfId="616" applyFont="1" applyBorder="1" applyAlignment="1">
      <alignment vertical="center"/>
    </xf>
    <xf numFmtId="164" fontId="33" fillId="0" borderId="50" xfId="68" applyFont="1" applyBorder="1" applyAlignment="1" applyProtection="1">
      <alignment vertical="center"/>
    </xf>
    <xf numFmtId="164" fontId="34" fillId="0" borderId="51" xfId="617" applyFont="1" applyBorder="1" applyAlignment="1" applyProtection="1">
      <alignment vertical="center"/>
    </xf>
    <xf numFmtId="177" fontId="34" fillId="0" borderId="52" xfId="616" applyNumberFormat="1" applyFont="1" applyBorder="1" applyAlignment="1">
      <alignment vertical="center"/>
    </xf>
    <xf numFmtId="182" fontId="34" fillId="0" borderId="52" xfId="618" applyNumberFormat="1" applyFont="1" applyBorder="1" applyAlignment="1" applyProtection="1">
      <alignment horizontal="center" vertical="center"/>
    </xf>
    <xf numFmtId="4" fontId="34" fillId="0" borderId="52" xfId="616" applyNumberFormat="1" applyFont="1" applyBorder="1" applyAlignment="1">
      <alignment horizontal="center" vertical="center"/>
    </xf>
    <xf numFmtId="0" fontId="34" fillId="0" borderId="53" xfId="616" applyFont="1" applyBorder="1" applyAlignment="1">
      <alignment vertical="center"/>
    </xf>
    <xf numFmtId="0" fontId="35" fillId="0" borderId="54" xfId="616" applyFont="1" applyBorder="1" applyAlignment="1">
      <alignment vertical="center"/>
    </xf>
    <xf numFmtId="0" fontId="56" fillId="26" borderId="0" xfId="616" applyFill="1"/>
    <xf numFmtId="0" fontId="22" fillId="26" borderId="0" xfId="616" applyFont="1" applyFill="1"/>
    <xf numFmtId="0" fontId="56" fillId="26" borderId="0" xfId="616" applyFill="1" applyAlignment="1">
      <alignment horizontal="center"/>
    </xf>
    <xf numFmtId="40" fontId="56" fillId="26" borderId="0" xfId="616" applyNumberFormat="1" applyFill="1" applyAlignment="1">
      <alignment horizontal="center"/>
    </xf>
    <xf numFmtId="168" fontId="56" fillId="26" borderId="0" xfId="616" applyNumberFormat="1" applyFill="1"/>
    <xf numFmtId="164" fontId="60" fillId="26" borderId="55" xfId="617" applyFont="1" applyFill="1" applyBorder="1" applyAlignment="1" applyProtection="1">
      <alignment vertical="center"/>
    </xf>
    <xf numFmtId="164" fontId="59" fillId="26" borderId="52" xfId="617" applyFont="1" applyFill="1" applyBorder="1" applyAlignment="1" applyProtection="1"/>
    <xf numFmtId="0" fontId="59" fillId="26" borderId="52" xfId="616" applyFont="1" applyFill="1" applyBorder="1"/>
    <xf numFmtId="9" fontId="59" fillId="26" borderId="52" xfId="618" applyFont="1" applyFill="1" applyBorder="1" applyAlignment="1" applyProtection="1">
      <alignment horizontal="center" vertical="center"/>
    </xf>
    <xf numFmtId="0" fontId="59" fillId="26" borderId="52" xfId="616" applyFont="1" applyFill="1" applyBorder="1" applyAlignment="1">
      <alignment vertical="center"/>
    </xf>
    <xf numFmtId="0" fontId="59" fillId="26" borderId="54" xfId="616" applyFont="1" applyFill="1" applyBorder="1"/>
    <xf numFmtId="2" fontId="56" fillId="26" borderId="0" xfId="616" applyNumberFormat="1" applyFill="1"/>
    <xf numFmtId="2" fontId="23" fillId="26" borderId="0" xfId="616" applyNumberFormat="1" applyFont="1" applyFill="1"/>
    <xf numFmtId="4" fontId="59" fillId="26" borderId="52" xfId="616" applyNumberFormat="1" applyFont="1" applyFill="1" applyBorder="1" applyAlignment="1">
      <alignment horizontal="center" vertical="center"/>
    </xf>
    <xf numFmtId="0" fontId="59" fillId="26" borderId="54" xfId="616" applyFont="1" applyFill="1" applyBorder="1" applyAlignment="1">
      <alignment vertical="center"/>
    </xf>
    <xf numFmtId="164" fontId="60" fillId="26" borderId="56" xfId="617" applyFont="1" applyFill="1" applyBorder="1" applyAlignment="1" applyProtection="1">
      <alignment vertical="center"/>
    </xf>
    <xf numFmtId="0" fontId="59" fillId="26" borderId="57" xfId="616" applyFont="1" applyFill="1" applyBorder="1" applyAlignment="1">
      <alignment vertical="center"/>
    </xf>
    <xf numFmtId="0" fontId="59" fillId="26" borderId="45" xfId="616" applyFont="1" applyFill="1" applyBorder="1" applyAlignment="1">
      <alignment vertical="center"/>
    </xf>
    <xf numFmtId="9" fontId="59" fillId="26" borderId="45" xfId="618" applyFont="1" applyFill="1" applyBorder="1" applyAlignment="1" applyProtection="1">
      <alignment horizontal="center" vertical="center"/>
    </xf>
    <xf numFmtId="0" fontId="59" fillId="26" borderId="57" xfId="616" applyFont="1" applyFill="1" applyBorder="1" applyAlignment="1">
      <alignment horizontal="center" vertical="center"/>
    </xf>
    <xf numFmtId="0" fontId="59" fillId="26" borderId="58" xfId="616" applyFont="1" applyFill="1" applyBorder="1" applyAlignment="1">
      <alignment vertical="center" wrapText="1"/>
    </xf>
    <xf numFmtId="0" fontId="59" fillId="26" borderId="59" xfId="616" applyFont="1" applyFill="1" applyBorder="1" applyAlignment="1">
      <alignment vertical="center"/>
    </xf>
    <xf numFmtId="164" fontId="66" fillId="0" borderId="60" xfId="617" applyFont="1" applyFill="1" applyBorder="1" applyAlignment="1" applyProtection="1">
      <alignment vertical="center"/>
    </xf>
    <xf numFmtId="164" fontId="59" fillId="0" borderId="61" xfId="616" applyNumberFormat="1" applyFont="1" applyBorder="1"/>
    <xf numFmtId="0" fontId="59" fillId="0" borderId="61" xfId="616" applyFont="1" applyBorder="1"/>
    <xf numFmtId="0" fontId="60" fillId="0" borderId="62" xfId="616" applyFont="1" applyBorder="1" applyAlignment="1">
      <alignment vertical="center"/>
    </xf>
    <xf numFmtId="0" fontId="59" fillId="0" borderId="63" xfId="616" applyFont="1" applyBorder="1"/>
    <xf numFmtId="164" fontId="59" fillId="0" borderId="64" xfId="616" applyNumberFormat="1" applyFont="1" applyBorder="1"/>
    <xf numFmtId="0" fontId="59" fillId="0" borderId="64" xfId="616" applyFont="1" applyBorder="1"/>
    <xf numFmtId="0" fontId="60" fillId="0" borderId="64" xfId="616" applyFont="1" applyBorder="1" applyAlignment="1">
      <alignment vertical="center"/>
    </xf>
    <xf numFmtId="0" fontId="59" fillId="0" borderId="65" xfId="616" applyFont="1" applyBorder="1"/>
    <xf numFmtId="164" fontId="60" fillId="0" borderId="66" xfId="617" applyFont="1" applyFill="1" applyBorder="1" applyAlignment="1" applyProtection="1">
      <alignment vertical="center"/>
    </xf>
    <xf numFmtId="0" fontId="59" fillId="0" borderId="42" xfId="616" applyFont="1" applyBorder="1"/>
    <xf numFmtId="0" fontId="59" fillId="0" borderId="43" xfId="616" applyFont="1" applyBorder="1"/>
    <xf numFmtId="0" fontId="59" fillId="0" borderId="67" xfId="616" applyFont="1" applyBorder="1"/>
    <xf numFmtId="0" fontId="59" fillId="0" borderId="68" xfId="616" applyFont="1" applyBorder="1"/>
    <xf numFmtId="0" fontId="59" fillId="0" borderId="46" xfId="616" applyFont="1" applyBorder="1"/>
    <xf numFmtId="0" fontId="67" fillId="26" borderId="0" xfId="616" applyFont="1" applyFill="1" applyAlignment="1">
      <alignment vertical="center"/>
    </xf>
    <xf numFmtId="0" fontId="68" fillId="26" borderId="0" xfId="616" applyFont="1" applyFill="1"/>
    <xf numFmtId="164" fontId="60" fillId="26" borderId="44" xfId="617" applyFont="1" applyFill="1" applyBorder="1" applyAlignment="1" applyProtection="1"/>
    <xf numFmtId="168" fontId="59" fillId="26" borderId="45" xfId="617" applyNumberFormat="1" applyFont="1" applyFill="1" applyBorder="1" applyAlignment="1" applyProtection="1"/>
    <xf numFmtId="0" fontId="59" fillId="26" borderId="45" xfId="616" applyFont="1" applyFill="1" applyBorder="1"/>
    <xf numFmtId="0" fontId="59" fillId="26" borderId="46" xfId="616" applyFont="1" applyFill="1" applyBorder="1"/>
    <xf numFmtId="176" fontId="59" fillId="26" borderId="45" xfId="618" applyNumberFormat="1" applyFont="1" applyFill="1" applyBorder="1" applyAlignment="1" applyProtection="1">
      <alignment horizontal="center" vertical="center"/>
    </xf>
    <xf numFmtId="10" fontId="59" fillId="26" borderId="45" xfId="618" applyNumberFormat="1" applyFont="1" applyFill="1" applyBorder="1" applyAlignment="1" applyProtection="1">
      <alignment horizontal="center" vertical="center"/>
    </xf>
    <xf numFmtId="177" fontId="59" fillId="26" borderId="45" xfId="616" applyNumberFormat="1" applyFont="1" applyFill="1" applyBorder="1" applyAlignment="1">
      <alignment horizontal="right"/>
    </xf>
    <xf numFmtId="0" fontId="59" fillId="26" borderId="46" xfId="616" applyFont="1" applyFill="1" applyBorder="1" applyAlignment="1">
      <alignment horizontal="right"/>
    </xf>
    <xf numFmtId="168" fontId="59" fillId="26" borderId="45" xfId="617" applyNumberFormat="1" applyFont="1" applyFill="1" applyBorder="1" applyAlignment="1" applyProtection="1">
      <alignment vertical="center"/>
    </xf>
    <xf numFmtId="177" fontId="59" fillId="26" borderId="45" xfId="616" applyNumberFormat="1" applyFont="1" applyFill="1" applyBorder="1"/>
    <xf numFmtId="0" fontId="56" fillId="0" borderId="0" xfId="616" applyAlignment="1">
      <alignment vertical="center"/>
    </xf>
    <xf numFmtId="164" fontId="60" fillId="0" borderId="44" xfId="616" applyNumberFormat="1" applyFont="1" applyBorder="1" applyAlignment="1">
      <alignment vertical="center"/>
    </xf>
    <xf numFmtId="164" fontId="59" fillId="0" borderId="45" xfId="617" applyFont="1" applyFill="1" applyBorder="1" applyAlignment="1" applyProtection="1">
      <alignment vertical="center"/>
    </xf>
    <xf numFmtId="4" fontId="59" fillId="0" borderId="45" xfId="617" applyNumberFormat="1" applyFont="1" applyFill="1" applyBorder="1" applyAlignment="1" applyProtection="1">
      <alignment vertical="center"/>
    </xf>
    <xf numFmtId="0" fontId="59" fillId="0" borderId="45" xfId="616" applyFont="1" applyBorder="1" applyAlignment="1">
      <alignment horizontal="center" vertical="center"/>
    </xf>
    <xf numFmtId="2" fontId="59" fillId="0" borderId="45" xfId="616" applyNumberFormat="1" applyFont="1" applyBorder="1" applyAlignment="1">
      <alignment vertical="center"/>
    </xf>
    <xf numFmtId="0" fontId="60" fillId="0" borderId="69" xfId="616" applyFont="1" applyBorder="1" applyAlignment="1">
      <alignment vertical="center"/>
    </xf>
    <xf numFmtId="0" fontId="60" fillId="0" borderId="46" xfId="616" applyFont="1" applyBorder="1" applyAlignment="1">
      <alignment horizontal="right" vertical="center"/>
    </xf>
    <xf numFmtId="164" fontId="60" fillId="0" borderId="66" xfId="616" applyNumberFormat="1" applyFont="1" applyBorder="1" applyAlignment="1">
      <alignment vertical="center"/>
    </xf>
    <xf numFmtId="164" fontId="59" fillId="0" borderId="42" xfId="617" applyFont="1" applyFill="1" applyBorder="1" applyAlignment="1" applyProtection="1">
      <alignment vertical="center"/>
    </xf>
    <xf numFmtId="4" fontId="59" fillId="0" borderId="42" xfId="617" applyNumberFormat="1" applyFont="1" applyFill="1" applyBorder="1" applyAlignment="1" applyProtection="1">
      <alignment vertical="center"/>
    </xf>
    <xf numFmtId="0" fontId="59" fillId="0" borderId="42" xfId="616" applyFont="1" applyBorder="1" applyAlignment="1">
      <alignment horizontal="center" vertical="center"/>
    </xf>
    <xf numFmtId="2" fontId="59" fillId="0" borderId="42" xfId="616" applyNumberFormat="1" applyFont="1" applyBorder="1" applyAlignment="1">
      <alignment vertical="center"/>
    </xf>
    <xf numFmtId="0" fontId="60" fillId="0" borderId="42" xfId="616" applyFont="1" applyBorder="1" applyAlignment="1">
      <alignment horizontal="center" vertical="center"/>
    </xf>
    <xf numFmtId="0" fontId="60" fillId="0" borderId="43" xfId="616" applyFont="1" applyBorder="1" applyAlignment="1">
      <alignment horizontal="right" vertical="center"/>
    </xf>
    <xf numFmtId="164" fontId="59" fillId="0" borderId="44" xfId="616" applyNumberFormat="1" applyFont="1" applyBorder="1"/>
    <xf numFmtId="164" fontId="29" fillId="0" borderId="45" xfId="617" applyFont="1" applyFill="1" applyBorder="1" applyAlignment="1" applyProtection="1"/>
    <xf numFmtId="4" fontId="29" fillId="0" borderId="45" xfId="616" applyNumberFormat="1" applyFont="1" applyBorder="1"/>
    <xf numFmtId="0" fontId="29" fillId="0" borderId="45" xfId="616" applyFont="1" applyBorder="1" applyAlignment="1">
      <alignment horizontal="center"/>
    </xf>
    <xf numFmtId="4" fontId="29" fillId="0" borderId="45" xfId="617" applyNumberFormat="1" applyFont="1" applyFill="1" applyBorder="1" applyAlignment="1" applyProtection="1">
      <alignment horizontal="center"/>
    </xf>
    <xf numFmtId="0" fontId="29" fillId="0" borderId="45" xfId="616" applyFont="1" applyBorder="1" applyAlignment="1">
      <alignment horizontal="left"/>
    </xf>
    <xf numFmtId="0" fontId="29" fillId="0" borderId="46" xfId="616" applyFont="1" applyBorder="1" applyAlignment="1">
      <alignment horizontal="right"/>
    </xf>
    <xf numFmtId="164" fontId="61" fillId="0" borderId="70" xfId="617" applyFont="1" applyBorder="1" applyAlignment="1">
      <alignment vertical="center" wrapText="1"/>
    </xf>
    <xf numFmtId="164" fontId="29" fillId="0" borderId="71" xfId="617" applyFont="1" applyBorder="1" applyAlignment="1">
      <alignment vertical="center" wrapText="1"/>
    </xf>
    <xf numFmtId="40" fontId="29" fillId="0" borderId="71" xfId="616" applyNumberFormat="1" applyFont="1" applyBorder="1" applyAlignment="1">
      <alignment vertical="center" wrapText="1"/>
    </xf>
    <xf numFmtId="49" fontId="29" fillId="0" borderId="71" xfId="616" applyNumberFormat="1" applyFont="1" applyBorder="1" applyAlignment="1">
      <alignment horizontal="center" vertical="center" wrapText="1"/>
    </xf>
    <xf numFmtId="164" fontId="29" fillId="0" borderId="71" xfId="617" applyFont="1" applyBorder="1" applyAlignment="1">
      <alignment horizontal="center" vertical="center" wrapText="1"/>
    </xf>
    <xf numFmtId="0" fontId="61" fillId="0" borderId="72" xfId="616" applyFont="1" applyBorder="1" applyAlignment="1">
      <alignment vertical="center" wrapText="1"/>
    </xf>
    <xf numFmtId="0" fontId="61" fillId="0" borderId="46" xfId="616" applyFont="1" applyBorder="1" applyAlignment="1">
      <alignment horizontal="right" vertical="center"/>
    </xf>
    <xf numFmtId="164" fontId="60" fillId="0" borderId="44" xfId="619" applyNumberFormat="1" applyFont="1" applyBorder="1" applyAlignment="1">
      <alignment vertical="center" wrapText="1"/>
    </xf>
    <xf numFmtId="164" fontId="61" fillId="0" borderId="44" xfId="619" applyNumberFormat="1" applyFont="1" applyBorder="1" applyAlignment="1">
      <alignment vertical="center" wrapText="1"/>
    </xf>
    <xf numFmtId="164" fontId="60" fillId="0" borderId="44" xfId="616" applyNumberFormat="1" applyFont="1" applyBorder="1"/>
    <xf numFmtId="0" fontId="61" fillId="0" borderId="45" xfId="616" applyFont="1" applyBorder="1" applyAlignment="1">
      <alignment horizontal="left"/>
    </xf>
    <xf numFmtId="0" fontId="61" fillId="0" borderId="46" xfId="616" applyFont="1" applyBorder="1" applyAlignment="1">
      <alignment horizontal="right"/>
    </xf>
    <xf numFmtId="0" fontId="29" fillId="0" borderId="45" xfId="616" applyFont="1" applyBorder="1" applyAlignment="1">
      <alignment horizontal="left" vertical="center" wrapText="1"/>
    </xf>
    <xf numFmtId="2" fontId="29" fillId="0" borderId="45" xfId="616" applyNumberFormat="1" applyFont="1" applyBorder="1" applyAlignment="1">
      <alignment horizontal="center"/>
    </xf>
    <xf numFmtId="4" fontId="29" fillId="0" borderId="45" xfId="617" applyNumberFormat="1" applyFont="1" applyFill="1" applyBorder="1" applyAlignment="1" applyProtection="1"/>
    <xf numFmtId="164" fontId="60" fillId="0" borderId="73" xfId="616" applyNumberFormat="1" applyFont="1" applyBorder="1"/>
    <xf numFmtId="164" fontId="29" fillId="0" borderId="74" xfId="617" applyFont="1" applyFill="1" applyBorder="1" applyAlignment="1" applyProtection="1"/>
    <xf numFmtId="4" fontId="29" fillId="0" borderId="74" xfId="616" applyNumberFormat="1" applyFont="1" applyBorder="1"/>
    <xf numFmtId="0" fontId="29" fillId="0" borderId="74" xfId="616" applyFont="1" applyBorder="1" applyAlignment="1">
      <alignment horizontal="center"/>
    </xf>
    <xf numFmtId="4" fontId="29" fillId="0" borderId="74" xfId="617" applyNumberFormat="1" applyFont="1" applyFill="1" applyBorder="1" applyAlignment="1" applyProtection="1">
      <alignment horizontal="center"/>
    </xf>
    <xf numFmtId="4" fontId="29" fillId="0" borderId="74" xfId="617" applyNumberFormat="1" applyFont="1" applyFill="1" applyBorder="1" applyAlignment="1" applyProtection="1"/>
    <xf numFmtId="0" fontId="29" fillId="0" borderId="75" xfId="616" applyFont="1" applyBorder="1" applyAlignment="1">
      <alignment horizontal="right"/>
    </xf>
    <xf numFmtId="164" fontId="29" fillId="0" borderId="45" xfId="617" applyFont="1" applyFill="1" applyBorder="1" applyAlignment="1" applyProtection="1">
      <alignment horizontal="center"/>
    </xf>
    <xf numFmtId="0" fontId="61" fillId="0" borderId="45" xfId="616" applyFont="1" applyBorder="1" applyAlignment="1">
      <alignment vertical="center"/>
    </xf>
    <xf numFmtId="4" fontId="29" fillId="0" borderId="45" xfId="616" applyNumberFormat="1" applyFont="1" applyBorder="1" applyAlignment="1">
      <alignment vertical="center"/>
    </xf>
    <xf numFmtId="0" fontId="22" fillId="0" borderId="0" xfId="616" applyFont="1" applyAlignment="1">
      <alignment vertical="center"/>
    </xf>
    <xf numFmtId="164" fontId="59" fillId="0" borderId="44" xfId="616" applyNumberFormat="1" applyFont="1" applyBorder="1" applyAlignment="1">
      <alignment vertical="center"/>
    </xf>
    <xf numFmtId="164" fontId="29" fillId="0" borderId="45" xfId="617" applyFont="1" applyFill="1" applyBorder="1" applyAlignment="1" applyProtection="1">
      <alignment vertical="center"/>
    </xf>
    <xf numFmtId="0" fontId="29" fillId="0" borderId="45" xfId="616" applyFont="1" applyBorder="1" applyAlignment="1">
      <alignment horizontal="center" vertical="center"/>
    </xf>
    <xf numFmtId="4" fontId="29" fillId="0" borderId="45" xfId="617" applyNumberFormat="1" applyFont="1" applyFill="1" applyBorder="1" applyAlignment="1" applyProtection="1">
      <alignment horizontal="center" vertical="center"/>
    </xf>
    <xf numFmtId="0" fontId="29" fillId="0" borderId="46" xfId="616" applyFont="1" applyBorder="1" applyAlignment="1">
      <alignment horizontal="right" vertical="center"/>
    </xf>
    <xf numFmtId="4" fontId="56" fillId="0" borderId="0" xfId="616" applyNumberFormat="1"/>
    <xf numFmtId="164" fontId="35" fillId="0" borderId="76" xfId="617" applyFont="1" applyBorder="1" applyAlignment="1" applyProtection="1">
      <alignment vertical="center" wrapText="1"/>
    </xf>
    <xf numFmtId="0" fontId="61" fillId="0" borderId="45" xfId="616" applyFont="1" applyBorder="1"/>
    <xf numFmtId="0" fontId="29" fillId="0" borderId="45" xfId="616" applyFont="1" applyBorder="1"/>
    <xf numFmtId="0" fontId="29" fillId="0" borderId="45" xfId="616" applyFont="1" applyBorder="1" applyAlignment="1">
      <alignment vertical="center"/>
    </xf>
    <xf numFmtId="164" fontId="35" fillId="0" borderId="76" xfId="617" applyFont="1" applyBorder="1" applyAlignment="1" applyProtection="1">
      <alignment horizontal="center" vertical="center" wrapText="1"/>
    </xf>
    <xf numFmtId="0" fontId="35" fillId="0" borderId="76" xfId="616" applyFont="1" applyBorder="1" applyAlignment="1">
      <alignment horizontal="center" vertical="center" wrapText="1"/>
    </xf>
    <xf numFmtId="4" fontId="35" fillId="0" borderId="76" xfId="617" applyNumberFormat="1" applyFont="1" applyBorder="1" applyAlignment="1" applyProtection="1">
      <alignment horizontal="right" vertical="center" wrapText="1"/>
    </xf>
    <xf numFmtId="0" fontId="29" fillId="0" borderId="71" xfId="616" applyFont="1" applyBorder="1" applyAlignment="1">
      <alignment horizontal="left" vertical="center" wrapText="1"/>
    </xf>
    <xf numFmtId="0" fontId="35" fillId="0" borderId="77" xfId="619" applyFont="1" applyBorder="1" applyAlignment="1">
      <alignment horizontal="right" vertical="center" wrapText="1"/>
    </xf>
    <xf numFmtId="0" fontId="59" fillId="0" borderId="44" xfId="616" applyFont="1" applyBorder="1" applyAlignment="1">
      <alignment vertical="center"/>
    </xf>
    <xf numFmtId="164" fontId="29" fillId="0" borderId="45" xfId="617" applyFont="1" applyFill="1" applyBorder="1" applyAlignment="1" applyProtection="1">
      <alignment horizontal="center" vertical="center"/>
    </xf>
    <xf numFmtId="0" fontId="59" fillId="0" borderId="44" xfId="616" applyFont="1" applyBorder="1"/>
    <xf numFmtId="0" fontId="25" fillId="0" borderId="78" xfId="616" applyFont="1" applyBorder="1" applyAlignment="1">
      <alignment horizontal="center" vertical="center"/>
    </xf>
    <xf numFmtId="0" fontId="25" fillId="0" borderId="79" xfId="616" applyFont="1" applyBorder="1" applyAlignment="1">
      <alignment horizontal="center" vertical="center"/>
    </xf>
    <xf numFmtId="4" fontId="25" fillId="0" borderId="79" xfId="616" applyNumberFormat="1" applyFont="1" applyBorder="1" applyAlignment="1">
      <alignment horizontal="center" vertical="center"/>
    </xf>
    <xf numFmtId="0" fontId="25" fillId="0" borderId="80" xfId="616" applyFont="1" applyBorder="1" applyAlignment="1">
      <alignment horizontal="center" vertical="center"/>
    </xf>
    <xf numFmtId="0" fontId="66" fillId="0" borderId="81" xfId="616" applyFont="1" applyBorder="1"/>
    <xf numFmtId="0" fontId="57" fillId="0" borderId="81" xfId="616" applyFont="1" applyBorder="1"/>
    <xf numFmtId="0" fontId="69" fillId="0" borderId="0" xfId="616" applyFont="1"/>
    <xf numFmtId="0" fontId="68" fillId="0" borderId="0" xfId="616" applyFont="1"/>
    <xf numFmtId="0" fontId="24" fillId="0" borderId="0" xfId="616" applyFont="1"/>
    <xf numFmtId="0" fontId="24" fillId="0" borderId="0" xfId="616" applyFont="1" applyAlignment="1">
      <alignment horizontal="center"/>
    </xf>
    <xf numFmtId="0" fontId="58" fillId="0" borderId="0" xfId="616" applyFont="1" applyAlignment="1">
      <alignment horizontal="center"/>
    </xf>
    <xf numFmtId="4" fontId="58" fillId="0" borderId="0" xfId="616" applyNumberFormat="1" applyFont="1" applyAlignment="1">
      <alignment horizontal="center"/>
    </xf>
    <xf numFmtId="0" fontId="58" fillId="0" borderId="0" xfId="616" applyFont="1" applyAlignment="1">
      <alignment horizontal="left"/>
    </xf>
    <xf numFmtId="0" fontId="23" fillId="0" borderId="0" xfId="616" applyFont="1" applyAlignment="1">
      <alignment horizontal="center"/>
    </xf>
    <xf numFmtId="0" fontId="70" fillId="0" borderId="0" xfId="616" applyFont="1" applyAlignment="1">
      <alignment horizontal="center"/>
    </xf>
    <xf numFmtId="0" fontId="23" fillId="0" borderId="0" xfId="616" applyFont="1"/>
    <xf numFmtId="44" fontId="24" fillId="0" borderId="0" xfId="615" applyFont="1"/>
    <xf numFmtId="44" fontId="24" fillId="0" borderId="0" xfId="615" applyFont="1" applyAlignment="1">
      <alignment vertical="center" wrapText="1"/>
    </xf>
    <xf numFmtId="44" fontId="27" fillId="0" borderId="0" xfId="615" applyFont="1" applyAlignment="1">
      <alignment vertical="center" wrapText="1"/>
    </xf>
    <xf numFmtId="0" fontId="60" fillId="0" borderId="0" xfId="616" applyFont="1" applyAlignment="1">
      <alignment horizontal="center"/>
    </xf>
    <xf numFmtId="0" fontId="59" fillId="0" borderId="0" xfId="616" applyFont="1" applyAlignment="1">
      <alignment horizontal="center"/>
    </xf>
    <xf numFmtId="0" fontId="61" fillId="0" borderId="0" xfId="616" applyFont="1" applyAlignment="1">
      <alignment horizontal="left"/>
    </xf>
    <xf numFmtId="185" fontId="61" fillId="0" borderId="0" xfId="616" applyNumberFormat="1" applyFont="1" applyAlignment="1">
      <alignment horizontal="right"/>
    </xf>
    <xf numFmtId="0" fontId="60" fillId="0" borderId="0" xfId="616" applyFont="1" applyAlignment="1">
      <alignment horizontal="center" vertical="center" wrapText="1"/>
    </xf>
    <xf numFmtId="0" fontId="25" fillId="0" borderId="82" xfId="616" applyFont="1" applyBorder="1" applyAlignment="1">
      <alignment horizontal="center"/>
    </xf>
    <xf numFmtId="0" fontId="61" fillId="0" borderId="43" xfId="616" applyFont="1" applyBorder="1" applyAlignment="1">
      <alignment horizontal="center" vertical="center"/>
    </xf>
    <xf numFmtId="0" fontId="61" fillId="0" borderId="42" xfId="616" applyFont="1" applyBorder="1" applyAlignment="1">
      <alignment horizontal="center" vertical="center"/>
    </xf>
    <xf numFmtId="4" fontId="61" fillId="0" borderId="42" xfId="616" applyNumberFormat="1" applyFont="1" applyBorder="1" applyAlignment="1">
      <alignment horizontal="center" vertical="center"/>
    </xf>
    <xf numFmtId="0" fontId="61" fillId="0" borderId="66" xfId="616" applyFont="1" applyBorder="1" applyAlignment="1">
      <alignment horizontal="center" vertical="center"/>
    </xf>
    <xf numFmtId="164" fontId="51" fillId="0" borderId="0" xfId="1" applyFont="1" applyBorder="1" applyAlignment="1" applyProtection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184" fontId="23" fillId="0" borderId="0" xfId="0" applyNumberFormat="1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left" wrapText="1"/>
    </xf>
    <xf numFmtId="0" fontId="33" fillId="0" borderId="0" xfId="0" applyFont="1" applyAlignment="1">
      <alignment horizontal="center" vertical="center" wrapText="1"/>
    </xf>
    <xf numFmtId="0" fontId="45" fillId="0" borderId="20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</xf>
    <xf numFmtId="173" fontId="23" fillId="0" borderId="0" xfId="0" applyNumberFormat="1" applyFont="1" applyBorder="1" applyAlignment="1">
      <alignment horizontal="right"/>
    </xf>
    <xf numFmtId="0" fontId="23" fillId="0" borderId="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/>
    </xf>
  </cellXfs>
  <cellStyles count="631">
    <cellStyle name="20% - Énfasis1 2" xfId="3" xr:uid="{00000000-0005-0000-0000-000000000000}"/>
    <cellStyle name="20% - Énfasis1 2 2" xfId="4" xr:uid="{00000000-0005-0000-0000-000001000000}"/>
    <cellStyle name="20% - Énfasis1 3" xfId="5" xr:uid="{00000000-0005-0000-0000-000002000000}"/>
    <cellStyle name="20% - Énfasis2 2" xfId="6" xr:uid="{00000000-0005-0000-0000-000003000000}"/>
    <cellStyle name="20% - Énfasis2 2 2" xfId="7" xr:uid="{00000000-0005-0000-0000-000004000000}"/>
    <cellStyle name="20% - Énfasis2 3" xfId="8" xr:uid="{00000000-0005-0000-0000-000005000000}"/>
    <cellStyle name="20% - Énfasis3 2" xfId="9" xr:uid="{00000000-0005-0000-0000-000006000000}"/>
    <cellStyle name="20% - Énfasis3 2 2" xfId="10" xr:uid="{00000000-0005-0000-0000-000007000000}"/>
    <cellStyle name="20% - Énfasis3 3" xfId="11" xr:uid="{00000000-0005-0000-0000-000008000000}"/>
    <cellStyle name="20% - Énfasis4 2" xfId="12" xr:uid="{00000000-0005-0000-0000-000009000000}"/>
    <cellStyle name="20% - Énfasis4 2 2" xfId="13" xr:uid="{00000000-0005-0000-0000-00000A000000}"/>
    <cellStyle name="20% - Énfasis4 3" xfId="14" xr:uid="{00000000-0005-0000-0000-00000B000000}"/>
    <cellStyle name="20% - Énfasis5 2" xfId="15" xr:uid="{00000000-0005-0000-0000-00000C000000}"/>
    <cellStyle name="20% - Énfasis5 2 2" xfId="16" xr:uid="{00000000-0005-0000-0000-00000D000000}"/>
    <cellStyle name="20% - Énfasis5 3" xfId="17" xr:uid="{00000000-0005-0000-0000-00000E000000}"/>
    <cellStyle name="20% - Énfasis6 2" xfId="18" xr:uid="{00000000-0005-0000-0000-00000F000000}"/>
    <cellStyle name="20% - Énfasis6 2 2" xfId="19" xr:uid="{00000000-0005-0000-0000-000010000000}"/>
    <cellStyle name="20% - Énfasis6 3" xfId="20" xr:uid="{00000000-0005-0000-0000-000011000000}"/>
    <cellStyle name="40% - Énfasis1 2" xfId="21" xr:uid="{00000000-0005-0000-0000-000012000000}"/>
    <cellStyle name="40% - Énfasis1 2 2" xfId="22" xr:uid="{00000000-0005-0000-0000-000013000000}"/>
    <cellStyle name="40% - Énfasis1 3" xfId="23" xr:uid="{00000000-0005-0000-0000-000014000000}"/>
    <cellStyle name="40% - Énfasis2 2" xfId="24" xr:uid="{00000000-0005-0000-0000-000015000000}"/>
    <cellStyle name="40% - Énfasis2 2 2" xfId="25" xr:uid="{00000000-0005-0000-0000-000016000000}"/>
    <cellStyle name="40% - Énfasis2 3" xfId="26" xr:uid="{00000000-0005-0000-0000-000017000000}"/>
    <cellStyle name="40% - Énfasis3 2" xfId="27" xr:uid="{00000000-0005-0000-0000-000018000000}"/>
    <cellStyle name="40% - Énfasis3 2 2" xfId="28" xr:uid="{00000000-0005-0000-0000-000019000000}"/>
    <cellStyle name="40% - Énfasis3 3" xfId="29" xr:uid="{00000000-0005-0000-0000-00001A000000}"/>
    <cellStyle name="40% - Énfasis4 2" xfId="30" xr:uid="{00000000-0005-0000-0000-00001B000000}"/>
    <cellStyle name="40% - Énfasis4 2 2" xfId="31" xr:uid="{00000000-0005-0000-0000-00001C000000}"/>
    <cellStyle name="40% - Énfasis4 3" xfId="32" xr:uid="{00000000-0005-0000-0000-00001D000000}"/>
    <cellStyle name="40% - Énfasis5 2" xfId="33" xr:uid="{00000000-0005-0000-0000-00001E000000}"/>
    <cellStyle name="40% - Énfasis5 2 2" xfId="34" xr:uid="{00000000-0005-0000-0000-00001F000000}"/>
    <cellStyle name="40% - Énfasis5 3" xfId="35" xr:uid="{00000000-0005-0000-0000-000020000000}"/>
    <cellStyle name="40% - Énfasis6 2" xfId="36" xr:uid="{00000000-0005-0000-0000-000021000000}"/>
    <cellStyle name="40% - Énfasis6 2 2" xfId="37" xr:uid="{00000000-0005-0000-0000-000022000000}"/>
    <cellStyle name="40% - Énfasis6 3" xfId="38" xr:uid="{00000000-0005-0000-0000-000023000000}"/>
    <cellStyle name="60% - Énfasis1 2" xfId="39" xr:uid="{00000000-0005-0000-0000-000024000000}"/>
    <cellStyle name="60% - Énfasis1 2 2" xfId="40" xr:uid="{00000000-0005-0000-0000-000025000000}"/>
    <cellStyle name="60% - Énfasis1 3" xfId="41" xr:uid="{00000000-0005-0000-0000-000026000000}"/>
    <cellStyle name="60% - Énfasis2 2" xfId="42" xr:uid="{00000000-0005-0000-0000-000027000000}"/>
    <cellStyle name="60% - Énfasis2 2 2" xfId="43" xr:uid="{00000000-0005-0000-0000-000028000000}"/>
    <cellStyle name="60% - Énfasis2 3" xfId="44" xr:uid="{00000000-0005-0000-0000-000029000000}"/>
    <cellStyle name="60% - Énfasis3 2" xfId="45" xr:uid="{00000000-0005-0000-0000-00002A000000}"/>
    <cellStyle name="60% - Énfasis3 2 2" xfId="46" xr:uid="{00000000-0005-0000-0000-00002B000000}"/>
    <cellStyle name="60% - Énfasis3 3" xfId="47" xr:uid="{00000000-0005-0000-0000-00002C000000}"/>
    <cellStyle name="60% - Énfasis4 2" xfId="48" xr:uid="{00000000-0005-0000-0000-00002D000000}"/>
    <cellStyle name="60% - Énfasis4 2 2" xfId="49" xr:uid="{00000000-0005-0000-0000-00002E000000}"/>
    <cellStyle name="60% - Énfasis4 3" xfId="50" xr:uid="{00000000-0005-0000-0000-00002F000000}"/>
    <cellStyle name="60% - Énfasis5 2" xfId="51" xr:uid="{00000000-0005-0000-0000-000030000000}"/>
    <cellStyle name="60% - Énfasis5 2 2" xfId="52" xr:uid="{00000000-0005-0000-0000-000031000000}"/>
    <cellStyle name="60% - Énfasis5 3" xfId="53" xr:uid="{00000000-0005-0000-0000-000032000000}"/>
    <cellStyle name="60% - Énfasis6 2" xfId="54" xr:uid="{00000000-0005-0000-0000-000033000000}"/>
    <cellStyle name="60% - Énfasis6 2 2" xfId="55" xr:uid="{00000000-0005-0000-0000-000034000000}"/>
    <cellStyle name="60% - Énfasis6 3" xfId="56" xr:uid="{00000000-0005-0000-0000-000035000000}"/>
    <cellStyle name="Buena 2" xfId="57" xr:uid="{00000000-0005-0000-0000-000036000000}"/>
    <cellStyle name="Buena 2 2" xfId="58" xr:uid="{00000000-0005-0000-0000-000037000000}"/>
    <cellStyle name="Buena 3" xfId="59" xr:uid="{00000000-0005-0000-0000-000038000000}"/>
    <cellStyle name="Cálculo 2" xfId="71" xr:uid="{00000000-0005-0000-0000-000039000000}"/>
    <cellStyle name="Cálculo 2 2" xfId="72" xr:uid="{00000000-0005-0000-0000-00003A000000}"/>
    <cellStyle name="Cálculo 2_Copia de Xl0000021.xls INGRID" xfId="73" xr:uid="{00000000-0005-0000-0000-00003B000000}"/>
    <cellStyle name="Cálculo 3" xfId="74" xr:uid="{00000000-0005-0000-0000-00003C000000}"/>
    <cellStyle name="Celda de comprobación 2" xfId="60" xr:uid="{00000000-0005-0000-0000-00003D000000}"/>
    <cellStyle name="Celda de comprobación 2 2" xfId="61" xr:uid="{00000000-0005-0000-0000-00003E000000}"/>
    <cellStyle name="Celda de comprobación 2_Copia de Xl0000021.xls INGRID" xfId="62" xr:uid="{00000000-0005-0000-0000-00003F000000}"/>
    <cellStyle name="Celda de comprobación 3" xfId="63" xr:uid="{00000000-0005-0000-0000-000040000000}"/>
    <cellStyle name="Celda vinculada 2" xfId="64" xr:uid="{00000000-0005-0000-0000-000041000000}"/>
    <cellStyle name="Celda vinculada 2 2" xfId="65" xr:uid="{00000000-0005-0000-0000-000042000000}"/>
    <cellStyle name="Celda vinculada 2_2013-68" xfId="66" xr:uid="{00000000-0005-0000-0000-000043000000}"/>
    <cellStyle name="Celda vinculada 3" xfId="67" xr:uid="{00000000-0005-0000-0000-000044000000}"/>
    <cellStyle name="Comma 2" xfId="68" xr:uid="{00000000-0005-0000-0000-000045000000}"/>
    <cellStyle name="Comma 3" xfId="69" xr:uid="{00000000-0005-0000-0000-000046000000}"/>
    <cellStyle name="Currency 2" xfId="70" xr:uid="{00000000-0005-0000-0000-000047000000}"/>
    <cellStyle name="Encabezado 4 2" xfId="75" xr:uid="{00000000-0005-0000-0000-000048000000}"/>
    <cellStyle name="Encabezado 4 2 2" xfId="76" xr:uid="{00000000-0005-0000-0000-000049000000}"/>
    <cellStyle name="Encabezado 4 3" xfId="77" xr:uid="{00000000-0005-0000-0000-00004A000000}"/>
    <cellStyle name="Énfasis1 2" xfId="597" xr:uid="{00000000-0005-0000-0000-00004B000000}"/>
    <cellStyle name="Énfasis1 2 2" xfId="598" xr:uid="{00000000-0005-0000-0000-00004C000000}"/>
    <cellStyle name="Énfasis1 3" xfId="599" xr:uid="{00000000-0005-0000-0000-00004D000000}"/>
    <cellStyle name="Énfasis2 2" xfId="600" xr:uid="{00000000-0005-0000-0000-00004E000000}"/>
    <cellStyle name="Énfasis2 2 2" xfId="601" xr:uid="{00000000-0005-0000-0000-00004F000000}"/>
    <cellStyle name="Énfasis2 3" xfId="602" xr:uid="{00000000-0005-0000-0000-000050000000}"/>
    <cellStyle name="Énfasis3 2" xfId="603" xr:uid="{00000000-0005-0000-0000-000051000000}"/>
    <cellStyle name="Énfasis3 2 2" xfId="604" xr:uid="{00000000-0005-0000-0000-000052000000}"/>
    <cellStyle name="Énfasis3 3" xfId="605" xr:uid="{00000000-0005-0000-0000-000053000000}"/>
    <cellStyle name="Énfasis4 2" xfId="606" xr:uid="{00000000-0005-0000-0000-000054000000}"/>
    <cellStyle name="Énfasis4 2 2" xfId="607" xr:uid="{00000000-0005-0000-0000-000055000000}"/>
    <cellStyle name="Énfasis4 3" xfId="608" xr:uid="{00000000-0005-0000-0000-000056000000}"/>
    <cellStyle name="Énfasis5 2" xfId="609" xr:uid="{00000000-0005-0000-0000-000057000000}"/>
    <cellStyle name="Énfasis5 2 2" xfId="610" xr:uid="{00000000-0005-0000-0000-000058000000}"/>
    <cellStyle name="Énfasis5 3" xfId="611" xr:uid="{00000000-0005-0000-0000-000059000000}"/>
    <cellStyle name="Énfasis6 2" xfId="612" xr:uid="{00000000-0005-0000-0000-00005A000000}"/>
    <cellStyle name="Énfasis6 2 2" xfId="613" xr:uid="{00000000-0005-0000-0000-00005B000000}"/>
    <cellStyle name="Énfasis6 3" xfId="614" xr:uid="{00000000-0005-0000-0000-00005C000000}"/>
    <cellStyle name="Entrada 2" xfId="78" xr:uid="{00000000-0005-0000-0000-00005D000000}"/>
    <cellStyle name="Entrada 2 2" xfId="79" xr:uid="{00000000-0005-0000-0000-00005E000000}"/>
    <cellStyle name="Entrada 2_Copia de Xl0000021.xls INGRID" xfId="80" xr:uid="{00000000-0005-0000-0000-00005F000000}"/>
    <cellStyle name="Entrada 3" xfId="81" xr:uid="{00000000-0005-0000-0000-000060000000}"/>
    <cellStyle name="Euro" xfId="82" xr:uid="{00000000-0005-0000-0000-000061000000}"/>
    <cellStyle name="Euro 10" xfId="83" xr:uid="{00000000-0005-0000-0000-000062000000}"/>
    <cellStyle name="Euro 10 2" xfId="84" xr:uid="{00000000-0005-0000-0000-000063000000}"/>
    <cellStyle name="Euro 10 3" xfId="85" xr:uid="{00000000-0005-0000-0000-000064000000}"/>
    <cellStyle name="Euro 10 4" xfId="86" xr:uid="{00000000-0005-0000-0000-000065000000}"/>
    <cellStyle name="Euro 11" xfId="87" xr:uid="{00000000-0005-0000-0000-000066000000}"/>
    <cellStyle name="Euro 11 2" xfId="88" xr:uid="{00000000-0005-0000-0000-000067000000}"/>
    <cellStyle name="Euro 11 3" xfId="89" xr:uid="{00000000-0005-0000-0000-000068000000}"/>
    <cellStyle name="Euro 11 4" xfId="90" xr:uid="{00000000-0005-0000-0000-000069000000}"/>
    <cellStyle name="Euro 12" xfId="91" xr:uid="{00000000-0005-0000-0000-00006A000000}"/>
    <cellStyle name="Euro 12 2" xfId="92" xr:uid="{00000000-0005-0000-0000-00006B000000}"/>
    <cellStyle name="Euro 12 3" xfId="93" xr:uid="{00000000-0005-0000-0000-00006C000000}"/>
    <cellStyle name="Euro 12 4" xfId="94" xr:uid="{00000000-0005-0000-0000-00006D000000}"/>
    <cellStyle name="Euro 13" xfId="95" xr:uid="{00000000-0005-0000-0000-00006E000000}"/>
    <cellStyle name="Euro 13 2" xfId="96" xr:uid="{00000000-0005-0000-0000-00006F000000}"/>
    <cellStyle name="Euro 13 3" xfId="97" xr:uid="{00000000-0005-0000-0000-000070000000}"/>
    <cellStyle name="Euro 13 4" xfId="98" xr:uid="{00000000-0005-0000-0000-000071000000}"/>
    <cellStyle name="Euro 14" xfId="99" xr:uid="{00000000-0005-0000-0000-000072000000}"/>
    <cellStyle name="Euro 14 2" xfId="100" xr:uid="{00000000-0005-0000-0000-000073000000}"/>
    <cellStyle name="Euro 14 3" xfId="101" xr:uid="{00000000-0005-0000-0000-000074000000}"/>
    <cellStyle name="Euro 14 4" xfId="102" xr:uid="{00000000-0005-0000-0000-000075000000}"/>
    <cellStyle name="Euro 15" xfId="103" xr:uid="{00000000-0005-0000-0000-000076000000}"/>
    <cellStyle name="Euro 15 2" xfId="104" xr:uid="{00000000-0005-0000-0000-000077000000}"/>
    <cellStyle name="Euro 15 3" xfId="105" xr:uid="{00000000-0005-0000-0000-000078000000}"/>
    <cellStyle name="Euro 15 4" xfId="106" xr:uid="{00000000-0005-0000-0000-000079000000}"/>
    <cellStyle name="Euro 16" xfId="107" xr:uid="{00000000-0005-0000-0000-00007A000000}"/>
    <cellStyle name="Euro 16 2" xfId="108" xr:uid="{00000000-0005-0000-0000-00007B000000}"/>
    <cellStyle name="Euro 16 3" xfId="109" xr:uid="{00000000-0005-0000-0000-00007C000000}"/>
    <cellStyle name="Euro 16 4" xfId="110" xr:uid="{00000000-0005-0000-0000-00007D000000}"/>
    <cellStyle name="Euro 17" xfId="111" xr:uid="{00000000-0005-0000-0000-00007E000000}"/>
    <cellStyle name="Euro 17 2" xfId="112" xr:uid="{00000000-0005-0000-0000-00007F000000}"/>
    <cellStyle name="Euro 17 3" xfId="113" xr:uid="{00000000-0005-0000-0000-000080000000}"/>
    <cellStyle name="Euro 17 4" xfId="114" xr:uid="{00000000-0005-0000-0000-000081000000}"/>
    <cellStyle name="Euro 2" xfId="115" xr:uid="{00000000-0005-0000-0000-000082000000}"/>
    <cellStyle name="Euro 2 10" xfId="116" xr:uid="{00000000-0005-0000-0000-000083000000}"/>
    <cellStyle name="Euro 2 11" xfId="117" xr:uid="{00000000-0005-0000-0000-000084000000}"/>
    <cellStyle name="Euro 2 2" xfId="118" xr:uid="{00000000-0005-0000-0000-000085000000}"/>
    <cellStyle name="Euro 2 2 2" xfId="119" xr:uid="{00000000-0005-0000-0000-000086000000}"/>
    <cellStyle name="Euro 2 2 2 2" xfId="120" xr:uid="{00000000-0005-0000-0000-000087000000}"/>
    <cellStyle name="Euro 2 2 2 3" xfId="121" xr:uid="{00000000-0005-0000-0000-000088000000}"/>
    <cellStyle name="Euro 2 2 2 4" xfId="122" xr:uid="{00000000-0005-0000-0000-000089000000}"/>
    <cellStyle name="Euro 2 2 3" xfId="123" xr:uid="{00000000-0005-0000-0000-00008A000000}"/>
    <cellStyle name="Euro 2 2 3 2" xfId="124" xr:uid="{00000000-0005-0000-0000-00008B000000}"/>
    <cellStyle name="Euro 2 2 3 3" xfId="125" xr:uid="{00000000-0005-0000-0000-00008C000000}"/>
    <cellStyle name="Euro 2 2 3 4" xfId="126" xr:uid="{00000000-0005-0000-0000-00008D000000}"/>
    <cellStyle name="Euro 2 2 4" xfId="127" xr:uid="{00000000-0005-0000-0000-00008E000000}"/>
    <cellStyle name="Euro 2 2 4 2" xfId="128" xr:uid="{00000000-0005-0000-0000-00008F000000}"/>
    <cellStyle name="Euro 2 2 4 3" xfId="129" xr:uid="{00000000-0005-0000-0000-000090000000}"/>
    <cellStyle name="Euro 2 2 4 4" xfId="130" xr:uid="{00000000-0005-0000-0000-000091000000}"/>
    <cellStyle name="Euro 2 2 5" xfId="131" xr:uid="{00000000-0005-0000-0000-000092000000}"/>
    <cellStyle name="Euro 2 2 5 2" xfId="132" xr:uid="{00000000-0005-0000-0000-000093000000}"/>
    <cellStyle name="Euro 2 2 5 3" xfId="133" xr:uid="{00000000-0005-0000-0000-000094000000}"/>
    <cellStyle name="Euro 2 2 5 4" xfId="134" xr:uid="{00000000-0005-0000-0000-000095000000}"/>
    <cellStyle name="Euro 2 2 6" xfId="135" xr:uid="{00000000-0005-0000-0000-000096000000}"/>
    <cellStyle name="Euro 2 2 6 2" xfId="136" xr:uid="{00000000-0005-0000-0000-000097000000}"/>
    <cellStyle name="Euro 2 2 6 3" xfId="137" xr:uid="{00000000-0005-0000-0000-000098000000}"/>
    <cellStyle name="Euro 2 2 6 4" xfId="138" xr:uid="{00000000-0005-0000-0000-000099000000}"/>
    <cellStyle name="Euro 2 3" xfId="139" xr:uid="{00000000-0005-0000-0000-00009A000000}"/>
    <cellStyle name="Euro 2 3 2" xfId="140" xr:uid="{00000000-0005-0000-0000-00009B000000}"/>
    <cellStyle name="Euro 2 3 3" xfId="141" xr:uid="{00000000-0005-0000-0000-00009C000000}"/>
    <cellStyle name="Euro 2 3 4" xfId="142" xr:uid="{00000000-0005-0000-0000-00009D000000}"/>
    <cellStyle name="Euro 2 4" xfId="143" xr:uid="{00000000-0005-0000-0000-00009E000000}"/>
    <cellStyle name="Euro 2 5" xfId="144" xr:uid="{00000000-0005-0000-0000-00009F000000}"/>
    <cellStyle name="Euro 2 6" xfId="145" xr:uid="{00000000-0005-0000-0000-0000A0000000}"/>
    <cellStyle name="Euro 2 7" xfId="146" xr:uid="{00000000-0005-0000-0000-0000A1000000}"/>
    <cellStyle name="Euro 2 8" xfId="147" xr:uid="{00000000-0005-0000-0000-0000A2000000}"/>
    <cellStyle name="Euro 2 9" xfId="148" xr:uid="{00000000-0005-0000-0000-0000A3000000}"/>
    <cellStyle name="Euro 3" xfId="149" xr:uid="{00000000-0005-0000-0000-0000A4000000}"/>
    <cellStyle name="Euro 3 2" xfId="150" xr:uid="{00000000-0005-0000-0000-0000A5000000}"/>
    <cellStyle name="Euro 3 3" xfId="151" xr:uid="{00000000-0005-0000-0000-0000A6000000}"/>
    <cellStyle name="Euro 3 4" xfId="152" xr:uid="{00000000-0005-0000-0000-0000A7000000}"/>
    <cellStyle name="Euro 3 5" xfId="153" xr:uid="{00000000-0005-0000-0000-0000A8000000}"/>
    <cellStyle name="Euro 4" xfId="154" xr:uid="{00000000-0005-0000-0000-0000A9000000}"/>
    <cellStyle name="Euro 4 2" xfId="155" xr:uid="{00000000-0005-0000-0000-0000AA000000}"/>
    <cellStyle name="Euro 4 3" xfId="156" xr:uid="{00000000-0005-0000-0000-0000AB000000}"/>
    <cellStyle name="Euro 4 4" xfId="157" xr:uid="{00000000-0005-0000-0000-0000AC000000}"/>
    <cellStyle name="Euro 4 5" xfId="158" xr:uid="{00000000-0005-0000-0000-0000AD000000}"/>
    <cellStyle name="Euro 5" xfId="159" xr:uid="{00000000-0005-0000-0000-0000AE000000}"/>
    <cellStyle name="Euro 5 2" xfId="160" xr:uid="{00000000-0005-0000-0000-0000AF000000}"/>
    <cellStyle name="Euro 5 3" xfId="161" xr:uid="{00000000-0005-0000-0000-0000B0000000}"/>
    <cellStyle name="Euro 5 4" xfId="162" xr:uid="{00000000-0005-0000-0000-0000B1000000}"/>
    <cellStyle name="Euro 6" xfId="163" xr:uid="{00000000-0005-0000-0000-0000B2000000}"/>
    <cellStyle name="Euro 6 2" xfId="164" xr:uid="{00000000-0005-0000-0000-0000B3000000}"/>
    <cellStyle name="Euro 6 3" xfId="165" xr:uid="{00000000-0005-0000-0000-0000B4000000}"/>
    <cellStyle name="Euro 6 4" xfId="166" xr:uid="{00000000-0005-0000-0000-0000B5000000}"/>
    <cellStyle name="Euro 7" xfId="167" xr:uid="{00000000-0005-0000-0000-0000B6000000}"/>
    <cellStyle name="Euro 7 2" xfId="168" xr:uid="{00000000-0005-0000-0000-0000B7000000}"/>
    <cellStyle name="Euro 7 3" xfId="169" xr:uid="{00000000-0005-0000-0000-0000B8000000}"/>
    <cellStyle name="Euro 7 4" xfId="170" xr:uid="{00000000-0005-0000-0000-0000B9000000}"/>
    <cellStyle name="Euro 8" xfId="171" xr:uid="{00000000-0005-0000-0000-0000BA000000}"/>
    <cellStyle name="Euro 8 2" xfId="172" xr:uid="{00000000-0005-0000-0000-0000BB000000}"/>
    <cellStyle name="Euro 8 3" xfId="173" xr:uid="{00000000-0005-0000-0000-0000BC000000}"/>
    <cellStyle name="Euro 8 4" xfId="174" xr:uid="{00000000-0005-0000-0000-0000BD000000}"/>
    <cellStyle name="Euro 9" xfId="175" xr:uid="{00000000-0005-0000-0000-0000BE000000}"/>
    <cellStyle name="Euro 9 2" xfId="176" xr:uid="{00000000-0005-0000-0000-0000BF000000}"/>
    <cellStyle name="Euro 9 3" xfId="177" xr:uid="{00000000-0005-0000-0000-0000C0000000}"/>
    <cellStyle name="Euro 9 4" xfId="178" xr:uid="{00000000-0005-0000-0000-0000C1000000}"/>
    <cellStyle name="Euro 9 5" xfId="179" xr:uid="{00000000-0005-0000-0000-0000C2000000}"/>
    <cellStyle name="Euro 9 6" xfId="180" xr:uid="{00000000-0005-0000-0000-0000C3000000}"/>
    <cellStyle name="Euro 9 7" xfId="181" xr:uid="{00000000-0005-0000-0000-0000C4000000}"/>
    <cellStyle name="Euro 9 8" xfId="182" xr:uid="{00000000-0005-0000-0000-0000C5000000}"/>
    <cellStyle name="Euro 9 9" xfId="183" xr:uid="{00000000-0005-0000-0000-0000C6000000}"/>
    <cellStyle name="Incorrecto 2" xfId="184" xr:uid="{00000000-0005-0000-0000-0000C7000000}"/>
    <cellStyle name="Incorrecto 2 2" xfId="185" xr:uid="{00000000-0005-0000-0000-0000C8000000}"/>
    <cellStyle name="Incorrecto 3" xfId="186" xr:uid="{00000000-0005-0000-0000-0000C9000000}"/>
    <cellStyle name="Millares" xfId="1" builtinId="3"/>
    <cellStyle name="Millares [0] 2" xfId="458" xr:uid="{00000000-0005-0000-0000-0000CB000000}"/>
    <cellStyle name="Millares [0] 2 2" xfId="459" xr:uid="{00000000-0005-0000-0000-0000CC000000}"/>
    <cellStyle name="Millares [0] 2 2 2" xfId="460" xr:uid="{00000000-0005-0000-0000-0000CD000000}"/>
    <cellStyle name="Millares [0] 2 3" xfId="461" xr:uid="{00000000-0005-0000-0000-0000CE000000}"/>
    <cellStyle name="Millares [0] 3" xfId="462" xr:uid="{00000000-0005-0000-0000-0000CF000000}"/>
    <cellStyle name="Millares [0] 3 2" xfId="463" xr:uid="{00000000-0005-0000-0000-0000D0000000}"/>
    <cellStyle name="Millares [0] 3 2 2" xfId="464" xr:uid="{00000000-0005-0000-0000-0000D1000000}"/>
    <cellStyle name="Millares [0] 3 3" xfId="465" xr:uid="{00000000-0005-0000-0000-0000D2000000}"/>
    <cellStyle name="Millares [0] 4" xfId="466" xr:uid="{00000000-0005-0000-0000-0000D3000000}"/>
    <cellStyle name="Millares [0] 4 2" xfId="467" xr:uid="{00000000-0005-0000-0000-0000D4000000}"/>
    <cellStyle name="Millares [0] 4 2 2" xfId="468" xr:uid="{00000000-0005-0000-0000-0000D5000000}"/>
    <cellStyle name="Millares [0] 4 3" xfId="469" xr:uid="{00000000-0005-0000-0000-0000D6000000}"/>
    <cellStyle name="Millares [0] 5" xfId="470" xr:uid="{00000000-0005-0000-0000-0000D7000000}"/>
    <cellStyle name="Millares [0] 5 2" xfId="471" xr:uid="{00000000-0005-0000-0000-0000D8000000}"/>
    <cellStyle name="Millares [0] 5 2 2" xfId="472" xr:uid="{00000000-0005-0000-0000-0000D9000000}"/>
    <cellStyle name="Millares [0] 5 3" xfId="473" xr:uid="{00000000-0005-0000-0000-0000DA000000}"/>
    <cellStyle name="Millares [0] 6" xfId="474" xr:uid="{00000000-0005-0000-0000-0000DB000000}"/>
    <cellStyle name="Millares [0] 6 2" xfId="475" xr:uid="{00000000-0005-0000-0000-0000DC000000}"/>
    <cellStyle name="Millares [0] 6 2 2" xfId="476" xr:uid="{00000000-0005-0000-0000-0000DD000000}"/>
    <cellStyle name="Millares [0] 6 3" xfId="477" xr:uid="{00000000-0005-0000-0000-0000DE000000}"/>
    <cellStyle name="Millares 10" xfId="187" xr:uid="{00000000-0005-0000-0000-0000DF000000}"/>
    <cellStyle name="Millares 10 2" xfId="188" xr:uid="{00000000-0005-0000-0000-0000E0000000}"/>
    <cellStyle name="Millares 10 2 2" xfId="626" xr:uid="{0EA86042-3BFB-4723-A4E9-89949ED5FF9A}"/>
    <cellStyle name="Millares 10 3 2 2" xfId="189" xr:uid="{00000000-0005-0000-0000-0000E1000000}"/>
    <cellStyle name="Millares 10 3 2 2 2 5" xfId="190" xr:uid="{00000000-0005-0000-0000-0000E2000000}"/>
    <cellStyle name="Millares 11" xfId="191" xr:uid="{00000000-0005-0000-0000-0000E3000000}"/>
    <cellStyle name="Millares 11 2" xfId="192" xr:uid="{00000000-0005-0000-0000-0000E4000000}"/>
    <cellStyle name="Millares 11 3" xfId="193" xr:uid="{00000000-0005-0000-0000-0000E5000000}"/>
    <cellStyle name="Millares 12" xfId="194" xr:uid="{00000000-0005-0000-0000-0000E6000000}"/>
    <cellStyle name="Millares 12 2" xfId="195" xr:uid="{00000000-0005-0000-0000-0000E7000000}"/>
    <cellStyle name="Millares 12 3" xfId="623" xr:uid="{8A727A89-D7E9-4285-B752-6D55B7D8E3B2}"/>
    <cellStyle name="Millares 13" xfId="196" xr:uid="{00000000-0005-0000-0000-0000E8000000}"/>
    <cellStyle name="Millares 13 2" xfId="197" xr:uid="{00000000-0005-0000-0000-0000E9000000}"/>
    <cellStyle name="Millares 14" xfId="198" xr:uid="{00000000-0005-0000-0000-0000EA000000}"/>
    <cellStyle name="Millares 14 2" xfId="199" xr:uid="{00000000-0005-0000-0000-0000EB000000}"/>
    <cellStyle name="Millares 15" xfId="200" xr:uid="{00000000-0005-0000-0000-0000EC000000}"/>
    <cellStyle name="Millares 15 2" xfId="201" xr:uid="{00000000-0005-0000-0000-0000ED000000}"/>
    <cellStyle name="Millares 16" xfId="202" xr:uid="{00000000-0005-0000-0000-0000EE000000}"/>
    <cellStyle name="Millares 17" xfId="203" xr:uid="{00000000-0005-0000-0000-0000EF000000}"/>
    <cellStyle name="Millares 18" xfId="204" xr:uid="{00000000-0005-0000-0000-0000F0000000}"/>
    <cellStyle name="Millares 19" xfId="205" xr:uid="{00000000-0005-0000-0000-0000F1000000}"/>
    <cellStyle name="Millares 2" xfId="206" xr:uid="{00000000-0005-0000-0000-0000F2000000}"/>
    <cellStyle name="Millares 2 2" xfId="207" xr:uid="{00000000-0005-0000-0000-0000F3000000}"/>
    <cellStyle name="Millares 2 2 2" xfId="208" xr:uid="{00000000-0005-0000-0000-0000F4000000}"/>
    <cellStyle name="Millares 2 2 2 2" xfId="209" xr:uid="{00000000-0005-0000-0000-0000F5000000}"/>
    <cellStyle name="Millares 2 2 2 2 2" xfId="210" xr:uid="{00000000-0005-0000-0000-0000F6000000}"/>
    <cellStyle name="Millares 2 2 2 3" xfId="211" xr:uid="{00000000-0005-0000-0000-0000F7000000}"/>
    <cellStyle name="Millares 2 2 3" xfId="212" xr:uid="{00000000-0005-0000-0000-0000F8000000}"/>
    <cellStyle name="Millares 2 2 3 2" xfId="213" xr:uid="{00000000-0005-0000-0000-0000F9000000}"/>
    <cellStyle name="Millares 2 2 3 2 2" xfId="214" xr:uid="{00000000-0005-0000-0000-0000FA000000}"/>
    <cellStyle name="Millares 2 2 3 3" xfId="215" xr:uid="{00000000-0005-0000-0000-0000FB000000}"/>
    <cellStyle name="Millares 2 2 3 3 2" xfId="629" xr:uid="{FE3EED8E-4C28-421A-B7AD-6F7C490A82B6}"/>
    <cellStyle name="Millares 2 2 3 4" xfId="621" xr:uid="{6C3338DB-795A-457E-A9D8-90777189D452}"/>
    <cellStyle name="Millares 2 2 3_Sheet2" xfId="216" xr:uid="{00000000-0005-0000-0000-0000FC000000}"/>
    <cellStyle name="Millares 2 2 4" xfId="217" xr:uid="{00000000-0005-0000-0000-0000FD000000}"/>
    <cellStyle name="Millares 2 2 4 2" xfId="218" xr:uid="{00000000-0005-0000-0000-0000FE000000}"/>
    <cellStyle name="Millares 2 2 4 2 2" xfId="219" xr:uid="{00000000-0005-0000-0000-0000FF000000}"/>
    <cellStyle name="Millares 2 2 4 3" xfId="220" xr:uid="{00000000-0005-0000-0000-000000010000}"/>
    <cellStyle name="Millares 2 2 5" xfId="221" xr:uid="{00000000-0005-0000-0000-000001010000}"/>
    <cellStyle name="Millares 2 2 5 2" xfId="222" xr:uid="{00000000-0005-0000-0000-000002010000}"/>
    <cellStyle name="Millares 2 2 5 2 2" xfId="223" xr:uid="{00000000-0005-0000-0000-000003010000}"/>
    <cellStyle name="Millares 2 2 5 3" xfId="224" xr:uid="{00000000-0005-0000-0000-000004010000}"/>
    <cellStyle name="Millares 2 2 6" xfId="225" xr:uid="{00000000-0005-0000-0000-000005010000}"/>
    <cellStyle name="Millares 2 2 6 2" xfId="226" xr:uid="{00000000-0005-0000-0000-000006010000}"/>
    <cellStyle name="Millares 2 2 7" xfId="227" xr:uid="{00000000-0005-0000-0000-000007010000}"/>
    <cellStyle name="Millares 2 3" xfId="228" xr:uid="{00000000-0005-0000-0000-000008010000}"/>
    <cellStyle name="Millares 2 3 2" xfId="229" xr:uid="{00000000-0005-0000-0000-000009010000}"/>
    <cellStyle name="Millares 2 3 2 2" xfId="230" xr:uid="{00000000-0005-0000-0000-00000A010000}"/>
    <cellStyle name="Millares 2 3 2 2 2" xfId="231" xr:uid="{00000000-0005-0000-0000-00000B010000}"/>
    <cellStyle name="Millares 2 3 2 3" xfId="232" xr:uid="{00000000-0005-0000-0000-00000C010000}"/>
    <cellStyle name="Millares 2 3 3" xfId="233" xr:uid="{00000000-0005-0000-0000-00000D010000}"/>
    <cellStyle name="Millares 2 3 3 2" xfId="234" xr:uid="{00000000-0005-0000-0000-00000E010000}"/>
    <cellStyle name="Millares 2 3 3 2 2" xfId="235" xr:uid="{00000000-0005-0000-0000-00000F010000}"/>
    <cellStyle name="Millares 2 3 3 3" xfId="236" xr:uid="{00000000-0005-0000-0000-000010010000}"/>
    <cellStyle name="Millares 2 3 4" xfId="237" xr:uid="{00000000-0005-0000-0000-000011010000}"/>
    <cellStyle name="Millares 2 3 4 2" xfId="238" xr:uid="{00000000-0005-0000-0000-000012010000}"/>
    <cellStyle name="Millares 2 3 4 2 2" xfId="239" xr:uid="{00000000-0005-0000-0000-000013010000}"/>
    <cellStyle name="Millares 2 3 4 3" xfId="240" xr:uid="{00000000-0005-0000-0000-000014010000}"/>
    <cellStyle name="Millares 2 3 5" xfId="241" xr:uid="{00000000-0005-0000-0000-000015010000}"/>
    <cellStyle name="Millares 2 3 5 2" xfId="242" xr:uid="{00000000-0005-0000-0000-000016010000}"/>
    <cellStyle name="Millares 2 3 5 2 2" xfId="243" xr:uid="{00000000-0005-0000-0000-000017010000}"/>
    <cellStyle name="Millares 2 3 5 3" xfId="244" xr:uid="{00000000-0005-0000-0000-000018010000}"/>
    <cellStyle name="Millares 2 3 6" xfId="245" xr:uid="{00000000-0005-0000-0000-000019010000}"/>
    <cellStyle name="Millares 2 3 6 2" xfId="246" xr:uid="{00000000-0005-0000-0000-00001A010000}"/>
    <cellStyle name="Millares 2 3 7" xfId="247" xr:uid="{00000000-0005-0000-0000-00001B010000}"/>
    <cellStyle name="Millares 2 4" xfId="248" xr:uid="{00000000-0005-0000-0000-00001C010000}"/>
    <cellStyle name="Millares 2 4 2" xfId="249" xr:uid="{00000000-0005-0000-0000-00001D010000}"/>
    <cellStyle name="Millares 2 4 2 2" xfId="250" xr:uid="{00000000-0005-0000-0000-00001E010000}"/>
    <cellStyle name="Millares 2 4 2 3" xfId="251" xr:uid="{00000000-0005-0000-0000-00001F010000}"/>
    <cellStyle name="Millares 2 4 3" xfId="252" xr:uid="{00000000-0005-0000-0000-000020010000}"/>
    <cellStyle name="Millares 2 4 4" xfId="625" xr:uid="{058BE5FB-5EE3-4C8B-AAD2-C785B5AD3968}"/>
    <cellStyle name="Millares 2 5" xfId="253" xr:uid="{00000000-0005-0000-0000-000021010000}"/>
    <cellStyle name="Millares 2 5 2" xfId="254" xr:uid="{00000000-0005-0000-0000-000022010000}"/>
    <cellStyle name="Millares 2 5 2 2" xfId="255" xr:uid="{00000000-0005-0000-0000-000023010000}"/>
    <cellStyle name="Millares 2 5 2 3" xfId="256" xr:uid="{00000000-0005-0000-0000-000024010000}"/>
    <cellStyle name="Millares 2 5 2_Sheet2" xfId="257" xr:uid="{00000000-0005-0000-0000-000025010000}"/>
    <cellStyle name="Millares 2 5 3" xfId="258" xr:uid="{00000000-0005-0000-0000-000026010000}"/>
    <cellStyle name="Millares 2 5 4" xfId="259" xr:uid="{00000000-0005-0000-0000-000027010000}"/>
    <cellStyle name="Millares 2 5_Sheet2" xfId="260" xr:uid="{00000000-0005-0000-0000-000028010000}"/>
    <cellStyle name="Millares 2 6" xfId="261" xr:uid="{00000000-0005-0000-0000-000029010000}"/>
    <cellStyle name="Millares 2 6 2" xfId="262" xr:uid="{00000000-0005-0000-0000-00002A010000}"/>
    <cellStyle name="Millares 2 6 2 2" xfId="263" xr:uid="{00000000-0005-0000-0000-00002B010000}"/>
    <cellStyle name="Millares 2 6 3" xfId="264" xr:uid="{00000000-0005-0000-0000-00002C010000}"/>
    <cellStyle name="Millares 2 6 3 2" xfId="265" xr:uid="{00000000-0005-0000-0000-00002D010000}"/>
    <cellStyle name="Millares 2 6 4" xfId="266" xr:uid="{00000000-0005-0000-0000-00002E010000}"/>
    <cellStyle name="Millares 2 7" xfId="617" xr:uid="{E53056A6-13A4-4316-9F35-D3DA59E26870}"/>
    <cellStyle name="Millares 2_Sheet2" xfId="275" xr:uid="{00000000-0005-0000-0000-00002F010000}"/>
    <cellStyle name="Millares 20" xfId="267" xr:uid="{00000000-0005-0000-0000-000030010000}"/>
    <cellStyle name="Millares 21" xfId="268" xr:uid="{00000000-0005-0000-0000-000031010000}"/>
    <cellStyle name="Millares 22" xfId="269" xr:uid="{00000000-0005-0000-0000-000032010000}"/>
    <cellStyle name="Millares 23" xfId="270" xr:uid="{00000000-0005-0000-0000-000033010000}"/>
    <cellStyle name="Millares 24" xfId="271" xr:uid="{00000000-0005-0000-0000-000034010000}"/>
    <cellStyle name="Millares 25" xfId="272" xr:uid="{00000000-0005-0000-0000-000035010000}"/>
    <cellStyle name="Millares 26" xfId="273" xr:uid="{00000000-0005-0000-0000-000036010000}"/>
    <cellStyle name="Millares 27" xfId="274" xr:uid="{00000000-0005-0000-0000-000037010000}"/>
    <cellStyle name="Millares 3" xfId="276" xr:uid="{00000000-0005-0000-0000-000038010000}"/>
    <cellStyle name="Millares 3 2" xfId="277" xr:uid="{00000000-0005-0000-0000-000039010000}"/>
    <cellStyle name="Millares 3 2 2" xfId="278" xr:uid="{00000000-0005-0000-0000-00003A010000}"/>
    <cellStyle name="Millares 3 2 2 2" xfId="279" xr:uid="{00000000-0005-0000-0000-00003B010000}"/>
    <cellStyle name="Millares 3 2 2 2 2" xfId="280" xr:uid="{00000000-0005-0000-0000-00003C010000}"/>
    <cellStyle name="Millares 3 2 2 3" xfId="281" xr:uid="{00000000-0005-0000-0000-00003D010000}"/>
    <cellStyle name="Millares 3 2 2 4" xfId="282" xr:uid="{00000000-0005-0000-0000-00003E010000}"/>
    <cellStyle name="Millares 3 2 3" xfId="283" xr:uid="{00000000-0005-0000-0000-00003F010000}"/>
    <cellStyle name="Millares 3 2 3 2" xfId="284" xr:uid="{00000000-0005-0000-0000-000040010000}"/>
    <cellStyle name="Millares 3 2 3 2 2" xfId="285" xr:uid="{00000000-0005-0000-0000-000041010000}"/>
    <cellStyle name="Millares 3 2 3 3" xfId="286" xr:uid="{00000000-0005-0000-0000-000042010000}"/>
    <cellStyle name="Millares 3 2 4" xfId="287" xr:uid="{00000000-0005-0000-0000-000043010000}"/>
    <cellStyle name="Millares 3 2 4 2" xfId="288" xr:uid="{00000000-0005-0000-0000-000044010000}"/>
    <cellStyle name="Millares 3 2 4 2 2" xfId="289" xr:uid="{00000000-0005-0000-0000-000045010000}"/>
    <cellStyle name="Millares 3 2 4 3" xfId="290" xr:uid="{00000000-0005-0000-0000-000046010000}"/>
    <cellStyle name="Millares 3 2 5" xfId="291" xr:uid="{00000000-0005-0000-0000-000047010000}"/>
    <cellStyle name="Millares 3 2 5 2" xfId="292" xr:uid="{00000000-0005-0000-0000-000048010000}"/>
    <cellStyle name="Millares 3 2 6" xfId="293" xr:uid="{00000000-0005-0000-0000-000049010000}"/>
    <cellStyle name="Millares 3 3" xfId="294" xr:uid="{00000000-0005-0000-0000-00004A010000}"/>
    <cellStyle name="Millares 3 3 2" xfId="295" xr:uid="{00000000-0005-0000-0000-00004B010000}"/>
    <cellStyle name="Millares 3 3 2 2" xfId="296" xr:uid="{00000000-0005-0000-0000-00004C010000}"/>
    <cellStyle name="Millares 3 3 2 2 2" xfId="297" xr:uid="{00000000-0005-0000-0000-00004D010000}"/>
    <cellStyle name="Millares 3 3 2 3" xfId="298" xr:uid="{00000000-0005-0000-0000-00004E010000}"/>
    <cellStyle name="Millares 3 3 3" xfId="299" xr:uid="{00000000-0005-0000-0000-00004F010000}"/>
    <cellStyle name="Millares 3 3 3 2" xfId="300" xr:uid="{00000000-0005-0000-0000-000050010000}"/>
    <cellStyle name="Millares 3 3 3 2 2" xfId="301" xr:uid="{00000000-0005-0000-0000-000051010000}"/>
    <cellStyle name="Millares 3 3 3 3" xfId="302" xr:uid="{00000000-0005-0000-0000-000052010000}"/>
    <cellStyle name="Millares 3 3 4" xfId="303" xr:uid="{00000000-0005-0000-0000-000053010000}"/>
    <cellStyle name="Millares 3 3 4 2" xfId="304" xr:uid="{00000000-0005-0000-0000-000054010000}"/>
    <cellStyle name="Millares 3 3 4 2 2" xfId="305" xr:uid="{00000000-0005-0000-0000-000055010000}"/>
    <cellStyle name="Millares 3 3 4 3" xfId="306" xr:uid="{00000000-0005-0000-0000-000056010000}"/>
    <cellStyle name="Millares 3 3 5" xfId="307" xr:uid="{00000000-0005-0000-0000-000057010000}"/>
    <cellStyle name="Millares 3 3 5 2" xfId="308" xr:uid="{00000000-0005-0000-0000-000058010000}"/>
    <cellStyle name="Millares 3 3 6" xfId="309" xr:uid="{00000000-0005-0000-0000-000059010000}"/>
    <cellStyle name="Millares 3 4" xfId="310" xr:uid="{00000000-0005-0000-0000-00005A010000}"/>
    <cellStyle name="Millares 3 4 2" xfId="311" xr:uid="{00000000-0005-0000-0000-00005B010000}"/>
    <cellStyle name="Millares 3 4 2 2" xfId="312" xr:uid="{00000000-0005-0000-0000-00005C010000}"/>
    <cellStyle name="Millares 3 4 2 2 2" xfId="313" xr:uid="{00000000-0005-0000-0000-00005D010000}"/>
    <cellStyle name="Millares 3 4 2 3" xfId="314" xr:uid="{00000000-0005-0000-0000-00005E010000}"/>
    <cellStyle name="Millares 3 4 3" xfId="315" xr:uid="{00000000-0005-0000-0000-00005F010000}"/>
    <cellStyle name="Millares 3 4 3 2" xfId="316" xr:uid="{00000000-0005-0000-0000-000060010000}"/>
    <cellStyle name="Millares 3 4 3 2 2" xfId="317" xr:uid="{00000000-0005-0000-0000-000061010000}"/>
    <cellStyle name="Millares 3 4 3 3" xfId="318" xr:uid="{00000000-0005-0000-0000-000062010000}"/>
    <cellStyle name="Millares 3 4 4" xfId="319" xr:uid="{00000000-0005-0000-0000-000063010000}"/>
    <cellStyle name="Millares 3 4 4 2" xfId="320" xr:uid="{00000000-0005-0000-0000-000064010000}"/>
    <cellStyle name="Millares 3 4 4 2 2" xfId="321" xr:uid="{00000000-0005-0000-0000-000065010000}"/>
    <cellStyle name="Millares 3 4 4 3" xfId="322" xr:uid="{00000000-0005-0000-0000-000066010000}"/>
    <cellStyle name="Millares 3 4 5" xfId="323" xr:uid="{00000000-0005-0000-0000-000067010000}"/>
    <cellStyle name="Millares 3 4 5 2" xfId="324" xr:uid="{00000000-0005-0000-0000-000068010000}"/>
    <cellStyle name="Millares 3 4 6" xfId="325" xr:uid="{00000000-0005-0000-0000-000069010000}"/>
    <cellStyle name="Millares 3 5" xfId="326" xr:uid="{00000000-0005-0000-0000-00006A010000}"/>
    <cellStyle name="Millares 3 5 2" xfId="327" xr:uid="{00000000-0005-0000-0000-00006B010000}"/>
    <cellStyle name="Millares 3 5 2 2" xfId="328" xr:uid="{00000000-0005-0000-0000-00006C010000}"/>
    <cellStyle name="Millares 3 5 2 2 2" xfId="329" xr:uid="{00000000-0005-0000-0000-00006D010000}"/>
    <cellStyle name="Millares 3 5 2 3" xfId="330" xr:uid="{00000000-0005-0000-0000-00006E010000}"/>
    <cellStyle name="Millares 3 5 3" xfId="331" xr:uid="{00000000-0005-0000-0000-00006F010000}"/>
    <cellStyle name="Millares 3 5 3 2" xfId="332" xr:uid="{00000000-0005-0000-0000-000070010000}"/>
    <cellStyle name="Millares 3 5 3 2 2" xfId="333" xr:uid="{00000000-0005-0000-0000-000071010000}"/>
    <cellStyle name="Millares 3 5 3 3" xfId="334" xr:uid="{00000000-0005-0000-0000-000072010000}"/>
    <cellStyle name="Millares 3 5 4" xfId="335" xr:uid="{00000000-0005-0000-0000-000073010000}"/>
    <cellStyle name="Millares 3 5 4 2" xfId="336" xr:uid="{00000000-0005-0000-0000-000074010000}"/>
    <cellStyle name="Millares 3 5 4 2 2" xfId="337" xr:uid="{00000000-0005-0000-0000-000075010000}"/>
    <cellStyle name="Millares 3 5 4 3" xfId="338" xr:uid="{00000000-0005-0000-0000-000076010000}"/>
    <cellStyle name="Millares 3 5 5" xfId="339" xr:uid="{00000000-0005-0000-0000-000077010000}"/>
    <cellStyle name="Millares 3 5 5 2" xfId="340" xr:uid="{00000000-0005-0000-0000-000078010000}"/>
    <cellStyle name="Millares 3 5 6" xfId="341" xr:uid="{00000000-0005-0000-0000-000079010000}"/>
    <cellStyle name="Millares 3 6" xfId="342" xr:uid="{00000000-0005-0000-0000-00007A010000}"/>
    <cellStyle name="Millares 3 6 2" xfId="343" xr:uid="{00000000-0005-0000-0000-00007B010000}"/>
    <cellStyle name="Millares 3 6 2 2" xfId="344" xr:uid="{00000000-0005-0000-0000-00007C010000}"/>
    <cellStyle name="Millares 3 6 2 2 2" xfId="345" xr:uid="{00000000-0005-0000-0000-00007D010000}"/>
    <cellStyle name="Millares 3 6 2 3" xfId="346" xr:uid="{00000000-0005-0000-0000-00007E010000}"/>
    <cellStyle name="Millares 3 6 3" xfId="347" xr:uid="{00000000-0005-0000-0000-00007F010000}"/>
    <cellStyle name="Millares 3 6 3 2" xfId="348" xr:uid="{00000000-0005-0000-0000-000080010000}"/>
    <cellStyle name="Millares 3 6 3 2 2" xfId="349" xr:uid="{00000000-0005-0000-0000-000081010000}"/>
    <cellStyle name="Millares 3 6 3 3" xfId="350" xr:uid="{00000000-0005-0000-0000-000082010000}"/>
    <cellStyle name="Millares 3 6 4" xfId="351" xr:uid="{00000000-0005-0000-0000-000083010000}"/>
    <cellStyle name="Millares 3 6 4 2" xfId="352" xr:uid="{00000000-0005-0000-0000-000084010000}"/>
    <cellStyle name="Millares 3 6 4 2 2" xfId="353" xr:uid="{00000000-0005-0000-0000-000085010000}"/>
    <cellStyle name="Millares 3 6 4 3" xfId="354" xr:uid="{00000000-0005-0000-0000-000086010000}"/>
    <cellStyle name="Millares 3 6 5" xfId="355" xr:uid="{00000000-0005-0000-0000-000087010000}"/>
    <cellStyle name="Millares 3 6 5 2" xfId="356" xr:uid="{00000000-0005-0000-0000-000088010000}"/>
    <cellStyle name="Millares 3 6 6" xfId="357" xr:uid="{00000000-0005-0000-0000-000089010000}"/>
    <cellStyle name="Millares 3 7" xfId="358" xr:uid="{00000000-0005-0000-0000-00008A010000}"/>
    <cellStyle name="Millares 3_Sheet2" xfId="361" xr:uid="{00000000-0005-0000-0000-00008B010000}"/>
    <cellStyle name="Millares 30" xfId="359" xr:uid="{00000000-0005-0000-0000-00008C010000}"/>
    <cellStyle name="Millares 31" xfId="360" xr:uid="{00000000-0005-0000-0000-00008D010000}"/>
    <cellStyle name="Millares 4" xfId="362" xr:uid="{00000000-0005-0000-0000-00008E010000}"/>
    <cellStyle name="Millares 4 2" xfId="363" xr:uid="{00000000-0005-0000-0000-00008F010000}"/>
    <cellStyle name="Millares 4 2 2" xfId="364" xr:uid="{00000000-0005-0000-0000-000090010000}"/>
    <cellStyle name="Millares 4 2 2 2" xfId="365" xr:uid="{00000000-0005-0000-0000-000091010000}"/>
    <cellStyle name="Millares 4 2 2 2 2" xfId="366" xr:uid="{00000000-0005-0000-0000-000092010000}"/>
    <cellStyle name="Millares 4 2 2 3" xfId="367" xr:uid="{00000000-0005-0000-0000-000093010000}"/>
    <cellStyle name="Millares 4 2 3" xfId="368" xr:uid="{00000000-0005-0000-0000-000094010000}"/>
    <cellStyle name="Millares 4 2 3 2" xfId="369" xr:uid="{00000000-0005-0000-0000-000095010000}"/>
    <cellStyle name="Millares 4 2 3 2 2" xfId="370" xr:uid="{00000000-0005-0000-0000-000096010000}"/>
    <cellStyle name="Millares 4 2 3 3" xfId="371" xr:uid="{00000000-0005-0000-0000-000097010000}"/>
    <cellStyle name="Millares 4 2 4" xfId="372" xr:uid="{00000000-0005-0000-0000-000098010000}"/>
    <cellStyle name="Millares 4 2 4 2" xfId="373" xr:uid="{00000000-0005-0000-0000-000099010000}"/>
    <cellStyle name="Millares 4 2 4 2 2" xfId="374" xr:uid="{00000000-0005-0000-0000-00009A010000}"/>
    <cellStyle name="Millares 4 2 4 3" xfId="375" xr:uid="{00000000-0005-0000-0000-00009B010000}"/>
    <cellStyle name="Millares 4 2 5" xfId="376" xr:uid="{00000000-0005-0000-0000-00009C010000}"/>
    <cellStyle name="Millares 4 2 5 2" xfId="377" xr:uid="{00000000-0005-0000-0000-00009D010000}"/>
    <cellStyle name="Millares 4 2 6" xfId="378" xr:uid="{00000000-0005-0000-0000-00009E010000}"/>
    <cellStyle name="Millares 4 3" xfId="379" xr:uid="{00000000-0005-0000-0000-00009F010000}"/>
    <cellStyle name="Millares 4 3 2" xfId="380" xr:uid="{00000000-0005-0000-0000-0000A0010000}"/>
    <cellStyle name="Millares 4 3 2 2" xfId="381" xr:uid="{00000000-0005-0000-0000-0000A1010000}"/>
    <cellStyle name="Millares 4 3 2 2 2" xfId="382" xr:uid="{00000000-0005-0000-0000-0000A2010000}"/>
    <cellStyle name="Millares 4 3 2 3" xfId="383" xr:uid="{00000000-0005-0000-0000-0000A3010000}"/>
    <cellStyle name="Millares 4 3 3" xfId="384" xr:uid="{00000000-0005-0000-0000-0000A4010000}"/>
    <cellStyle name="Millares 4 3 3 2" xfId="385" xr:uid="{00000000-0005-0000-0000-0000A5010000}"/>
    <cellStyle name="Millares 4 3 3 2 2" xfId="386" xr:uid="{00000000-0005-0000-0000-0000A6010000}"/>
    <cellStyle name="Millares 4 3 3 3" xfId="387" xr:uid="{00000000-0005-0000-0000-0000A7010000}"/>
    <cellStyle name="Millares 4 3 4" xfId="388" xr:uid="{00000000-0005-0000-0000-0000A8010000}"/>
    <cellStyle name="Millares 4 3 4 2" xfId="389" xr:uid="{00000000-0005-0000-0000-0000A9010000}"/>
    <cellStyle name="Millares 4 3 4 2 2" xfId="390" xr:uid="{00000000-0005-0000-0000-0000AA010000}"/>
    <cellStyle name="Millares 4 3 4 3" xfId="391" xr:uid="{00000000-0005-0000-0000-0000AB010000}"/>
    <cellStyle name="Millares 4 3 5" xfId="392" xr:uid="{00000000-0005-0000-0000-0000AC010000}"/>
    <cellStyle name="Millares 4 3 5 2" xfId="393" xr:uid="{00000000-0005-0000-0000-0000AD010000}"/>
    <cellStyle name="Millares 4 3 6" xfId="394" xr:uid="{00000000-0005-0000-0000-0000AE010000}"/>
    <cellStyle name="Millares 4 4" xfId="395" xr:uid="{00000000-0005-0000-0000-0000AF010000}"/>
    <cellStyle name="Millares 4 4 2" xfId="396" xr:uid="{00000000-0005-0000-0000-0000B0010000}"/>
    <cellStyle name="Millares 4 4 2 2" xfId="397" xr:uid="{00000000-0005-0000-0000-0000B1010000}"/>
    <cellStyle name="Millares 4 4 2 2 2" xfId="398" xr:uid="{00000000-0005-0000-0000-0000B2010000}"/>
    <cellStyle name="Millares 4 4 2 3" xfId="399" xr:uid="{00000000-0005-0000-0000-0000B3010000}"/>
    <cellStyle name="Millares 4 4 3" xfId="400" xr:uid="{00000000-0005-0000-0000-0000B4010000}"/>
    <cellStyle name="Millares 4 4 3 2" xfId="401" xr:uid="{00000000-0005-0000-0000-0000B5010000}"/>
    <cellStyle name="Millares 4 4 3 2 2" xfId="402" xr:uid="{00000000-0005-0000-0000-0000B6010000}"/>
    <cellStyle name="Millares 4 4 3 3" xfId="403" xr:uid="{00000000-0005-0000-0000-0000B7010000}"/>
    <cellStyle name="Millares 4 4 4" xfId="404" xr:uid="{00000000-0005-0000-0000-0000B8010000}"/>
    <cellStyle name="Millares 4 4 4 2" xfId="405" xr:uid="{00000000-0005-0000-0000-0000B9010000}"/>
    <cellStyle name="Millares 4 4 4 2 2" xfId="406" xr:uid="{00000000-0005-0000-0000-0000BA010000}"/>
    <cellStyle name="Millares 4 4 4 3" xfId="407" xr:uid="{00000000-0005-0000-0000-0000BB010000}"/>
    <cellStyle name="Millares 4 4 5" xfId="408" xr:uid="{00000000-0005-0000-0000-0000BC010000}"/>
    <cellStyle name="Millares 4 4 5 2" xfId="409" xr:uid="{00000000-0005-0000-0000-0000BD010000}"/>
    <cellStyle name="Millares 4 4 6" xfId="410" xr:uid="{00000000-0005-0000-0000-0000BE010000}"/>
    <cellStyle name="Millares 4 5" xfId="411" xr:uid="{00000000-0005-0000-0000-0000BF010000}"/>
    <cellStyle name="Millares 4 5 2" xfId="412" xr:uid="{00000000-0005-0000-0000-0000C0010000}"/>
    <cellStyle name="Millares 4 5 2 2" xfId="413" xr:uid="{00000000-0005-0000-0000-0000C1010000}"/>
    <cellStyle name="Millares 4 5 2 2 2" xfId="414" xr:uid="{00000000-0005-0000-0000-0000C2010000}"/>
    <cellStyle name="Millares 4 5 2 3" xfId="415" xr:uid="{00000000-0005-0000-0000-0000C3010000}"/>
    <cellStyle name="Millares 4 5 3" xfId="416" xr:uid="{00000000-0005-0000-0000-0000C4010000}"/>
    <cellStyle name="Millares 4 5 3 2" xfId="417" xr:uid="{00000000-0005-0000-0000-0000C5010000}"/>
    <cellStyle name="Millares 4 5 3 2 2" xfId="418" xr:uid="{00000000-0005-0000-0000-0000C6010000}"/>
    <cellStyle name="Millares 4 5 3 3" xfId="419" xr:uid="{00000000-0005-0000-0000-0000C7010000}"/>
    <cellStyle name="Millares 4 5 4" xfId="420" xr:uid="{00000000-0005-0000-0000-0000C8010000}"/>
    <cellStyle name="Millares 4 5 4 2" xfId="421" xr:uid="{00000000-0005-0000-0000-0000C9010000}"/>
    <cellStyle name="Millares 4 5 4 2 2" xfId="422" xr:uid="{00000000-0005-0000-0000-0000CA010000}"/>
    <cellStyle name="Millares 4 5 4 3" xfId="423" xr:uid="{00000000-0005-0000-0000-0000CB010000}"/>
    <cellStyle name="Millares 4 5 5" xfId="424" xr:uid="{00000000-0005-0000-0000-0000CC010000}"/>
    <cellStyle name="Millares 4 5 5 2" xfId="425" xr:uid="{00000000-0005-0000-0000-0000CD010000}"/>
    <cellStyle name="Millares 4 5 6" xfId="426" xr:uid="{00000000-0005-0000-0000-0000CE010000}"/>
    <cellStyle name="Millares 4 6" xfId="427" xr:uid="{00000000-0005-0000-0000-0000CF010000}"/>
    <cellStyle name="Millares 4 6 2" xfId="428" xr:uid="{00000000-0005-0000-0000-0000D0010000}"/>
    <cellStyle name="Millares 4 6 2 2" xfId="429" xr:uid="{00000000-0005-0000-0000-0000D1010000}"/>
    <cellStyle name="Millares 4 6 2 2 2" xfId="430" xr:uid="{00000000-0005-0000-0000-0000D2010000}"/>
    <cellStyle name="Millares 4 6 2 3" xfId="431" xr:uid="{00000000-0005-0000-0000-0000D3010000}"/>
    <cellStyle name="Millares 4 6 3" xfId="432" xr:uid="{00000000-0005-0000-0000-0000D4010000}"/>
    <cellStyle name="Millares 4 6 3 2" xfId="433" xr:uid="{00000000-0005-0000-0000-0000D5010000}"/>
    <cellStyle name="Millares 4 6 3 2 2" xfId="434" xr:uid="{00000000-0005-0000-0000-0000D6010000}"/>
    <cellStyle name="Millares 4 6 3 3" xfId="435" xr:uid="{00000000-0005-0000-0000-0000D7010000}"/>
    <cellStyle name="Millares 4 6 4" xfId="436" xr:uid="{00000000-0005-0000-0000-0000D8010000}"/>
    <cellStyle name="Millares 4 6 4 2" xfId="437" xr:uid="{00000000-0005-0000-0000-0000D9010000}"/>
    <cellStyle name="Millares 4 6 4 2 2" xfId="438" xr:uid="{00000000-0005-0000-0000-0000DA010000}"/>
    <cellStyle name="Millares 4 6 4 3" xfId="439" xr:uid="{00000000-0005-0000-0000-0000DB010000}"/>
    <cellStyle name="Millares 4 6 5" xfId="440" xr:uid="{00000000-0005-0000-0000-0000DC010000}"/>
    <cellStyle name="Millares 4 6 5 2" xfId="441" xr:uid="{00000000-0005-0000-0000-0000DD010000}"/>
    <cellStyle name="Millares 4 6 6" xfId="442" xr:uid="{00000000-0005-0000-0000-0000DE010000}"/>
    <cellStyle name="Millares 5" xfId="443" xr:uid="{00000000-0005-0000-0000-0000DF010000}"/>
    <cellStyle name="Millares 6" xfId="444" xr:uid="{00000000-0005-0000-0000-0000E0010000}"/>
    <cellStyle name="Millares 7" xfId="445" xr:uid="{00000000-0005-0000-0000-0000E1010000}"/>
    <cellStyle name="Millares 7 2" xfId="446" xr:uid="{00000000-0005-0000-0000-0000E2010000}"/>
    <cellStyle name="Millares 7 2 2" xfId="447" xr:uid="{00000000-0005-0000-0000-0000E3010000}"/>
    <cellStyle name="Millares 7 2 2 2" xfId="448" xr:uid="{00000000-0005-0000-0000-0000E4010000}"/>
    <cellStyle name="Millares 7 2 3" xfId="449" xr:uid="{00000000-0005-0000-0000-0000E5010000}"/>
    <cellStyle name="Millares 7 2_Sheet2" xfId="450" xr:uid="{00000000-0005-0000-0000-0000E6010000}"/>
    <cellStyle name="Millares 8" xfId="451" xr:uid="{00000000-0005-0000-0000-0000E7010000}"/>
    <cellStyle name="Millares 8 2" xfId="452" xr:uid="{00000000-0005-0000-0000-0000E8010000}"/>
    <cellStyle name="Millares 8 2 2" xfId="453" xr:uid="{00000000-0005-0000-0000-0000E9010000}"/>
    <cellStyle name="Millares 8 3" xfId="454" xr:uid="{00000000-0005-0000-0000-0000EA010000}"/>
    <cellStyle name="Millares 8 4" xfId="627" xr:uid="{AABF801A-F1E7-4075-981C-5E9761384964}"/>
    <cellStyle name="Millares 8_Sheet2" xfId="455" xr:uid="{00000000-0005-0000-0000-0000EB010000}"/>
    <cellStyle name="Millares 9" xfId="456" xr:uid="{00000000-0005-0000-0000-0000EC010000}"/>
    <cellStyle name="Millares 9 2" xfId="457" xr:uid="{00000000-0005-0000-0000-0000ED010000}"/>
    <cellStyle name="Moneda" xfId="615" builtinId="4"/>
    <cellStyle name="Moneda 10" xfId="478" xr:uid="{00000000-0005-0000-0000-0000EE010000}"/>
    <cellStyle name="Moneda 11" xfId="479" xr:uid="{00000000-0005-0000-0000-0000EF010000}"/>
    <cellStyle name="Moneda 12" xfId="480" xr:uid="{00000000-0005-0000-0000-0000F0010000}"/>
    <cellStyle name="Moneda 13" xfId="481" xr:uid="{00000000-0005-0000-0000-0000F1010000}"/>
    <cellStyle name="Moneda 2" xfId="482" xr:uid="{00000000-0005-0000-0000-0000F2010000}"/>
    <cellStyle name="Moneda 2 2" xfId="483" xr:uid="{00000000-0005-0000-0000-0000F3010000}"/>
    <cellStyle name="Moneda 2 3" xfId="484" xr:uid="{00000000-0005-0000-0000-0000F4010000}"/>
    <cellStyle name="Moneda 2_Sheet2" xfId="485" xr:uid="{00000000-0005-0000-0000-0000F5010000}"/>
    <cellStyle name="Moneda 9" xfId="486" xr:uid="{00000000-0005-0000-0000-0000F6010000}"/>
    <cellStyle name="Neutral 2" xfId="487" xr:uid="{00000000-0005-0000-0000-0000F7010000}"/>
    <cellStyle name="Neutral 2 2" xfId="488" xr:uid="{00000000-0005-0000-0000-0000F8010000}"/>
    <cellStyle name="Neutral 3" xfId="489" xr:uid="{00000000-0005-0000-0000-0000F9010000}"/>
    <cellStyle name="Normal" xfId="0" builtinId="0"/>
    <cellStyle name="Normal 10" xfId="490" xr:uid="{00000000-0005-0000-0000-0000FB010000}"/>
    <cellStyle name="Normal 10 10" xfId="491" xr:uid="{00000000-0005-0000-0000-0000FC010000}"/>
    <cellStyle name="Normal 11" xfId="492" xr:uid="{00000000-0005-0000-0000-0000FD010000}"/>
    <cellStyle name="Normal 14" xfId="493" xr:uid="{00000000-0005-0000-0000-0000FE010000}"/>
    <cellStyle name="Normal 14 2" xfId="494" xr:uid="{00000000-0005-0000-0000-0000FF010000}"/>
    <cellStyle name="Normal 14 3" xfId="495" xr:uid="{00000000-0005-0000-0000-000000020000}"/>
    <cellStyle name="Normal 15" xfId="496" xr:uid="{00000000-0005-0000-0000-000001020000}"/>
    <cellStyle name="Normal 2" xfId="497" xr:uid="{00000000-0005-0000-0000-000002020000}"/>
    <cellStyle name="Normal 2 2" xfId="498" xr:uid="{00000000-0005-0000-0000-000003020000}"/>
    <cellStyle name="Normal 2 2 10" xfId="619" xr:uid="{F8AE6A4C-5D98-4430-AEF4-25E6CA80B297}"/>
    <cellStyle name="Normal 2 2 2" xfId="499" xr:uid="{00000000-0005-0000-0000-000004020000}"/>
    <cellStyle name="Normal 2 2 2 2" xfId="500" xr:uid="{00000000-0005-0000-0000-000005020000}"/>
    <cellStyle name="Normal 2 2 2 3" xfId="501" xr:uid="{00000000-0005-0000-0000-000006020000}"/>
    <cellStyle name="Normal 2 2 2 3 2" xfId="502" xr:uid="{00000000-0005-0000-0000-000007020000}"/>
    <cellStyle name="Normal 2 2 2 3 2 2" xfId="503" xr:uid="{00000000-0005-0000-0000-000008020000}"/>
    <cellStyle name="Normal 2 2 2 3 2 3" xfId="504" xr:uid="{00000000-0005-0000-0000-000009020000}"/>
    <cellStyle name="Normal 2 2 2 3 3" xfId="505" xr:uid="{00000000-0005-0000-0000-00000A020000}"/>
    <cellStyle name="Normal 2 2 2 3 3 2" xfId="506" xr:uid="{00000000-0005-0000-0000-00000B020000}"/>
    <cellStyle name="Normal 2 2 2 3 4" xfId="507" xr:uid="{00000000-0005-0000-0000-00000C020000}"/>
    <cellStyle name="Normal 2 2 2 4" xfId="508" xr:uid="{00000000-0005-0000-0000-00000D020000}"/>
    <cellStyle name="Normal 2 2 3" xfId="509" xr:uid="{00000000-0005-0000-0000-00000E020000}"/>
    <cellStyle name="Normal 2 2 4" xfId="510" xr:uid="{00000000-0005-0000-0000-00000F020000}"/>
    <cellStyle name="Normal 2 2 5" xfId="511" xr:uid="{00000000-0005-0000-0000-000010020000}"/>
    <cellStyle name="Normal 2 2 6" xfId="512" xr:uid="{00000000-0005-0000-0000-000011020000}"/>
    <cellStyle name="Normal 2 2 6 2" xfId="513" xr:uid="{00000000-0005-0000-0000-000012020000}"/>
    <cellStyle name="Normal 2 2 6 3" xfId="514" xr:uid="{00000000-0005-0000-0000-000013020000}"/>
    <cellStyle name="Normal 2 2 7" xfId="515" xr:uid="{00000000-0005-0000-0000-000014020000}"/>
    <cellStyle name="Normal 2 2 7 2" xfId="516" xr:uid="{00000000-0005-0000-0000-000015020000}"/>
    <cellStyle name="Normal 2 2 7 3" xfId="517" xr:uid="{00000000-0005-0000-0000-000016020000}"/>
    <cellStyle name="Normal 2 2 8" xfId="518" xr:uid="{00000000-0005-0000-0000-000017020000}"/>
    <cellStyle name="Normal 2 2 8 2" xfId="519" xr:uid="{00000000-0005-0000-0000-000018020000}"/>
    <cellStyle name="Normal 2 2 8 3" xfId="520" xr:uid="{00000000-0005-0000-0000-000019020000}"/>
    <cellStyle name="Normal 2 2 9" xfId="521" xr:uid="{00000000-0005-0000-0000-00001A020000}"/>
    <cellStyle name="Normal 2 2 9 2" xfId="522" xr:uid="{00000000-0005-0000-0000-00001B020000}"/>
    <cellStyle name="Normal 2 2_2009-123" xfId="523" xr:uid="{00000000-0005-0000-0000-00001C020000}"/>
    <cellStyle name="Normal 2 3" xfId="524" xr:uid="{00000000-0005-0000-0000-00001D020000}"/>
    <cellStyle name="Normal 2 3 10" xfId="525" xr:uid="{00000000-0005-0000-0000-00001E020000}"/>
    <cellStyle name="Normal 2 3 11" xfId="526" xr:uid="{00000000-0005-0000-0000-00001F020000}"/>
    <cellStyle name="Normal 2 3 2" xfId="527" xr:uid="{00000000-0005-0000-0000-000020020000}"/>
    <cellStyle name="Normal 2 3 2 2" xfId="528" xr:uid="{00000000-0005-0000-0000-000021020000}"/>
    <cellStyle name="Normal 2 3 3" xfId="529" xr:uid="{00000000-0005-0000-0000-000022020000}"/>
    <cellStyle name="Normal 2 3 4" xfId="530" xr:uid="{00000000-0005-0000-0000-000023020000}"/>
    <cellStyle name="Normal 2 3 5" xfId="531" xr:uid="{00000000-0005-0000-0000-000024020000}"/>
    <cellStyle name="Normal 2 3 5 2" xfId="532" xr:uid="{00000000-0005-0000-0000-000025020000}"/>
    <cellStyle name="Normal 2 3 5 2 2" xfId="533" xr:uid="{00000000-0005-0000-0000-000026020000}"/>
    <cellStyle name="Normal 2 3 5 2 3" xfId="534" xr:uid="{00000000-0005-0000-0000-000027020000}"/>
    <cellStyle name="Normal 2 3 5 3" xfId="535" xr:uid="{00000000-0005-0000-0000-000028020000}"/>
    <cellStyle name="Normal 2 3 5 3 2" xfId="536" xr:uid="{00000000-0005-0000-0000-000029020000}"/>
    <cellStyle name="Normal 2 3 5 4" xfId="537" xr:uid="{00000000-0005-0000-0000-00002A020000}"/>
    <cellStyle name="Normal 2 3 6" xfId="538" xr:uid="{00000000-0005-0000-0000-00002B020000}"/>
    <cellStyle name="Normal 2 3 6 2" xfId="539" xr:uid="{00000000-0005-0000-0000-00002C020000}"/>
    <cellStyle name="Normal 2 3 6 3" xfId="540" xr:uid="{00000000-0005-0000-0000-00002D020000}"/>
    <cellStyle name="Normal 2 3 7" xfId="541" xr:uid="{00000000-0005-0000-0000-00002E020000}"/>
    <cellStyle name="Normal 2 3 7 2" xfId="542" xr:uid="{00000000-0005-0000-0000-00002F020000}"/>
    <cellStyle name="Normal 2 3 7 3" xfId="543" xr:uid="{00000000-0005-0000-0000-000030020000}"/>
    <cellStyle name="Normal 2 3 8" xfId="544" xr:uid="{00000000-0005-0000-0000-000031020000}"/>
    <cellStyle name="Normal 2 3 8 2" xfId="545" xr:uid="{00000000-0005-0000-0000-000032020000}"/>
    <cellStyle name="Normal 2 3 9" xfId="546" xr:uid="{00000000-0005-0000-0000-000033020000}"/>
    <cellStyle name="Normal 2 3_2009-123" xfId="547" xr:uid="{00000000-0005-0000-0000-000034020000}"/>
    <cellStyle name="Normal 2 4" xfId="548" xr:uid="{00000000-0005-0000-0000-000035020000}"/>
    <cellStyle name="Normal 2 5" xfId="620" xr:uid="{51BE91C4-F745-4BB9-862A-4357EC8B8A2D}"/>
    <cellStyle name="Normal 2_Sheet2" xfId="550" xr:uid="{00000000-0005-0000-0000-000036020000}"/>
    <cellStyle name="Normal 22" xfId="549" xr:uid="{00000000-0005-0000-0000-000037020000}"/>
    <cellStyle name="Normal 3" xfId="551" xr:uid="{00000000-0005-0000-0000-000038020000}"/>
    <cellStyle name="Normal 3 2" xfId="552" xr:uid="{00000000-0005-0000-0000-000039020000}"/>
    <cellStyle name="Normal 3 2 2" xfId="553" xr:uid="{00000000-0005-0000-0000-00003A020000}"/>
    <cellStyle name="Normal 3 3" xfId="554" xr:uid="{00000000-0005-0000-0000-00003B020000}"/>
    <cellStyle name="Normal 3 4" xfId="622" xr:uid="{6E2EA6FF-3704-412F-A037-44C23304C7D9}"/>
    <cellStyle name="Normal 3 5" xfId="628" xr:uid="{8D7BCAEB-7731-4896-9516-FADC3B3FF6B9}"/>
    <cellStyle name="Normal 4" xfId="555" xr:uid="{00000000-0005-0000-0000-00003C020000}"/>
    <cellStyle name="Normal 4 2" xfId="556" xr:uid="{00000000-0005-0000-0000-00003D020000}"/>
    <cellStyle name="Normal 4 2 2" xfId="557" xr:uid="{00000000-0005-0000-0000-00003E020000}"/>
    <cellStyle name="Normal 4 3" xfId="630" xr:uid="{EF1250BE-5BF7-4EB3-8DF1-084F24E33D39}"/>
    <cellStyle name="Normal 43" xfId="558" xr:uid="{00000000-0005-0000-0000-00003F020000}"/>
    <cellStyle name="Normal 5" xfId="559" xr:uid="{00000000-0005-0000-0000-000040020000}"/>
    <cellStyle name="Normal 5 2" xfId="560" xr:uid="{00000000-0005-0000-0000-000041020000}"/>
    <cellStyle name="Normal 6" xfId="616" xr:uid="{99B8BD02-0171-47F1-8199-A2C14B35C535}"/>
    <cellStyle name="Normal 6 2" xfId="561" xr:uid="{00000000-0005-0000-0000-000042020000}"/>
    <cellStyle name="Normal 7 2" xfId="562" xr:uid="{00000000-0005-0000-0000-000043020000}"/>
    <cellStyle name="Normal 9 2" xfId="563" xr:uid="{00000000-0005-0000-0000-000044020000}"/>
    <cellStyle name="Notas 2" xfId="564" xr:uid="{00000000-0005-0000-0000-000045020000}"/>
    <cellStyle name="Notas 2 2" xfId="565" xr:uid="{00000000-0005-0000-0000-000046020000}"/>
    <cellStyle name="Notas 2_Copia de Xl0000021.xls INGRID" xfId="566" xr:uid="{00000000-0005-0000-0000-000047020000}"/>
    <cellStyle name="Notas 3" xfId="567" xr:uid="{00000000-0005-0000-0000-000048020000}"/>
    <cellStyle name="Porcentaje" xfId="2" builtinId="5"/>
    <cellStyle name="Porcentaje 2" xfId="618" xr:uid="{D1C894C9-ED81-4359-9E2A-CAFEEA7028A2}"/>
    <cellStyle name="Porcentaje 2 2" xfId="624" xr:uid="{DAC794BC-20BA-46D9-8E92-18BE093F17FF}"/>
    <cellStyle name="Salida 2" xfId="568" xr:uid="{00000000-0005-0000-0000-00004A020000}"/>
    <cellStyle name="Salida 2 2" xfId="569" xr:uid="{00000000-0005-0000-0000-00004B020000}"/>
    <cellStyle name="Salida 2_Copia de Xl0000021.xls INGRID" xfId="570" xr:uid="{00000000-0005-0000-0000-00004C020000}"/>
    <cellStyle name="Salida 3" xfId="571" xr:uid="{00000000-0005-0000-0000-00004D020000}"/>
    <cellStyle name="Texto de advertencia 2" xfId="572" xr:uid="{00000000-0005-0000-0000-00004E020000}"/>
    <cellStyle name="Texto de advertencia 2 2" xfId="573" xr:uid="{00000000-0005-0000-0000-00004F020000}"/>
    <cellStyle name="Texto de advertencia 3" xfId="574" xr:uid="{00000000-0005-0000-0000-000050020000}"/>
    <cellStyle name="Texto explicativo 2" xfId="575" xr:uid="{00000000-0005-0000-0000-000051020000}"/>
    <cellStyle name="Texto explicativo 2 2" xfId="576" xr:uid="{00000000-0005-0000-0000-000052020000}"/>
    <cellStyle name="Texto explicativo 3" xfId="577" xr:uid="{00000000-0005-0000-0000-000053020000}"/>
    <cellStyle name="Título 1 2" xfId="582" xr:uid="{00000000-0005-0000-0000-000054020000}"/>
    <cellStyle name="Título 1 2 2" xfId="583" xr:uid="{00000000-0005-0000-0000-000055020000}"/>
    <cellStyle name="Título 1 2_2013-68" xfId="584" xr:uid="{00000000-0005-0000-0000-000056020000}"/>
    <cellStyle name="Título 1 3" xfId="585" xr:uid="{00000000-0005-0000-0000-000057020000}"/>
    <cellStyle name="Título 2 2" xfId="586" xr:uid="{00000000-0005-0000-0000-000058020000}"/>
    <cellStyle name="Título 2 2 2" xfId="587" xr:uid="{00000000-0005-0000-0000-000059020000}"/>
    <cellStyle name="Título 2 2_2013-68" xfId="588" xr:uid="{00000000-0005-0000-0000-00005A020000}"/>
    <cellStyle name="Título 2 3" xfId="589" xr:uid="{00000000-0005-0000-0000-00005B020000}"/>
    <cellStyle name="Título 3 2" xfId="590" xr:uid="{00000000-0005-0000-0000-00005C020000}"/>
    <cellStyle name="Título 3 2 2" xfId="591" xr:uid="{00000000-0005-0000-0000-00005D020000}"/>
    <cellStyle name="Título 3 2_2013-68" xfId="592" xr:uid="{00000000-0005-0000-0000-00005E020000}"/>
    <cellStyle name="Título 3 3" xfId="593" xr:uid="{00000000-0005-0000-0000-00005F020000}"/>
    <cellStyle name="Título 4" xfId="594" xr:uid="{00000000-0005-0000-0000-000060020000}"/>
    <cellStyle name="Título 4 2" xfId="595" xr:uid="{00000000-0005-0000-0000-000061020000}"/>
    <cellStyle name="Título 5" xfId="596" xr:uid="{00000000-0005-0000-0000-000062020000}"/>
    <cellStyle name="Total 2" xfId="578" xr:uid="{00000000-0005-0000-0000-000063020000}"/>
    <cellStyle name="Total 2 2" xfId="579" xr:uid="{00000000-0005-0000-0000-000064020000}"/>
    <cellStyle name="Total 2_2013-68" xfId="580" xr:uid="{00000000-0005-0000-0000-000065020000}"/>
    <cellStyle name="Total 3" xfId="581" xr:uid="{00000000-0005-0000-0000-00006602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3333CC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8EB4E3"/>
      <rgbColor rgb="FF996666"/>
      <rgbColor rgb="FFFFFFC0"/>
      <rgbColor rgb="FFDBEEF4"/>
      <rgbColor rgb="FF660066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CE6F2"/>
      <rgbColor rgb="FFCCFFCC"/>
      <rgbColor rgb="FFFFFF99"/>
      <rgbColor rgb="FFA6CAF0"/>
      <rgbColor rgb="FFCC9CCC"/>
      <rgbColor rgb="FFCC99FF"/>
      <rgbColor rgb="FFE3E3E3"/>
      <rgbColor rgb="FF558ED5"/>
      <rgbColor rgb="FF33CCCC"/>
      <rgbColor rgb="FFA0E0E0"/>
      <rgbColor rgb="FFB7DEE8"/>
      <rgbColor rgb="FFFF9900"/>
      <rgbColor rgb="FFE46C0A"/>
      <rgbColor rgb="FF336666"/>
      <rgbColor rgb="FF969696"/>
      <rgbColor rgb="FF215968"/>
      <rgbColor rgb="FF339966"/>
      <rgbColor rgb="FF003300"/>
      <rgbColor rgb="FF663300"/>
      <rgbColor rgb="FF996633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8769/Mis%20documentos/Downloads/2019-56%20(ENMIENDA%20CONSTRUCCION%20DE%20INFRAESTRUCTURA%20ESTACION%20DE%20BOMBEO%20SUBSISTEMA%20MIRADOR%20NORTE,%20LA%20ZURZA)%20(CONSTRUCTORA%20%20%20GLOB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://Caasd6-svr/costos/DOCUME~1/AMEJIA~1.COS/CONFIG~1/Temp/Rar$DI00.406/An&#225;lisis%20de%20Ingenier&#237;a%20(%20Insumos,%20Mano%20de%20Obra%20de%20Alba&#241;iler&#237;a%20de%20Obras%20P&#250;blicas%20del%20200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://CAASD/2019-32%20RED%20DE%20ABASTECIMIENTO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ERENCIA"/>
      <sheetName val="ENMIENDA"/>
      <sheetName val="C016201804(CONSTRUCTORA GLOBAL)"/>
      <sheetName val="HOJA RESUMEN"/>
      <sheetName val="ANEXO"/>
      <sheetName val="DESCUENTOS"/>
      <sheetName val="SOPOR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analisis de pu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"/>
      <sheetName val="MOVIMIENTO DE TIERRA"/>
      <sheetName val="Ins"/>
    </sheetNames>
    <sheetDataSet>
      <sheetData sheetId="0"/>
      <sheetData sheetId="1">
        <row r="117">
          <cell r="I117">
            <v>17019.79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3881-1183-4F3E-95E1-539301F3E6DB}">
  <dimension ref="A1:IV104"/>
  <sheetViews>
    <sheetView tabSelected="1" view="pageBreakPreview" zoomScale="75" zoomScaleSheetLayoutView="75" workbookViewId="0">
      <selection activeCell="J11" sqref="J11"/>
    </sheetView>
  </sheetViews>
  <sheetFormatPr baseColWidth="10" defaultRowHeight="15" x14ac:dyDescent="0.2"/>
  <cols>
    <col min="1" max="1" width="9.7109375" style="395" customWidth="1"/>
    <col min="2" max="2" width="51.42578125" style="395" customWidth="1"/>
    <col min="3" max="3" width="11.85546875" style="395" customWidth="1"/>
    <col min="4" max="4" width="10.28515625" style="395" customWidth="1"/>
    <col min="5" max="5" width="14.42578125" style="396" customWidth="1"/>
    <col min="6" max="6" width="20.85546875" style="395" customWidth="1"/>
    <col min="7" max="7" width="22.140625" style="395" customWidth="1"/>
    <col min="8" max="8" width="23" style="395" customWidth="1"/>
    <col min="9" max="9" width="11.42578125" style="395" customWidth="1"/>
    <col min="10" max="10" width="101.42578125" style="395" customWidth="1"/>
    <col min="11" max="16384" width="11.42578125" style="395"/>
  </cols>
  <sheetData>
    <row r="1" spans="1:256" s="572" customFormat="1" ht="20.25" x14ac:dyDescent="0.3">
      <c r="A1" s="583" t="s">
        <v>21</v>
      </c>
      <c r="B1" s="583"/>
      <c r="C1" s="583"/>
      <c r="D1" s="583"/>
      <c r="E1" s="583"/>
      <c r="F1" s="583"/>
      <c r="G1" s="583"/>
      <c r="H1" s="579"/>
      <c r="I1" s="579"/>
      <c r="J1" s="579"/>
    </row>
    <row r="2" spans="1:256" s="572" customFormat="1" ht="20.25" x14ac:dyDescent="0.3">
      <c r="A2" s="584" t="s">
        <v>277</v>
      </c>
      <c r="B2" s="584"/>
      <c r="C2" s="584"/>
      <c r="D2" s="584"/>
      <c r="E2" s="584"/>
      <c r="F2" s="584"/>
      <c r="G2" s="584"/>
    </row>
    <row r="3" spans="1:256" s="572" customFormat="1" ht="20.25" x14ac:dyDescent="0.3">
      <c r="A3" s="583" t="s">
        <v>276</v>
      </c>
      <c r="B3" s="583"/>
      <c r="C3" s="583"/>
      <c r="D3" s="583"/>
      <c r="E3" s="583"/>
      <c r="F3" s="583"/>
      <c r="G3" s="583"/>
    </row>
    <row r="4" spans="1:256" s="572" customFormat="1" ht="23.25" x14ac:dyDescent="0.35">
      <c r="A4" s="578"/>
      <c r="B4" s="583"/>
      <c r="C4" s="583"/>
      <c r="D4" s="583"/>
      <c r="E4" s="583"/>
      <c r="F4" s="583"/>
      <c r="G4" s="583"/>
    </row>
    <row r="5" spans="1:256" s="572" customFormat="1" ht="20.25" x14ac:dyDescent="0.3">
      <c r="A5" s="577"/>
      <c r="B5" s="576"/>
      <c r="C5" s="574"/>
      <c r="D5" s="574"/>
      <c r="E5" s="575"/>
      <c r="F5" s="574"/>
      <c r="G5" s="573"/>
    </row>
    <row r="6" spans="1:256" ht="18.75" x14ac:dyDescent="0.3">
      <c r="A6" s="585" t="s">
        <v>275</v>
      </c>
      <c r="B6" s="585"/>
      <c r="C6" s="571"/>
      <c r="D6" s="571"/>
      <c r="E6" s="571"/>
      <c r="F6" s="586"/>
      <c r="G6" s="586"/>
    </row>
    <row r="7" spans="1:256" s="570" customFormat="1" ht="117" customHeight="1" x14ac:dyDescent="0.25">
      <c r="A7" s="587" t="s">
        <v>274</v>
      </c>
      <c r="B7" s="587"/>
      <c r="C7" s="587"/>
      <c r="D7" s="587"/>
      <c r="E7" s="587"/>
      <c r="F7" s="587"/>
      <c r="G7" s="587"/>
    </row>
    <row r="8" spans="1:256" ht="16.5" thickBot="1" x14ac:dyDescent="0.3">
      <c r="B8" s="588"/>
      <c r="C8" s="588"/>
      <c r="D8" s="588"/>
      <c r="E8" s="588"/>
      <c r="F8" s="588"/>
      <c r="G8" s="588"/>
    </row>
    <row r="9" spans="1:256" ht="18" customHeight="1" thickTop="1" thickBot="1" x14ac:dyDescent="0.25">
      <c r="A9" s="589" t="s">
        <v>23</v>
      </c>
      <c r="B9" s="590" t="s">
        <v>24</v>
      </c>
      <c r="C9" s="590" t="s">
        <v>25</v>
      </c>
      <c r="D9" s="590" t="s">
        <v>26</v>
      </c>
      <c r="E9" s="591" t="s">
        <v>27</v>
      </c>
      <c r="F9" s="590" t="s">
        <v>28</v>
      </c>
      <c r="G9" s="592" t="s">
        <v>2</v>
      </c>
      <c r="H9" s="569"/>
    </row>
    <row r="10" spans="1:256" ht="11.25" customHeight="1" thickTop="1" thickBot="1" x14ac:dyDescent="0.35">
      <c r="A10" s="589"/>
      <c r="B10" s="590"/>
      <c r="C10" s="590"/>
      <c r="D10" s="590"/>
      <c r="E10" s="591"/>
      <c r="F10" s="590"/>
      <c r="G10" s="592"/>
      <c r="H10" s="568"/>
    </row>
    <row r="11" spans="1:256" ht="16.5" customHeight="1" thickTop="1" x14ac:dyDescent="0.2">
      <c r="A11" s="567"/>
      <c r="B11" s="565"/>
      <c r="C11" s="565"/>
      <c r="D11" s="565"/>
      <c r="E11" s="566"/>
      <c r="F11" s="565"/>
      <c r="G11" s="564"/>
    </row>
    <row r="12" spans="1:256" ht="26.25" customHeight="1" x14ac:dyDescent="0.3">
      <c r="A12" s="526" t="s">
        <v>4</v>
      </c>
      <c r="B12" s="543" t="s">
        <v>10</v>
      </c>
      <c r="C12" s="517"/>
      <c r="D12" s="554"/>
      <c r="E12" s="515"/>
      <c r="F12" s="554"/>
      <c r="G12" s="563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1"/>
      <c r="AA12" s="401"/>
      <c r="AB12" s="401"/>
      <c r="AC12" s="401"/>
      <c r="AD12" s="401"/>
      <c r="AE12" s="401"/>
      <c r="AF12" s="401"/>
      <c r="AG12" s="401"/>
      <c r="AH12" s="401"/>
      <c r="AI12" s="401"/>
      <c r="AJ12" s="401"/>
      <c r="AK12" s="401"/>
      <c r="AL12" s="401"/>
      <c r="AM12" s="401"/>
      <c r="AN12" s="401"/>
      <c r="AO12" s="401"/>
      <c r="AP12" s="401"/>
      <c r="AQ12" s="401"/>
      <c r="AR12" s="401"/>
      <c r="AS12" s="401"/>
      <c r="AT12" s="401"/>
      <c r="AU12" s="401"/>
      <c r="AV12" s="401"/>
      <c r="AW12" s="401"/>
      <c r="AX12" s="401"/>
      <c r="AY12" s="401"/>
      <c r="AZ12" s="401"/>
      <c r="BA12" s="401"/>
      <c r="BB12" s="401"/>
      <c r="BC12" s="401"/>
      <c r="BD12" s="401"/>
      <c r="BE12" s="401"/>
      <c r="BF12" s="401"/>
      <c r="BG12" s="401"/>
      <c r="BH12" s="401"/>
      <c r="BI12" s="401"/>
      <c r="BJ12" s="401"/>
      <c r="BK12" s="401"/>
      <c r="BL12" s="401"/>
      <c r="BM12" s="401"/>
      <c r="BN12" s="401"/>
      <c r="BO12" s="401"/>
      <c r="BP12" s="401"/>
      <c r="BQ12" s="401"/>
      <c r="BR12" s="401"/>
      <c r="BS12" s="401"/>
      <c r="BT12" s="401"/>
      <c r="BU12" s="401"/>
      <c r="BV12" s="401"/>
      <c r="BW12" s="401"/>
      <c r="BX12" s="401"/>
      <c r="BY12" s="401"/>
      <c r="BZ12" s="401"/>
      <c r="CA12" s="401"/>
      <c r="CB12" s="401"/>
      <c r="CC12" s="401"/>
      <c r="CD12" s="401"/>
      <c r="CE12" s="401"/>
      <c r="CF12" s="401"/>
      <c r="CG12" s="401"/>
      <c r="CH12" s="401"/>
      <c r="CI12" s="401"/>
      <c r="CJ12" s="401"/>
      <c r="CK12" s="401"/>
      <c r="CL12" s="401"/>
      <c r="CM12" s="401"/>
      <c r="CN12" s="401"/>
      <c r="CO12" s="401"/>
      <c r="CP12" s="401"/>
      <c r="CQ12" s="401"/>
      <c r="CR12" s="401"/>
      <c r="CS12" s="401"/>
      <c r="CT12" s="401"/>
      <c r="CU12" s="401"/>
      <c r="CV12" s="401"/>
      <c r="CW12" s="401"/>
      <c r="CX12" s="401"/>
      <c r="CY12" s="401"/>
      <c r="CZ12" s="401"/>
      <c r="DA12" s="401"/>
      <c r="DB12" s="401"/>
      <c r="DC12" s="401"/>
      <c r="DD12" s="401"/>
      <c r="DE12" s="401"/>
      <c r="DF12" s="401"/>
      <c r="DG12" s="401"/>
      <c r="DH12" s="401"/>
      <c r="DI12" s="401"/>
      <c r="DJ12" s="401"/>
      <c r="DK12" s="401"/>
      <c r="DL12" s="401"/>
      <c r="DM12" s="401"/>
      <c r="DN12" s="401"/>
      <c r="DO12" s="401"/>
      <c r="DP12" s="401"/>
      <c r="DQ12" s="401"/>
      <c r="DR12" s="401"/>
      <c r="DS12" s="401"/>
      <c r="DT12" s="401"/>
      <c r="DU12" s="401"/>
      <c r="DV12" s="401"/>
      <c r="DW12" s="401"/>
      <c r="DX12" s="401"/>
      <c r="DY12" s="401"/>
      <c r="DZ12" s="401"/>
      <c r="EA12" s="401"/>
      <c r="EB12" s="401"/>
      <c r="EC12" s="401"/>
      <c r="ED12" s="401"/>
      <c r="EE12" s="401"/>
      <c r="EF12" s="401"/>
      <c r="EG12" s="401"/>
      <c r="EH12" s="401"/>
      <c r="EI12" s="401"/>
      <c r="EJ12" s="401"/>
      <c r="EK12" s="401"/>
      <c r="EL12" s="401"/>
      <c r="EM12" s="401"/>
      <c r="EN12" s="401"/>
      <c r="EO12" s="401"/>
      <c r="EP12" s="401"/>
      <c r="EQ12" s="401"/>
      <c r="ER12" s="401"/>
      <c r="ES12" s="401"/>
      <c r="ET12" s="401"/>
      <c r="EU12" s="401"/>
      <c r="EV12" s="401"/>
      <c r="EW12" s="401"/>
      <c r="EX12" s="401"/>
      <c r="EY12" s="401"/>
      <c r="EZ12" s="401"/>
      <c r="FA12" s="401"/>
      <c r="FB12" s="401"/>
      <c r="FC12" s="401"/>
      <c r="FD12" s="401"/>
      <c r="FE12" s="401"/>
      <c r="FF12" s="401"/>
      <c r="FG12" s="401"/>
      <c r="FH12" s="401"/>
      <c r="FI12" s="401"/>
      <c r="FJ12" s="401"/>
      <c r="FK12" s="401"/>
      <c r="FL12" s="401"/>
      <c r="FM12" s="401"/>
      <c r="FN12" s="401"/>
      <c r="FO12" s="401"/>
      <c r="FP12" s="401"/>
      <c r="FQ12" s="401"/>
      <c r="FR12" s="401"/>
      <c r="FS12" s="401"/>
      <c r="FT12" s="401"/>
      <c r="FU12" s="401"/>
      <c r="FV12" s="401"/>
      <c r="FW12" s="401"/>
      <c r="FX12" s="401"/>
      <c r="FY12" s="401"/>
      <c r="FZ12" s="401"/>
      <c r="GA12" s="401"/>
      <c r="GB12" s="401"/>
      <c r="GC12" s="401"/>
      <c r="GD12" s="401"/>
      <c r="GE12" s="401"/>
      <c r="GF12" s="401"/>
      <c r="GG12" s="401"/>
      <c r="GH12" s="401"/>
      <c r="GI12" s="401"/>
      <c r="GJ12" s="401"/>
      <c r="GK12" s="401"/>
      <c r="GL12" s="401"/>
      <c r="GM12" s="401"/>
      <c r="GN12" s="401"/>
      <c r="GO12" s="401"/>
      <c r="GP12" s="401"/>
      <c r="GQ12" s="401"/>
      <c r="GR12" s="401"/>
      <c r="GS12" s="401"/>
      <c r="GT12" s="401"/>
      <c r="GU12" s="401"/>
      <c r="GV12" s="401"/>
      <c r="GW12" s="401"/>
      <c r="GX12" s="401"/>
      <c r="GY12" s="401"/>
      <c r="GZ12" s="401"/>
      <c r="HA12" s="401"/>
      <c r="HB12" s="401"/>
      <c r="HC12" s="401"/>
      <c r="HD12" s="401"/>
      <c r="HE12" s="401"/>
      <c r="HF12" s="401"/>
      <c r="HG12" s="401"/>
      <c r="HH12" s="401"/>
      <c r="HI12" s="401"/>
      <c r="HJ12" s="401"/>
      <c r="HK12" s="401"/>
      <c r="HL12" s="401"/>
      <c r="HM12" s="401"/>
      <c r="HN12" s="401"/>
      <c r="HO12" s="401"/>
      <c r="HP12" s="401"/>
      <c r="HQ12" s="401"/>
      <c r="HR12" s="401"/>
      <c r="HS12" s="401"/>
      <c r="HT12" s="401"/>
      <c r="HU12" s="401"/>
      <c r="HV12" s="401"/>
      <c r="HW12" s="401"/>
      <c r="HX12" s="401"/>
      <c r="HY12" s="401"/>
      <c r="HZ12" s="401"/>
      <c r="IA12" s="401"/>
      <c r="IB12" s="401"/>
      <c r="IC12" s="401"/>
      <c r="ID12" s="401"/>
      <c r="IE12" s="401"/>
      <c r="IF12" s="401"/>
      <c r="IG12" s="401"/>
      <c r="IH12" s="401"/>
      <c r="II12" s="401"/>
      <c r="IJ12" s="401"/>
      <c r="IK12" s="401"/>
      <c r="IL12" s="401"/>
      <c r="IM12" s="401"/>
      <c r="IN12" s="401"/>
      <c r="IO12" s="401"/>
      <c r="IP12" s="401"/>
      <c r="IQ12" s="401"/>
      <c r="IR12" s="401"/>
      <c r="IS12" s="401"/>
      <c r="IT12" s="401"/>
      <c r="IU12" s="401"/>
      <c r="IV12" s="401"/>
    </row>
    <row r="13" spans="1:256" s="498" customFormat="1" ht="41.25" customHeight="1" x14ac:dyDescent="0.2">
      <c r="A13" s="550" t="s">
        <v>11</v>
      </c>
      <c r="B13" s="532" t="s">
        <v>273</v>
      </c>
      <c r="C13" s="549">
        <v>45.56</v>
      </c>
      <c r="D13" s="548" t="s">
        <v>1</v>
      </c>
      <c r="E13" s="544"/>
      <c r="F13" s="562">
        <f>ROUND(C13*E13,2)</f>
        <v>0</v>
      </c>
      <c r="G13" s="561"/>
    </row>
    <row r="14" spans="1:256" ht="21.75" customHeight="1" x14ac:dyDescent="0.3">
      <c r="A14" s="550" t="s">
        <v>12</v>
      </c>
      <c r="B14" s="555" t="s">
        <v>36</v>
      </c>
      <c r="C14" s="517">
        <v>49.8</v>
      </c>
      <c r="D14" s="516" t="s">
        <v>1</v>
      </c>
      <c r="E14" s="515"/>
      <c r="F14" s="542">
        <f>ROUND(C14*E14,2)</f>
        <v>0</v>
      </c>
      <c r="G14" s="529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1"/>
      <c r="AG14" s="401"/>
      <c r="AH14" s="401"/>
      <c r="AI14" s="401"/>
      <c r="AJ14" s="401"/>
      <c r="AK14" s="401"/>
      <c r="AL14" s="401"/>
      <c r="AM14" s="401"/>
      <c r="AN14" s="401"/>
      <c r="AO14" s="401"/>
      <c r="AP14" s="401"/>
      <c r="AQ14" s="401"/>
      <c r="AR14" s="401"/>
      <c r="AS14" s="401"/>
      <c r="AT14" s="401"/>
      <c r="AU14" s="401"/>
      <c r="AV14" s="401"/>
      <c r="AW14" s="401"/>
      <c r="AX14" s="401"/>
      <c r="AY14" s="401"/>
      <c r="AZ14" s="401"/>
      <c r="BA14" s="401"/>
      <c r="BB14" s="401"/>
      <c r="BC14" s="401"/>
      <c r="BD14" s="401"/>
      <c r="BE14" s="401"/>
      <c r="BF14" s="401"/>
      <c r="BG14" s="401"/>
      <c r="BH14" s="401"/>
      <c r="BI14" s="401"/>
      <c r="BJ14" s="401"/>
      <c r="BK14" s="401"/>
      <c r="BL14" s="401"/>
      <c r="BM14" s="401"/>
      <c r="BN14" s="401"/>
      <c r="BO14" s="401"/>
      <c r="BP14" s="401"/>
      <c r="BQ14" s="401"/>
      <c r="BR14" s="401"/>
      <c r="BS14" s="401"/>
      <c r="BT14" s="401"/>
      <c r="BU14" s="401"/>
      <c r="BV14" s="401"/>
      <c r="BW14" s="401"/>
      <c r="BX14" s="401"/>
      <c r="BY14" s="401"/>
      <c r="BZ14" s="401"/>
      <c r="CA14" s="401"/>
      <c r="CB14" s="401"/>
      <c r="CC14" s="401"/>
      <c r="CD14" s="401"/>
      <c r="CE14" s="401"/>
      <c r="CF14" s="401"/>
      <c r="CG14" s="401"/>
      <c r="CH14" s="401"/>
      <c r="CI14" s="401"/>
      <c r="CJ14" s="401"/>
      <c r="CK14" s="401"/>
      <c r="CL14" s="401"/>
      <c r="CM14" s="401"/>
      <c r="CN14" s="401"/>
      <c r="CO14" s="401"/>
      <c r="CP14" s="401"/>
      <c r="CQ14" s="401"/>
      <c r="CR14" s="401"/>
      <c r="CS14" s="401"/>
      <c r="CT14" s="401"/>
      <c r="CU14" s="401"/>
      <c r="CV14" s="401"/>
      <c r="CW14" s="401"/>
      <c r="CX14" s="401"/>
      <c r="CY14" s="401"/>
      <c r="CZ14" s="401"/>
      <c r="DA14" s="401"/>
      <c r="DB14" s="401"/>
      <c r="DC14" s="401"/>
      <c r="DD14" s="401"/>
      <c r="DE14" s="401"/>
      <c r="DF14" s="401"/>
      <c r="DG14" s="401"/>
      <c r="DH14" s="401"/>
      <c r="DI14" s="401"/>
      <c r="DJ14" s="401"/>
      <c r="DK14" s="401"/>
      <c r="DL14" s="401"/>
      <c r="DM14" s="401"/>
      <c r="DN14" s="401"/>
      <c r="DO14" s="401"/>
      <c r="DP14" s="401"/>
      <c r="DQ14" s="401"/>
      <c r="DR14" s="401"/>
      <c r="DS14" s="401"/>
      <c r="DT14" s="401"/>
      <c r="DU14" s="401"/>
      <c r="DV14" s="401"/>
      <c r="DW14" s="401"/>
      <c r="DX14" s="401"/>
      <c r="DY14" s="401"/>
      <c r="DZ14" s="401"/>
      <c r="EA14" s="401"/>
      <c r="EB14" s="401"/>
      <c r="EC14" s="401"/>
      <c r="ED14" s="401"/>
      <c r="EE14" s="401"/>
      <c r="EF14" s="401"/>
      <c r="EG14" s="401"/>
      <c r="EH14" s="401"/>
      <c r="EI14" s="401"/>
      <c r="EJ14" s="401"/>
      <c r="EK14" s="401"/>
      <c r="EL14" s="401"/>
      <c r="EM14" s="401"/>
      <c r="EN14" s="401"/>
      <c r="EO14" s="401"/>
      <c r="EP14" s="401"/>
      <c r="EQ14" s="401"/>
      <c r="ER14" s="401"/>
      <c r="ES14" s="401"/>
      <c r="ET14" s="401"/>
      <c r="EU14" s="401"/>
      <c r="EV14" s="401"/>
      <c r="EW14" s="401"/>
      <c r="EX14" s="401"/>
      <c r="EY14" s="401"/>
      <c r="EZ14" s="401"/>
      <c r="FA14" s="401"/>
      <c r="FB14" s="401"/>
      <c r="FC14" s="401"/>
      <c r="FD14" s="401"/>
      <c r="FE14" s="401"/>
      <c r="FF14" s="401"/>
      <c r="FG14" s="401"/>
      <c r="FH14" s="401"/>
      <c r="FI14" s="401"/>
      <c r="FJ14" s="401"/>
      <c r="FK14" s="401"/>
      <c r="FL14" s="401"/>
      <c r="FM14" s="401"/>
      <c r="FN14" s="401"/>
      <c r="FO14" s="401"/>
      <c r="FP14" s="401"/>
      <c r="FQ14" s="401"/>
      <c r="FR14" s="401"/>
      <c r="FS14" s="401"/>
      <c r="FT14" s="401"/>
      <c r="FU14" s="401"/>
      <c r="FV14" s="401"/>
      <c r="FW14" s="401"/>
      <c r="FX14" s="401"/>
      <c r="FY14" s="401"/>
      <c r="FZ14" s="401"/>
      <c r="GA14" s="401"/>
      <c r="GB14" s="401"/>
      <c r="GC14" s="401"/>
      <c r="GD14" s="401"/>
      <c r="GE14" s="401"/>
      <c r="GF14" s="401"/>
      <c r="GG14" s="401"/>
      <c r="GH14" s="401"/>
      <c r="GI14" s="401"/>
      <c r="GJ14" s="401"/>
      <c r="GK14" s="401"/>
      <c r="GL14" s="401"/>
      <c r="GM14" s="401"/>
      <c r="GN14" s="401"/>
      <c r="GO14" s="401"/>
      <c r="GP14" s="401"/>
      <c r="GQ14" s="401"/>
      <c r="GR14" s="401"/>
      <c r="GS14" s="401"/>
      <c r="GT14" s="401"/>
      <c r="GU14" s="401"/>
      <c r="GV14" s="401"/>
      <c r="GW14" s="401"/>
      <c r="GX14" s="401"/>
      <c r="GY14" s="401"/>
      <c r="GZ14" s="401"/>
      <c r="HA14" s="401"/>
      <c r="HB14" s="401"/>
      <c r="HC14" s="401"/>
      <c r="HD14" s="401"/>
      <c r="HE14" s="401"/>
      <c r="HF14" s="401"/>
      <c r="HG14" s="401"/>
      <c r="HH14" s="401"/>
      <c r="HI14" s="401"/>
      <c r="HJ14" s="401"/>
      <c r="HK14" s="401"/>
      <c r="HL14" s="401"/>
      <c r="HM14" s="401"/>
      <c r="HN14" s="401"/>
      <c r="HO14" s="401"/>
      <c r="HP14" s="401"/>
      <c r="HQ14" s="401"/>
      <c r="HR14" s="401"/>
      <c r="HS14" s="401"/>
      <c r="HT14" s="401"/>
      <c r="HU14" s="401"/>
      <c r="HV14" s="401"/>
      <c r="HW14" s="401"/>
      <c r="HX14" s="401"/>
      <c r="HY14" s="401"/>
      <c r="HZ14" s="401"/>
      <c r="IA14" s="401"/>
      <c r="IB14" s="401"/>
      <c r="IC14" s="401"/>
      <c r="ID14" s="401"/>
      <c r="IE14" s="401"/>
      <c r="IF14" s="401"/>
      <c r="IG14" s="401"/>
      <c r="IH14" s="401"/>
      <c r="II14" s="401"/>
      <c r="IJ14" s="401"/>
      <c r="IK14" s="401"/>
      <c r="IL14" s="401"/>
      <c r="IM14" s="401"/>
      <c r="IN14" s="401"/>
      <c r="IO14" s="401"/>
      <c r="IP14" s="401"/>
      <c r="IQ14" s="401"/>
      <c r="IR14" s="401"/>
      <c r="IS14" s="401"/>
      <c r="IT14" s="401"/>
      <c r="IU14" s="401"/>
      <c r="IV14" s="401"/>
    </row>
    <row r="15" spans="1:256" ht="24" customHeight="1" x14ac:dyDescent="0.3">
      <c r="A15" s="550" t="s">
        <v>272</v>
      </c>
      <c r="B15" s="555" t="s">
        <v>271</v>
      </c>
      <c r="C15" s="517">
        <v>527.02</v>
      </c>
      <c r="D15" s="516" t="s">
        <v>1</v>
      </c>
      <c r="E15" s="515"/>
      <c r="F15" s="542">
        <f>ROUND(C15*E15,2)</f>
        <v>0</v>
      </c>
      <c r="G15" s="527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401"/>
      <c r="AG15" s="401"/>
      <c r="AH15" s="401"/>
      <c r="AI15" s="401"/>
      <c r="AJ15" s="401"/>
      <c r="AK15" s="401"/>
      <c r="AL15" s="401"/>
      <c r="AM15" s="401"/>
      <c r="AN15" s="401"/>
      <c r="AO15" s="401"/>
      <c r="AP15" s="401"/>
      <c r="AQ15" s="401"/>
      <c r="AR15" s="401"/>
      <c r="AS15" s="401"/>
      <c r="AT15" s="401"/>
      <c r="AU15" s="401"/>
      <c r="AV15" s="401"/>
      <c r="AW15" s="401"/>
      <c r="AX15" s="401"/>
      <c r="AY15" s="401"/>
      <c r="AZ15" s="401"/>
      <c r="BA15" s="401"/>
      <c r="BB15" s="401"/>
      <c r="BC15" s="401"/>
      <c r="BD15" s="401"/>
      <c r="BE15" s="401"/>
      <c r="BF15" s="401"/>
      <c r="BG15" s="401"/>
      <c r="BH15" s="401"/>
      <c r="BI15" s="401"/>
      <c r="BJ15" s="401"/>
      <c r="BK15" s="401"/>
      <c r="BL15" s="401"/>
      <c r="BM15" s="401"/>
      <c r="BN15" s="401"/>
      <c r="BO15" s="401"/>
      <c r="BP15" s="401"/>
      <c r="BQ15" s="401"/>
      <c r="BR15" s="401"/>
      <c r="BS15" s="401"/>
      <c r="BT15" s="401"/>
      <c r="BU15" s="401"/>
      <c r="BV15" s="401"/>
      <c r="BW15" s="401"/>
      <c r="BX15" s="401"/>
      <c r="BY15" s="401"/>
      <c r="BZ15" s="401"/>
      <c r="CA15" s="401"/>
      <c r="CB15" s="401"/>
      <c r="CC15" s="401"/>
      <c r="CD15" s="401"/>
      <c r="CE15" s="401"/>
      <c r="CF15" s="401"/>
      <c r="CG15" s="401"/>
      <c r="CH15" s="401"/>
      <c r="CI15" s="401"/>
      <c r="CJ15" s="401"/>
      <c r="CK15" s="401"/>
      <c r="CL15" s="401"/>
      <c r="CM15" s="401"/>
      <c r="CN15" s="401"/>
      <c r="CO15" s="401"/>
      <c r="CP15" s="401"/>
      <c r="CQ15" s="401"/>
      <c r="CR15" s="401"/>
      <c r="CS15" s="401"/>
      <c r="CT15" s="401"/>
      <c r="CU15" s="401"/>
      <c r="CV15" s="401"/>
      <c r="CW15" s="401"/>
      <c r="CX15" s="401"/>
      <c r="CY15" s="401"/>
      <c r="CZ15" s="401"/>
      <c r="DA15" s="401"/>
      <c r="DB15" s="401"/>
      <c r="DC15" s="401"/>
      <c r="DD15" s="401"/>
      <c r="DE15" s="401"/>
      <c r="DF15" s="401"/>
      <c r="DG15" s="401"/>
      <c r="DH15" s="401"/>
      <c r="DI15" s="401"/>
      <c r="DJ15" s="401"/>
      <c r="DK15" s="401"/>
      <c r="DL15" s="401"/>
      <c r="DM15" s="401"/>
      <c r="DN15" s="401"/>
      <c r="DO15" s="401"/>
      <c r="DP15" s="401"/>
      <c r="DQ15" s="401"/>
      <c r="DR15" s="401"/>
      <c r="DS15" s="401"/>
      <c r="DT15" s="401"/>
      <c r="DU15" s="401"/>
      <c r="DV15" s="401"/>
      <c r="DW15" s="401"/>
      <c r="DX15" s="401"/>
      <c r="DY15" s="401"/>
      <c r="DZ15" s="401"/>
      <c r="EA15" s="401"/>
      <c r="EB15" s="401"/>
      <c r="EC15" s="401"/>
      <c r="ED15" s="401"/>
      <c r="EE15" s="401"/>
      <c r="EF15" s="401"/>
      <c r="EG15" s="401"/>
      <c r="EH15" s="401"/>
      <c r="EI15" s="401"/>
      <c r="EJ15" s="401"/>
      <c r="EK15" s="401"/>
      <c r="EL15" s="401"/>
      <c r="EM15" s="401"/>
      <c r="EN15" s="401"/>
      <c r="EO15" s="401"/>
      <c r="EP15" s="401"/>
      <c r="EQ15" s="401"/>
      <c r="ER15" s="401"/>
      <c r="ES15" s="401"/>
      <c r="ET15" s="401"/>
      <c r="EU15" s="401"/>
      <c r="EV15" s="401"/>
      <c r="EW15" s="401"/>
      <c r="EX15" s="401"/>
      <c r="EY15" s="401"/>
      <c r="EZ15" s="401"/>
      <c r="FA15" s="401"/>
      <c r="FB15" s="401"/>
      <c r="FC15" s="401"/>
      <c r="FD15" s="401"/>
      <c r="FE15" s="401"/>
      <c r="FF15" s="401"/>
      <c r="FG15" s="401"/>
      <c r="FH15" s="401"/>
      <c r="FI15" s="401"/>
      <c r="FJ15" s="401"/>
      <c r="FK15" s="401"/>
      <c r="FL15" s="401"/>
      <c r="FM15" s="401"/>
      <c r="FN15" s="401"/>
      <c r="FO15" s="401"/>
      <c r="FP15" s="401"/>
      <c r="FQ15" s="401"/>
      <c r="FR15" s="401"/>
      <c r="FS15" s="401"/>
      <c r="FT15" s="401"/>
      <c r="FU15" s="401"/>
      <c r="FV15" s="401"/>
      <c r="FW15" s="401"/>
      <c r="FX15" s="401"/>
      <c r="FY15" s="401"/>
      <c r="FZ15" s="401"/>
      <c r="GA15" s="401"/>
      <c r="GB15" s="401"/>
      <c r="GC15" s="401"/>
      <c r="GD15" s="401"/>
      <c r="GE15" s="401"/>
      <c r="GF15" s="401"/>
      <c r="GG15" s="401"/>
      <c r="GH15" s="401"/>
      <c r="GI15" s="401"/>
      <c r="GJ15" s="401"/>
      <c r="GK15" s="401"/>
      <c r="GL15" s="401"/>
      <c r="GM15" s="401"/>
      <c r="GN15" s="401"/>
      <c r="GO15" s="401"/>
      <c r="GP15" s="401"/>
      <c r="GQ15" s="401"/>
      <c r="GR15" s="401"/>
      <c r="GS15" s="401"/>
      <c r="GT15" s="401"/>
      <c r="GU15" s="401"/>
      <c r="GV15" s="401"/>
      <c r="GW15" s="401"/>
      <c r="GX15" s="401"/>
      <c r="GY15" s="401"/>
      <c r="GZ15" s="401"/>
      <c r="HA15" s="401"/>
      <c r="HB15" s="401"/>
      <c r="HC15" s="401"/>
      <c r="HD15" s="401"/>
      <c r="HE15" s="401"/>
      <c r="HF15" s="401"/>
      <c r="HG15" s="401"/>
      <c r="HH15" s="401"/>
      <c r="HI15" s="401"/>
      <c r="HJ15" s="401"/>
      <c r="HK15" s="401"/>
      <c r="HL15" s="401"/>
      <c r="HM15" s="401"/>
      <c r="HN15" s="401"/>
      <c r="HO15" s="401"/>
      <c r="HP15" s="401"/>
      <c r="HQ15" s="401"/>
      <c r="HR15" s="401"/>
      <c r="HS15" s="401"/>
      <c r="HT15" s="401"/>
      <c r="HU15" s="401"/>
      <c r="HV15" s="401"/>
      <c r="HW15" s="401"/>
      <c r="HX15" s="401"/>
      <c r="HY15" s="401"/>
      <c r="HZ15" s="401"/>
      <c r="IA15" s="401"/>
      <c r="IB15" s="401"/>
      <c r="IC15" s="401"/>
      <c r="ID15" s="401"/>
      <c r="IE15" s="401"/>
      <c r="IF15" s="401"/>
      <c r="IG15" s="401"/>
      <c r="IH15" s="401"/>
      <c r="II15" s="401"/>
      <c r="IJ15" s="401"/>
      <c r="IK15" s="401"/>
      <c r="IL15" s="401"/>
      <c r="IM15" s="401"/>
      <c r="IN15" s="401"/>
      <c r="IO15" s="401"/>
      <c r="IP15" s="401"/>
      <c r="IQ15" s="401"/>
      <c r="IR15" s="401"/>
      <c r="IS15" s="401"/>
      <c r="IT15" s="401"/>
      <c r="IU15" s="401"/>
      <c r="IV15" s="401"/>
    </row>
    <row r="16" spans="1:256" ht="24" customHeight="1" x14ac:dyDescent="0.2">
      <c r="A16" s="560" t="s">
        <v>270</v>
      </c>
      <c r="B16" s="559" t="s">
        <v>269</v>
      </c>
      <c r="C16" s="558">
        <f>(+C21+C22+C23)*2</f>
        <v>1637.9</v>
      </c>
      <c r="D16" s="557" t="s">
        <v>3</v>
      </c>
      <c r="E16" s="556"/>
      <c r="F16" s="552">
        <f>+C16*E16</f>
        <v>0</v>
      </c>
      <c r="G16" s="527">
        <f>SUM(F13:F16)</f>
        <v>0</v>
      </c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1"/>
      <c r="X16" s="401"/>
      <c r="Y16" s="401"/>
      <c r="Z16" s="401"/>
      <c r="AA16" s="401"/>
      <c r="AB16" s="401"/>
      <c r="AC16" s="401"/>
      <c r="AD16" s="401"/>
      <c r="AE16" s="401"/>
      <c r="AF16" s="401"/>
      <c r="AG16" s="401"/>
      <c r="AH16" s="401"/>
      <c r="AI16" s="401"/>
      <c r="AJ16" s="401"/>
      <c r="AK16" s="401"/>
      <c r="AL16" s="401"/>
      <c r="AM16" s="401"/>
      <c r="AN16" s="401"/>
      <c r="AO16" s="401"/>
      <c r="AP16" s="401"/>
      <c r="AQ16" s="401"/>
      <c r="AR16" s="401"/>
      <c r="AS16" s="401"/>
      <c r="AT16" s="401"/>
      <c r="AU16" s="401"/>
      <c r="AV16" s="401"/>
      <c r="AW16" s="401"/>
      <c r="AX16" s="401"/>
      <c r="AY16" s="401"/>
      <c r="AZ16" s="401"/>
      <c r="BA16" s="401"/>
      <c r="BB16" s="401"/>
      <c r="BC16" s="401"/>
      <c r="BD16" s="401"/>
      <c r="BE16" s="401"/>
      <c r="BF16" s="401"/>
      <c r="BG16" s="401"/>
      <c r="BH16" s="401"/>
      <c r="BI16" s="401"/>
      <c r="BJ16" s="401"/>
      <c r="BK16" s="401"/>
      <c r="BL16" s="401"/>
      <c r="BM16" s="401"/>
      <c r="BN16" s="401"/>
      <c r="BO16" s="401"/>
      <c r="BP16" s="401"/>
      <c r="BQ16" s="401"/>
      <c r="BR16" s="401"/>
      <c r="BS16" s="401"/>
      <c r="BT16" s="401"/>
      <c r="BU16" s="401"/>
      <c r="BV16" s="401"/>
      <c r="BW16" s="401"/>
      <c r="BX16" s="401"/>
      <c r="BY16" s="401"/>
      <c r="BZ16" s="401"/>
      <c r="CA16" s="401"/>
      <c r="CB16" s="401"/>
      <c r="CC16" s="401"/>
      <c r="CD16" s="401"/>
      <c r="CE16" s="401"/>
      <c r="CF16" s="401"/>
      <c r="CG16" s="401"/>
      <c r="CH16" s="401"/>
      <c r="CI16" s="401"/>
      <c r="CJ16" s="401"/>
      <c r="CK16" s="401"/>
      <c r="CL16" s="401"/>
      <c r="CM16" s="401"/>
      <c r="CN16" s="401"/>
      <c r="CO16" s="401"/>
      <c r="CP16" s="401"/>
      <c r="CQ16" s="401"/>
      <c r="CR16" s="401"/>
      <c r="CS16" s="401"/>
      <c r="CT16" s="401"/>
      <c r="CU16" s="401"/>
      <c r="CV16" s="401"/>
      <c r="CW16" s="401"/>
      <c r="CX16" s="401"/>
      <c r="CY16" s="401"/>
      <c r="CZ16" s="401"/>
      <c r="DA16" s="401"/>
      <c r="DB16" s="401"/>
      <c r="DC16" s="401"/>
      <c r="DD16" s="401"/>
      <c r="DE16" s="401"/>
      <c r="DF16" s="401"/>
      <c r="DG16" s="401"/>
      <c r="DH16" s="401"/>
      <c r="DI16" s="401"/>
      <c r="DJ16" s="401"/>
      <c r="DK16" s="401"/>
      <c r="DL16" s="401"/>
      <c r="DM16" s="401"/>
      <c r="DN16" s="401"/>
      <c r="DO16" s="401"/>
      <c r="DP16" s="401"/>
      <c r="DQ16" s="401"/>
      <c r="DR16" s="401"/>
      <c r="DS16" s="401"/>
      <c r="DT16" s="401"/>
      <c r="DU16" s="401"/>
      <c r="DV16" s="401"/>
      <c r="DW16" s="401"/>
      <c r="DX16" s="401"/>
      <c r="DY16" s="401"/>
      <c r="DZ16" s="401"/>
      <c r="EA16" s="401"/>
      <c r="EB16" s="401"/>
      <c r="EC16" s="401"/>
      <c r="ED16" s="401"/>
      <c r="EE16" s="401"/>
      <c r="EF16" s="401"/>
      <c r="EG16" s="401"/>
      <c r="EH16" s="401"/>
      <c r="EI16" s="401"/>
      <c r="EJ16" s="401"/>
      <c r="EK16" s="401"/>
      <c r="EL16" s="401"/>
      <c r="EM16" s="401"/>
      <c r="EN16" s="401"/>
      <c r="EO16" s="401"/>
      <c r="EP16" s="401"/>
      <c r="EQ16" s="401"/>
      <c r="ER16" s="401"/>
      <c r="ES16" s="401"/>
      <c r="ET16" s="401"/>
      <c r="EU16" s="401"/>
      <c r="EV16" s="401"/>
      <c r="EW16" s="401"/>
      <c r="EX16" s="401"/>
      <c r="EY16" s="401"/>
      <c r="EZ16" s="401"/>
      <c r="FA16" s="401"/>
      <c r="FB16" s="401"/>
      <c r="FC16" s="401"/>
      <c r="FD16" s="401"/>
      <c r="FE16" s="401"/>
      <c r="FF16" s="401"/>
      <c r="FG16" s="401"/>
      <c r="FH16" s="401"/>
      <c r="FI16" s="401"/>
      <c r="FJ16" s="401"/>
      <c r="FK16" s="401"/>
      <c r="FL16" s="401"/>
      <c r="FM16" s="401"/>
      <c r="FN16" s="401"/>
      <c r="FO16" s="401"/>
      <c r="FP16" s="401"/>
      <c r="FQ16" s="401"/>
      <c r="FR16" s="401"/>
      <c r="FS16" s="401"/>
      <c r="FT16" s="401"/>
      <c r="FU16" s="401"/>
      <c r="FV16" s="401"/>
      <c r="FW16" s="401"/>
      <c r="FX16" s="401"/>
      <c r="FY16" s="401"/>
      <c r="FZ16" s="401"/>
      <c r="GA16" s="401"/>
      <c r="GB16" s="401"/>
      <c r="GC16" s="401"/>
      <c r="GD16" s="401"/>
      <c r="GE16" s="401"/>
      <c r="GF16" s="401"/>
      <c r="GG16" s="401"/>
      <c r="GH16" s="401"/>
      <c r="GI16" s="401"/>
      <c r="GJ16" s="401"/>
      <c r="GK16" s="401"/>
      <c r="GL16" s="401"/>
      <c r="GM16" s="401"/>
      <c r="GN16" s="401"/>
      <c r="GO16" s="401"/>
      <c r="GP16" s="401"/>
      <c r="GQ16" s="401"/>
      <c r="GR16" s="401"/>
      <c r="GS16" s="401"/>
      <c r="GT16" s="401"/>
      <c r="GU16" s="401"/>
      <c r="GV16" s="401"/>
      <c r="GW16" s="401"/>
      <c r="GX16" s="401"/>
      <c r="GY16" s="401"/>
      <c r="GZ16" s="401"/>
      <c r="HA16" s="401"/>
      <c r="HB16" s="401"/>
      <c r="HC16" s="401"/>
      <c r="HD16" s="401"/>
      <c r="HE16" s="401"/>
      <c r="HF16" s="401"/>
      <c r="HG16" s="401"/>
      <c r="HH16" s="401"/>
      <c r="HI16" s="401"/>
      <c r="HJ16" s="401"/>
      <c r="HK16" s="401"/>
      <c r="HL16" s="401"/>
      <c r="HM16" s="401"/>
      <c r="HN16" s="401"/>
      <c r="HO16" s="401"/>
      <c r="HP16" s="401"/>
      <c r="HQ16" s="401"/>
      <c r="HR16" s="401"/>
      <c r="HS16" s="401"/>
      <c r="HT16" s="401"/>
      <c r="HU16" s="401"/>
      <c r="HV16" s="401"/>
      <c r="HW16" s="401"/>
      <c r="HX16" s="401"/>
      <c r="HY16" s="401"/>
      <c r="HZ16" s="401"/>
      <c r="IA16" s="401"/>
      <c r="IB16" s="401"/>
      <c r="IC16" s="401"/>
      <c r="ID16" s="401"/>
      <c r="IE16" s="401"/>
      <c r="IF16" s="401"/>
      <c r="IG16" s="401"/>
      <c r="IH16" s="401"/>
      <c r="II16" s="401"/>
      <c r="IJ16" s="401"/>
      <c r="IK16" s="401"/>
      <c r="IL16" s="401"/>
      <c r="IM16" s="401"/>
      <c r="IN16" s="401"/>
      <c r="IO16" s="401"/>
      <c r="IP16" s="401"/>
      <c r="IQ16" s="401"/>
      <c r="IR16" s="401"/>
      <c r="IS16" s="401"/>
      <c r="IT16" s="401"/>
      <c r="IU16" s="401"/>
      <c r="IV16" s="401"/>
    </row>
    <row r="17" spans="1:256" ht="17.25" customHeight="1" x14ac:dyDescent="0.3">
      <c r="A17" s="550"/>
      <c r="B17" s="555"/>
      <c r="C17" s="517"/>
      <c r="D17" s="516"/>
      <c r="E17" s="515"/>
      <c r="F17" s="542"/>
      <c r="G17" s="527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1"/>
      <c r="AE17" s="401"/>
      <c r="AF17" s="401"/>
      <c r="AG17" s="401"/>
      <c r="AH17" s="401"/>
      <c r="AI17" s="401"/>
      <c r="AJ17" s="401"/>
      <c r="AK17" s="401"/>
      <c r="AL17" s="401"/>
      <c r="AM17" s="401"/>
      <c r="AN17" s="401"/>
      <c r="AO17" s="401"/>
      <c r="AP17" s="401"/>
      <c r="AQ17" s="401"/>
      <c r="AR17" s="401"/>
      <c r="AS17" s="401"/>
      <c r="AT17" s="401"/>
      <c r="AU17" s="401"/>
      <c r="AV17" s="401"/>
      <c r="AW17" s="401"/>
      <c r="AX17" s="401"/>
      <c r="AY17" s="401"/>
      <c r="AZ17" s="401"/>
      <c r="BA17" s="401"/>
      <c r="BB17" s="401"/>
      <c r="BC17" s="401"/>
      <c r="BD17" s="401"/>
      <c r="BE17" s="401"/>
      <c r="BF17" s="401"/>
      <c r="BG17" s="401"/>
      <c r="BH17" s="401"/>
      <c r="BI17" s="401"/>
      <c r="BJ17" s="401"/>
      <c r="BK17" s="401"/>
      <c r="BL17" s="401"/>
      <c r="BM17" s="401"/>
      <c r="BN17" s="401"/>
      <c r="BO17" s="401"/>
      <c r="BP17" s="401"/>
      <c r="BQ17" s="401"/>
      <c r="BR17" s="401"/>
      <c r="BS17" s="401"/>
      <c r="BT17" s="401"/>
      <c r="BU17" s="401"/>
      <c r="BV17" s="401"/>
      <c r="BW17" s="401"/>
      <c r="BX17" s="401"/>
      <c r="BY17" s="401"/>
      <c r="BZ17" s="401"/>
      <c r="CA17" s="401"/>
      <c r="CB17" s="401"/>
      <c r="CC17" s="401"/>
      <c r="CD17" s="401"/>
      <c r="CE17" s="401"/>
      <c r="CF17" s="401"/>
      <c r="CG17" s="401"/>
      <c r="CH17" s="401"/>
      <c r="CI17" s="401"/>
      <c r="CJ17" s="401"/>
      <c r="CK17" s="401"/>
      <c r="CL17" s="401"/>
      <c r="CM17" s="401"/>
      <c r="CN17" s="401"/>
      <c r="CO17" s="401"/>
      <c r="CP17" s="401"/>
      <c r="CQ17" s="401"/>
      <c r="CR17" s="401"/>
      <c r="CS17" s="401"/>
      <c r="CT17" s="401"/>
      <c r="CU17" s="401"/>
      <c r="CV17" s="401"/>
      <c r="CW17" s="401"/>
      <c r="CX17" s="401"/>
      <c r="CY17" s="401"/>
      <c r="CZ17" s="401"/>
      <c r="DA17" s="401"/>
      <c r="DB17" s="401"/>
      <c r="DC17" s="401"/>
      <c r="DD17" s="401"/>
      <c r="DE17" s="401"/>
      <c r="DF17" s="401"/>
      <c r="DG17" s="401"/>
      <c r="DH17" s="401"/>
      <c r="DI17" s="401"/>
      <c r="DJ17" s="401"/>
      <c r="DK17" s="401"/>
      <c r="DL17" s="401"/>
      <c r="DM17" s="401"/>
      <c r="DN17" s="401"/>
      <c r="DO17" s="401"/>
      <c r="DP17" s="401"/>
      <c r="DQ17" s="401"/>
      <c r="DR17" s="401"/>
      <c r="DS17" s="401"/>
      <c r="DT17" s="401"/>
      <c r="DU17" s="401"/>
      <c r="DV17" s="401"/>
      <c r="DW17" s="401"/>
      <c r="DX17" s="401"/>
      <c r="DY17" s="401"/>
      <c r="DZ17" s="401"/>
      <c r="EA17" s="401"/>
      <c r="EB17" s="401"/>
      <c r="EC17" s="401"/>
      <c r="ED17" s="401"/>
      <c r="EE17" s="401"/>
      <c r="EF17" s="401"/>
      <c r="EG17" s="401"/>
      <c r="EH17" s="401"/>
      <c r="EI17" s="401"/>
      <c r="EJ17" s="401"/>
      <c r="EK17" s="401"/>
      <c r="EL17" s="401"/>
      <c r="EM17" s="401"/>
      <c r="EN17" s="401"/>
      <c r="EO17" s="401"/>
      <c r="EP17" s="401"/>
      <c r="EQ17" s="401"/>
      <c r="ER17" s="401"/>
      <c r="ES17" s="401"/>
      <c r="ET17" s="401"/>
      <c r="EU17" s="401"/>
      <c r="EV17" s="401"/>
      <c r="EW17" s="401"/>
      <c r="EX17" s="401"/>
      <c r="EY17" s="401"/>
      <c r="EZ17" s="401"/>
      <c r="FA17" s="401"/>
      <c r="FB17" s="401"/>
      <c r="FC17" s="401"/>
      <c r="FD17" s="401"/>
      <c r="FE17" s="401"/>
      <c r="FF17" s="401"/>
      <c r="FG17" s="401"/>
      <c r="FH17" s="401"/>
      <c r="FI17" s="401"/>
      <c r="FJ17" s="401"/>
      <c r="FK17" s="401"/>
      <c r="FL17" s="401"/>
      <c r="FM17" s="401"/>
      <c r="FN17" s="401"/>
      <c r="FO17" s="401"/>
      <c r="FP17" s="401"/>
      <c r="FQ17" s="401"/>
      <c r="FR17" s="401"/>
      <c r="FS17" s="401"/>
      <c r="FT17" s="401"/>
      <c r="FU17" s="401"/>
      <c r="FV17" s="401"/>
      <c r="FW17" s="401"/>
      <c r="FX17" s="401"/>
      <c r="FY17" s="401"/>
      <c r="FZ17" s="401"/>
      <c r="GA17" s="401"/>
      <c r="GB17" s="401"/>
      <c r="GC17" s="401"/>
      <c r="GD17" s="401"/>
      <c r="GE17" s="401"/>
      <c r="GF17" s="401"/>
      <c r="GG17" s="401"/>
      <c r="GH17" s="401"/>
      <c r="GI17" s="401"/>
      <c r="GJ17" s="401"/>
      <c r="GK17" s="401"/>
      <c r="GL17" s="401"/>
      <c r="GM17" s="401"/>
      <c r="GN17" s="401"/>
      <c r="GO17" s="401"/>
      <c r="GP17" s="401"/>
      <c r="GQ17" s="401"/>
      <c r="GR17" s="401"/>
      <c r="GS17" s="401"/>
      <c r="GT17" s="401"/>
      <c r="GU17" s="401"/>
      <c r="GV17" s="401"/>
      <c r="GW17" s="401"/>
      <c r="GX17" s="401"/>
      <c r="GY17" s="401"/>
      <c r="GZ17" s="401"/>
      <c r="HA17" s="401"/>
      <c r="HB17" s="401"/>
      <c r="HC17" s="401"/>
      <c r="HD17" s="401"/>
      <c r="HE17" s="401"/>
      <c r="HF17" s="401"/>
      <c r="HG17" s="401"/>
      <c r="HH17" s="401"/>
      <c r="HI17" s="401"/>
      <c r="HJ17" s="401"/>
      <c r="HK17" s="401"/>
      <c r="HL17" s="401"/>
      <c r="HM17" s="401"/>
      <c r="HN17" s="401"/>
      <c r="HO17" s="401"/>
      <c r="HP17" s="401"/>
      <c r="HQ17" s="401"/>
      <c r="HR17" s="401"/>
      <c r="HS17" s="401"/>
      <c r="HT17" s="401"/>
      <c r="HU17" s="401"/>
      <c r="HV17" s="401"/>
      <c r="HW17" s="401"/>
      <c r="HX17" s="401"/>
      <c r="HY17" s="401"/>
      <c r="HZ17" s="401"/>
      <c r="IA17" s="401"/>
      <c r="IB17" s="401"/>
      <c r="IC17" s="401"/>
      <c r="ID17" s="401"/>
      <c r="IE17" s="401"/>
      <c r="IF17" s="401"/>
      <c r="IG17" s="401"/>
      <c r="IH17" s="401"/>
      <c r="II17" s="401"/>
      <c r="IJ17" s="401"/>
      <c r="IK17" s="401"/>
      <c r="IL17" s="401"/>
      <c r="IM17" s="401"/>
      <c r="IN17" s="401"/>
      <c r="IO17" s="401"/>
      <c r="IP17" s="401"/>
      <c r="IQ17" s="401"/>
      <c r="IR17" s="401"/>
      <c r="IS17" s="401"/>
      <c r="IT17" s="401"/>
      <c r="IU17" s="401"/>
      <c r="IV17" s="401"/>
    </row>
    <row r="18" spans="1:256" ht="14.25" customHeight="1" x14ac:dyDescent="0.3">
      <c r="A18" s="519"/>
      <c r="B18" s="554"/>
      <c r="C18" s="517"/>
      <c r="D18" s="516"/>
      <c r="E18" s="515"/>
      <c r="F18" s="542"/>
      <c r="G18" s="529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  <c r="AD18" s="401"/>
      <c r="AE18" s="401"/>
      <c r="AF18" s="401"/>
      <c r="AG18" s="401"/>
      <c r="AH18" s="401"/>
      <c r="AI18" s="401"/>
      <c r="AJ18" s="401"/>
      <c r="AK18" s="401"/>
      <c r="AL18" s="401"/>
      <c r="AM18" s="401"/>
      <c r="AN18" s="401"/>
      <c r="AO18" s="401"/>
      <c r="AP18" s="401"/>
      <c r="AQ18" s="401"/>
      <c r="AR18" s="401"/>
      <c r="AS18" s="401"/>
      <c r="AT18" s="401"/>
      <c r="AU18" s="401"/>
      <c r="AV18" s="401"/>
      <c r="AW18" s="401"/>
      <c r="AX18" s="401"/>
      <c r="AY18" s="401"/>
      <c r="AZ18" s="401"/>
      <c r="BA18" s="401"/>
      <c r="BB18" s="401"/>
      <c r="BC18" s="401"/>
      <c r="BD18" s="401"/>
      <c r="BE18" s="401"/>
      <c r="BF18" s="401"/>
      <c r="BG18" s="401"/>
      <c r="BH18" s="401"/>
      <c r="BI18" s="401"/>
      <c r="BJ18" s="401"/>
      <c r="BK18" s="401"/>
      <c r="BL18" s="401"/>
      <c r="BM18" s="401"/>
      <c r="BN18" s="401"/>
      <c r="BO18" s="401"/>
      <c r="BP18" s="401"/>
      <c r="BQ18" s="401"/>
      <c r="BR18" s="401"/>
      <c r="BS18" s="401"/>
      <c r="BT18" s="401"/>
      <c r="BU18" s="401"/>
      <c r="BV18" s="401"/>
      <c r="BW18" s="401"/>
      <c r="BX18" s="401"/>
      <c r="BY18" s="401"/>
      <c r="BZ18" s="401"/>
      <c r="CA18" s="401"/>
      <c r="CB18" s="401"/>
      <c r="CC18" s="401"/>
      <c r="CD18" s="401"/>
      <c r="CE18" s="401"/>
      <c r="CF18" s="401"/>
      <c r="CG18" s="401"/>
      <c r="CH18" s="401"/>
      <c r="CI18" s="401"/>
      <c r="CJ18" s="401"/>
      <c r="CK18" s="401"/>
      <c r="CL18" s="401"/>
      <c r="CM18" s="401"/>
      <c r="CN18" s="401"/>
      <c r="CO18" s="401"/>
      <c r="CP18" s="401"/>
      <c r="CQ18" s="401"/>
      <c r="CR18" s="401"/>
      <c r="CS18" s="401"/>
      <c r="CT18" s="401"/>
      <c r="CU18" s="401"/>
      <c r="CV18" s="401"/>
      <c r="CW18" s="401"/>
      <c r="CX18" s="401"/>
      <c r="CY18" s="401"/>
      <c r="CZ18" s="401"/>
      <c r="DA18" s="401"/>
      <c r="DB18" s="401"/>
      <c r="DC18" s="401"/>
      <c r="DD18" s="401"/>
      <c r="DE18" s="401"/>
      <c r="DF18" s="401"/>
      <c r="DG18" s="401"/>
      <c r="DH18" s="401"/>
      <c r="DI18" s="401"/>
      <c r="DJ18" s="401"/>
      <c r="DK18" s="401"/>
      <c r="DL18" s="401"/>
      <c r="DM18" s="401"/>
      <c r="DN18" s="401"/>
      <c r="DO18" s="401"/>
      <c r="DP18" s="401"/>
      <c r="DQ18" s="401"/>
      <c r="DR18" s="401"/>
      <c r="DS18" s="401"/>
      <c r="DT18" s="401"/>
      <c r="DU18" s="401"/>
      <c r="DV18" s="401"/>
      <c r="DW18" s="401"/>
      <c r="DX18" s="401"/>
      <c r="DY18" s="401"/>
      <c r="DZ18" s="401"/>
      <c r="EA18" s="401"/>
      <c r="EB18" s="401"/>
      <c r="EC18" s="401"/>
      <c r="ED18" s="401"/>
      <c r="EE18" s="401"/>
      <c r="EF18" s="401"/>
      <c r="EG18" s="401"/>
      <c r="EH18" s="401"/>
      <c r="EI18" s="401"/>
      <c r="EJ18" s="401"/>
      <c r="EK18" s="401"/>
      <c r="EL18" s="401"/>
      <c r="EM18" s="401"/>
      <c r="EN18" s="401"/>
      <c r="EO18" s="401"/>
      <c r="EP18" s="401"/>
      <c r="EQ18" s="401"/>
      <c r="ER18" s="401"/>
      <c r="ES18" s="401"/>
      <c r="ET18" s="401"/>
      <c r="EU18" s="401"/>
      <c r="EV18" s="401"/>
      <c r="EW18" s="401"/>
      <c r="EX18" s="401"/>
      <c r="EY18" s="401"/>
      <c r="EZ18" s="401"/>
      <c r="FA18" s="401"/>
      <c r="FB18" s="401"/>
      <c r="FC18" s="401"/>
      <c r="FD18" s="401"/>
      <c r="FE18" s="401"/>
      <c r="FF18" s="401"/>
      <c r="FG18" s="401"/>
      <c r="FH18" s="401"/>
      <c r="FI18" s="401"/>
      <c r="FJ18" s="401"/>
      <c r="FK18" s="401"/>
      <c r="FL18" s="401"/>
      <c r="FM18" s="401"/>
      <c r="FN18" s="401"/>
      <c r="FO18" s="401"/>
      <c r="FP18" s="401"/>
      <c r="FQ18" s="401"/>
      <c r="FR18" s="401"/>
      <c r="FS18" s="401"/>
      <c r="FT18" s="401"/>
      <c r="FU18" s="401"/>
      <c r="FV18" s="401"/>
      <c r="FW18" s="401"/>
      <c r="FX18" s="401"/>
      <c r="FY18" s="401"/>
      <c r="FZ18" s="401"/>
      <c r="GA18" s="401"/>
      <c r="GB18" s="401"/>
      <c r="GC18" s="401"/>
      <c r="GD18" s="401"/>
      <c r="GE18" s="401"/>
      <c r="GF18" s="401"/>
      <c r="GG18" s="401"/>
      <c r="GH18" s="401"/>
      <c r="GI18" s="401"/>
      <c r="GJ18" s="401"/>
      <c r="GK18" s="401"/>
      <c r="GL18" s="401"/>
      <c r="GM18" s="401"/>
      <c r="GN18" s="401"/>
      <c r="GO18" s="401"/>
      <c r="GP18" s="401"/>
      <c r="GQ18" s="401"/>
      <c r="GR18" s="401"/>
      <c r="GS18" s="401"/>
      <c r="GT18" s="401"/>
      <c r="GU18" s="401"/>
      <c r="GV18" s="401"/>
      <c r="GW18" s="401"/>
      <c r="GX18" s="401"/>
      <c r="GY18" s="401"/>
      <c r="GZ18" s="401"/>
      <c r="HA18" s="401"/>
      <c r="HB18" s="401"/>
      <c r="HC18" s="401"/>
      <c r="HD18" s="401"/>
      <c r="HE18" s="401"/>
      <c r="HF18" s="401"/>
      <c r="HG18" s="401"/>
      <c r="HH18" s="401"/>
      <c r="HI18" s="401"/>
      <c r="HJ18" s="401"/>
      <c r="HK18" s="401"/>
      <c r="HL18" s="401"/>
      <c r="HM18" s="401"/>
      <c r="HN18" s="401"/>
      <c r="HO18" s="401"/>
      <c r="HP18" s="401"/>
      <c r="HQ18" s="401"/>
      <c r="HR18" s="401"/>
      <c r="HS18" s="401"/>
      <c r="HT18" s="401"/>
      <c r="HU18" s="401"/>
      <c r="HV18" s="401"/>
      <c r="HW18" s="401"/>
      <c r="HX18" s="401"/>
      <c r="HY18" s="401"/>
      <c r="HZ18" s="401"/>
      <c r="IA18" s="401"/>
      <c r="IB18" s="401"/>
      <c r="IC18" s="401"/>
      <c r="ID18" s="401"/>
      <c r="IE18" s="401"/>
      <c r="IF18" s="401"/>
      <c r="IG18" s="401"/>
      <c r="IH18" s="401"/>
      <c r="II18" s="401"/>
      <c r="IJ18" s="401"/>
      <c r="IK18" s="401"/>
      <c r="IL18" s="401"/>
      <c r="IM18" s="401"/>
      <c r="IN18" s="401"/>
      <c r="IO18" s="401"/>
      <c r="IP18" s="401"/>
      <c r="IQ18" s="401"/>
      <c r="IR18" s="401"/>
      <c r="IS18" s="401"/>
      <c r="IT18" s="401"/>
      <c r="IU18" s="401"/>
      <c r="IV18" s="401"/>
    </row>
    <row r="19" spans="1:256" ht="20.25" x14ac:dyDescent="0.3">
      <c r="A19" s="531" t="s">
        <v>5</v>
      </c>
      <c r="B19" s="553" t="s">
        <v>268</v>
      </c>
      <c r="C19" s="517"/>
      <c r="D19" s="516"/>
      <c r="E19" s="515"/>
      <c r="F19" s="542"/>
      <c r="G19" s="529"/>
      <c r="H19" s="401"/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  <c r="AJ19" s="401"/>
      <c r="AK19" s="401"/>
      <c r="AL19" s="401"/>
      <c r="AM19" s="401"/>
      <c r="AN19" s="401"/>
      <c r="AO19" s="401"/>
      <c r="AP19" s="401"/>
      <c r="AQ19" s="401"/>
      <c r="AR19" s="401"/>
      <c r="AS19" s="401"/>
      <c r="AT19" s="401"/>
      <c r="AU19" s="401"/>
      <c r="AV19" s="401"/>
      <c r="AW19" s="401"/>
      <c r="AX19" s="401"/>
      <c r="AY19" s="401"/>
      <c r="AZ19" s="401"/>
      <c r="BA19" s="401"/>
      <c r="BB19" s="401"/>
      <c r="BC19" s="401"/>
      <c r="BD19" s="401"/>
      <c r="BE19" s="401"/>
      <c r="BF19" s="401"/>
      <c r="BG19" s="401"/>
      <c r="BH19" s="401"/>
      <c r="BI19" s="401"/>
      <c r="BJ19" s="401"/>
      <c r="BK19" s="401"/>
      <c r="BL19" s="401"/>
      <c r="BM19" s="401"/>
      <c r="BN19" s="401"/>
      <c r="BO19" s="401"/>
      <c r="BP19" s="401"/>
      <c r="BQ19" s="401"/>
      <c r="BR19" s="401"/>
      <c r="BS19" s="401"/>
      <c r="BT19" s="401"/>
      <c r="BU19" s="401"/>
      <c r="BV19" s="401"/>
      <c r="BW19" s="401"/>
      <c r="BX19" s="401"/>
      <c r="BY19" s="401"/>
      <c r="BZ19" s="401"/>
      <c r="CA19" s="401"/>
      <c r="CB19" s="401"/>
      <c r="CC19" s="401"/>
      <c r="CD19" s="401"/>
      <c r="CE19" s="401"/>
      <c r="CF19" s="401"/>
      <c r="CG19" s="401"/>
      <c r="CH19" s="401"/>
      <c r="CI19" s="401"/>
      <c r="CJ19" s="401"/>
      <c r="CK19" s="401"/>
      <c r="CL19" s="401"/>
      <c r="CM19" s="401"/>
      <c r="CN19" s="401"/>
      <c r="CO19" s="401"/>
      <c r="CP19" s="401"/>
      <c r="CQ19" s="401"/>
      <c r="CR19" s="401"/>
      <c r="CS19" s="401"/>
      <c r="CT19" s="401"/>
      <c r="CU19" s="401"/>
      <c r="CV19" s="401"/>
      <c r="CW19" s="401"/>
      <c r="CX19" s="401"/>
      <c r="CY19" s="401"/>
      <c r="CZ19" s="401"/>
      <c r="DA19" s="401"/>
      <c r="DB19" s="401"/>
      <c r="DC19" s="401"/>
      <c r="DD19" s="401"/>
      <c r="DE19" s="401"/>
      <c r="DF19" s="401"/>
      <c r="DG19" s="401"/>
      <c r="DH19" s="401"/>
      <c r="DI19" s="401"/>
      <c r="DJ19" s="401"/>
      <c r="DK19" s="401"/>
      <c r="DL19" s="401"/>
      <c r="DM19" s="401"/>
      <c r="DN19" s="401"/>
      <c r="DO19" s="401"/>
      <c r="DP19" s="401"/>
      <c r="DQ19" s="401"/>
      <c r="DR19" s="401"/>
      <c r="DS19" s="401"/>
      <c r="DT19" s="401"/>
      <c r="DU19" s="401"/>
      <c r="DV19" s="401"/>
      <c r="DW19" s="401"/>
      <c r="DX19" s="401"/>
      <c r="DY19" s="401"/>
      <c r="DZ19" s="401"/>
      <c r="EA19" s="401"/>
      <c r="EB19" s="401"/>
      <c r="EC19" s="401"/>
      <c r="ED19" s="401"/>
      <c r="EE19" s="401"/>
      <c r="EF19" s="401"/>
      <c r="EG19" s="401"/>
      <c r="EH19" s="401"/>
      <c r="EI19" s="401"/>
      <c r="EJ19" s="401"/>
      <c r="EK19" s="401"/>
      <c r="EL19" s="401"/>
      <c r="EM19" s="401"/>
      <c r="EN19" s="401"/>
      <c r="EO19" s="401"/>
      <c r="EP19" s="401"/>
      <c r="EQ19" s="401"/>
      <c r="ER19" s="401"/>
      <c r="ES19" s="401"/>
      <c r="ET19" s="401"/>
      <c r="EU19" s="401"/>
      <c r="EV19" s="401"/>
      <c r="EW19" s="401"/>
      <c r="EX19" s="401"/>
      <c r="EY19" s="401"/>
      <c r="EZ19" s="401"/>
      <c r="FA19" s="401"/>
      <c r="FB19" s="401"/>
      <c r="FC19" s="401"/>
      <c r="FD19" s="401"/>
      <c r="FE19" s="401"/>
      <c r="FF19" s="401"/>
      <c r="FG19" s="401"/>
      <c r="FH19" s="401"/>
      <c r="FI19" s="401"/>
      <c r="FJ19" s="401"/>
      <c r="FK19" s="401"/>
      <c r="FL19" s="401"/>
      <c r="FM19" s="401"/>
      <c r="FN19" s="401"/>
      <c r="FO19" s="401"/>
      <c r="FP19" s="401"/>
      <c r="FQ19" s="401"/>
      <c r="FR19" s="401"/>
      <c r="FS19" s="401"/>
      <c r="FT19" s="401"/>
      <c r="FU19" s="401"/>
      <c r="FV19" s="401"/>
      <c r="FW19" s="401"/>
      <c r="FX19" s="401"/>
      <c r="FY19" s="401"/>
      <c r="FZ19" s="401"/>
      <c r="GA19" s="401"/>
      <c r="GB19" s="401"/>
      <c r="GC19" s="401"/>
      <c r="GD19" s="401"/>
      <c r="GE19" s="401"/>
      <c r="GF19" s="401"/>
      <c r="GG19" s="401"/>
      <c r="GH19" s="401"/>
      <c r="GI19" s="401"/>
      <c r="GJ19" s="401"/>
      <c r="GK19" s="401"/>
      <c r="GL19" s="401"/>
      <c r="GM19" s="401"/>
      <c r="GN19" s="401"/>
      <c r="GO19" s="401"/>
      <c r="GP19" s="401"/>
      <c r="GQ19" s="401"/>
      <c r="GR19" s="401"/>
      <c r="GS19" s="401"/>
      <c r="GT19" s="401"/>
      <c r="GU19" s="401"/>
      <c r="GV19" s="401"/>
      <c r="GW19" s="401"/>
      <c r="GX19" s="401"/>
      <c r="GY19" s="401"/>
      <c r="GZ19" s="401"/>
      <c r="HA19" s="401"/>
      <c r="HB19" s="401"/>
      <c r="HC19" s="401"/>
      <c r="HD19" s="401"/>
      <c r="HE19" s="401"/>
      <c r="HF19" s="401"/>
      <c r="HG19" s="401"/>
      <c r="HH19" s="401"/>
      <c r="HI19" s="401"/>
      <c r="HJ19" s="401"/>
      <c r="HK19" s="401"/>
      <c r="HL19" s="401"/>
      <c r="HM19" s="401"/>
      <c r="HN19" s="401"/>
      <c r="HO19" s="401"/>
      <c r="HP19" s="401"/>
      <c r="HQ19" s="401"/>
      <c r="HR19" s="401"/>
      <c r="HS19" s="401"/>
      <c r="HT19" s="401"/>
      <c r="HU19" s="401"/>
      <c r="HV19" s="401"/>
      <c r="HW19" s="401"/>
      <c r="HX19" s="401"/>
      <c r="HY19" s="401"/>
      <c r="HZ19" s="401"/>
      <c r="IA19" s="401"/>
      <c r="IB19" s="401"/>
      <c r="IC19" s="401"/>
      <c r="ID19" s="401"/>
      <c r="IE19" s="401"/>
      <c r="IF19" s="401"/>
      <c r="IG19" s="401"/>
      <c r="IH19" s="401"/>
      <c r="II19" s="401"/>
      <c r="IJ19" s="401"/>
      <c r="IK19" s="401"/>
      <c r="IL19" s="401"/>
      <c r="IM19" s="401"/>
      <c r="IN19" s="401"/>
      <c r="IO19" s="401"/>
      <c r="IP19" s="401"/>
      <c r="IQ19" s="401"/>
      <c r="IR19" s="401"/>
      <c r="IS19" s="401"/>
      <c r="IT19" s="401"/>
      <c r="IU19" s="401"/>
      <c r="IV19" s="401"/>
    </row>
    <row r="20" spans="1:256" ht="20.25" x14ac:dyDescent="0.3">
      <c r="A20" s="531" t="s">
        <v>13</v>
      </c>
      <c r="B20" s="530" t="s">
        <v>43</v>
      </c>
      <c r="C20" s="517"/>
      <c r="D20" s="516"/>
      <c r="E20" s="515"/>
      <c r="F20" s="514"/>
      <c r="G20" s="529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1"/>
      <c r="W20" s="401"/>
      <c r="X20" s="401"/>
      <c r="Y20" s="401"/>
      <c r="Z20" s="401"/>
      <c r="AA20" s="401"/>
      <c r="AB20" s="401"/>
      <c r="AC20" s="401"/>
      <c r="AD20" s="401"/>
      <c r="AE20" s="401"/>
      <c r="AF20" s="401"/>
      <c r="AG20" s="401"/>
      <c r="AH20" s="401"/>
      <c r="AI20" s="401"/>
      <c r="AJ20" s="401"/>
      <c r="AK20" s="401"/>
      <c r="AL20" s="401"/>
      <c r="AM20" s="401"/>
      <c r="AN20" s="401"/>
      <c r="AO20" s="401"/>
      <c r="AP20" s="401"/>
      <c r="AQ20" s="401"/>
      <c r="AR20" s="401"/>
      <c r="AS20" s="401"/>
      <c r="AT20" s="401"/>
      <c r="AU20" s="401"/>
      <c r="AV20" s="401"/>
      <c r="AW20" s="401"/>
      <c r="AX20" s="401"/>
      <c r="AY20" s="401"/>
      <c r="AZ20" s="401"/>
      <c r="BA20" s="401"/>
      <c r="BB20" s="401"/>
      <c r="BC20" s="401"/>
      <c r="BD20" s="401"/>
      <c r="BE20" s="401"/>
      <c r="BF20" s="401"/>
      <c r="BG20" s="401"/>
      <c r="BH20" s="401"/>
      <c r="BI20" s="401"/>
      <c r="BJ20" s="401"/>
      <c r="BK20" s="401"/>
      <c r="BL20" s="401"/>
      <c r="BM20" s="401"/>
      <c r="BN20" s="401"/>
      <c r="BO20" s="401"/>
      <c r="BP20" s="401"/>
      <c r="BQ20" s="401"/>
      <c r="BR20" s="401"/>
      <c r="BS20" s="401"/>
      <c r="BT20" s="401"/>
      <c r="BU20" s="401"/>
      <c r="BV20" s="401"/>
      <c r="BW20" s="401"/>
      <c r="BX20" s="401"/>
      <c r="BY20" s="401"/>
      <c r="BZ20" s="401"/>
      <c r="CA20" s="401"/>
      <c r="CB20" s="401"/>
      <c r="CC20" s="401"/>
      <c r="CD20" s="401"/>
      <c r="CE20" s="401"/>
      <c r="CF20" s="401"/>
      <c r="CG20" s="401"/>
      <c r="CH20" s="401"/>
      <c r="CI20" s="401"/>
      <c r="CJ20" s="401"/>
      <c r="CK20" s="401"/>
      <c r="CL20" s="401"/>
      <c r="CM20" s="401"/>
      <c r="CN20" s="401"/>
      <c r="CO20" s="401"/>
      <c r="CP20" s="401"/>
      <c r="CQ20" s="401"/>
      <c r="CR20" s="401"/>
      <c r="CS20" s="401"/>
      <c r="CT20" s="401"/>
      <c r="CU20" s="401"/>
      <c r="CV20" s="401"/>
      <c r="CW20" s="401"/>
      <c r="CX20" s="401"/>
      <c r="CY20" s="401"/>
      <c r="CZ20" s="401"/>
      <c r="DA20" s="401"/>
      <c r="DB20" s="401"/>
      <c r="DC20" s="401"/>
      <c r="DD20" s="401"/>
      <c r="DE20" s="401"/>
      <c r="DF20" s="401"/>
      <c r="DG20" s="401"/>
      <c r="DH20" s="401"/>
      <c r="DI20" s="401"/>
      <c r="DJ20" s="401"/>
      <c r="DK20" s="401"/>
      <c r="DL20" s="401"/>
      <c r="DM20" s="401"/>
      <c r="DN20" s="401"/>
      <c r="DO20" s="401"/>
      <c r="DP20" s="401"/>
      <c r="DQ20" s="401"/>
      <c r="DR20" s="401"/>
      <c r="DS20" s="401"/>
      <c r="DT20" s="401"/>
      <c r="DU20" s="401"/>
      <c r="DV20" s="401"/>
      <c r="DW20" s="401"/>
      <c r="DX20" s="401"/>
      <c r="DY20" s="401"/>
      <c r="DZ20" s="401"/>
      <c r="EA20" s="401"/>
      <c r="EB20" s="401"/>
      <c r="EC20" s="401"/>
      <c r="ED20" s="401"/>
      <c r="EE20" s="401"/>
      <c r="EF20" s="401"/>
      <c r="EG20" s="401"/>
      <c r="EH20" s="401"/>
      <c r="EI20" s="401"/>
      <c r="EJ20" s="401"/>
      <c r="EK20" s="401"/>
      <c r="EL20" s="401"/>
      <c r="EM20" s="401"/>
      <c r="EN20" s="401"/>
      <c r="EO20" s="401"/>
      <c r="EP20" s="401"/>
      <c r="EQ20" s="401"/>
      <c r="ER20" s="401"/>
      <c r="ES20" s="401"/>
      <c r="ET20" s="401"/>
      <c r="EU20" s="401"/>
      <c r="EV20" s="401"/>
      <c r="EW20" s="401"/>
      <c r="EX20" s="401"/>
      <c r="EY20" s="401"/>
      <c r="EZ20" s="401"/>
      <c r="FA20" s="401"/>
      <c r="FB20" s="401"/>
      <c r="FC20" s="401"/>
      <c r="FD20" s="401"/>
      <c r="FE20" s="401"/>
      <c r="FF20" s="401"/>
      <c r="FG20" s="401"/>
      <c r="FH20" s="401"/>
      <c r="FI20" s="401"/>
      <c r="FJ20" s="401"/>
      <c r="FK20" s="401"/>
      <c r="FL20" s="401"/>
      <c r="FM20" s="401"/>
      <c r="FN20" s="401"/>
      <c r="FO20" s="401"/>
      <c r="FP20" s="401"/>
      <c r="FQ20" s="401"/>
      <c r="FR20" s="401"/>
      <c r="FS20" s="401"/>
      <c r="FT20" s="401"/>
      <c r="FU20" s="401"/>
      <c r="FV20" s="401"/>
      <c r="FW20" s="401"/>
      <c r="FX20" s="401"/>
      <c r="FY20" s="401"/>
      <c r="FZ20" s="401"/>
      <c r="GA20" s="401"/>
      <c r="GB20" s="401"/>
      <c r="GC20" s="401"/>
      <c r="GD20" s="401"/>
      <c r="GE20" s="401"/>
      <c r="GF20" s="401"/>
      <c r="GG20" s="401"/>
      <c r="GH20" s="401"/>
      <c r="GI20" s="401"/>
      <c r="GJ20" s="401"/>
      <c r="GK20" s="401"/>
      <c r="GL20" s="401"/>
      <c r="GM20" s="401"/>
      <c r="GN20" s="401"/>
      <c r="GO20" s="401"/>
      <c r="GP20" s="401"/>
      <c r="GQ20" s="401"/>
      <c r="GR20" s="401"/>
      <c r="GS20" s="401"/>
      <c r="GT20" s="401"/>
      <c r="GU20" s="401"/>
      <c r="GV20" s="401"/>
      <c r="GW20" s="401"/>
      <c r="GX20" s="401"/>
      <c r="GY20" s="401"/>
      <c r="GZ20" s="401"/>
      <c r="HA20" s="401"/>
      <c r="HB20" s="401"/>
      <c r="HC20" s="401"/>
      <c r="HD20" s="401"/>
      <c r="HE20" s="401"/>
      <c r="HF20" s="401"/>
      <c r="HG20" s="401"/>
      <c r="HH20" s="401"/>
      <c r="HI20" s="401"/>
      <c r="HJ20" s="401"/>
      <c r="HK20" s="401"/>
      <c r="HL20" s="401"/>
      <c r="HM20" s="401"/>
      <c r="HN20" s="401"/>
      <c r="HO20" s="401"/>
      <c r="HP20" s="401"/>
      <c r="HQ20" s="401"/>
      <c r="HR20" s="401"/>
      <c r="HS20" s="401"/>
      <c r="HT20" s="401"/>
      <c r="HU20" s="401"/>
      <c r="HV20" s="401"/>
      <c r="HW20" s="401"/>
      <c r="HX20" s="401"/>
      <c r="HY20" s="401"/>
      <c r="HZ20" s="401"/>
      <c r="IA20" s="401"/>
      <c r="IB20" s="401"/>
      <c r="IC20" s="401"/>
      <c r="ID20" s="401"/>
      <c r="IE20" s="401"/>
      <c r="IF20" s="401"/>
      <c r="IG20" s="401"/>
      <c r="IH20" s="401"/>
      <c r="II20" s="401"/>
      <c r="IJ20" s="401"/>
      <c r="IK20" s="401"/>
      <c r="IL20" s="401"/>
      <c r="IM20" s="401"/>
      <c r="IN20" s="401"/>
      <c r="IO20" s="401"/>
      <c r="IP20" s="401"/>
      <c r="IQ20" s="401"/>
      <c r="IR20" s="401"/>
      <c r="IS20" s="401"/>
      <c r="IT20" s="401"/>
      <c r="IU20" s="401"/>
      <c r="IV20" s="401"/>
    </row>
    <row r="21" spans="1:256" ht="20.25" x14ac:dyDescent="0.3">
      <c r="A21" s="519" t="s">
        <v>32</v>
      </c>
      <c r="B21" s="534" t="s">
        <v>49</v>
      </c>
      <c r="C21" s="517">
        <v>66</v>
      </c>
      <c r="D21" s="516" t="s">
        <v>3</v>
      </c>
      <c r="E21" s="552"/>
      <c r="F21" s="514">
        <f>ROUND(C21*E21,2)</f>
        <v>0</v>
      </c>
      <c r="G21" s="529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  <c r="AD21" s="401"/>
      <c r="AE21" s="401"/>
      <c r="AF21" s="401"/>
      <c r="AG21" s="401"/>
      <c r="AH21" s="401"/>
      <c r="AI21" s="401"/>
      <c r="AJ21" s="401"/>
      <c r="AK21" s="401"/>
      <c r="AL21" s="401"/>
      <c r="AM21" s="401"/>
      <c r="AN21" s="401"/>
      <c r="AO21" s="401"/>
      <c r="AP21" s="401"/>
      <c r="AQ21" s="401"/>
      <c r="AR21" s="401"/>
      <c r="AS21" s="401"/>
      <c r="AT21" s="401"/>
      <c r="AU21" s="401"/>
      <c r="AV21" s="401"/>
      <c r="AW21" s="401"/>
      <c r="AX21" s="401"/>
      <c r="AY21" s="401"/>
      <c r="AZ21" s="401"/>
      <c r="BA21" s="401"/>
      <c r="BB21" s="401"/>
      <c r="BC21" s="401"/>
      <c r="BD21" s="401"/>
      <c r="BE21" s="401"/>
      <c r="BF21" s="401"/>
      <c r="BG21" s="401"/>
      <c r="BH21" s="401"/>
      <c r="BI21" s="401"/>
      <c r="BJ21" s="401"/>
      <c r="BK21" s="401"/>
      <c r="BL21" s="401"/>
      <c r="BM21" s="401"/>
      <c r="BN21" s="401"/>
      <c r="BO21" s="401"/>
      <c r="BP21" s="401"/>
      <c r="BQ21" s="401"/>
      <c r="BR21" s="401"/>
      <c r="BS21" s="401"/>
      <c r="BT21" s="401"/>
      <c r="BU21" s="401"/>
      <c r="BV21" s="401"/>
      <c r="BW21" s="401"/>
      <c r="BX21" s="401"/>
      <c r="BY21" s="401"/>
      <c r="BZ21" s="401"/>
      <c r="CA21" s="401"/>
      <c r="CB21" s="401"/>
      <c r="CC21" s="401"/>
      <c r="CD21" s="401"/>
      <c r="CE21" s="401"/>
      <c r="CF21" s="401"/>
      <c r="CG21" s="401"/>
      <c r="CH21" s="401"/>
      <c r="CI21" s="401"/>
      <c r="CJ21" s="401"/>
      <c r="CK21" s="401"/>
      <c r="CL21" s="401"/>
      <c r="CM21" s="401"/>
      <c r="CN21" s="401"/>
      <c r="CO21" s="401"/>
      <c r="CP21" s="401"/>
      <c r="CQ21" s="401"/>
      <c r="CR21" s="401"/>
      <c r="CS21" s="401"/>
      <c r="CT21" s="401"/>
      <c r="CU21" s="401"/>
      <c r="CV21" s="401"/>
      <c r="CW21" s="401"/>
      <c r="CX21" s="401"/>
      <c r="CY21" s="401"/>
      <c r="CZ21" s="401"/>
      <c r="DA21" s="401"/>
      <c r="DB21" s="401"/>
      <c r="DC21" s="401"/>
      <c r="DD21" s="401"/>
      <c r="DE21" s="401"/>
      <c r="DF21" s="401"/>
      <c r="DG21" s="401"/>
      <c r="DH21" s="401"/>
      <c r="DI21" s="401"/>
      <c r="DJ21" s="401"/>
      <c r="DK21" s="401"/>
      <c r="DL21" s="401"/>
      <c r="DM21" s="401"/>
      <c r="DN21" s="401"/>
      <c r="DO21" s="401"/>
      <c r="DP21" s="401"/>
      <c r="DQ21" s="401"/>
      <c r="DR21" s="401"/>
      <c r="DS21" s="401"/>
      <c r="DT21" s="401"/>
      <c r="DU21" s="401"/>
      <c r="DV21" s="401"/>
      <c r="DW21" s="401"/>
      <c r="DX21" s="401"/>
      <c r="DY21" s="401"/>
      <c r="DZ21" s="401"/>
      <c r="EA21" s="401"/>
      <c r="EB21" s="401"/>
      <c r="EC21" s="401"/>
      <c r="ED21" s="401"/>
      <c r="EE21" s="401"/>
      <c r="EF21" s="401"/>
      <c r="EG21" s="401"/>
      <c r="EH21" s="401"/>
      <c r="EI21" s="401"/>
      <c r="EJ21" s="401"/>
      <c r="EK21" s="401"/>
      <c r="EL21" s="401"/>
      <c r="EM21" s="401"/>
      <c r="EN21" s="401"/>
      <c r="EO21" s="401"/>
      <c r="EP21" s="401"/>
      <c r="EQ21" s="401"/>
      <c r="ER21" s="401"/>
      <c r="ES21" s="401"/>
      <c r="ET21" s="401"/>
      <c r="EU21" s="401"/>
      <c r="EV21" s="401"/>
      <c r="EW21" s="401"/>
      <c r="EX21" s="401"/>
      <c r="EY21" s="401"/>
      <c r="EZ21" s="401"/>
      <c r="FA21" s="401"/>
      <c r="FB21" s="401"/>
      <c r="FC21" s="401"/>
      <c r="FD21" s="401"/>
      <c r="FE21" s="401"/>
      <c r="FF21" s="401"/>
      <c r="FG21" s="401"/>
      <c r="FH21" s="401"/>
      <c r="FI21" s="401"/>
      <c r="FJ21" s="401"/>
      <c r="FK21" s="401"/>
      <c r="FL21" s="401"/>
      <c r="FM21" s="401"/>
      <c r="FN21" s="401"/>
      <c r="FO21" s="401"/>
      <c r="FP21" s="401"/>
      <c r="FQ21" s="401"/>
      <c r="FR21" s="401"/>
      <c r="FS21" s="401"/>
      <c r="FT21" s="401"/>
      <c r="FU21" s="401"/>
      <c r="FV21" s="401"/>
      <c r="FW21" s="401"/>
      <c r="FX21" s="401"/>
      <c r="FY21" s="401"/>
      <c r="FZ21" s="401"/>
      <c r="GA21" s="401"/>
      <c r="GB21" s="401"/>
      <c r="GC21" s="401"/>
      <c r="GD21" s="401"/>
      <c r="GE21" s="401"/>
      <c r="GF21" s="401"/>
      <c r="GG21" s="401"/>
      <c r="GH21" s="401"/>
      <c r="GI21" s="401"/>
      <c r="GJ21" s="401"/>
      <c r="GK21" s="401"/>
      <c r="GL21" s="401"/>
      <c r="GM21" s="401"/>
      <c r="GN21" s="401"/>
      <c r="GO21" s="401"/>
      <c r="GP21" s="401"/>
      <c r="GQ21" s="401"/>
      <c r="GR21" s="401"/>
      <c r="GS21" s="401"/>
      <c r="GT21" s="401"/>
      <c r="GU21" s="401"/>
      <c r="GV21" s="401"/>
      <c r="GW21" s="401"/>
      <c r="GX21" s="401"/>
      <c r="GY21" s="401"/>
      <c r="GZ21" s="401"/>
      <c r="HA21" s="401"/>
      <c r="HB21" s="401"/>
      <c r="HC21" s="401"/>
      <c r="HD21" s="401"/>
      <c r="HE21" s="401"/>
      <c r="HF21" s="401"/>
      <c r="HG21" s="401"/>
      <c r="HH21" s="401"/>
      <c r="HI21" s="401"/>
      <c r="HJ21" s="401"/>
      <c r="HK21" s="401"/>
      <c r="HL21" s="401"/>
      <c r="HM21" s="401"/>
      <c r="HN21" s="401"/>
      <c r="HO21" s="401"/>
      <c r="HP21" s="401"/>
      <c r="HQ21" s="401"/>
      <c r="HR21" s="401"/>
      <c r="HS21" s="401"/>
      <c r="HT21" s="401"/>
      <c r="HU21" s="401"/>
      <c r="HV21" s="401"/>
      <c r="HW21" s="401"/>
      <c r="HX21" s="401"/>
      <c r="HY21" s="401"/>
      <c r="HZ21" s="401"/>
      <c r="IA21" s="401"/>
      <c r="IB21" s="401"/>
      <c r="IC21" s="401"/>
      <c r="ID21" s="401"/>
      <c r="IE21" s="401"/>
      <c r="IF21" s="401"/>
      <c r="IG21" s="401"/>
      <c r="IH21" s="401"/>
      <c r="II21" s="401"/>
      <c r="IJ21" s="401"/>
      <c r="IK21" s="401"/>
      <c r="IL21" s="401"/>
      <c r="IM21" s="401"/>
      <c r="IN21" s="401"/>
      <c r="IO21" s="401"/>
      <c r="IP21" s="401"/>
      <c r="IQ21" s="401"/>
      <c r="IR21" s="401"/>
      <c r="IS21" s="401"/>
      <c r="IT21" s="401"/>
      <c r="IU21" s="401"/>
      <c r="IV21" s="401"/>
    </row>
    <row r="22" spans="1:256" ht="20.25" x14ac:dyDescent="0.3">
      <c r="A22" s="519" t="s">
        <v>34</v>
      </c>
      <c r="B22" s="534" t="s">
        <v>118</v>
      </c>
      <c r="C22" s="517">
        <v>142.94999999999999</v>
      </c>
      <c r="D22" s="516" t="s">
        <v>3</v>
      </c>
      <c r="E22" s="552"/>
      <c r="F22" s="514">
        <f>ROUND(C22*E22,2)</f>
        <v>0</v>
      </c>
      <c r="G22" s="529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  <c r="AE22" s="401"/>
      <c r="AF22" s="401"/>
      <c r="AG22" s="401"/>
      <c r="AH22" s="401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1"/>
      <c r="AX22" s="401"/>
      <c r="AY22" s="401"/>
      <c r="AZ22" s="401"/>
      <c r="BA22" s="401"/>
      <c r="BB22" s="401"/>
      <c r="BC22" s="401"/>
      <c r="BD22" s="401"/>
      <c r="BE22" s="401"/>
      <c r="BF22" s="401"/>
      <c r="BG22" s="401"/>
      <c r="BH22" s="401"/>
      <c r="BI22" s="401"/>
      <c r="BJ22" s="401"/>
      <c r="BK22" s="401"/>
      <c r="BL22" s="401"/>
      <c r="BM22" s="401"/>
      <c r="BN22" s="401"/>
      <c r="BO22" s="401"/>
      <c r="BP22" s="401"/>
      <c r="BQ22" s="401"/>
      <c r="BR22" s="401"/>
      <c r="BS22" s="401"/>
      <c r="BT22" s="401"/>
      <c r="BU22" s="401"/>
      <c r="BV22" s="401"/>
      <c r="BW22" s="401"/>
      <c r="BX22" s="401"/>
      <c r="BY22" s="401"/>
      <c r="BZ22" s="401"/>
      <c r="CA22" s="401"/>
      <c r="CB22" s="401"/>
      <c r="CC22" s="401"/>
      <c r="CD22" s="401"/>
      <c r="CE22" s="401"/>
      <c r="CF22" s="401"/>
      <c r="CG22" s="401"/>
      <c r="CH22" s="401"/>
      <c r="CI22" s="401"/>
      <c r="CJ22" s="401"/>
      <c r="CK22" s="401"/>
      <c r="CL22" s="401"/>
      <c r="CM22" s="401"/>
      <c r="CN22" s="401"/>
      <c r="CO22" s="401"/>
      <c r="CP22" s="401"/>
      <c r="CQ22" s="401"/>
      <c r="CR22" s="401"/>
      <c r="CS22" s="401"/>
      <c r="CT22" s="401"/>
      <c r="CU22" s="401"/>
      <c r="CV22" s="401"/>
      <c r="CW22" s="401"/>
      <c r="CX22" s="401"/>
      <c r="CY22" s="401"/>
      <c r="CZ22" s="401"/>
      <c r="DA22" s="401"/>
      <c r="DB22" s="401"/>
      <c r="DC22" s="401"/>
      <c r="DD22" s="401"/>
      <c r="DE22" s="401"/>
      <c r="DF22" s="401"/>
      <c r="DG22" s="401"/>
      <c r="DH22" s="401"/>
      <c r="DI22" s="401"/>
      <c r="DJ22" s="401"/>
      <c r="DK22" s="401"/>
      <c r="DL22" s="401"/>
      <c r="DM22" s="401"/>
      <c r="DN22" s="401"/>
      <c r="DO22" s="401"/>
      <c r="DP22" s="401"/>
      <c r="DQ22" s="401"/>
      <c r="DR22" s="401"/>
      <c r="DS22" s="401"/>
      <c r="DT22" s="401"/>
      <c r="DU22" s="401"/>
      <c r="DV22" s="401"/>
      <c r="DW22" s="401"/>
      <c r="DX22" s="401"/>
      <c r="DY22" s="401"/>
      <c r="DZ22" s="401"/>
      <c r="EA22" s="401"/>
      <c r="EB22" s="401"/>
      <c r="EC22" s="401"/>
      <c r="ED22" s="401"/>
      <c r="EE22" s="401"/>
      <c r="EF22" s="401"/>
      <c r="EG22" s="401"/>
      <c r="EH22" s="401"/>
      <c r="EI22" s="401"/>
      <c r="EJ22" s="401"/>
      <c r="EK22" s="401"/>
      <c r="EL22" s="401"/>
      <c r="EM22" s="401"/>
      <c r="EN22" s="401"/>
      <c r="EO22" s="401"/>
      <c r="EP22" s="401"/>
      <c r="EQ22" s="401"/>
      <c r="ER22" s="401"/>
      <c r="ES22" s="401"/>
      <c r="ET22" s="401"/>
      <c r="EU22" s="401"/>
      <c r="EV22" s="401"/>
      <c r="EW22" s="401"/>
      <c r="EX22" s="401"/>
      <c r="EY22" s="401"/>
      <c r="EZ22" s="401"/>
      <c r="FA22" s="401"/>
      <c r="FB22" s="401"/>
      <c r="FC22" s="401"/>
      <c r="FD22" s="401"/>
      <c r="FE22" s="401"/>
      <c r="FF22" s="401"/>
      <c r="FG22" s="401"/>
      <c r="FH22" s="401"/>
      <c r="FI22" s="401"/>
      <c r="FJ22" s="401"/>
      <c r="FK22" s="401"/>
      <c r="FL22" s="401"/>
      <c r="FM22" s="401"/>
      <c r="FN22" s="401"/>
      <c r="FO22" s="401"/>
      <c r="FP22" s="401"/>
      <c r="FQ22" s="401"/>
      <c r="FR22" s="401"/>
      <c r="FS22" s="401"/>
      <c r="FT22" s="401"/>
      <c r="FU22" s="401"/>
      <c r="FV22" s="401"/>
      <c r="FW22" s="401"/>
      <c r="FX22" s="401"/>
      <c r="FY22" s="401"/>
      <c r="FZ22" s="401"/>
      <c r="GA22" s="401"/>
      <c r="GB22" s="401"/>
      <c r="GC22" s="401"/>
      <c r="GD22" s="401"/>
      <c r="GE22" s="401"/>
      <c r="GF22" s="401"/>
      <c r="GG22" s="401"/>
      <c r="GH22" s="401"/>
      <c r="GI22" s="401"/>
      <c r="GJ22" s="401"/>
      <c r="GK22" s="401"/>
      <c r="GL22" s="401"/>
      <c r="GM22" s="401"/>
      <c r="GN22" s="401"/>
      <c r="GO22" s="401"/>
      <c r="GP22" s="401"/>
      <c r="GQ22" s="401"/>
      <c r="GR22" s="401"/>
      <c r="GS22" s="401"/>
      <c r="GT22" s="401"/>
      <c r="GU22" s="401"/>
      <c r="GV22" s="401"/>
      <c r="GW22" s="401"/>
      <c r="GX22" s="401"/>
      <c r="GY22" s="401"/>
      <c r="GZ22" s="401"/>
      <c r="HA22" s="401"/>
      <c r="HB22" s="401"/>
      <c r="HC22" s="401"/>
      <c r="HD22" s="401"/>
      <c r="HE22" s="401"/>
      <c r="HF22" s="401"/>
      <c r="HG22" s="401"/>
      <c r="HH22" s="401"/>
      <c r="HI22" s="401"/>
      <c r="HJ22" s="401"/>
      <c r="HK22" s="401"/>
      <c r="HL22" s="401"/>
      <c r="HM22" s="401"/>
      <c r="HN22" s="401"/>
      <c r="HO22" s="401"/>
      <c r="HP22" s="401"/>
      <c r="HQ22" s="401"/>
      <c r="HR22" s="401"/>
      <c r="HS22" s="401"/>
      <c r="HT22" s="401"/>
      <c r="HU22" s="401"/>
      <c r="HV22" s="401"/>
      <c r="HW22" s="401"/>
      <c r="HX22" s="401"/>
      <c r="HY22" s="401"/>
      <c r="HZ22" s="401"/>
      <c r="IA22" s="401"/>
      <c r="IB22" s="401"/>
      <c r="IC22" s="401"/>
      <c r="ID22" s="401"/>
      <c r="IE22" s="401"/>
      <c r="IF22" s="401"/>
      <c r="IG22" s="401"/>
      <c r="IH22" s="401"/>
      <c r="II22" s="401"/>
      <c r="IJ22" s="401"/>
      <c r="IK22" s="401"/>
      <c r="IL22" s="401"/>
      <c r="IM22" s="401"/>
      <c r="IN22" s="401"/>
      <c r="IO22" s="401"/>
      <c r="IP22" s="401"/>
      <c r="IQ22" s="401"/>
      <c r="IR22" s="401"/>
      <c r="IS22" s="401"/>
      <c r="IT22" s="401"/>
      <c r="IU22" s="401"/>
      <c r="IV22" s="401"/>
    </row>
    <row r="23" spans="1:256" ht="20.25" x14ac:dyDescent="0.3">
      <c r="A23" s="519" t="s">
        <v>267</v>
      </c>
      <c r="B23" s="534" t="s">
        <v>45</v>
      </c>
      <c r="C23" s="517">
        <v>610</v>
      </c>
      <c r="D23" s="516" t="s">
        <v>3</v>
      </c>
      <c r="E23" s="552"/>
      <c r="F23" s="514">
        <f>ROUND(C23*E23,2)</f>
        <v>0</v>
      </c>
      <c r="G23" s="529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1"/>
      <c r="Y23" s="401"/>
      <c r="Z23" s="401"/>
      <c r="AA23" s="401"/>
      <c r="AB23" s="401"/>
      <c r="AC23" s="401"/>
      <c r="AD23" s="401"/>
      <c r="AE23" s="401"/>
      <c r="AF23" s="401"/>
      <c r="AG23" s="401"/>
      <c r="AH23" s="401"/>
      <c r="AI23" s="401"/>
      <c r="AJ23" s="401"/>
      <c r="AK23" s="401"/>
      <c r="AL23" s="401"/>
      <c r="AM23" s="401"/>
      <c r="AN23" s="401"/>
      <c r="AO23" s="401"/>
      <c r="AP23" s="401"/>
      <c r="AQ23" s="401"/>
      <c r="AR23" s="401"/>
      <c r="AS23" s="401"/>
      <c r="AT23" s="401"/>
      <c r="AU23" s="401"/>
      <c r="AV23" s="401"/>
      <c r="AW23" s="401"/>
      <c r="AX23" s="401"/>
      <c r="AY23" s="401"/>
      <c r="AZ23" s="401"/>
      <c r="BA23" s="401"/>
      <c r="BB23" s="401"/>
      <c r="BC23" s="401"/>
      <c r="BD23" s="401"/>
      <c r="BE23" s="401"/>
      <c r="BF23" s="401"/>
      <c r="BG23" s="401"/>
      <c r="BH23" s="401"/>
      <c r="BI23" s="401"/>
      <c r="BJ23" s="401"/>
      <c r="BK23" s="401"/>
      <c r="BL23" s="401"/>
      <c r="BM23" s="401"/>
      <c r="BN23" s="401"/>
      <c r="BO23" s="401"/>
      <c r="BP23" s="401"/>
      <c r="BQ23" s="401"/>
      <c r="BR23" s="401"/>
      <c r="BS23" s="401"/>
      <c r="BT23" s="401"/>
      <c r="BU23" s="401"/>
      <c r="BV23" s="401"/>
      <c r="BW23" s="401"/>
      <c r="BX23" s="401"/>
      <c r="BY23" s="401"/>
      <c r="BZ23" s="401"/>
      <c r="CA23" s="401"/>
      <c r="CB23" s="401"/>
      <c r="CC23" s="401"/>
      <c r="CD23" s="401"/>
      <c r="CE23" s="401"/>
      <c r="CF23" s="401"/>
      <c r="CG23" s="401"/>
      <c r="CH23" s="401"/>
      <c r="CI23" s="401"/>
      <c r="CJ23" s="401"/>
      <c r="CK23" s="401"/>
      <c r="CL23" s="401"/>
      <c r="CM23" s="401"/>
      <c r="CN23" s="401"/>
      <c r="CO23" s="401"/>
      <c r="CP23" s="401"/>
      <c r="CQ23" s="401"/>
      <c r="CR23" s="401"/>
      <c r="CS23" s="401"/>
      <c r="CT23" s="401"/>
      <c r="CU23" s="401"/>
      <c r="CV23" s="401"/>
      <c r="CW23" s="401"/>
      <c r="CX23" s="401"/>
      <c r="CY23" s="401"/>
      <c r="CZ23" s="401"/>
      <c r="DA23" s="401"/>
      <c r="DB23" s="401"/>
      <c r="DC23" s="401"/>
      <c r="DD23" s="401"/>
      <c r="DE23" s="401"/>
      <c r="DF23" s="401"/>
      <c r="DG23" s="401"/>
      <c r="DH23" s="401"/>
      <c r="DI23" s="401"/>
      <c r="DJ23" s="401"/>
      <c r="DK23" s="401"/>
      <c r="DL23" s="401"/>
      <c r="DM23" s="401"/>
      <c r="DN23" s="401"/>
      <c r="DO23" s="401"/>
      <c r="DP23" s="401"/>
      <c r="DQ23" s="401"/>
      <c r="DR23" s="401"/>
      <c r="DS23" s="401"/>
      <c r="DT23" s="401"/>
      <c r="DU23" s="401"/>
      <c r="DV23" s="401"/>
      <c r="DW23" s="401"/>
      <c r="DX23" s="401"/>
      <c r="DY23" s="401"/>
      <c r="DZ23" s="401"/>
      <c r="EA23" s="401"/>
      <c r="EB23" s="401"/>
      <c r="EC23" s="401"/>
      <c r="ED23" s="401"/>
      <c r="EE23" s="401"/>
      <c r="EF23" s="401"/>
      <c r="EG23" s="401"/>
      <c r="EH23" s="401"/>
      <c r="EI23" s="401"/>
      <c r="EJ23" s="401"/>
      <c r="EK23" s="401"/>
      <c r="EL23" s="401"/>
      <c r="EM23" s="401"/>
      <c r="EN23" s="401"/>
      <c r="EO23" s="401"/>
      <c r="EP23" s="401"/>
      <c r="EQ23" s="401"/>
      <c r="ER23" s="401"/>
      <c r="ES23" s="401"/>
      <c r="ET23" s="401"/>
      <c r="EU23" s="401"/>
      <c r="EV23" s="401"/>
      <c r="EW23" s="401"/>
      <c r="EX23" s="401"/>
      <c r="EY23" s="401"/>
      <c r="EZ23" s="401"/>
      <c r="FA23" s="401"/>
      <c r="FB23" s="401"/>
      <c r="FC23" s="401"/>
      <c r="FD23" s="401"/>
      <c r="FE23" s="401"/>
      <c r="FF23" s="401"/>
      <c r="FG23" s="401"/>
      <c r="FH23" s="401"/>
      <c r="FI23" s="401"/>
      <c r="FJ23" s="401"/>
      <c r="FK23" s="401"/>
      <c r="FL23" s="401"/>
      <c r="FM23" s="401"/>
      <c r="FN23" s="401"/>
      <c r="FO23" s="401"/>
      <c r="FP23" s="401"/>
      <c r="FQ23" s="401"/>
      <c r="FR23" s="401"/>
      <c r="FS23" s="401"/>
      <c r="FT23" s="401"/>
      <c r="FU23" s="401"/>
      <c r="FV23" s="401"/>
      <c r="FW23" s="401"/>
      <c r="FX23" s="401"/>
      <c r="FY23" s="401"/>
      <c r="FZ23" s="401"/>
      <c r="GA23" s="401"/>
      <c r="GB23" s="401"/>
      <c r="GC23" s="401"/>
      <c r="GD23" s="401"/>
      <c r="GE23" s="401"/>
      <c r="GF23" s="401"/>
      <c r="GG23" s="401"/>
      <c r="GH23" s="401"/>
      <c r="GI23" s="401"/>
      <c r="GJ23" s="401"/>
      <c r="GK23" s="401"/>
      <c r="GL23" s="401"/>
      <c r="GM23" s="401"/>
      <c r="GN23" s="401"/>
      <c r="GO23" s="401"/>
      <c r="GP23" s="401"/>
      <c r="GQ23" s="401"/>
      <c r="GR23" s="401"/>
      <c r="GS23" s="401"/>
      <c r="GT23" s="401"/>
      <c r="GU23" s="401"/>
      <c r="GV23" s="401"/>
      <c r="GW23" s="401"/>
      <c r="GX23" s="401"/>
      <c r="GY23" s="401"/>
      <c r="GZ23" s="401"/>
      <c r="HA23" s="401"/>
      <c r="HB23" s="401"/>
      <c r="HC23" s="401"/>
      <c r="HD23" s="401"/>
      <c r="HE23" s="401"/>
      <c r="HF23" s="401"/>
      <c r="HG23" s="401"/>
      <c r="HH23" s="401"/>
      <c r="HI23" s="401"/>
      <c r="HJ23" s="401"/>
      <c r="HK23" s="401"/>
      <c r="HL23" s="401"/>
      <c r="HM23" s="401"/>
      <c r="HN23" s="401"/>
      <c r="HO23" s="401"/>
      <c r="HP23" s="401"/>
      <c r="HQ23" s="401"/>
      <c r="HR23" s="401"/>
      <c r="HS23" s="401"/>
      <c r="HT23" s="401"/>
      <c r="HU23" s="401"/>
      <c r="HV23" s="401"/>
      <c r="HW23" s="401"/>
      <c r="HX23" s="401"/>
      <c r="HY23" s="401"/>
      <c r="HZ23" s="401"/>
      <c r="IA23" s="401"/>
      <c r="IB23" s="401"/>
      <c r="IC23" s="401"/>
      <c r="ID23" s="401"/>
      <c r="IE23" s="401"/>
      <c r="IF23" s="401"/>
      <c r="IG23" s="401"/>
      <c r="IH23" s="401"/>
      <c r="II23" s="401"/>
      <c r="IJ23" s="401"/>
      <c r="IK23" s="401"/>
      <c r="IL23" s="401"/>
      <c r="IM23" s="401"/>
      <c r="IN23" s="401"/>
      <c r="IO23" s="401"/>
      <c r="IP23" s="401"/>
      <c r="IQ23" s="401"/>
      <c r="IR23" s="401"/>
      <c r="IS23" s="401"/>
      <c r="IT23" s="401"/>
      <c r="IU23" s="401"/>
      <c r="IV23" s="401"/>
    </row>
    <row r="24" spans="1:256" ht="20.25" x14ac:dyDescent="0.3">
      <c r="A24" s="531" t="s">
        <v>14</v>
      </c>
      <c r="B24" s="530" t="s">
        <v>253</v>
      </c>
      <c r="C24" s="517"/>
      <c r="D24" s="516"/>
      <c r="E24" s="515"/>
      <c r="F24" s="514"/>
      <c r="G24" s="529"/>
      <c r="H24" s="401"/>
      <c r="I24" s="401"/>
      <c r="J24" s="55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1"/>
      <c r="Y24" s="401"/>
      <c r="Z24" s="401"/>
      <c r="AA24" s="401"/>
      <c r="AB24" s="401"/>
      <c r="AC24" s="401"/>
      <c r="AD24" s="401"/>
      <c r="AE24" s="401"/>
      <c r="AF24" s="401"/>
      <c r="AG24" s="401"/>
      <c r="AH24" s="401"/>
      <c r="AI24" s="401"/>
      <c r="AJ24" s="401"/>
      <c r="AK24" s="401"/>
      <c r="AL24" s="401"/>
      <c r="AM24" s="401"/>
      <c r="AN24" s="401"/>
      <c r="AO24" s="401"/>
      <c r="AP24" s="401"/>
      <c r="AQ24" s="401"/>
      <c r="AR24" s="401"/>
      <c r="AS24" s="401"/>
      <c r="AT24" s="401"/>
      <c r="AU24" s="401"/>
      <c r="AV24" s="401"/>
      <c r="AW24" s="401"/>
      <c r="AX24" s="401"/>
      <c r="AY24" s="401"/>
      <c r="AZ24" s="401"/>
      <c r="BA24" s="401"/>
      <c r="BB24" s="401"/>
      <c r="BC24" s="401"/>
      <c r="BD24" s="401"/>
      <c r="BE24" s="401"/>
      <c r="BF24" s="401"/>
      <c r="BG24" s="401"/>
      <c r="BH24" s="401"/>
      <c r="BI24" s="401"/>
      <c r="BJ24" s="401"/>
      <c r="BK24" s="401"/>
      <c r="BL24" s="401"/>
      <c r="BM24" s="401"/>
      <c r="BN24" s="401"/>
      <c r="BO24" s="401"/>
      <c r="BP24" s="401"/>
      <c r="BQ24" s="401"/>
      <c r="BR24" s="401"/>
      <c r="BS24" s="401"/>
      <c r="BT24" s="401"/>
      <c r="BU24" s="401"/>
      <c r="BV24" s="401"/>
      <c r="BW24" s="401"/>
      <c r="BX24" s="401"/>
      <c r="BY24" s="401"/>
      <c r="BZ24" s="401"/>
      <c r="CA24" s="401"/>
      <c r="CB24" s="401"/>
      <c r="CC24" s="401"/>
      <c r="CD24" s="401"/>
      <c r="CE24" s="401"/>
      <c r="CF24" s="401"/>
      <c r="CG24" s="401"/>
      <c r="CH24" s="401"/>
      <c r="CI24" s="401"/>
      <c r="CJ24" s="401"/>
      <c r="CK24" s="401"/>
      <c r="CL24" s="401"/>
      <c r="CM24" s="401"/>
      <c r="CN24" s="401"/>
      <c r="CO24" s="401"/>
      <c r="CP24" s="401"/>
      <c r="CQ24" s="401"/>
      <c r="CR24" s="401"/>
      <c r="CS24" s="401"/>
      <c r="CT24" s="401"/>
      <c r="CU24" s="401"/>
      <c r="CV24" s="401"/>
      <c r="CW24" s="401"/>
      <c r="CX24" s="401"/>
      <c r="CY24" s="401"/>
      <c r="CZ24" s="401"/>
      <c r="DA24" s="401"/>
      <c r="DB24" s="401"/>
      <c r="DC24" s="401"/>
      <c r="DD24" s="401"/>
      <c r="DE24" s="401"/>
      <c r="DF24" s="401"/>
      <c r="DG24" s="401"/>
      <c r="DH24" s="401"/>
      <c r="DI24" s="401"/>
      <c r="DJ24" s="401"/>
      <c r="DK24" s="401"/>
      <c r="DL24" s="401"/>
      <c r="DM24" s="401"/>
      <c r="DN24" s="401"/>
      <c r="DO24" s="401"/>
      <c r="DP24" s="401"/>
      <c r="DQ24" s="401"/>
      <c r="DR24" s="401"/>
      <c r="DS24" s="401"/>
      <c r="DT24" s="401"/>
      <c r="DU24" s="401"/>
      <c r="DV24" s="401"/>
      <c r="DW24" s="401"/>
      <c r="DX24" s="401"/>
      <c r="DY24" s="401"/>
      <c r="DZ24" s="401"/>
      <c r="EA24" s="401"/>
      <c r="EB24" s="401"/>
      <c r="EC24" s="401"/>
      <c r="ED24" s="401"/>
      <c r="EE24" s="401"/>
      <c r="EF24" s="401"/>
      <c r="EG24" s="401"/>
      <c r="EH24" s="401"/>
      <c r="EI24" s="401"/>
      <c r="EJ24" s="401"/>
      <c r="EK24" s="401"/>
      <c r="EL24" s="401"/>
      <c r="EM24" s="401"/>
      <c r="EN24" s="401"/>
      <c r="EO24" s="401"/>
      <c r="EP24" s="401"/>
      <c r="EQ24" s="401"/>
      <c r="ER24" s="401"/>
      <c r="ES24" s="401"/>
      <c r="ET24" s="401"/>
      <c r="EU24" s="401"/>
      <c r="EV24" s="401"/>
      <c r="EW24" s="401"/>
      <c r="EX24" s="401"/>
      <c r="EY24" s="401"/>
      <c r="EZ24" s="401"/>
      <c r="FA24" s="401"/>
      <c r="FB24" s="401"/>
      <c r="FC24" s="401"/>
      <c r="FD24" s="401"/>
      <c r="FE24" s="401"/>
      <c r="FF24" s="401"/>
      <c r="FG24" s="401"/>
      <c r="FH24" s="401"/>
      <c r="FI24" s="401"/>
      <c r="FJ24" s="401"/>
      <c r="FK24" s="401"/>
      <c r="FL24" s="401"/>
      <c r="FM24" s="401"/>
      <c r="FN24" s="401"/>
      <c r="FO24" s="401"/>
      <c r="FP24" s="401"/>
      <c r="FQ24" s="401"/>
      <c r="FR24" s="401"/>
      <c r="FS24" s="401"/>
      <c r="FT24" s="401"/>
      <c r="FU24" s="401"/>
      <c r="FV24" s="401"/>
      <c r="FW24" s="401"/>
      <c r="FX24" s="401"/>
      <c r="FY24" s="401"/>
      <c r="FZ24" s="401"/>
      <c r="GA24" s="401"/>
      <c r="GB24" s="401"/>
      <c r="GC24" s="401"/>
      <c r="GD24" s="401"/>
      <c r="GE24" s="401"/>
      <c r="GF24" s="401"/>
      <c r="GG24" s="401"/>
      <c r="GH24" s="401"/>
      <c r="GI24" s="401"/>
      <c r="GJ24" s="401"/>
      <c r="GK24" s="401"/>
      <c r="GL24" s="401"/>
      <c r="GM24" s="401"/>
      <c r="GN24" s="401"/>
      <c r="GO24" s="401"/>
      <c r="GP24" s="401"/>
      <c r="GQ24" s="401"/>
      <c r="GR24" s="401"/>
      <c r="GS24" s="401"/>
      <c r="GT24" s="401"/>
      <c r="GU24" s="401"/>
      <c r="GV24" s="401"/>
      <c r="GW24" s="401"/>
      <c r="GX24" s="401"/>
      <c r="GY24" s="401"/>
      <c r="GZ24" s="401"/>
      <c r="HA24" s="401"/>
      <c r="HB24" s="401"/>
      <c r="HC24" s="401"/>
      <c r="HD24" s="401"/>
      <c r="HE24" s="401"/>
      <c r="HF24" s="401"/>
      <c r="HG24" s="401"/>
      <c r="HH24" s="401"/>
      <c r="HI24" s="401"/>
      <c r="HJ24" s="401"/>
      <c r="HK24" s="401"/>
      <c r="HL24" s="401"/>
      <c r="HM24" s="401"/>
      <c r="HN24" s="401"/>
      <c r="HO24" s="401"/>
      <c r="HP24" s="401"/>
      <c r="HQ24" s="401"/>
      <c r="HR24" s="401"/>
      <c r="HS24" s="401"/>
      <c r="HT24" s="401"/>
      <c r="HU24" s="401"/>
      <c r="HV24" s="401"/>
      <c r="HW24" s="401"/>
      <c r="HX24" s="401"/>
      <c r="HY24" s="401"/>
      <c r="HZ24" s="401"/>
      <c r="IA24" s="401"/>
      <c r="IB24" s="401"/>
      <c r="IC24" s="401"/>
      <c r="ID24" s="401"/>
      <c r="IE24" s="401"/>
      <c r="IF24" s="401"/>
      <c r="IG24" s="401"/>
      <c r="IH24" s="401"/>
      <c r="II24" s="401"/>
      <c r="IJ24" s="401"/>
      <c r="IK24" s="401"/>
      <c r="IL24" s="401"/>
      <c r="IM24" s="401"/>
      <c r="IN24" s="401"/>
      <c r="IO24" s="401"/>
      <c r="IP24" s="401"/>
      <c r="IQ24" s="401"/>
      <c r="IR24" s="401"/>
      <c r="IS24" s="401"/>
      <c r="IT24" s="401"/>
      <c r="IU24" s="401"/>
      <c r="IV24" s="401"/>
    </row>
    <row r="25" spans="1:256" ht="20.25" x14ac:dyDescent="0.3">
      <c r="A25" s="519" t="s">
        <v>266</v>
      </c>
      <c r="B25" s="534" t="s">
        <v>252</v>
      </c>
      <c r="C25" s="517">
        <v>1</v>
      </c>
      <c r="D25" s="516" t="s">
        <v>7</v>
      </c>
      <c r="E25" s="515"/>
      <c r="F25" s="514">
        <f t="shared" ref="F25:F32" si="0">ROUND(C25*E25,2)</f>
        <v>0</v>
      </c>
      <c r="G25" s="529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01"/>
      <c r="Z25" s="401"/>
      <c r="AA25" s="401"/>
      <c r="AB25" s="401"/>
      <c r="AC25" s="401"/>
      <c r="AD25" s="401"/>
      <c r="AE25" s="401"/>
      <c r="AF25" s="401"/>
      <c r="AG25" s="401"/>
      <c r="AH25" s="401"/>
      <c r="AI25" s="401"/>
      <c r="AJ25" s="401"/>
      <c r="AK25" s="401"/>
      <c r="AL25" s="401"/>
      <c r="AM25" s="401"/>
      <c r="AN25" s="401"/>
      <c r="AO25" s="401"/>
      <c r="AP25" s="401"/>
      <c r="AQ25" s="401"/>
      <c r="AR25" s="401"/>
      <c r="AS25" s="401"/>
      <c r="AT25" s="401"/>
      <c r="AU25" s="401"/>
      <c r="AV25" s="401"/>
      <c r="AW25" s="401"/>
      <c r="AX25" s="401"/>
      <c r="AY25" s="401"/>
      <c r="AZ25" s="401"/>
      <c r="BA25" s="401"/>
      <c r="BB25" s="401"/>
      <c r="BC25" s="401"/>
      <c r="BD25" s="401"/>
      <c r="BE25" s="401"/>
      <c r="BF25" s="401"/>
      <c r="BG25" s="401"/>
      <c r="BH25" s="401"/>
      <c r="BI25" s="401"/>
      <c r="BJ25" s="401"/>
      <c r="BK25" s="401"/>
      <c r="BL25" s="401"/>
      <c r="BM25" s="401"/>
      <c r="BN25" s="401"/>
      <c r="BO25" s="401"/>
      <c r="BP25" s="401"/>
      <c r="BQ25" s="401"/>
      <c r="BR25" s="401"/>
      <c r="BS25" s="401"/>
      <c r="BT25" s="401"/>
      <c r="BU25" s="401"/>
      <c r="BV25" s="401"/>
      <c r="BW25" s="401"/>
      <c r="BX25" s="401"/>
      <c r="BY25" s="401"/>
      <c r="BZ25" s="401"/>
      <c r="CA25" s="401"/>
      <c r="CB25" s="401"/>
      <c r="CC25" s="401"/>
      <c r="CD25" s="401"/>
      <c r="CE25" s="401"/>
      <c r="CF25" s="401"/>
      <c r="CG25" s="401"/>
      <c r="CH25" s="401"/>
      <c r="CI25" s="401"/>
      <c r="CJ25" s="401"/>
      <c r="CK25" s="401"/>
      <c r="CL25" s="401"/>
      <c r="CM25" s="401"/>
      <c r="CN25" s="401"/>
      <c r="CO25" s="401"/>
      <c r="CP25" s="401"/>
      <c r="CQ25" s="401"/>
      <c r="CR25" s="401"/>
      <c r="CS25" s="401"/>
      <c r="CT25" s="401"/>
      <c r="CU25" s="401"/>
      <c r="CV25" s="401"/>
      <c r="CW25" s="401"/>
      <c r="CX25" s="401"/>
      <c r="CY25" s="401"/>
      <c r="CZ25" s="401"/>
      <c r="DA25" s="401"/>
      <c r="DB25" s="401"/>
      <c r="DC25" s="401"/>
      <c r="DD25" s="401"/>
      <c r="DE25" s="401"/>
      <c r="DF25" s="401"/>
      <c r="DG25" s="401"/>
      <c r="DH25" s="401"/>
      <c r="DI25" s="401"/>
      <c r="DJ25" s="401"/>
      <c r="DK25" s="401"/>
      <c r="DL25" s="401"/>
      <c r="DM25" s="401"/>
      <c r="DN25" s="401"/>
      <c r="DO25" s="401"/>
      <c r="DP25" s="401"/>
      <c r="DQ25" s="401"/>
      <c r="DR25" s="401"/>
      <c r="DS25" s="401"/>
      <c r="DT25" s="401"/>
      <c r="DU25" s="401"/>
      <c r="DV25" s="401"/>
      <c r="DW25" s="401"/>
      <c r="DX25" s="401"/>
      <c r="DY25" s="401"/>
      <c r="DZ25" s="401"/>
      <c r="EA25" s="401"/>
      <c r="EB25" s="401"/>
      <c r="EC25" s="401"/>
      <c r="ED25" s="401"/>
      <c r="EE25" s="401"/>
      <c r="EF25" s="401"/>
      <c r="EG25" s="401"/>
      <c r="EH25" s="401"/>
      <c r="EI25" s="401"/>
      <c r="EJ25" s="401"/>
      <c r="EK25" s="401"/>
      <c r="EL25" s="401"/>
      <c r="EM25" s="401"/>
      <c r="EN25" s="401"/>
      <c r="EO25" s="401"/>
      <c r="EP25" s="401"/>
      <c r="EQ25" s="401"/>
      <c r="ER25" s="401"/>
      <c r="ES25" s="401"/>
      <c r="ET25" s="401"/>
      <c r="EU25" s="401"/>
      <c r="EV25" s="401"/>
      <c r="EW25" s="401"/>
      <c r="EX25" s="401"/>
      <c r="EY25" s="401"/>
      <c r="EZ25" s="401"/>
      <c r="FA25" s="401"/>
      <c r="FB25" s="401"/>
      <c r="FC25" s="401"/>
      <c r="FD25" s="401"/>
      <c r="FE25" s="401"/>
      <c r="FF25" s="401"/>
      <c r="FG25" s="401"/>
      <c r="FH25" s="401"/>
      <c r="FI25" s="401"/>
      <c r="FJ25" s="401"/>
      <c r="FK25" s="401"/>
      <c r="FL25" s="401"/>
      <c r="FM25" s="401"/>
      <c r="FN25" s="401"/>
      <c r="FO25" s="401"/>
      <c r="FP25" s="401"/>
      <c r="FQ25" s="401"/>
      <c r="FR25" s="401"/>
      <c r="FS25" s="401"/>
      <c r="FT25" s="401"/>
      <c r="FU25" s="401"/>
      <c r="FV25" s="401"/>
      <c r="FW25" s="401"/>
      <c r="FX25" s="401"/>
      <c r="FY25" s="401"/>
      <c r="FZ25" s="401"/>
      <c r="GA25" s="401"/>
      <c r="GB25" s="401"/>
      <c r="GC25" s="401"/>
      <c r="GD25" s="401"/>
      <c r="GE25" s="401"/>
      <c r="GF25" s="401"/>
      <c r="GG25" s="401"/>
      <c r="GH25" s="401"/>
      <c r="GI25" s="401"/>
      <c r="GJ25" s="401"/>
      <c r="GK25" s="401"/>
      <c r="GL25" s="401"/>
      <c r="GM25" s="401"/>
      <c r="GN25" s="401"/>
      <c r="GO25" s="401"/>
      <c r="GP25" s="401"/>
      <c r="GQ25" s="401"/>
      <c r="GR25" s="401"/>
      <c r="GS25" s="401"/>
      <c r="GT25" s="401"/>
      <c r="GU25" s="401"/>
      <c r="GV25" s="401"/>
      <c r="GW25" s="401"/>
      <c r="GX25" s="401"/>
      <c r="GY25" s="401"/>
      <c r="GZ25" s="401"/>
      <c r="HA25" s="401"/>
      <c r="HB25" s="401"/>
      <c r="HC25" s="401"/>
      <c r="HD25" s="401"/>
      <c r="HE25" s="401"/>
      <c r="HF25" s="401"/>
      <c r="HG25" s="401"/>
      <c r="HH25" s="401"/>
      <c r="HI25" s="401"/>
      <c r="HJ25" s="401"/>
      <c r="HK25" s="401"/>
      <c r="HL25" s="401"/>
      <c r="HM25" s="401"/>
      <c r="HN25" s="401"/>
      <c r="HO25" s="401"/>
      <c r="HP25" s="401"/>
      <c r="HQ25" s="401"/>
      <c r="HR25" s="401"/>
      <c r="HS25" s="401"/>
      <c r="HT25" s="401"/>
      <c r="HU25" s="401"/>
      <c r="HV25" s="401"/>
      <c r="HW25" s="401"/>
      <c r="HX25" s="401"/>
      <c r="HY25" s="401"/>
      <c r="HZ25" s="401"/>
      <c r="IA25" s="401"/>
      <c r="IB25" s="401"/>
      <c r="IC25" s="401"/>
      <c r="ID25" s="401"/>
      <c r="IE25" s="401"/>
      <c r="IF25" s="401"/>
      <c r="IG25" s="401"/>
      <c r="IH25" s="401"/>
      <c r="II25" s="401"/>
      <c r="IJ25" s="401"/>
      <c r="IK25" s="401"/>
      <c r="IL25" s="401"/>
      <c r="IM25" s="401"/>
      <c r="IN25" s="401"/>
      <c r="IO25" s="401"/>
      <c r="IP25" s="401"/>
      <c r="IQ25" s="401"/>
      <c r="IR25" s="401"/>
      <c r="IS25" s="401"/>
      <c r="IT25" s="401"/>
      <c r="IU25" s="401"/>
      <c r="IV25" s="401"/>
    </row>
    <row r="26" spans="1:256" ht="20.25" x14ac:dyDescent="0.3">
      <c r="A26" s="519" t="s">
        <v>265</v>
      </c>
      <c r="B26" s="534" t="s">
        <v>251</v>
      </c>
      <c r="C26" s="517">
        <v>1</v>
      </c>
      <c r="D26" s="516" t="s">
        <v>7</v>
      </c>
      <c r="E26" s="515"/>
      <c r="F26" s="514">
        <f t="shared" si="0"/>
        <v>0</v>
      </c>
      <c r="G26" s="529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401"/>
      <c r="T26" s="401"/>
      <c r="U26" s="401"/>
      <c r="V26" s="401"/>
      <c r="W26" s="401"/>
      <c r="X26" s="401"/>
      <c r="Y26" s="401"/>
      <c r="Z26" s="401"/>
      <c r="AA26" s="401"/>
      <c r="AB26" s="401"/>
      <c r="AC26" s="401"/>
      <c r="AD26" s="401"/>
      <c r="AE26" s="401"/>
      <c r="AF26" s="401"/>
      <c r="AG26" s="401"/>
      <c r="AH26" s="401"/>
      <c r="AI26" s="401"/>
      <c r="AJ26" s="401"/>
      <c r="AK26" s="401"/>
      <c r="AL26" s="401"/>
      <c r="AM26" s="401"/>
      <c r="AN26" s="401"/>
      <c r="AO26" s="401"/>
      <c r="AP26" s="401"/>
      <c r="AQ26" s="401"/>
      <c r="AR26" s="401"/>
      <c r="AS26" s="401"/>
      <c r="AT26" s="401"/>
      <c r="AU26" s="401"/>
      <c r="AV26" s="401"/>
      <c r="AW26" s="401"/>
      <c r="AX26" s="401"/>
      <c r="AY26" s="401"/>
      <c r="AZ26" s="401"/>
      <c r="BA26" s="401"/>
      <c r="BB26" s="401"/>
      <c r="BC26" s="401"/>
      <c r="BD26" s="401"/>
      <c r="BE26" s="401"/>
      <c r="BF26" s="401"/>
      <c r="BG26" s="401"/>
      <c r="BH26" s="401"/>
      <c r="BI26" s="401"/>
      <c r="BJ26" s="401"/>
      <c r="BK26" s="401"/>
      <c r="BL26" s="401"/>
      <c r="BM26" s="401"/>
      <c r="BN26" s="401"/>
      <c r="BO26" s="401"/>
      <c r="BP26" s="401"/>
      <c r="BQ26" s="401"/>
      <c r="BR26" s="401"/>
      <c r="BS26" s="401"/>
      <c r="BT26" s="401"/>
      <c r="BU26" s="401"/>
      <c r="BV26" s="401"/>
      <c r="BW26" s="401"/>
      <c r="BX26" s="401"/>
      <c r="BY26" s="401"/>
      <c r="BZ26" s="401"/>
      <c r="CA26" s="401"/>
      <c r="CB26" s="401"/>
      <c r="CC26" s="401"/>
      <c r="CD26" s="401"/>
      <c r="CE26" s="401"/>
      <c r="CF26" s="401"/>
      <c r="CG26" s="401"/>
      <c r="CH26" s="401"/>
      <c r="CI26" s="401"/>
      <c r="CJ26" s="401"/>
      <c r="CK26" s="401"/>
      <c r="CL26" s="401"/>
      <c r="CM26" s="401"/>
      <c r="CN26" s="401"/>
      <c r="CO26" s="401"/>
      <c r="CP26" s="401"/>
      <c r="CQ26" s="401"/>
      <c r="CR26" s="401"/>
      <c r="CS26" s="401"/>
      <c r="CT26" s="401"/>
      <c r="CU26" s="401"/>
      <c r="CV26" s="401"/>
      <c r="CW26" s="401"/>
      <c r="CX26" s="401"/>
      <c r="CY26" s="401"/>
      <c r="CZ26" s="401"/>
      <c r="DA26" s="401"/>
      <c r="DB26" s="401"/>
      <c r="DC26" s="401"/>
      <c r="DD26" s="401"/>
      <c r="DE26" s="401"/>
      <c r="DF26" s="401"/>
      <c r="DG26" s="401"/>
      <c r="DH26" s="401"/>
      <c r="DI26" s="401"/>
      <c r="DJ26" s="401"/>
      <c r="DK26" s="401"/>
      <c r="DL26" s="401"/>
      <c r="DM26" s="401"/>
      <c r="DN26" s="401"/>
      <c r="DO26" s="401"/>
      <c r="DP26" s="401"/>
      <c r="DQ26" s="401"/>
      <c r="DR26" s="401"/>
      <c r="DS26" s="401"/>
      <c r="DT26" s="401"/>
      <c r="DU26" s="401"/>
      <c r="DV26" s="401"/>
      <c r="DW26" s="401"/>
      <c r="DX26" s="401"/>
      <c r="DY26" s="401"/>
      <c r="DZ26" s="401"/>
      <c r="EA26" s="401"/>
      <c r="EB26" s="401"/>
      <c r="EC26" s="401"/>
      <c r="ED26" s="401"/>
      <c r="EE26" s="401"/>
      <c r="EF26" s="401"/>
      <c r="EG26" s="401"/>
      <c r="EH26" s="401"/>
      <c r="EI26" s="401"/>
      <c r="EJ26" s="401"/>
      <c r="EK26" s="401"/>
      <c r="EL26" s="401"/>
      <c r="EM26" s="401"/>
      <c r="EN26" s="401"/>
      <c r="EO26" s="401"/>
      <c r="EP26" s="401"/>
      <c r="EQ26" s="401"/>
      <c r="ER26" s="401"/>
      <c r="ES26" s="401"/>
      <c r="ET26" s="401"/>
      <c r="EU26" s="401"/>
      <c r="EV26" s="401"/>
      <c r="EW26" s="401"/>
      <c r="EX26" s="401"/>
      <c r="EY26" s="401"/>
      <c r="EZ26" s="401"/>
      <c r="FA26" s="401"/>
      <c r="FB26" s="401"/>
      <c r="FC26" s="401"/>
      <c r="FD26" s="401"/>
      <c r="FE26" s="401"/>
      <c r="FF26" s="401"/>
      <c r="FG26" s="401"/>
      <c r="FH26" s="401"/>
      <c r="FI26" s="401"/>
      <c r="FJ26" s="401"/>
      <c r="FK26" s="401"/>
      <c r="FL26" s="401"/>
      <c r="FM26" s="401"/>
      <c r="FN26" s="401"/>
      <c r="FO26" s="401"/>
      <c r="FP26" s="401"/>
      <c r="FQ26" s="401"/>
      <c r="FR26" s="401"/>
      <c r="FS26" s="401"/>
      <c r="FT26" s="401"/>
      <c r="FU26" s="401"/>
      <c r="FV26" s="401"/>
      <c r="FW26" s="401"/>
      <c r="FX26" s="401"/>
      <c r="FY26" s="401"/>
      <c r="FZ26" s="401"/>
      <c r="GA26" s="401"/>
      <c r="GB26" s="401"/>
      <c r="GC26" s="401"/>
      <c r="GD26" s="401"/>
      <c r="GE26" s="401"/>
      <c r="GF26" s="401"/>
      <c r="GG26" s="401"/>
      <c r="GH26" s="401"/>
      <c r="GI26" s="401"/>
      <c r="GJ26" s="401"/>
      <c r="GK26" s="401"/>
      <c r="GL26" s="401"/>
      <c r="GM26" s="401"/>
      <c r="GN26" s="401"/>
      <c r="GO26" s="401"/>
      <c r="GP26" s="401"/>
      <c r="GQ26" s="401"/>
      <c r="GR26" s="401"/>
      <c r="GS26" s="401"/>
      <c r="GT26" s="401"/>
      <c r="GU26" s="401"/>
      <c r="GV26" s="401"/>
      <c r="GW26" s="401"/>
      <c r="GX26" s="401"/>
      <c r="GY26" s="401"/>
      <c r="GZ26" s="401"/>
      <c r="HA26" s="401"/>
      <c r="HB26" s="401"/>
      <c r="HC26" s="401"/>
      <c r="HD26" s="401"/>
      <c r="HE26" s="401"/>
      <c r="HF26" s="401"/>
      <c r="HG26" s="401"/>
      <c r="HH26" s="401"/>
      <c r="HI26" s="401"/>
      <c r="HJ26" s="401"/>
      <c r="HK26" s="401"/>
      <c r="HL26" s="401"/>
      <c r="HM26" s="401"/>
      <c r="HN26" s="401"/>
      <c r="HO26" s="401"/>
      <c r="HP26" s="401"/>
      <c r="HQ26" s="401"/>
      <c r="HR26" s="401"/>
      <c r="HS26" s="401"/>
      <c r="HT26" s="401"/>
      <c r="HU26" s="401"/>
      <c r="HV26" s="401"/>
      <c r="HW26" s="401"/>
      <c r="HX26" s="401"/>
      <c r="HY26" s="401"/>
      <c r="HZ26" s="401"/>
      <c r="IA26" s="401"/>
      <c r="IB26" s="401"/>
      <c r="IC26" s="401"/>
      <c r="ID26" s="401"/>
      <c r="IE26" s="401"/>
      <c r="IF26" s="401"/>
      <c r="IG26" s="401"/>
      <c r="IH26" s="401"/>
      <c r="II26" s="401"/>
      <c r="IJ26" s="401"/>
      <c r="IK26" s="401"/>
      <c r="IL26" s="401"/>
      <c r="IM26" s="401"/>
      <c r="IN26" s="401"/>
      <c r="IO26" s="401"/>
      <c r="IP26" s="401"/>
      <c r="IQ26" s="401"/>
      <c r="IR26" s="401"/>
      <c r="IS26" s="401"/>
      <c r="IT26" s="401"/>
      <c r="IU26" s="401"/>
      <c r="IV26" s="401"/>
    </row>
    <row r="27" spans="1:256" ht="20.25" x14ac:dyDescent="0.3">
      <c r="A27" s="519" t="s">
        <v>264</v>
      </c>
      <c r="B27" s="534" t="s">
        <v>250</v>
      </c>
      <c r="C27" s="517">
        <v>1</v>
      </c>
      <c r="D27" s="516" t="s">
        <v>7</v>
      </c>
      <c r="E27" s="515"/>
      <c r="F27" s="514">
        <f t="shared" si="0"/>
        <v>0</v>
      </c>
      <c r="G27" s="529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1"/>
      <c r="AI27" s="401"/>
      <c r="AJ27" s="401"/>
      <c r="AK27" s="401"/>
      <c r="AL27" s="401"/>
      <c r="AM27" s="401"/>
      <c r="AN27" s="401"/>
      <c r="AO27" s="401"/>
      <c r="AP27" s="401"/>
      <c r="AQ27" s="401"/>
      <c r="AR27" s="401"/>
      <c r="AS27" s="401"/>
      <c r="AT27" s="401"/>
      <c r="AU27" s="401"/>
      <c r="AV27" s="401"/>
      <c r="AW27" s="401"/>
      <c r="AX27" s="401"/>
      <c r="AY27" s="401"/>
      <c r="AZ27" s="401"/>
      <c r="BA27" s="401"/>
      <c r="BB27" s="401"/>
      <c r="BC27" s="401"/>
      <c r="BD27" s="401"/>
      <c r="BE27" s="401"/>
      <c r="BF27" s="401"/>
      <c r="BG27" s="401"/>
      <c r="BH27" s="401"/>
      <c r="BI27" s="401"/>
      <c r="BJ27" s="401"/>
      <c r="BK27" s="401"/>
      <c r="BL27" s="401"/>
      <c r="BM27" s="401"/>
      <c r="BN27" s="401"/>
      <c r="BO27" s="401"/>
      <c r="BP27" s="401"/>
      <c r="BQ27" s="401"/>
      <c r="BR27" s="401"/>
      <c r="BS27" s="401"/>
      <c r="BT27" s="401"/>
      <c r="BU27" s="401"/>
      <c r="BV27" s="401"/>
      <c r="BW27" s="401"/>
      <c r="BX27" s="401"/>
      <c r="BY27" s="401"/>
      <c r="BZ27" s="401"/>
      <c r="CA27" s="401"/>
      <c r="CB27" s="401"/>
      <c r="CC27" s="401"/>
      <c r="CD27" s="401"/>
      <c r="CE27" s="401"/>
      <c r="CF27" s="401"/>
      <c r="CG27" s="401"/>
      <c r="CH27" s="401"/>
      <c r="CI27" s="401"/>
      <c r="CJ27" s="401"/>
      <c r="CK27" s="401"/>
      <c r="CL27" s="401"/>
      <c r="CM27" s="401"/>
      <c r="CN27" s="401"/>
      <c r="CO27" s="401"/>
      <c r="CP27" s="401"/>
      <c r="CQ27" s="401"/>
      <c r="CR27" s="401"/>
      <c r="CS27" s="401"/>
      <c r="CT27" s="401"/>
      <c r="CU27" s="401"/>
      <c r="CV27" s="401"/>
      <c r="CW27" s="401"/>
      <c r="CX27" s="401"/>
      <c r="CY27" s="401"/>
      <c r="CZ27" s="401"/>
      <c r="DA27" s="401"/>
      <c r="DB27" s="401"/>
      <c r="DC27" s="401"/>
      <c r="DD27" s="401"/>
      <c r="DE27" s="401"/>
      <c r="DF27" s="401"/>
      <c r="DG27" s="401"/>
      <c r="DH27" s="401"/>
      <c r="DI27" s="401"/>
      <c r="DJ27" s="401"/>
      <c r="DK27" s="401"/>
      <c r="DL27" s="401"/>
      <c r="DM27" s="401"/>
      <c r="DN27" s="401"/>
      <c r="DO27" s="401"/>
      <c r="DP27" s="401"/>
      <c r="DQ27" s="401"/>
      <c r="DR27" s="401"/>
      <c r="DS27" s="401"/>
      <c r="DT27" s="401"/>
      <c r="DU27" s="401"/>
      <c r="DV27" s="401"/>
      <c r="DW27" s="401"/>
      <c r="DX27" s="401"/>
      <c r="DY27" s="401"/>
      <c r="DZ27" s="401"/>
      <c r="EA27" s="401"/>
      <c r="EB27" s="401"/>
      <c r="EC27" s="401"/>
      <c r="ED27" s="401"/>
      <c r="EE27" s="401"/>
      <c r="EF27" s="401"/>
      <c r="EG27" s="401"/>
      <c r="EH27" s="401"/>
      <c r="EI27" s="401"/>
      <c r="EJ27" s="401"/>
      <c r="EK27" s="401"/>
      <c r="EL27" s="401"/>
      <c r="EM27" s="401"/>
      <c r="EN27" s="401"/>
      <c r="EO27" s="401"/>
      <c r="EP27" s="401"/>
      <c r="EQ27" s="401"/>
      <c r="ER27" s="401"/>
      <c r="ES27" s="401"/>
      <c r="ET27" s="401"/>
      <c r="EU27" s="401"/>
      <c r="EV27" s="401"/>
      <c r="EW27" s="401"/>
      <c r="EX27" s="401"/>
      <c r="EY27" s="401"/>
      <c r="EZ27" s="401"/>
      <c r="FA27" s="401"/>
      <c r="FB27" s="401"/>
      <c r="FC27" s="401"/>
      <c r="FD27" s="401"/>
      <c r="FE27" s="401"/>
      <c r="FF27" s="401"/>
      <c r="FG27" s="401"/>
      <c r="FH27" s="401"/>
      <c r="FI27" s="401"/>
      <c r="FJ27" s="401"/>
      <c r="FK27" s="401"/>
      <c r="FL27" s="401"/>
      <c r="FM27" s="401"/>
      <c r="FN27" s="401"/>
      <c r="FO27" s="401"/>
      <c r="FP27" s="401"/>
      <c r="FQ27" s="401"/>
      <c r="FR27" s="401"/>
      <c r="FS27" s="401"/>
      <c r="FT27" s="401"/>
      <c r="FU27" s="401"/>
      <c r="FV27" s="401"/>
      <c r="FW27" s="401"/>
      <c r="FX27" s="401"/>
      <c r="FY27" s="401"/>
      <c r="FZ27" s="401"/>
      <c r="GA27" s="401"/>
      <c r="GB27" s="401"/>
      <c r="GC27" s="401"/>
      <c r="GD27" s="401"/>
      <c r="GE27" s="401"/>
      <c r="GF27" s="401"/>
      <c r="GG27" s="401"/>
      <c r="GH27" s="401"/>
      <c r="GI27" s="401"/>
      <c r="GJ27" s="401"/>
      <c r="GK27" s="401"/>
      <c r="GL27" s="401"/>
      <c r="GM27" s="401"/>
      <c r="GN27" s="401"/>
      <c r="GO27" s="401"/>
      <c r="GP27" s="401"/>
      <c r="GQ27" s="401"/>
      <c r="GR27" s="401"/>
      <c r="GS27" s="401"/>
      <c r="GT27" s="401"/>
      <c r="GU27" s="401"/>
      <c r="GV27" s="401"/>
      <c r="GW27" s="401"/>
      <c r="GX27" s="401"/>
      <c r="GY27" s="401"/>
      <c r="GZ27" s="401"/>
      <c r="HA27" s="401"/>
      <c r="HB27" s="401"/>
      <c r="HC27" s="401"/>
      <c r="HD27" s="401"/>
      <c r="HE27" s="401"/>
      <c r="HF27" s="401"/>
      <c r="HG27" s="401"/>
      <c r="HH27" s="401"/>
      <c r="HI27" s="401"/>
      <c r="HJ27" s="401"/>
      <c r="HK27" s="401"/>
      <c r="HL27" s="401"/>
      <c r="HM27" s="401"/>
      <c r="HN27" s="401"/>
      <c r="HO27" s="401"/>
      <c r="HP27" s="401"/>
      <c r="HQ27" s="401"/>
      <c r="HR27" s="401"/>
      <c r="HS27" s="401"/>
      <c r="HT27" s="401"/>
      <c r="HU27" s="401"/>
      <c r="HV27" s="401"/>
      <c r="HW27" s="401"/>
      <c r="HX27" s="401"/>
      <c r="HY27" s="401"/>
      <c r="HZ27" s="401"/>
      <c r="IA27" s="401"/>
      <c r="IB27" s="401"/>
      <c r="IC27" s="401"/>
      <c r="ID27" s="401"/>
      <c r="IE27" s="401"/>
      <c r="IF27" s="401"/>
      <c r="IG27" s="401"/>
      <c r="IH27" s="401"/>
      <c r="II27" s="401"/>
      <c r="IJ27" s="401"/>
      <c r="IK27" s="401"/>
      <c r="IL27" s="401"/>
      <c r="IM27" s="401"/>
      <c r="IN27" s="401"/>
      <c r="IO27" s="401"/>
      <c r="IP27" s="401"/>
      <c r="IQ27" s="401"/>
      <c r="IR27" s="401"/>
      <c r="IS27" s="401"/>
      <c r="IT27" s="401"/>
      <c r="IU27" s="401"/>
      <c r="IV27" s="401"/>
    </row>
    <row r="28" spans="1:256" ht="20.25" x14ac:dyDescent="0.3">
      <c r="A28" s="519" t="s">
        <v>263</v>
      </c>
      <c r="B28" s="534" t="s">
        <v>249</v>
      </c>
      <c r="C28" s="517">
        <v>1</v>
      </c>
      <c r="D28" s="516" t="s">
        <v>7</v>
      </c>
      <c r="E28" s="515"/>
      <c r="F28" s="514">
        <f t="shared" si="0"/>
        <v>0</v>
      </c>
      <c r="G28" s="529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  <c r="AB28" s="401"/>
      <c r="AC28" s="401"/>
      <c r="AD28" s="401"/>
      <c r="AE28" s="401"/>
      <c r="AF28" s="401"/>
      <c r="AG28" s="401"/>
      <c r="AH28" s="401"/>
      <c r="AI28" s="401"/>
      <c r="AJ28" s="401"/>
      <c r="AK28" s="401"/>
      <c r="AL28" s="401"/>
      <c r="AM28" s="401"/>
      <c r="AN28" s="401"/>
      <c r="AO28" s="401"/>
      <c r="AP28" s="401"/>
      <c r="AQ28" s="401"/>
      <c r="AR28" s="401"/>
      <c r="AS28" s="401"/>
      <c r="AT28" s="401"/>
      <c r="AU28" s="401"/>
      <c r="AV28" s="401"/>
      <c r="AW28" s="401"/>
      <c r="AX28" s="401"/>
      <c r="AY28" s="401"/>
      <c r="AZ28" s="401"/>
      <c r="BA28" s="401"/>
      <c r="BB28" s="401"/>
      <c r="BC28" s="401"/>
      <c r="BD28" s="401"/>
      <c r="BE28" s="401"/>
      <c r="BF28" s="401"/>
      <c r="BG28" s="401"/>
      <c r="BH28" s="401"/>
      <c r="BI28" s="401"/>
      <c r="BJ28" s="401"/>
      <c r="BK28" s="401"/>
      <c r="BL28" s="401"/>
      <c r="BM28" s="401"/>
      <c r="BN28" s="401"/>
      <c r="BO28" s="401"/>
      <c r="BP28" s="401"/>
      <c r="BQ28" s="401"/>
      <c r="BR28" s="401"/>
      <c r="BS28" s="401"/>
      <c r="BT28" s="401"/>
      <c r="BU28" s="401"/>
      <c r="BV28" s="401"/>
      <c r="BW28" s="401"/>
      <c r="BX28" s="401"/>
      <c r="BY28" s="401"/>
      <c r="BZ28" s="401"/>
      <c r="CA28" s="401"/>
      <c r="CB28" s="401"/>
      <c r="CC28" s="401"/>
      <c r="CD28" s="401"/>
      <c r="CE28" s="401"/>
      <c r="CF28" s="401"/>
      <c r="CG28" s="401"/>
      <c r="CH28" s="401"/>
      <c r="CI28" s="401"/>
      <c r="CJ28" s="401"/>
      <c r="CK28" s="401"/>
      <c r="CL28" s="401"/>
      <c r="CM28" s="401"/>
      <c r="CN28" s="401"/>
      <c r="CO28" s="401"/>
      <c r="CP28" s="401"/>
      <c r="CQ28" s="401"/>
      <c r="CR28" s="401"/>
      <c r="CS28" s="401"/>
      <c r="CT28" s="401"/>
      <c r="CU28" s="401"/>
      <c r="CV28" s="401"/>
      <c r="CW28" s="401"/>
      <c r="CX28" s="401"/>
      <c r="CY28" s="401"/>
      <c r="CZ28" s="401"/>
      <c r="DA28" s="401"/>
      <c r="DB28" s="401"/>
      <c r="DC28" s="401"/>
      <c r="DD28" s="401"/>
      <c r="DE28" s="401"/>
      <c r="DF28" s="401"/>
      <c r="DG28" s="401"/>
      <c r="DH28" s="401"/>
      <c r="DI28" s="401"/>
      <c r="DJ28" s="401"/>
      <c r="DK28" s="401"/>
      <c r="DL28" s="401"/>
      <c r="DM28" s="401"/>
      <c r="DN28" s="401"/>
      <c r="DO28" s="401"/>
      <c r="DP28" s="401"/>
      <c r="DQ28" s="401"/>
      <c r="DR28" s="401"/>
      <c r="DS28" s="401"/>
      <c r="DT28" s="401"/>
      <c r="DU28" s="401"/>
      <c r="DV28" s="401"/>
      <c r="DW28" s="401"/>
      <c r="DX28" s="401"/>
      <c r="DY28" s="401"/>
      <c r="DZ28" s="401"/>
      <c r="EA28" s="401"/>
      <c r="EB28" s="401"/>
      <c r="EC28" s="401"/>
      <c r="ED28" s="401"/>
      <c r="EE28" s="401"/>
      <c r="EF28" s="401"/>
      <c r="EG28" s="401"/>
      <c r="EH28" s="401"/>
      <c r="EI28" s="401"/>
      <c r="EJ28" s="401"/>
      <c r="EK28" s="401"/>
      <c r="EL28" s="401"/>
      <c r="EM28" s="401"/>
      <c r="EN28" s="401"/>
      <c r="EO28" s="401"/>
      <c r="EP28" s="401"/>
      <c r="EQ28" s="401"/>
      <c r="ER28" s="401"/>
      <c r="ES28" s="401"/>
      <c r="ET28" s="401"/>
      <c r="EU28" s="401"/>
      <c r="EV28" s="401"/>
      <c r="EW28" s="401"/>
      <c r="EX28" s="401"/>
      <c r="EY28" s="401"/>
      <c r="EZ28" s="401"/>
      <c r="FA28" s="401"/>
      <c r="FB28" s="401"/>
      <c r="FC28" s="401"/>
      <c r="FD28" s="401"/>
      <c r="FE28" s="401"/>
      <c r="FF28" s="401"/>
      <c r="FG28" s="401"/>
      <c r="FH28" s="401"/>
      <c r="FI28" s="401"/>
      <c r="FJ28" s="401"/>
      <c r="FK28" s="401"/>
      <c r="FL28" s="401"/>
      <c r="FM28" s="401"/>
      <c r="FN28" s="401"/>
      <c r="FO28" s="401"/>
      <c r="FP28" s="401"/>
      <c r="FQ28" s="401"/>
      <c r="FR28" s="401"/>
      <c r="FS28" s="401"/>
      <c r="FT28" s="401"/>
      <c r="FU28" s="401"/>
      <c r="FV28" s="401"/>
      <c r="FW28" s="401"/>
      <c r="FX28" s="401"/>
      <c r="FY28" s="401"/>
      <c r="FZ28" s="401"/>
      <c r="GA28" s="401"/>
      <c r="GB28" s="401"/>
      <c r="GC28" s="401"/>
      <c r="GD28" s="401"/>
      <c r="GE28" s="401"/>
      <c r="GF28" s="401"/>
      <c r="GG28" s="401"/>
      <c r="GH28" s="401"/>
      <c r="GI28" s="401"/>
      <c r="GJ28" s="401"/>
      <c r="GK28" s="401"/>
      <c r="GL28" s="401"/>
      <c r="GM28" s="401"/>
      <c r="GN28" s="401"/>
      <c r="GO28" s="401"/>
      <c r="GP28" s="401"/>
      <c r="GQ28" s="401"/>
      <c r="GR28" s="401"/>
      <c r="GS28" s="401"/>
      <c r="GT28" s="401"/>
      <c r="GU28" s="401"/>
      <c r="GV28" s="401"/>
      <c r="GW28" s="401"/>
      <c r="GX28" s="401"/>
      <c r="GY28" s="401"/>
      <c r="GZ28" s="401"/>
      <c r="HA28" s="401"/>
      <c r="HB28" s="401"/>
      <c r="HC28" s="401"/>
      <c r="HD28" s="401"/>
      <c r="HE28" s="401"/>
      <c r="HF28" s="401"/>
      <c r="HG28" s="401"/>
      <c r="HH28" s="401"/>
      <c r="HI28" s="401"/>
      <c r="HJ28" s="401"/>
      <c r="HK28" s="401"/>
      <c r="HL28" s="401"/>
      <c r="HM28" s="401"/>
      <c r="HN28" s="401"/>
      <c r="HO28" s="401"/>
      <c r="HP28" s="401"/>
      <c r="HQ28" s="401"/>
      <c r="HR28" s="401"/>
      <c r="HS28" s="401"/>
      <c r="HT28" s="401"/>
      <c r="HU28" s="401"/>
      <c r="HV28" s="401"/>
      <c r="HW28" s="401"/>
      <c r="HX28" s="401"/>
      <c r="HY28" s="401"/>
      <c r="HZ28" s="401"/>
      <c r="IA28" s="401"/>
      <c r="IB28" s="401"/>
      <c r="IC28" s="401"/>
      <c r="ID28" s="401"/>
      <c r="IE28" s="401"/>
      <c r="IF28" s="401"/>
      <c r="IG28" s="401"/>
      <c r="IH28" s="401"/>
      <c r="II28" s="401"/>
      <c r="IJ28" s="401"/>
      <c r="IK28" s="401"/>
      <c r="IL28" s="401"/>
      <c r="IM28" s="401"/>
      <c r="IN28" s="401"/>
      <c r="IO28" s="401"/>
      <c r="IP28" s="401"/>
      <c r="IQ28" s="401"/>
      <c r="IR28" s="401"/>
      <c r="IS28" s="401"/>
      <c r="IT28" s="401"/>
      <c r="IU28" s="401"/>
      <c r="IV28" s="401"/>
    </row>
    <row r="29" spans="1:256" ht="20.25" x14ac:dyDescent="0.3">
      <c r="A29" s="519" t="s">
        <v>262</v>
      </c>
      <c r="B29" s="534" t="s">
        <v>248</v>
      </c>
      <c r="C29" s="517">
        <v>1</v>
      </c>
      <c r="D29" s="516" t="s">
        <v>7</v>
      </c>
      <c r="E29" s="515"/>
      <c r="F29" s="514">
        <f t="shared" si="0"/>
        <v>0</v>
      </c>
      <c r="G29" s="529"/>
      <c r="H29" s="401"/>
      <c r="I29" s="401"/>
      <c r="J29" s="401"/>
      <c r="K29" s="401"/>
      <c r="L29" s="401"/>
      <c r="M29" s="401"/>
      <c r="N29" s="401"/>
      <c r="O29" s="401"/>
      <c r="P29" s="401"/>
      <c r="Q29" s="401"/>
      <c r="R29" s="401"/>
      <c r="S29" s="401"/>
      <c r="T29" s="401"/>
      <c r="U29" s="401"/>
      <c r="V29" s="401"/>
      <c r="W29" s="401"/>
      <c r="X29" s="401"/>
      <c r="Y29" s="401"/>
      <c r="Z29" s="401"/>
      <c r="AA29" s="401"/>
      <c r="AB29" s="401"/>
      <c r="AC29" s="401"/>
      <c r="AD29" s="401"/>
      <c r="AE29" s="401"/>
      <c r="AF29" s="401"/>
      <c r="AG29" s="401"/>
      <c r="AH29" s="401"/>
      <c r="AI29" s="401"/>
      <c r="AJ29" s="401"/>
      <c r="AK29" s="401"/>
      <c r="AL29" s="401"/>
      <c r="AM29" s="401"/>
      <c r="AN29" s="401"/>
      <c r="AO29" s="401"/>
      <c r="AP29" s="401"/>
      <c r="AQ29" s="401"/>
      <c r="AR29" s="401"/>
      <c r="AS29" s="401"/>
      <c r="AT29" s="401"/>
      <c r="AU29" s="401"/>
      <c r="AV29" s="401"/>
      <c r="AW29" s="401"/>
      <c r="AX29" s="401"/>
      <c r="AY29" s="401"/>
      <c r="AZ29" s="401"/>
      <c r="BA29" s="401"/>
      <c r="BB29" s="401"/>
      <c r="BC29" s="401"/>
      <c r="BD29" s="401"/>
      <c r="BE29" s="401"/>
      <c r="BF29" s="401"/>
      <c r="BG29" s="401"/>
      <c r="BH29" s="401"/>
      <c r="BI29" s="401"/>
      <c r="BJ29" s="401"/>
      <c r="BK29" s="401"/>
      <c r="BL29" s="401"/>
      <c r="BM29" s="401"/>
      <c r="BN29" s="401"/>
      <c r="BO29" s="401"/>
      <c r="BP29" s="401"/>
      <c r="BQ29" s="401"/>
      <c r="BR29" s="401"/>
      <c r="BS29" s="401"/>
      <c r="BT29" s="401"/>
      <c r="BU29" s="401"/>
      <c r="BV29" s="401"/>
      <c r="BW29" s="401"/>
      <c r="BX29" s="401"/>
      <c r="BY29" s="401"/>
      <c r="BZ29" s="401"/>
      <c r="CA29" s="401"/>
      <c r="CB29" s="401"/>
      <c r="CC29" s="401"/>
      <c r="CD29" s="401"/>
      <c r="CE29" s="401"/>
      <c r="CF29" s="401"/>
      <c r="CG29" s="401"/>
      <c r="CH29" s="401"/>
      <c r="CI29" s="401"/>
      <c r="CJ29" s="401"/>
      <c r="CK29" s="401"/>
      <c r="CL29" s="401"/>
      <c r="CM29" s="401"/>
      <c r="CN29" s="401"/>
      <c r="CO29" s="401"/>
      <c r="CP29" s="401"/>
      <c r="CQ29" s="401"/>
      <c r="CR29" s="401"/>
      <c r="CS29" s="401"/>
      <c r="CT29" s="401"/>
      <c r="CU29" s="401"/>
      <c r="CV29" s="401"/>
      <c r="CW29" s="401"/>
      <c r="CX29" s="401"/>
      <c r="CY29" s="401"/>
      <c r="CZ29" s="401"/>
      <c r="DA29" s="401"/>
      <c r="DB29" s="401"/>
      <c r="DC29" s="401"/>
      <c r="DD29" s="401"/>
      <c r="DE29" s="401"/>
      <c r="DF29" s="401"/>
      <c r="DG29" s="401"/>
      <c r="DH29" s="401"/>
      <c r="DI29" s="401"/>
      <c r="DJ29" s="401"/>
      <c r="DK29" s="401"/>
      <c r="DL29" s="401"/>
      <c r="DM29" s="401"/>
      <c r="DN29" s="401"/>
      <c r="DO29" s="401"/>
      <c r="DP29" s="401"/>
      <c r="DQ29" s="401"/>
      <c r="DR29" s="401"/>
      <c r="DS29" s="401"/>
      <c r="DT29" s="401"/>
      <c r="DU29" s="401"/>
      <c r="DV29" s="401"/>
      <c r="DW29" s="401"/>
      <c r="DX29" s="401"/>
      <c r="DY29" s="401"/>
      <c r="DZ29" s="401"/>
      <c r="EA29" s="401"/>
      <c r="EB29" s="401"/>
      <c r="EC29" s="401"/>
      <c r="ED29" s="401"/>
      <c r="EE29" s="401"/>
      <c r="EF29" s="401"/>
      <c r="EG29" s="401"/>
      <c r="EH29" s="401"/>
      <c r="EI29" s="401"/>
      <c r="EJ29" s="401"/>
      <c r="EK29" s="401"/>
      <c r="EL29" s="401"/>
      <c r="EM29" s="401"/>
      <c r="EN29" s="401"/>
      <c r="EO29" s="401"/>
      <c r="EP29" s="401"/>
      <c r="EQ29" s="401"/>
      <c r="ER29" s="401"/>
      <c r="ES29" s="401"/>
      <c r="ET29" s="401"/>
      <c r="EU29" s="401"/>
      <c r="EV29" s="401"/>
      <c r="EW29" s="401"/>
      <c r="EX29" s="401"/>
      <c r="EY29" s="401"/>
      <c r="EZ29" s="401"/>
      <c r="FA29" s="401"/>
      <c r="FB29" s="401"/>
      <c r="FC29" s="401"/>
      <c r="FD29" s="401"/>
      <c r="FE29" s="401"/>
      <c r="FF29" s="401"/>
      <c r="FG29" s="401"/>
      <c r="FH29" s="401"/>
      <c r="FI29" s="401"/>
      <c r="FJ29" s="401"/>
      <c r="FK29" s="401"/>
      <c r="FL29" s="401"/>
      <c r="FM29" s="401"/>
      <c r="FN29" s="401"/>
      <c r="FO29" s="401"/>
      <c r="FP29" s="401"/>
      <c r="FQ29" s="401"/>
      <c r="FR29" s="401"/>
      <c r="FS29" s="401"/>
      <c r="FT29" s="401"/>
      <c r="FU29" s="401"/>
      <c r="FV29" s="401"/>
      <c r="FW29" s="401"/>
      <c r="FX29" s="401"/>
      <c r="FY29" s="401"/>
      <c r="FZ29" s="401"/>
      <c r="GA29" s="401"/>
      <c r="GB29" s="401"/>
      <c r="GC29" s="401"/>
      <c r="GD29" s="401"/>
      <c r="GE29" s="401"/>
      <c r="GF29" s="401"/>
      <c r="GG29" s="401"/>
      <c r="GH29" s="401"/>
      <c r="GI29" s="401"/>
      <c r="GJ29" s="401"/>
      <c r="GK29" s="401"/>
      <c r="GL29" s="401"/>
      <c r="GM29" s="401"/>
      <c r="GN29" s="401"/>
      <c r="GO29" s="401"/>
      <c r="GP29" s="401"/>
      <c r="GQ29" s="401"/>
      <c r="GR29" s="401"/>
      <c r="GS29" s="401"/>
      <c r="GT29" s="401"/>
      <c r="GU29" s="401"/>
      <c r="GV29" s="401"/>
      <c r="GW29" s="401"/>
      <c r="GX29" s="401"/>
      <c r="GY29" s="401"/>
      <c r="GZ29" s="401"/>
      <c r="HA29" s="401"/>
      <c r="HB29" s="401"/>
      <c r="HC29" s="401"/>
      <c r="HD29" s="401"/>
      <c r="HE29" s="401"/>
      <c r="HF29" s="401"/>
      <c r="HG29" s="401"/>
      <c r="HH29" s="401"/>
      <c r="HI29" s="401"/>
      <c r="HJ29" s="401"/>
      <c r="HK29" s="401"/>
      <c r="HL29" s="401"/>
      <c r="HM29" s="401"/>
      <c r="HN29" s="401"/>
      <c r="HO29" s="401"/>
      <c r="HP29" s="401"/>
      <c r="HQ29" s="401"/>
      <c r="HR29" s="401"/>
      <c r="HS29" s="401"/>
      <c r="HT29" s="401"/>
      <c r="HU29" s="401"/>
      <c r="HV29" s="401"/>
      <c r="HW29" s="401"/>
      <c r="HX29" s="401"/>
      <c r="HY29" s="401"/>
      <c r="HZ29" s="401"/>
      <c r="IA29" s="401"/>
      <c r="IB29" s="401"/>
      <c r="IC29" s="401"/>
      <c r="ID29" s="401"/>
      <c r="IE29" s="401"/>
      <c r="IF29" s="401"/>
      <c r="IG29" s="401"/>
      <c r="IH29" s="401"/>
      <c r="II29" s="401"/>
      <c r="IJ29" s="401"/>
      <c r="IK29" s="401"/>
      <c r="IL29" s="401"/>
      <c r="IM29" s="401"/>
      <c r="IN29" s="401"/>
      <c r="IO29" s="401"/>
      <c r="IP29" s="401"/>
      <c r="IQ29" s="401"/>
      <c r="IR29" s="401"/>
      <c r="IS29" s="401"/>
      <c r="IT29" s="401"/>
      <c r="IU29" s="401"/>
      <c r="IV29" s="401"/>
    </row>
    <row r="30" spans="1:256" ht="20.25" x14ac:dyDescent="0.3">
      <c r="A30" s="519" t="s">
        <v>261</v>
      </c>
      <c r="B30" s="534" t="s">
        <v>247</v>
      </c>
      <c r="C30" s="517">
        <v>2</v>
      </c>
      <c r="D30" s="516" t="s">
        <v>7</v>
      </c>
      <c r="E30" s="515"/>
      <c r="F30" s="514">
        <f t="shared" si="0"/>
        <v>0</v>
      </c>
      <c r="G30" s="529"/>
      <c r="H30" s="401"/>
      <c r="I30" s="401"/>
      <c r="J30" s="401"/>
      <c r="K30" s="401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  <c r="AU30" s="401"/>
      <c r="AV30" s="401"/>
      <c r="AW30" s="401"/>
      <c r="AX30" s="401"/>
      <c r="AY30" s="401"/>
      <c r="AZ30" s="401"/>
      <c r="BA30" s="401"/>
      <c r="BB30" s="401"/>
      <c r="BC30" s="401"/>
      <c r="BD30" s="401"/>
      <c r="BE30" s="401"/>
      <c r="BF30" s="401"/>
      <c r="BG30" s="401"/>
      <c r="BH30" s="401"/>
      <c r="BI30" s="401"/>
      <c r="BJ30" s="401"/>
      <c r="BK30" s="401"/>
      <c r="BL30" s="401"/>
      <c r="BM30" s="401"/>
      <c r="BN30" s="401"/>
      <c r="BO30" s="401"/>
      <c r="BP30" s="401"/>
      <c r="BQ30" s="401"/>
      <c r="BR30" s="401"/>
      <c r="BS30" s="401"/>
      <c r="BT30" s="401"/>
      <c r="BU30" s="401"/>
      <c r="BV30" s="401"/>
      <c r="BW30" s="401"/>
      <c r="BX30" s="401"/>
      <c r="BY30" s="401"/>
      <c r="BZ30" s="401"/>
      <c r="CA30" s="401"/>
      <c r="CB30" s="401"/>
      <c r="CC30" s="401"/>
      <c r="CD30" s="401"/>
      <c r="CE30" s="401"/>
      <c r="CF30" s="401"/>
      <c r="CG30" s="401"/>
      <c r="CH30" s="401"/>
      <c r="CI30" s="401"/>
      <c r="CJ30" s="401"/>
      <c r="CK30" s="401"/>
      <c r="CL30" s="401"/>
      <c r="CM30" s="401"/>
      <c r="CN30" s="401"/>
      <c r="CO30" s="401"/>
      <c r="CP30" s="401"/>
      <c r="CQ30" s="401"/>
      <c r="CR30" s="401"/>
      <c r="CS30" s="401"/>
      <c r="CT30" s="401"/>
      <c r="CU30" s="401"/>
      <c r="CV30" s="401"/>
      <c r="CW30" s="401"/>
      <c r="CX30" s="401"/>
      <c r="CY30" s="401"/>
      <c r="CZ30" s="401"/>
      <c r="DA30" s="401"/>
      <c r="DB30" s="401"/>
      <c r="DC30" s="401"/>
      <c r="DD30" s="401"/>
      <c r="DE30" s="401"/>
      <c r="DF30" s="401"/>
      <c r="DG30" s="401"/>
      <c r="DH30" s="401"/>
      <c r="DI30" s="401"/>
      <c r="DJ30" s="401"/>
      <c r="DK30" s="401"/>
      <c r="DL30" s="401"/>
      <c r="DM30" s="401"/>
      <c r="DN30" s="401"/>
      <c r="DO30" s="401"/>
      <c r="DP30" s="401"/>
      <c r="DQ30" s="401"/>
      <c r="DR30" s="401"/>
      <c r="DS30" s="401"/>
      <c r="DT30" s="401"/>
      <c r="DU30" s="401"/>
      <c r="DV30" s="401"/>
      <c r="DW30" s="401"/>
      <c r="DX30" s="401"/>
      <c r="DY30" s="401"/>
      <c r="DZ30" s="401"/>
      <c r="EA30" s="401"/>
      <c r="EB30" s="401"/>
      <c r="EC30" s="401"/>
      <c r="ED30" s="401"/>
      <c r="EE30" s="401"/>
      <c r="EF30" s="401"/>
      <c r="EG30" s="401"/>
      <c r="EH30" s="401"/>
      <c r="EI30" s="401"/>
      <c r="EJ30" s="401"/>
      <c r="EK30" s="401"/>
      <c r="EL30" s="401"/>
      <c r="EM30" s="401"/>
      <c r="EN30" s="401"/>
      <c r="EO30" s="401"/>
      <c r="EP30" s="401"/>
      <c r="EQ30" s="401"/>
      <c r="ER30" s="401"/>
      <c r="ES30" s="401"/>
      <c r="ET30" s="401"/>
      <c r="EU30" s="401"/>
      <c r="EV30" s="401"/>
      <c r="EW30" s="401"/>
      <c r="EX30" s="401"/>
      <c r="EY30" s="401"/>
      <c r="EZ30" s="401"/>
      <c r="FA30" s="401"/>
      <c r="FB30" s="401"/>
      <c r="FC30" s="401"/>
      <c r="FD30" s="401"/>
      <c r="FE30" s="401"/>
      <c r="FF30" s="401"/>
      <c r="FG30" s="401"/>
      <c r="FH30" s="401"/>
      <c r="FI30" s="401"/>
      <c r="FJ30" s="401"/>
      <c r="FK30" s="401"/>
      <c r="FL30" s="401"/>
      <c r="FM30" s="401"/>
      <c r="FN30" s="401"/>
      <c r="FO30" s="401"/>
      <c r="FP30" s="401"/>
      <c r="FQ30" s="401"/>
      <c r="FR30" s="401"/>
      <c r="FS30" s="401"/>
      <c r="FT30" s="401"/>
      <c r="FU30" s="401"/>
      <c r="FV30" s="401"/>
      <c r="FW30" s="401"/>
      <c r="FX30" s="401"/>
      <c r="FY30" s="401"/>
      <c r="FZ30" s="401"/>
      <c r="GA30" s="401"/>
      <c r="GB30" s="401"/>
      <c r="GC30" s="401"/>
      <c r="GD30" s="401"/>
      <c r="GE30" s="401"/>
      <c r="GF30" s="401"/>
      <c r="GG30" s="401"/>
      <c r="GH30" s="401"/>
      <c r="GI30" s="401"/>
      <c r="GJ30" s="401"/>
      <c r="GK30" s="401"/>
      <c r="GL30" s="401"/>
      <c r="GM30" s="401"/>
      <c r="GN30" s="401"/>
      <c r="GO30" s="401"/>
      <c r="GP30" s="401"/>
      <c r="GQ30" s="401"/>
      <c r="GR30" s="401"/>
      <c r="GS30" s="401"/>
      <c r="GT30" s="401"/>
      <c r="GU30" s="401"/>
      <c r="GV30" s="401"/>
      <c r="GW30" s="401"/>
      <c r="GX30" s="401"/>
      <c r="GY30" s="401"/>
      <c r="GZ30" s="401"/>
      <c r="HA30" s="401"/>
      <c r="HB30" s="401"/>
      <c r="HC30" s="401"/>
      <c r="HD30" s="401"/>
      <c r="HE30" s="401"/>
      <c r="HF30" s="401"/>
      <c r="HG30" s="401"/>
      <c r="HH30" s="401"/>
      <c r="HI30" s="401"/>
      <c r="HJ30" s="401"/>
      <c r="HK30" s="401"/>
      <c r="HL30" s="401"/>
      <c r="HM30" s="401"/>
      <c r="HN30" s="401"/>
      <c r="HO30" s="401"/>
      <c r="HP30" s="401"/>
      <c r="HQ30" s="401"/>
      <c r="HR30" s="401"/>
      <c r="HS30" s="401"/>
      <c r="HT30" s="401"/>
      <c r="HU30" s="401"/>
      <c r="HV30" s="401"/>
      <c r="HW30" s="401"/>
      <c r="HX30" s="401"/>
      <c r="HY30" s="401"/>
      <c r="HZ30" s="401"/>
      <c r="IA30" s="401"/>
      <c r="IB30" s="401"/>
      <c r="IC30" s="401"/>
      <c r="ID30" s="401"/>
      <c r="IE30" s="401"/>
      <c r="IF30" s="401"/>
      <c r="IG30" s="401"/>
      <c r="IH30" s="401"/>
      <c r="II30" s="401"/>
      <c r="IJ30" s="401"/>
      <c r="IK30" s="401"/>
      <c r="IL30" s="401"/>
      <c r="IM30" s="401"/>
      <c r="IN30" s="401"/>
      <c r="IO30" s="401"/>
      <c r="IP30" s="401"/>
      <c r="IQ30" s="401"/>
      <c r="IR30" s="401"/>
      <c r="IS30" s="401"/>
      <c r="IT30" s="401"/>
      <c r="IU30" s="401"/>
      <c r="IV30" s="401"/>
    </row>
    <row r="31" spans="1:256" ht="20.25" x14ac:dyDescent="0.3">
      <c r="A31" s="519" t="s">
        <v>260</v>
      </c>
      <c r="B31" s="534" t="s">
        <v>245</v>
      </c>
      <c r="C31" s="517">
        <v>1</v>
      </c>
      <c r="D31" s="516" t="s">
        <v>7</v>
      </c>
      <c r="E31" s="515"/>
      <c r="F31" s="514">
        <f t="shared" si="0"/>
        <v>0</v>
      </c>
      <c r="G31" s="529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  <c r="AE31" s="401"/>
      <c r="AF31" s="401"/>
      <c r="AG31" s="401"/>
      <c r="AH31" s="401"/>
      <c r="AI31" s="401"/>
      <c r="AJ31" s="401"/>
      <c r="AK31" s="401"/>
      <c r="AL31" s="401"/>
      <c r="AM31" s="401"/>
      <c r="AN31" s="401"/>
      <c r="AO31" s="401"/>
      <c r="AP31" s="401"/>
      <c r="AQ31" s="401"/>
      <c r="AR31" s="401"/>
      <c r="AS31" s="401"/>
      <c r="AT31" s="401"/>
      <c r="AU31" s="401"/>
      <c r="AV31" s="401"/>
      <c r="AW31" s="401"/>
      <c r="AX31" s="401"/>
      <c r="AY31" s="401"/>
      <c r="AZ31" s="401"/>
      <c r="BA31" s="401"/>
      <c r="BB31" s="401"/>
      <c r="BC31" s="401"/>
      <c r="BD31" s="401"/>
      <c r="BE31" s="401"/>
      <c r="BF31" s="401"/>
      <c r="BG31" s="401"/>
      <c r="BH31" s="401"/>
      <c r="BI31" s="401"/>
      <c r="BJ31" s="401"/>
      <c r="BK31" s="401"/>
      <c r="BL31" s="401"/>
      <c r="BM31" s="401"/>
      <c r="BN31" s="401"/>
      <c r="BO31" s="401"/>
      <c r="BP31" s="401"/>
      <c r="BQ31" s="401"/>
      <c r="BR31" s="401"/>
      <c r="BS31" s="401"/>
      <c r="BT31" s="401"/>
      <c r="BU31" s="401"/>
      <c r="BV31" s="401"/>
      <c r="BW31" s="401"/>
      <c r="BX31" s="401"/>
      <c r="BY31" s="401"/>
      <c r="BZ31" s="401"/>
      <c r="CA31" s="401"/>
      <c r="CB31" s="401"/>
      <c r="CC31" s="401"/>
      <c r="CD31" s="401"/>
      <c r="CE31" s="401"/>
      <c r="CF31" s="401"/>
      <c r="CG31" s="401"/>
      <c r="CH31" s="401"/>
      <c r="CI31" s="401"/>
      <c r="CJ31" s="401"/>
      <c r="CK31" s="401"/>
      <c r="CL31" s="401"/>
      <c r="CM31" s="401"/>
      <c r="CN31" s="401"/>
      <c r="CO31" s="401"/>
      <c r="CP31" s="401"/>
      <c r="CQ31" s="401"/>
      <c r="CR31" s="401"/>
      <c r="CS31" s="401"/>
      <c r="CT31" s="401"/>
      <c r="CU31" s="401"/>
      <c r="CV31" s="401"/>
      <c r="CW31" s="401"/>
      <c r="CX31" s="401"/>
      <c r="CY31" s="401"/>
      <c r="CZ31" s="401"/>
      <c r="DA31" s="401"/>
      <c r="DB31" s="401"/>
      <c r="DC31" s="401"/>
      <c r="DD31" s="401"/>
      <c r="DE31" s="401"/>
      <c r="DF31" s="401"/>
      <c r="DG31" s="401"/>
      <c r="DH31" s="401"/>
      <c r="DI31" s="401"/>
      <c r="DJ31" s="401"/>
      <c r="DK31" s="401"/>
      <c r="DL31" s="401"/>
      <c r="DM31" s="401"/>
      <c r="DN31" s="401"/>
      <c r="DO31" s="401"/>
      <c r="DP31" s="401"/>
      <c r="DQ31" s="401"/>
      <c r="DR31" s="401"/>
      <c r="DS31" s="401"/>
      <c r="DT31" s="401"/>
      <c r="DU31" s="401"/>
      <c r="DV31" s="401"/>
      <c r="DW31" s="401"/>
      <c r="DX31" s="401"/>
      <c r="DY31" s="401"/>
      <c r="DZ31" s="401"/>
      <c r="EA31" s="401"/>
      <c r="EB31" s="401"/>
      <c r="EC31" s="401"/>
      <c r="ED31" s="401"/>
      <c r="EE31" s="401"/>
      <c r="EF31" s="401"/>
      <c r="EG31" s="401"/>
      <c r="EH31" s="401"/>
      <c r="EI31" s="401"/>
      <c r="EJ31" s="401"/>
      <c r="EK31" s="401"/>
      <c r="EL31" s="401"/>
      <c r="EM31" s="401"/>
      <c r="EN31" s="401"/>
      <c r="EO31" s="401"/>
      <c r="EP31" s="401"/>
      <c r="EQ31" s="401"/>
      <c r="ER31" s="401"/>
      <c r="ES31" s="401"/>
      <c r="ET31" s="401"/>
      <c r="EU31" s="401"/>
      <c r="EV31" s="401"/>
      <c r="EW31" s="401"/>
      <c r="EX31" s="401"/>
      <c r="EY31" s="401"/>
      <c r="EZ31" s="401"/>
      <c r="FA31" s="401"/>
      <c r="FB31" s="401"/>
      <c r="FC31" s="401"/>
      <c r="FD31" s="401"/>
      <c r="FE31" s="401"/>
      <c r="FF31" s="401"/>
      <c r="FG31" s="401"/>
      <c r="FH31" s="401"/>
      <c r="FI31" s="401"/>
      <c r="FJ31" s="401"/>
      <c r="FK31" s="401"/>
      <c r="FL31" s="401"/>
      <c r="FM31" s="401"/>
      <c r="FN31" s="401"/>
      <c r="FO31" s="401"/>
      <c r="FP31" s="401"/>
      <c r="FQ31" s="401"/>
      <c r="FR31" s="401"/>
      <c r="FS31" s="401"/>
      <c r="FT31" s="401"/>
      <c r="FU31" s="401"/>
      <c r="FV31" s="401"/>
      <c r="FW31" s="401"/>
      <c r="FX31" s="401"/>
      <c r="FY31" s="401"/>
      <c r="FZ31" s="401"/>
      <c r="GA31" s="401"/>
      <c r="GB31" s="401"/>
      <c r="GC31" s="401"/>
      <c r="GD31" s="401"/>
      <c r="GE31" s="401"/>
      <c r="GF31" s="401"/>
      <c r="GG31" s="401"/>
      <c r="GH31" s="401"/>
      <c r="GI31" s="401"/>
      <c r="GJ31" s="401"/>
      <c r="GK31" s="401"/>
      <c r="GL31" s="401"/>
      <c r="GM31" s="401"/>
      <c r="GN31" s="401"/>
      <c r="GO31" s="401"/>
      <c r="GP31" s="401"/>
      <c r="GQ31" s="401"/>
      <c r="GR31" s="401"/>
      <c r="GS31" s="401"/>
      <c r="GT31" s="401"/>
      <c r="GU31" s="401"/>
      <c r="GV31" s="401"/>
      <c r="GW31" s="401"/>
      <c r="GX31" s="401"/>
      <c r="GY31" s="401"/>
      <c r="GZ31" s="401"/>
      <c r="HA31" s="401"/>
      <c r="HB31" s="401"/>
      <c r="HC31" s="401"/>
      <c r="HD31" s="401"/>
      <c r="HE31" s="401"/>
      <c r="HF31" s="401"/>
      <c r="HG31" s="401"/>
      <c r="HH31" s="401"/>
      <c r="HI31" s="401"/>
      <c r="HJ31" s="401"/>
      <c r="HK31" s="401"/>
      <c r="HL31" s="401"/>
      <c r="HM31" s="401"/>
      <c r="HN31" s="401"/>
      <c r="HO31" s="401"/>
      <c r="HP31" s="401"/>
      <c r="HQ31" s="401"/>
      <c r="HR31" s="401"/>
      <c r="HS31" s="401"/>
      <c r="HT31" s="401"/>
      <c r="HU31" s="401"/>
      <c r="HV31" s="401"/>
      <c r="HW31" s="401"/>
      <c r="HX31" s="401"/>
      <c r="HY31" s="401"/>
      <c r="HZ31" s="401"/>
      <c r="IA31" s="401"/>
      <c r="IB31" s="401"/>
      <c r="IC31" s="401"/>
      <c r="ID31" s="401"/>
      <c r="IE31" s="401"/>
      <c r="IF31" s="401"/>
      <c r="IG31" s="401"/>
      <c r="IH31" s="401"/>
      <c r="II31" s="401"/>
      <c r="IJ31" s="401"/>
      <c r="IK31" s="401"/>
      <c r="IL31" s="401"/>
      <c r="IM31" s="401"/>
      <c r="IN31" s="401"/>
      <c r="IO31" s="401"/>
      <c r="IP31" s="401"/>
      <c r="IQ31" s="401"/>
      <c r="IR31" s="401"/>
      <c r="IS31" s="401"/>
      <c r="IT31" s="401"/>
      <c r="IU31" s="401"/>
      <c r="IV31" s="401"/>
    </row>
    <row r="32" spans="1:256" ht="20.25" x14ac:dyDescent="0.3">
      <c r="A32" s="519" t="s">
        <v>259</v>
      </c>
      <c r="B32" s="534" t="s">
        <v>243</v>
      </c>
      <c r="C32" s="517">
        <v>1</v>
      </c>
      <c r="D32" s="516" t="s">
        <v>7</v>
      </c>
      <c r="E32" s="515"/>
      <c r="F32" s="514">
        <f t="shared" si="0"/>
        <v>0</v>
      </c>
      <c r="G32" s="529"/>
      <c r="H32" s="401"/>
      <c r="I32" s="401"/>
      <c r="J32" s="401"/>
      <c r="K32" s="40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1"/>
      <c r="AH32" s="401"/>
      <c r="AI32" s="401"/>
      <c r="AJ32" s="401"/>
      <c r="AK32" s="401"/>
      <c r="AL32" s="401"/>
      <c r="AM32" s="401"/>
      <c r="AN32" s="401"/>
      <c r="AO32" s="401"/>
      <c r="AP32" s="401"/>
      <c r="AQ32" s="401"/>
      <c r="AR32" s="401"/>
      <c r="AS32" s="401"/>
      <c r="AT32" s="401"/>
      <c r="AU32" s="401"/>
      <c r="AV32" s="401"/>
      <c r="AW32" s="401"/>
      <c r="AX32" s="401"/>
      <c r="AY32" s="401"/>
      <c r="AZ32" s="401"/>
      <c r="BA32" s="401"/>
      <c r="BB32" s="401"/>
      <c r="BC32" s="401"/>
      <c r="BD32" s="401"/>
      <c r="BE32" s="401"/>
      <c r="BF32" s="401"/>
      <c r="BG32" s="401"/>
      <c r="BH32" s="401"/>
      <c r="BI32" s="401"/>
      <c r="BJ32" s="401"/>
      <c r="BK32" s="401"/>
      <c r="BL32" s="401"/>
      <c r="BM32" s="401"/>
      <c r="BN32" s="401"/>
      <c r="BO32" s="401"/>
      <c r="BP32" s="401"/>
      <c r="BQ32" s="401"/>
      <c r="BR32" s="401"/>
      <c r="BS32" s="401"/>
      <c r="BT32" s="401"/>
      <c r="BU32" s="401"/>
      <c r="BV32" s="401"/>
      <c r="BW32" s="401"/>
      <c r="BX32" s="401"/>
      <c r="BY32" s="401"/>
      <c r="BZ32" s="401"/>
      <c r="CA32" s="401"/>
      <c r="CB32" s="401"/>
      <c r="CC32" s="401"/>
      <c r="CD32" s="401"/>
      <c r="CE32" s="401"/>
      <c r="CF32" s="401"/>
      <c r="CG32" s="401"/>
      <c r="CH32" s="401"/>
      <c r="CI32" s="401"/>
      <c r="CJ32" s="401"/>
      <c r="CK32" s="401"/>
      <c r="CL32" s="401"/>
      <c r="CM32" s="401"/>
      <c r="CN32" s="401"/>
      <c r="CO32" s="401"/>
      <c r="CP32" s="401"/>
      <c r="CQ32" s="401"/>
      <c r="CR32" s="401"/>
      <c r="CS32" s="401"/>
      <c r="CT32" s="401"/>
      <c r="CU32" s="401"/>
      <c r="CV32" s="401"/>
      <c r="CW32" s="401"/>
      <c r="CX32" s="401"/>
      <c r="CY32" s="401"/>
      <c r="CZ32" s="401"/>
      <c r="DA32" s="401"/>
      <c r="DB32" s="401"/>
      <c r="DC32" s="401"/>
      <c r="DD32" s="401"/>
      <c r="DE32" s="401"/>
      <c r="DF32" s="401"/>
      <c r="DG32" s="401"/>
      <c r="DH32" s="401"/>
      <c r="DI32" s="401"/>
      <c r="DJ32" s="401"/>
      <c r="DK32" s="401"/>
      <c r="DL32" s="401"/>
      <c r="DM32" s="401"/>
      <c r="DN32" s="401"/>
      <c r="DO32" s="401"/>
      <c r="DP32" s="401"/>
      <c r="DQ32" s="401"/>
      <c r="DR32" s="401"/>
      <c r="DS32" s="401"/>
      <c r="DT32" s="401"/>
      <c r="DU32" s="401"/>
      <c r="DV32" s="401"/>
      <c r="DW32" s="401"/>
      <c r="DX32" s="401"/>
      <c r="DY32" s="401"/>
      <c r="DZ32" s="401"/>
      <c r="EA32" s="401"/>
      <c r="EB32" s="401"/>
      <c r="EC32" s="401"/>
      <c r="ED32" s="401"/>
      <c r="EE32" s="401"/>
      <c r="EF32" s="401"/>
      <c r="EG32" s="401"/>
      <c r="EH32" s="401"/>
      <c r="EI32" s="401"/>
      <c r="EJ32" s="401"/>
      <c r="EK32" s="401"/>
      <c r="EL32" s="401"/>
      <c r="EM32" s="401"/>
      <c r="EN32" s="401"/>
      <c r="EO32" s="401"/>
      <c r="EP32" s="401"/>
      <c r="EQ32" s="401"/>
      <c r="ER32" s="401"/>
      <c r="ES32" s="401"/>
      <c r="ET32" s="401"/>
      <c r="EU32" s="401"/>
      <c r="EV32" s="401"/>
      <c r="EW32" s="401"/>
      <c r="EX32" s="401"/>
      <c r="EY32" s="401"/>
      <c r="EZ32" s="401"/>
      <c r="FA32" s="401"/>
      <c r="FB32" s="401"/>
      <c r="FC32" s="401"/>
      <c r="FD32" s="401"/>
      <c r="FE32" s="401"/>
      <c r="FF32" s="401"/>
      <c r="FG32" s="401"/>
      <c r="FH32" s="401"/>
      <c r="FI32" s="401"/>
      <c r="FJ32" s="401"/>
      <c r="FK32" s="401"/>
      <c r="FL32" s="401"/>
      <c r="FM32" s="401"/>
      <c r="FN32" s="401"/>
      <c r="FO32" s="401"/>
      <c r="FP32" s="401"/>
      <c r="FQ32" s="401"/>
      <c r="FR32" s="401"/>
      <c r="FS32" s="401"/>
      <c r="FT32" s="401"/>
      <c r="FU32" s="401"/>
      <c r="FV32" s="401"/>
      <c r="FW32" s="401"/>
      <c r="FX32" s="401"/>
      <c r="FY32" s="401"/>
      <c r="FZ32" s="401"/>
      <c r="GA32" s="401"/>
      <c r="GB32" s="401"/>
      <c r="GC32" s="401"/>
      <c r="GD32" s="401"/>
      <c r="GE32" s="401"/>
      <c r="GF32" s="401"/>
      <c r="GG32" s="401"/>
      <c r="GH32" s="401"/>
      <c r="GI32" s="401"/>
      <c r="GJ32" s="401"/>
      <c r="GK32" s="401"/>
      <c r="GL32" s="401"/>
      <c r="GM32" s="401"/>
      <c r="GN32" s="401"/>
      <c r="GO32" s="401"/>
      <c r="GP32" s="401"/>
      <c r="GQ32" s="401"/>
      <c r="GR32" s="401"/>
      <c r="GS32" s="401"/>
      <c r="GT32" s="401"/>
      <c r="GU32" s="401"/>
      <c r="GV32" s="401"/>
      <c r="GW32" s="401"/>
      <c r="GX32" s="401"/>
      <c r="GY32" s="401"/>
      <c r="GZ32" s="401"/>
      <c r="HA32" s="401"/>
      <c r="HB32" s="401"/>
      <c r="HC32" s="401"/>
      <c r="HD32" s="401"/>
      <c r="HE32" s="401"/>
      <c r="HF32" s="401"/>
      <c r="HG32" s="401"/>
      <c r="HH32" s="401"/>
      <c r="HI32" s="401"/>
      <c r="HJ32" s="401"/>
      <c r="HK32" s="401"/>
      <c r="HL32" s="401"/>
      <c r="HM32" s="401"/>
      <c r="HN32" s="401"/>
      <c r="HO32" s="401"/>
      <c r="HP32" s="401"/>
      <c r="HQ32" s="401"/>
      <c r="HR32" s="401"/>
      <c r="HS32" s="401"/>
      <c r="HT32" s="401"/>
      <c r="HU32" s="401"/>
      <c r="HV32" s="401"/>
      <c r="HW32" s="401"/>
      <c r="HX32" s="401"/>
      <c r="HY32" s="401"/>
      <c r="HZ32" s="401"/>
      <c r="IA32" s="401"/>
      <c r="IB32" s="401"/>
      <c r="IC32" s="401"/>
      <c r="ID32" s="401"/>
      <c r="IE32" s="401"/>
      <c r="IF32" s="401"/>
      <c r="IG32" s="401"/>
      <c r="IH32" s="401"/>
      <c r="II32" s="401"/>
      <c r="IJ32" s="401"/>
      <c r="IK32" s="401"/>
      <c r="IL32" s="401"/>
      <c r="IM32" s="401"/>
      <c r="IN32" s="401"/>
      <c r="IO32" s="401"/>
      <c r="IP32" s="401"/>
      <c r="IQ32" s="401"/>
      <c r="IR32" s="401"/>
      <c r="IS32" s="401"/>
      <c r="IT32" s="401"/>
      <c r="IU32" s="401"/>
      <c r="IV32" s="401"/>
    </row>
    <row r="33" spans="1:256" s="400" customFormat="1" ht="20.25" x14ac:dyDescent="0.3">
      <c r="A33" s="531" t="s">
        <v>15</v>
      </c>
      <c r="B33" s="530" t="s">
        <v>61</v>
      </c>
      <c r="C33" s="533"/>
      <c r="D33" s="516"/>
      <c r="E33" s="515"/>
      <c r="F33" s="514"/>
      <c r="G33" s="529"/>
    </row>
    <row r="34" spans="1:256" s="400" customFormat="1" ht="20.25" x14ac:dyDescent="0.3">
      <c r="A34" s="519" t="s">
        <v>258</v>
      </c>
      <c r="B34" s="518" t="s">
        <v>242</v>
      </c>
      <c r="C34" s="517">
        <v>1</v>
      </c>
      <c r="D34" s="516" t="s">
        <v>7</v>
      </c>
      <c r="E34" s="515"/>
      <c r="F34" s="514">
        <f>ROUND(C34*E34,2)</f>
        <v>0</v>
      </c>
      <c r="G34" s="513"/>
    </row>
    <row r="35" spans="1:256" s="545" customFormat="1" ht="20.25" x14ac:dyDescent="0.2">
      <c r="A35" s="550" t="s">
        <v>257</v>
      </c>
      <c r="B35" s="532" t="s">
        <v>241</v>
      </c>
      <c r="C35" s="549">
        <v>1</v>
      </c>
      <c r="D35" s="548" t="s">
        <v>7</v>
      </c>
      <c r="E35" s="544"/>
      <c r="F35" s="547">
        <f>ROUND(C35*E35,2)</f>
        <v>0</v>
      </c>
      <c r="G35" s="546"/>
    </row>
    <row r="36" spans="1:256" s="400" customFormat="1" ht="20.25" x14ac:dyDescent="0.3">
      <c r="A36" s="531" t="s">
        <v>16</v>
      </c>
      <c r="B36" s="530" t="s">
        <v>240</v>
      </c>
      <c r="C36" s="517"/>
      <c r="D36" s="516"/>
      <c r="E36" s="515"/>
      <c r="F36" s="514"/>
      <c r="G36" s="529"/>
    </row>
    <row r="37" spans="1:256" s="400" customFormat="1" ht="20.25" x14ac:dyDescent="0.3">
      <c r="A37" s="519" t="s">
        <v>256</v>
      </c>
      <c r="B37" s="518" t="s">
        <v>239</v>
      </c>
      <c r="C37" s="517">
        <v>1</v>
      </c>
      <c r="D37" s="516" t="s">
        <v>7</v>
      </c>
      <c r="E37" s="544"/>
      <c r="F37" s="514">
        <f>ROUND(C37*E37,2)</f>
        <v>0</v>
      </c>
      <c r="G37" s="527">
        <f>SUM(F21:F37)</f>
        <v>0</v>
      </c>
    </row>
    <row r="38" spans="1:256" s="400" customFormat="1" ht="15.75" customHeight="1" x14ac:dyDescent="0.3">
      <c r="A38" s="519"/>
      <c r="B38" s="518"/>
      <c r="C38" s="517"/>
      <c r="D38" s="516"/>
      <c r="E38" s="515"/>
      <c r="F38" s="514"/>
      <c r="G38" s="513"/>
    </row>
    <row r="39" spans="1:256" ht="25.5" customHeight="1" x14ac:dyDescent="0.3">
      <c r="A39" s="526" t="s">
        <v>40</v>
      </c>
      <c r="B39" s="543" t="s">
        <v>255</v>
      </c>
      <c r="C39" s="517"/>
      <c r="D39" s="516"/>
      <c r="E39" s="515"/>
      <c r="F39" s="542"/>
      <c r="G39" s="529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401"/>
      <c r="AJ39" s="401"/>
      <c r="AK39" s="401"/>
      <c r="AL39" s="401"/>
      <c r="AM39" s="401"/>
      <c r="AN39" s="401"/>
      <c r="AO39" s="401"/>
      <c r="AP39" s="401"/>
      <c r="AQ39" s="401"/>
      <c r="AR39" s="401"/>
      <c r="AS39" s="401"/>
      <c r="AT39" s="401"/>
      <c r="AU39" s="401"/>
      <c r="AV39" s="401"/>
      <c r="AW39" s="401"/>
      <c r="AX39" s="401"/>
      <c r="AY39" s="401"/>
      <c r="AZ39" s="401"/>
      <c r="BA39" s="401"/>
      <c r="BB39" s="401"/>
      <c r="BC39" s="401"/>
      <c r="BD39" s="401"/>
      <c r="BE39" s="401"/>
      <c r="BF39" s="401"/>
      <c r="BG39" s="401"/>
      <c r="BH39" s="401"/>
      <c r="BI39" s="401"/>
      <c r="BJ39" s="401"/>
      <c r="BK39" s="401"/>
      <c r="BL39" s="401"/>
      <c r="BM39" s="401"/>
      <c r="BN39" s="401"/>
      <c r="BO39" s="401"/>
      <c r="BP39" s="401"/>
      <c r="BQ39" s="401"/>
      <c r="BR39" s="401"/>
      <c r="BS39" s="401"/>
      <c r="BT39" s="401"/>
      <c r="BU39" s="401"/>
      <c r="BV39" s="401"/>
      <c r="BW39" s="401"/>
      <c r="BX39" s="401"/>
      <c r="BY39" s="401"/>
      <c r="BZ39" s="401"/>
      <c r="CA39" s="401"/>
      <c r="CB39" s="401"/>
      <c r="CC39" s="401"/>
      <c r="CD39" s="401"/>
      <c r="CE39" s="401"/>
      <c r="CF39" s="401"/>
      <c r="CG39" s="401"/>
      <c r="CH39" s="401"/>
      <c r="CI39" s="401"/>
      <c r="CJ39" s="401"/>
      <c r="CK39" s="401"/>
      <c r="CL39" s="401"/>
      <c r="CM39" s="401"/>
      <c r="CN39" s="401"/>
      <c r="CO39" s="401"/>
      <c r="CP39" s="401"/>
      <c r="CQ39" s="401"/>
      <c r="CR39" s="401"/>
      <c r="CS39" s="401"/>
      <c r="CT39" s="401"/>
      <c r="CU39" s="401"/>
      <c r="CV39" s="401"/>
      <c r="CW39" s="401"/>
      <c r="CX39" s="401"/>
      <c r="CY39" s="401"/>
      <c r="CZ39" s="401"/>
      <c r="DA39" s="401"/>
      <c r="DB39" s="401"/>
      <c r="DC39" s="401"/>
      <c r="DD39" s="401"/>
      <c r="DE39" s="401"/>
      <c r="DF39" s="401"/>
      <c r="DG39" s="401"/>
      <c r="DH39" s="401"/>
      <c r="DI39" s="401"/>
      <c r="DJ39" s="401"/>
      <c r="DK39" s="401"/>
      <c r="DL39" s="401"/>
      <c r="DM39" s="401"/>
      <c r="DN39" s="401"/>
      <c r="DO39" s="401"/>
      <c r="DP39" s="401"/>
      <c r="DQ39" s="401"/>
      <c r="DR39" s="401"/>
      <c r="DS39" s="401"/>
      <c r="DT39" s="401"/>
      <c r="DU39" s="401"/>
      <c r="DV39" s="401"/>
      <c r="DW39" s="401"/>
      <c r="DX39" s="401"/>
      <c r="DY39" s="401"/>
      <c r="DZ39" s="401"/>
      <c r="EA39" s="401"/>
      <c r="EB39" s="401"/>
      <c r="EC39" s="401"/>
      <c r="ED39" s="401"/>
      <c r="EE39" s="401"/>
      <c r="EF39" s="401"/>
      <c r="EG39" s="401"/>
      <c r="EH39" s="401"/>
      <c r="EI39" s="401"/>
      <c r="EJ39" s="401"/>
      <c r="EK39" s="401"/>
      <c r="EL39" s="401"/>
      <c r="EM39" s="401"/>
      <c r="EN39" s="401"/>
      <c r="EO39" s="401"/>
      <c r="EP39" s="401"/>
      <c r="EQ39" s="401"/>
      <c r="ER39" s="401"/>
      <c r="ES39" s="401"/>
      <c r="ET39" s="401"/>
      <c r="EU39" s="401"/>
      <c r="EV39" s="401"/>
      <c r="EW39" s="401"/>
      <c r="EX39" s="401"/>
      <c r="EY39" s="401"/>
      <c r="EZ39" s="401"/>
      <c r="FA39" s="401"/>
      <c r="FB39" s="401"/>
      <c r="FC39" s="401"/>
      <c r="FD39" s="401"/>
      <c r="FE39" s="401"/>
      <c r="FF39" s="401"/>
      <c r="FG39" s="401"/>
      <c r="FH39" s="401"/>
      <c r="FI39" s="401"/>
      <c r="FJ39" s="401"/>
      <c r="FK39" s="401"/>
      <c r="FL39" s="401"/>
      <c r="FM39" s="401"/>
      <c r="FN39" s="401"/>
      <c r="FO39" s="401"/>
      <c r="FP39" s="401"/>
      <c r="FQ39" s="401"/>
      <c r="FR39" s="401"/>
      <c r="FS39" s="401"/>
      <c r="FT39" s="401"/>
      <c r="FU39" s="401"/>
      <c r="FV39" s="401"/>
      <c r="FW39" s="401"/>
      <c r="FX39" s="401"/>
      <c r="FY39" s="401"/>
      <c r="FZ39" s="401"/>
      <c r="GA39" s="401"/>
      <c r="GB39" s="401"/>
      <c r="GC39" s="401"/>
      <c r="GD39" s="401"/>
      <c r="GE39" s="401"/>
      <c r="GF39" s="401"/>
      <c r="GG39" s="401"/>
      <c r="GH39" s="401"/>
      <c r="GI39" s="401"/>
      <c r="GJ39" s="401"/>
      <c r="GK39" s="401"/>
      <c r="GL39" s="401"/>
      <c r="GM39" s="401"/>
      <c r="GN39" s="401"/>
      <c r="GO39" s="401"/>
      <c r="GP39" s="401"/>
      <c r="GQ39" s="401"/>
      <c r="GR39" s="401"/>
      <c r="GS39" s="401"/>
      <c r="GT39" s="401"/>
      <c r="GU39" s="401"/>
      <c r="GV39" s="401"/>
      <c r="GW39" s="401"/>
      <c r="GX39" s="401"/>
      <c r="GY39" s="401"/>
      <c r="GZ39" s="401"/>
      <c r="HA39" s="401"/>
      <c r="HB39" s="401"/>
      <c r="HC39" s="401"/>
      <c r="HD39" s="401"/>
      <c r="HE39" s="401"/>
      <c r="HF39" s="401"/>
      <c r="HG39" s="401"/>
      <c r="HH39" s="401"/>
      <c r="HI39" s="401"/>
      <c r="HJ39" s="401"/>
      <c r="HK39" s="401"/>
      <c r="HL39" s="401"/>
      <c r="HM39" s="401"/>
      <c r="HN39" s="401"/>
      <c r="HO39" s="401"/>
      <c r="HP39" s="401"/>
      <c r="HQ39" s="401"/>
      <c r="HR39" s="401"/>
      <c r="HS39" s="401"/>
      <c r="HT39" s="401"/>
      <c r="HU39" s="401"/>
      <c r="HV39" s="401"/>
      <c r="HW39" s="401"/>
      <c r="HX39" s="401"/>
      <c r="HY39" s="401"/>
      <c r="HZ39" s="401"/>
      <c r="IA39" s="401"/>
      <c r="IB39" s="401"/>
      <c r="IC39" s="401"/>
      <c r="ID39" s="401"/>
      <c r="IE39" s="401"/>
      <c r="IF39" s="401"/>
      <c r="IG39" s="401"/>
      <c r="IH39" s="401"/>
      <c r="II39" s="401"/>
      <c r="IJ39" s="401"/>
      <c r="IK39" s="401"/>
      <c r="IL39" s="401"/>
      <c r="IM39" s="401"/>
      <c r="IN39" s="401"/>
      <c r="IO39" s="401"/>
      <c r="IP39" s="401"/>
      <c r="IQ39" s="401"/>
      <c r="IR39" s="401"/>
      <c r="IS39" s="401"/>
      <c r="IT39" s="401"/>
      <c r="IU39" s="401"/>
      <c r="IV39" s="401"/>
    </row>
    <row r="40" spans="1:256" ht="20.25" x14ac:dyDescent="0.3">
      <c r="A40" s="531" t="s">
        <v>42</v>
      </c>
      <c r="B40" s="530" t="s">
        <v>43</v>
      </c>
      <c r="C40" s="517"/>
      <c r="D40" s="516"/>
      <c r="E40" s="515"/>
      <c r="F40" s="514"/>
      <c r="G40" s="529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1"/>
      <c r="AA40" s="401"/>
      <c r="AB40" s="401"/>
      <c r="AC40" s="401"/>
      <c r="AD40" s="401"/>
      <c r="AE40" s="401"/>
      <c r="AF40" s="401"/>
      <c r="AG40" s="401"/>
      <c r="AH40" s="401"/>
      <c r="AI40" s="401"/>
      <c r="AJ40" s="401"/>
      <c r="AK40" s="401"/>
      <c r="AL40" s="401"/>
      <c r="AM40" s="401"/>
      <c r="AN40" s="401"/>
      <c r="AO40" s="401"/>
      <c r="AP40" s="401"/>
      <c r="AQ40" s="401"/>
      <c r="AR40" s="401"/>
      <c r="AS40" s="401"/>
      <c r="AT40" s="401"/>
      <c r="AU40" s="401"/>
      <c r="AV40" s="401"/>
      <c r="AW40" s="401"/>
      <c r="AX40" s="401"/>
      <c r="AY40" s="401"/>
      <c r="AZ40" s="401"/>
      <c r="BA40" s="401"/>
      <c r="BB40" s="401"/>
      <c r="BC40" s="401"/>
      <c r="BD40" s="401"/>
      <c r="BE40" s="401"/>
      <c r="BF40" s="401"/>
      <c r="BG40" s="401"/>
      <c r="BH40" s="401"/>
      <c r="BI40" s="401"/>
      <c r="BJ40" s="401"/>
      <c r="BK40" s="401"/>
      <c r="BL40" s="401"/>
      <c r="BM40" s="401"/>
      <c r="BN40" s="401"/>
      <c r="BO40" s="401"/>
      <c r="BP40" s="401"/>
      <c r="BQ40" s="401"/>
      <c r="BR40" s="401"/>
      <c r="BS40" s="401"/>
      <c r="BT40" s="401"/>
      <c r="BU40" s="401"/>
      <c r="BV40" s="401"/>
      <c r="BW40" s="401"/>
      <c r="BX40" s="401"/>
      <c r="BY40" s="401"/>
      <c r="BZ40" s="401"/>
      <c r="CA40" s="401"/>
      <c r="CB40" s="401"/>
      <c r="CC40" s="401"/>
      <c r="CD40" s="401"/>
      <c r="CE40" s="401"/>
      <c r="CF40" s="401"/>
      <c r="CG40" s="401"/>
      <c r="CH40" s="401"/>
      <c r="CI40" s="401"/>
      <c r="CJ40" s="401"/>
      <c r="CK40" s="401"/>
      <c r="CL40" s="401"/>
      <c r="CM40" s="401"/>
      <c r="CN40" s="401"/>
      <c r="CO40" s="401"/>
      <c r="CP40" s="401"/>
      <c r="CQ40" s="401"/>
      <c r="CR40" s="401"/>
      <c r="CS40" s="401"/>
      <c r="CT40" s="401"/>
      <c r="CU40" s="401"/>
      <c r="CV40" s="401"/>
      <c r="CW40" s="401"/>
      <c r="CX40" s="401"/>
      <c r="CY40" s="401"/>
      <c r="CZ40" s="401"/>
      <c r="DA40" s="401"/>
      <c r="DB40" s="401"/>
      <c r="DC40" s="401"/>
      <c r="DD40" s="401"/>
      <c r="DE40" s="401"/>
      <c r="DF40" s="401"/>
      <c r="DG40" s="401"/>
      <c r="DH40" s="401"/>
      <c r="DI40" s="401"/>
      <c r="DJ40" s="401"/>
      <c r="DK40" s="401"/>
      <c r="DL40" s="401"/>
      <c r="DM40" s="401"/>
      <c r="DN40" s="401"/>
      <c r="DO40" s="401"/>
      <c r="DP40" s="401"/>
      <c r="DQ40" s="401"/>
      <c r="DR40" s="401"/>
      <c r="DS40" s="401"/>
      <c r="DT40" s="401"/>
      <c r="DU40" s="401"/>
      <c r="DV40" s="401"/>
      <c r="DW40" s="401"/>
      <c r="DX40" s="401"/>
      <c r="DY40" s="401"/>
      <c r="DZ40" s="401"/>
      <c r="EA40" s="401"/>
      <c r="EB40" s="401"/>
      <c r="EC40" s="401"/>
      <c r="ED40" s="401"/>
      <c r="EE40" s="401"/>
      <c r="EF40" s="401"/>
      <c r="EG40" s="401"/>
      <c r="EH40" s="401"/>
      <c r="EI40" s="401"/>
      <c r="EJ40" s="401"/>
      <c r="EK40" s="401"/>
      <c r="EL40" s="401"/>
      <c r="EM40" s="401"/>
      <c r="EN40" s="401"/>
      <c r="EO40" s="401"/>
      <c r="EP40" s="401"/>
      <c r="EQ40" s="401"/>
      <c r="ER40" s="401"/>
      <c r="ES40" s="401"/>
      <c r="ET40" s="401"/>
      <c r="EU40" s="401"/>
      <c r="EV40" s="401"/>
      <c r="EW40" s="401"/>
      <c r="EX40" s="401"/>
      <c r="EY40" s="401"/>
      <c r="EZ40" s="401"/>
      <c r="FA40" s="401"/>
      <c r="FB40" s="401"/>
      <c r="FC40" s="401"/>
      <c r="FD40" s="401"/>
      <c r="FE40" s="401"/>
      <c r="FF40" s="401"/>
      <c r="FG40" s="401"/>
      <c r="FH40" s="401"/>
      <c r="FI40" s="401"/>
      <c r="FJ40" s="401"/>
      <c r="FK40" s="401"/>
      <c r="FL40" s="401"/>
      <c r="FM40" s="401"/>
      <c r="FN40" s="401"/>
      <c r="FO40" s="401"/>
      <c r="FP40" s="401"/>
      <c r="FQ40" s="401"/>
      <c r="FR40" s="401"/>
      <c r="FS40" s="401"/>
      <c r="FT40" s="401"/>
      <c r="FU40" s="401"/>
      <c r="FV40" s="401"/>
      <c r="FW40" s="401"/>
      <c r="FX40" s="401"/>
      <c r="FY40" s="401"/>
      <c r="FZ40" s="401"/>
      <c r="GA40" s="401"/>
      <c r="GB40" s="401"/>
      <c r="GC40" s="401"/>
      <c r="GD40" s="401"/>
      <c r="GE40" s="401"/>
      <c r="GF40" s="401"/>
      <c r="GG40" s="401"/>
      <c r="GH40" s="401"/>
      <c r="GI40" s="401"/>
      <c r="GJ40" s="401"/>
      <c r="GK40" s="401"/>
      <c r="GL40" s="401"/>
      <c r="GM40" s="401"/>
      <c r="GN40" s="401"/>
      <c r="GO40" s="401"/>
      <c r="GP40" s="401"/>
      <c r="GQ40" s="401"/>
      <c r="GR40" s="401"/>
      <c r="GS40" s="401"/>
      <c r="GT40" s="401"/>
      <c r="GU40" s="401"/>
      <c r="GV40" s="401"/>
      <c r="GW40" s="401"/>
      <c r="GX40" s="401"/>
      <c r="GY40" s="401"/>
      <c r="GZ40" s="401"/>
      <c r="HA40" s="401"/>
      <c r="HB40" s="401"/>
      <c r="HC40" s="401"/>
      <c r="HD40" s="401"/>
      <c r="HE40" s="401"/>
      <c r="HF40" s="401"/>
      <c r="HG40" s="401"/>
      <c r="HH40" s="401"/>
      <c r="HI40" s="401"/>
      <c r="HJ40" s="401"/>
      <c r="HK40" s="401"/>
      <c r="HL40" s="401"/>
      <c r="HM40" s="401"/>
      <c r="HN40" s="401"/>
      <c r="HO40" s="401"/>
      <c r="HP40" s="401"/>
      <c r="HQ40" s="401"/>
      <c r="HR40" s="401"/>
      <c r="HS40" s="401"/>
      <c r="HT40" s="401"/>
      <c r="HU40" s="401"/>
      <c r="HV40" s="401"/>
      <c r="HW40" s="401"/>
      <c r="HX40" s="401"/>
      <c r="HY40" s="401"/>
      <c r="HZ40" s="401"/>
      <c r="IA40" s="401"/>
      <c r="IB40" s="401"/>
      <c r="IC40" s="401"/>
      <c r="ID40" s="401"/>
      <c r="IE40" s="401"/>
      <c r="IF40" s="401"/>
      <c r="IG40" s="401"/>
      <c r="IH40" s="401"/>
      <c r="II40" s="401"/>
      <c r="IJ40" s="401"/>
      <c r="IK40" s="401"/>
      <c r="IL40" s="401"/>
      <c r="IM40" s="401"/>
      <c r="IN40" s="401"/>
      <c r="IO40" s="401"/>
      <c r="IP40" s="401"/>
      <c r="IQ40" s="401"/>
      <c r="IR40" s="401"/>
      <c r="IS40" s="401"/>
      <c r="IT40" s="401"/>
      <c r="IU40" s="401"/>
      <c r="IV40" s="401"/>
    </row>
    <row r="41" spans="1:256" ht="20.25" x14ac:dyDescent="0.3">
      <c r="A41" s="519" t="s">
        <v>254</v>
      </c>
      <c r="B41" s="534" t="s">
        <v>49</v>
      </c>
      <c r="C41" s="517">
        <v>66</v>
      </c>
      <c r="D41" s="516" t="s">
        <v>3</v>
      </c>
      <c r="E41" s="515"/>
      <c r="F41" s="514">
        <f>ROUND(C41*E41,2)</f>
        <v>0</v>
      </c>
      <c r="G41" s="529"/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1"/>
      <c r="AA41" s="401"/>
      <c r="AB41" s="401"/>
      <c r="AC41" s="401"/>
      <c r="AD41" s="401"/>
      <c r="AE41" s="401"/>
      <c r="AF41" s="401"/>
      <c r="AG41" s="401"/>
      <c r="AH41" s="401"/>
      <c r="AI41" s="401"/>
      <c r="AJ41" s="401"/>
      <c r="AK41" s="401"/>
      <c r="AL41" s="401"/>
      <c r="AM41" s="401"/>
      <c r="AN41" s="401"/>
      <c r="AO41" s="401"/>
      <c r="AP41" s="401"/>
      <c r="AQ41" s="401"/>
      <c r="AR41" s="401"/>
      <c r="AS41" s="401"/>
      <c r="AT41" s="401"/>
      <c r="AU41" s="401"/>
      <c r="AV41" s="401"/>
      <c r="AW41" s="401"/>
      <c r="AX41" s="401"/>
      <c r="AY41" s="401"/>
      <c r="AZ41" s="401"/>
      <c r="BA41" s="401"/>
      <c r="BB41" s="401"/>
      <c r="BC41" s="401"/>
      <c r="BD41" s="401"/>
      <c r="BE41" s="401"/>
      <c r="BF41" s="401"/>
      <c r="BG41" s="401"/>
      <c r="BH41" s="401"/>
      <c r="BI41" s="401"/>
      <c r="BJ41" s="401"/>
      <c r="BK41" s="401"/>
      <c r="BL41" s="401"/>
      <c r="BM41" s="401"/>
      <c r="BN41" s="401"/>
      <c r="BO41" s="401"/>
      <c r="BP41" s="401"/>
      <c r="BQ41" s="401"/>
      <c r="BR41" s="401"/>
      <c r="BS41" s="401"/>
      <c r="BT41" s="401"/>
      <c r="BU41" s="401"/>
      <c r="BV41" s="401"/>
      <c r="BW41" s="401"/>
      <c r="BX41" s="401"/>
      <c r="BY41" s="401"/>
      <c r="BZ41" s="401"/>
      <c r="CA41" s="401"/>
      <c r="CB41" s="401"/>
      <c r="CC41" s="401"/>
      <c r="CD41" s="401"/>
      <c r="CE41" s="401"/>
      <c r="CF41" s="401"/>
      <c r="CG41" s="401"/>
      <c r="CH41" s="401"/>
      <c r="CI41" s="401"/>
      <c r="CJ41" s="401"/>
      <c r="CK41" s="401"/>
      <c r="CL41" s="401"/>
      <c r="CM41" s="401"/>
      <c r="CN41" s="401"/>
      <c r="CO41" s="401"/>
      <c r="CP41" s="401"/>
      <c r="CQ41" s="401"/>
      <c r="CR41" s="401"/>
      <c r="CS41" s="401"/>
      <c r="CT41" s="401"/>
      <c r="CU41" s="401"/>
      <c r="CV41" s="401"/>
      <c r="CW41" s="401"/>
      <c r="CX41" s="401"/>
      <c r="CY41" s="401"/>
      <c r="CZ41" s="401"/>
      <c r="DA41" s="401"/>
      <c r="DB41" s="401"/>
      <c r="DC41" s="401"/>
      <c r="DD41" s="401"/>
      <c r="DE41" s="401"/>
      <c r="DF41" s="401"/>
      <c r="DG41" s="401"/>
      <c r="DH41" s="401"/>
      <c r="DI41" s="401"/>
      <c r="DJ41" s="401"/>
      <c r="DK41" s="401"/>
      <c r="DL41" s="401"/>
      <c r="DM41" s="401"/>
      <c r="DN41" s="401"/>
      <c r="DO41" s="401"/>
      <c r="DP41" s="401"/>
      <c r="DQ41" s="401"/>
      <c r="DR41" s="401"/>
      <c r="DS41" s="401"/>
      <c r="DT41" s="401"/>
      <c r="DU41" s="401"/>
      <c r="DV41" s="401"/>
      <c r="DW41" s="401"/>
      <c r="DX41" s="401"/>
      <c r="DY41" s="401"/>
      <c r="DZ41" s="401"/>
      <c r="EA41" s="401"/>
      <c r="EB41" s="401"/>
      <c r="EC41" s="401"/>
      <c r="ED41" s="401"/>
      <c r="EE41" s="401"/>
      <c r="EF41" s="401"/>
      <c r="EG41" s="401"/>
      <c r="EH41" s="401"/>
      <c r="EI41" s="401"/>
      <c r="EJ41" s="401"/>
      <c r="EK41" s="401"/>
      <c r="EL41" s="401"/>
      <c r="EM41" s="401"/>
      <c r="EN41" s="401"/>
      <c r="EO41" s="401"/>
      <c r="EP41" s="401"/>
      <c r="EQ41" s="401"/>
      <c r="ER41" s="401"/>
      <c r="ES41" s="401"/>
      <c r="ET41" s="401"/>
      <c r="EU41" s="401"/>
      <c r="EV41" s="401"/>
      <c r="EW41" s="401"/>
      <c r="EX41" s="401"/>
      <c r="EY41" s="401"/>
      <c r="EZ41" s="401"/>
      <c r="FA41" s="401"/>
      <c r="FB41" s="401"/>
      <c r="FC41" s="401"/>
      <c r="FD41" s="401"/>
      <c r="FE41" s="401"/>
      <c r="FF41" s="401"/>
      <c r="FG41" s="401"/>
      <c r="FH41" s="401"/>
      <c r="FI41" s="401"/>
      <c r="FJ41" s="401"/>
      <c r="FK41" s="401"/>
      <c r="FL41" s="401"/>
      <c r="FM41" s="401"/>
      <c r="FN41" s="401"/>
      <c r="FO41" s="401"/>
      <c r="FP41" s="401"/>
      <c r="FQ41" s="401"/>
      <c r="FR41" s="401"/>
      <c r="FS41" s="401"/>
      <c r="FT41" s="401"/>
      <c r="FU41" s="401"/>
      <c r="FV41" s="401"/>
      <c r="FW41" s="401"/>
      <c r="FX41" s="401"/>
      <c r="FY41" s="401"/>
      <c r="FZ41" s="401"/>
      <c r="GA41" s="401"/>
      <c r="GB41" s="401"/>
      <c r="GC41" s="401"/>
      <c r="GD41" s="401"/>
      <c r="GE41" s="401"/>
      <c r="GF41" s="401"/>
      <c r="GG41" s="401"/>
      <c r="GH41" s="401"/>
      <c r="GI41" s="401"/>
      <c r="GJ41" s="401"/>
      <c r="GK41" s="401"/>
      <c r="GL41" s="401"/>
      <c r="GM41" s="401"/>
      <c r="GN41" s="401"/>
      <c r="GO41" s="401"/>
      <c r="GP41" s="401"/>
      <c r="GQ41" s="401"/>
      <c r="GR41" s="401"/>
      <c r="GS41" s="401"/>
      <c r="GT41" s="401"/>
      <c r="GU41" s="401"/>
      <c r="GV41" s="401"/>
      <c r="GW41" s="401"/>
      <c r="GX41" s="401"/>
      <c r="GY41" s="401"/>
      <c r="GZ41" s="401"/>
      <c r="HA41" s="401"/>
      <c r="HB41" s="401"/>
      <c r="HC41" s="401"/>
      <c r="HD41" s="401"/>
      <c r="HE41" s="401"/>
      <c r="HF41" s="401"/>
      <c r="HG41" s="401"/>
      <c r="HH41" s="401"/>
      <c r="HI41" s="401"/>
      <c r="HJ41" s="401"/>
      <c r="HK41" s="401"/>
      <c r="HL41" s="401"/>
      <c r="HM41" s="401"/>
      <c r="HN41" s="401"/>
      <c r="HO41" s="401"/>
      <c r="HP41" s="401"/>
      <c r="HQ41" s="401"/>
      <c r="HR41" s="401"/>
      <c r="HS41" s="401"/>
      <c r="HT41" s="401"/>
      <c r="HU41" s="401"/>
      <c r="HV41" s="401"/>
      <c r="HW41" s="401"/>
      <c r="HX41" s="401"/>
      <c r="HY41" s="401"/>
      <c r="HZ41" s="401"/>
      <c r="IA41" s="401"/>
      <c r="IB41" s="401"/>
      <c r="IC41" s="401"/>
      <c r="ID41" s="401"/>
      <c r="IE41" s="401"/>
      <c r="IF41" s="401"/>
      <c r="IG41" s="401"/>
      <c r="IH41" s="401"/>
      <c r="II41" s="401"/>
      <c r="IJ41" s="401"/>
      <c r="IK41" s="401"/>
      <c r="IL41" s="401"/>
      <c r="IM41" s="401"/>
      <c r="IN41" s="401"/>
      <c r="IO41" s="401"/>
      <c r="IP41" s="401"/>
      <c r="IQ41" s="401"/>
      <c r="IR41" s="401"/>
      <c r="IS41" s="401"/>
      <c r="IT41" s="401"/>
      <c r="IU41" s="401"/>
      <c r="IV41" s="401"/>
    </row>
    <row r="42" spans="1:256" ht="20.25" x14ac:dyDescent="0.3">
      <c r="A42" s="519" t="s">
        <v>46</v>
      </c>
      <c r="B42" s="534" t="s">
        <v>118</v>
      </c>
      <c r="C42" s="517">
        <v>142.94999999999999</v>
      </c>
      <c r="D42" s="516" t="s">
        <v>3</v>
      </c>
      <c r="E42" s="515"/>
      <c r="F42" s="514">
        <f>ROUND(C42*E42,2)</f>
        <v>0</v>
      </c>
      <c r="G42" s="529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1"/>
      <c r="AA42" s="401"/>
      <c r="AB42" s="401"/>
      <c r="AC42" s="401"/>
      <c r="AD42" s="401"/>
      <c r="AE42" s="401"/>
      <c r="AF42" s="401"/>
      <c r="AG42" s="401"/>
      <c r="AH42" s="401"/>
      <c r="AI42" s="401"/>
      <c r="AJ42" s="401"/>
      <c r="AK42" s="401"/>
      <c r="AL42" s="401"/>
      <c r="AM42" s="401"/>
      <c r="AN42" s="401"/>
      <c r="AO42" s="401"/>
      <c r="AP42" s="401"/>
      <c r="AQ42" s="401"/>
      <c r="AR42" s="401"/>
      <c r="AS42" s="401"/>
      <c r="AT42" s="401"/>
      <c r="AU42" s="401"/>
      <c r="AV42" s="401"/>
      <c r="AW42" s="401"/>
      <c r="AX42" s="401"/>
      <c r="AY42" s="401"/>
      <c r="AZ42" s="401"/>
      <c r="BA42" s="401"/>
      <c r="BB42" s="401"/>
      <c r="BC42" s="401"/>
      <c r="BD42" s="401"/>
      <c r="BE42" s="401"/>
      <c r="BF42" s="401"/>
      <c r="BG42" s="401"/>
      <c r="BH42" s="401"/>
      <c r="BI42" s="401"/>
      <c r="BJ42" s="401"/>
      <c r="BK42" s="401"/>
      <c r="BL42" s="401"/>
      <c r="BM42" s="401"/>
      <c r="BN42" s="401"/>
      <c r="BO42" s="401"/>
      <c r="BP42" s="401"/>
      <c r="BQ42" s="401"/>
      <c r="BR42" s="401"/>
      <c r="BS42" s="401"/>
      <c r="BT42" s="401"/>
      <c r="BU42" s="401"/>
      <c r="BV42" s="401"/>
      <c r="BW42" s="401"/>
      <c r="BX42" s="401"/>
      <c r="BY42" s="401"/>
      <c r="BZ42" s="401"/>
      <c r="CA42" s="401"/>
      <c r="CB42" s="401"/>
      <c r="CC42" s="401"/>
      <c r="CD42" s="401"/>
      <c r="CE42" s="401"/>
      <c r="CF42" s="401"/>
      <c r="CG42" s="401"/>
      <c r="CH42" s="401"/>
      <c r="CI42" s="401"/>
      <c r="CJ42" s="401"/>
      <c r="CK42" s="401"/>
      <c r="CL42" s="401"/>
      <c r="CM42" s="401"/>
      <c r="CN42" s="401"/>
      <c r="CO42" s="401"/>
      <c r="CP42" s="401"/>
      <c r="CQ42" s="401"/>
      <c r="CR42" s="401"/>
      <c r="CS42" s="401"/>
      <c r="CT42" s="401"/>
      <c r="CU42" s="401"/>
      <c r="CV42" s="401"/>
      <c r="CW42" s="401"/>
      <c r="CX42" s="401"/>
      <c r="CY42" s="401"/>
      <c r="CZ42" s="401"/>
      <c r="DA42" s="401"/>
      <c r="DB42" s="401"/>
      <c r="DC42" s="401"/>
      <c r="DD42" s="401"/>
      <c r="DE42" s="401"/>
      <c r="DF42" s="401"/>
      <c r="DG42" s="401"/>
      <c r="DH42" s="401"/>
      <c r="DI42" s="401"/>
      <c r="DJ42" s="401"/>
      <c r="DK42" s="401"/>
      <c r="DL42" s="401"/>
      <c r="DM42" s="401"/>
      <c r="DN42" s="401"/>
      <c r="DO42" s="401"/>
      <c r="DP42" s="401"/>
      <c r="DQ42" s="401"/>
      <c r="DR42" s="401"/>
      <c r="DS42" s="401"/>
      <c r="DT42" s="401"/>
      <c r="DU42" s="401"/>
      <c r="DV42" s="401"/>
      <c r="DW42" s="401"/>
      <c r="DX42" s="401"/>
      <c r="DY42" s="401"/>
      <c r="DZ42" s="401"/>
      <c r="EA42" s="401"/>
      <c r="EB42" s="401"/>
      <c r="EC42" s="401"/>
      <c r="ED42" s="401"/>
      <c r="EE42" s="401"/>
      <c r="EF42" s="401"/>
      <c r="EG42" s="401"/>
      <c r="EH42" s="401"/>
      <c r="EI42" s="401"/>
      <c r="EJ42" s="401"/>
      <c r="EK42" s="401"/>
      <c r="EL42" s="401"/>
      <c r="EM42" s="401"/>
      <c r="EN42" s="401"/>
      <c r="EO42" s="401"/>
      <c r="EP42" s="401"/>
      <c r="EQ42" s="401"/>
      <c r="ER42" s="401"/>
      <c r="ES42" s="401"/>
      <c r="ET42" s="401"/>
      <c r="EU42" s="401"/>
      <c r="EV42" s="401"/>
      <c r="EW42" s="401"/>
      <c r="EX42" s="401"/>
      <c r="EY42" s="401"/>
      <c r="EZ42" s="401"/>
      <c r="FA42" s="401"/>
      <c r="FB42" s="401"/>
      <c r="FC42" s="401"/>
      <c r="FD42" s="401"/>
      <c r="FE42" s="401"/>
      <c r="FF42" s="401"/>
      <c r="FG42" s="401"/>
      <c r="FH42" s="401"/>
      <c r="FI42" s="401"/>
      <c r="FJ42" s="401"/>
      <c r="FK42" s="401"/>
      <c r="FL42" s="401"/>
      <c r="FM42" s="401"/>
      <c r="FN42" s="401"/>
      <c r="FO42" s="401"/>
      <c r="FP42" s="401"/>
      <c r="FQ42" s="401"/>
      <c r="FR42" s="401"/>
      <c r="FS42" s="401"/>
      <c r="FT42" s="401"/>
      <c r="FU42" s="401"/>
      <c r="FV42" s="401"/>
      <c r="FW42" s="401"/>
      <c r="FX42" s="401"/>
      <c r="FY42" s="401"/>
      <c r="FZ42" s="401"/>
      <c r="GA42" s="401"/>
      <c r="GB42" s="401"/>
      <c r="GC42" s="401"/>
      <c r="GD42" s="401"/>
      <c r="GE42" s="401"/>
      <c r="GF42" s="401"/>
      <c r="GG42" s="401"/>
      <c r="GH42" s="401"/>
      <c r="GI42" s="401"/>
      <c r="GJ42" s="401"/>
      <c r="GK42" s="401"/>
      <c r="GL42" s="401"/>
      <c r="GM42" s="401"/>
      <c r="GN42" s="401"/>
      <c r="GO42" s="401"/>
      <c r="GP42" s="401"/>
      <c r="GQ42" s="401"/>
      <c r="GR42" s="401"/>
      <c r="GS42" s="401"/>
      <c r="GT42" s="401"/>
      <c r="GU42" s="401"/>
      <c r="GV42" s="401"/>
      <c r="GW42" s="401"/>
      <c r="GX42" s="401"/>
      <c r="GY42" s="401"/>
      <c r="GZ42" s="401"/>
      <c r="HA42" s="401"/>
      <c r="HB42" s="401"/>
      <c r="HC42" s="401"/>
      <c r="HD42" s="401"/>
      <c r="HE42" s="401"/>
      <c r="HF42" s="401"/>
      <c r="HG42" s="401"/>
      <c r="HH42" s="401"/>
      <c r="HI42" s="401"/>
      <c r="HJ42" s="401"/>
      <c r="HK42" s="401"/>
      <c r="HL42" s="401"/>
      <c r="HM42" s="401"/>
      <c r="HN42" s="401"/>
      <c r="HO42" s="401"/>
      <c r="HP42" s="401"/>
      <c r="HQ42" s="401"/>
      <c r="HR42" s="401"/>
      <c r="HS42" s="401"/>
      <c r="HT42" s="401"/>
      <c r="HU42" s="401"/>
      <c r="HV42" s="401"/>
      <c r="HW42" s="401"/>
      <c r="HX42" s="401"/>
      <c r="HY42" s="401"/>
      <c r="HZ42" s="401"/>
      <c r="IA42" s="401"/>
      <c r="IB42" s="401"/>
      <c r="IC42" s="401"/>
      <c r="ID42" s="401"/>
      <c r="IE42" s="401"/>
      <c r="IF42" s="401"/>
      <c r="IG42" s="401"/>
      <c r="IH42" s="401"/>
      <c r="II42" s="401"/>
      <c r="IJ42" s="401"/>
      <c r="IK42" s="401"/>
      <c r="IL42" s="401"/>
      <c r="IM42" s="401"/>
      <c r="IN42" s="401"/>
      <c r="IO42" s="401"/>
      <c r="IP42" s="401"/>
      <c r="IQ42" s="401"/>
      <c r="IR42" s="401"/>
      <c r="IS42" s="401"/>
      <c r="IT42" s="401"/>
      <c r="IU42" s="401"/>
      <c r="IV42" s="401"/>
    </row>
    <row r="43" spans="1:256" ht="20.25" x14ac:dyDescent="0.3">
      <c r="A43" s="519" t="s">
        <v>48</v>
      </c>
      <c r="B43" s="534" t="s">
        <v>45</v>
      </c>
      <c r="C43" s="517">
        <v>610</v>
      </c>
      <c r="D43" s="516" t="s">
        <v>3</v>
      </c>
      <c r="E43" s="515"/>
      <c r="F43" s="514">
        <f>ROUND(C43*E43,2)</f>
        <v>0</v>
      </c>
      <c r="G43" s="529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1"/>
      <c r="AB43" s="401"/>
      <c r="AC43" s="401"/>
      <c r="AD43" s="401"/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401"/>
      <c r="AP43" s="401"/>
      <c r="AQ43" s="401"/>
      <c r="AR43" s="401"/>
      <c r="AS43" s="401"/>
      <c r="AT43" s="401"/>
      <c r="AU43" s="401"/>
      <c r="AV43" s="401"/>
      <c r="AW43" s="401"/>
      <c r="AX43" s="401"/>
      <c r="AY43" s="401"/>
      <c r="AZ43" s="401"/>
      <c r="BA43" s="401"/>
      <c r="BB43" s="401"/>
      <c r="BC43" s="401"/>
      <c r="BD43" s="401"/>
      <c r="BE43" s="401"/>
      <c r="BF43" s="401"/>
      <c r="BG43" s="401"/>
      <c r="BH43" s="401"/>
      <c r="BI43" s="401"/>
      <c r="BJ43" s="401"/>
      <c r="BK43" s="401"/>
      <c r="BL43" s="401"/>
      <c r="BM43" s="401"/>
      <c r="BN43" s="401"/>
      <c r="BO43" s="401"/>
      <c r="BP43" s="401"/>
      <c r="BQ43" s="401"/>
      <c r="BR43" s="401"/>
      <c r="BS43" s="401"/>
      <c r="BT43" s="401"/>
      <c r="BU43" s="401"/>
      <c r="BV43" s="401"/>
      <c r="BW43" s="401"/>
      <c r="BX43" s="401"/>
      <c r="BY43" s="401"/>
      <c r="BZ43" s="401"/>
      <c r="CA43" s="401"/>
      <c r="CB43" s="401"/>
      <c r="CC43" s="401"/>
      <c r="CD43" s="401"/>
      <c r="CE43" s="401"/>
      <c r="CF43" s="401"/>
      <c r="CG43" s="401"/>
      <c r="CH43" s="401"/>
      <c r="CI43" s="401"/>
      <c r="CJ43" s="401"/>
      <c r="CK43" s="401"/>
      <c r="CL43" s="401"/>
      <c r="CM43" s="401"/>
      <c r="CN43" s="401"/>
      <c r="CO43" s="401"/>
      <c r="CP43" s="401"/>
      <c r="CQ43" s="401"/>
      <c r="CR43" s="401"/>
      <c r="CS43" s="401"/>
      <c r="CT43" s="401"/>
      <c r="CU43" s="401"/>
      <c r="CV43" s="401"/>
      <c r="CW43" s="401"/>
      <c r="CX43" s="401"/>
      <c r="CY43" s="401"/>
      <c r="CZ43" s="401"/>
      <c r="DA43" s="401"/>
      <c r="DB43" s="401"/>
      <c r="DC43" s="401"/>
      <c r="DD43" s="401"/>
      <c r="DE43" s="401"/>
      <c r="DF43" s="401"/>
      <c r="DG43" s="401"/>
      <c r="DH43" s="401"/>
      <c r="DI43" s="401"/>
      <c r="DJ43" s="401"/>
      <c r="DK43" s="401"/>
      <c r="DL43" s="401"/>
      <c r="DM43" s="401"/>
      <c r="DN43" s="401"/>
      <c r="DO43" s="401"/>
      <c r="DP43" s="401"/>
      <c r="DQ43" s="401"/>
      <c r="DR43" s="401"/>
      <c r="DS43" s="401"/>
      <c r="DT43" s="401"/>
      <c r="DU43" s="401"/>
      <c r="DV43" s="401"/>
      <c r="DW43" s="401"/>
      <c r="DX43" s="401"/>
      <c r="DY43" s="401"/>
      <c r="DZ43" s="401"/>
      <c r="EA43" s="401"/>
      <c r="EB43" s="401"/>
      <c r="EC43" s="401"/>
      <c r="ED43" s="401"/>
      <c r="EE43" s="401"/>
      <c r="EF43" s="401"/>
      <c r="EG43" s="401"/>
      <c r="EH43" s="401"/>
      <c r="EI43" s="401"/>
      <c r="EJ43" s="401"/>
      <c r="EK43" s="401"/>
      <c r="EL43" s="401"/>
      <c r="EM43" s="401"/>
      <c r="EN43" s="401"/>
      <c r="EO43" s="401"/>
      <c r="EP43" s="401"/>
      <c r="EQ43" s="401"/>
      <c r="ER43" s="401"/>
      <c r="ES43" s="401"/>
      <c r="ET43" s="401"/>
      <c r="EU43" s="401"/>
      <c r="EV43" s="401"/>
      <c r="EW43" s="401"/>
      <c r="EX43" s="401"/>
      <c r="EY43" s="401"/>
      <c r="EZ43" s="401"/>
      <c r="FA43" s="401"/>
      <c r="FB43" s="401"/>
      <c r="FC43" s="401"/>
      <c r="FD43" s="401"/>
      <c r="FE43" s="401"/>
      <c r="FF43" s="401"/>
      <c r="FG43" s="401"/>
      <c r="FH43" s="401"/>
      <c r="FI43" s="401"/>
      <c r="FJ43" s="401"/>
      <c r="FK43" s="401"/>
      <c r="FL43" s="401"/>
      <c r="FM43" s="401"/>
      <c r="FN43" s="401"/>
      <c r="FO43" s="401"/>
      <c r="FP43" s="401"/>
      <c r="FQ43" s="401"/>
      <c r="FR43" s="401"/>
      <c r="FS43" s="401"/>
      <c r="FT43" s="401"/>
      <c r="FU43" s="401"/>
      <c r="FV43" s="401"/>
      <c r="FW43" s="401"/>
      <c r="FX43" s="401"/>
      <c r="FY43" s="401"/>
      <c r="FZ43" s="401"/>
      <c r="GA43" s="401"/>
      <c r="GB43" s="401"/>
      <c r="GC43" s="401"/>
      <c r="GD43" s="401"/>
      <c r="GE43" s="401"/>
      <c r="GF43" s="401"/>
      <c r="GG43" s="401"/>
      <c r="GH43" s="401"/>
      <c r="GI43" s="401"/>
      <c r="GJ43" s="401"/>
      <c r="GK43" s="401"/>
      <c r="GL43" s="401"/>
      <c r="GM43" s="401"/>
      <c r="GN43" s="401"/>
      <c r="GO43" s="401"/>
      <c r="GP43" s="401"/>
      <c r="GQ43" s="401"/>
      <c r="GR43" s="401"/>
      <c r="GS43" s="401"/>
      <c r="GT43" s="401"/>
      <c r="GU43" s="401"/>
      <c r="GV43" s="401"/>
      <c r="GW43" s="401"/>
      <c r="GX43" s="401"/>
      <c r="GY43" s="401"/>
      <c r="GZ43" s="401"/>
      <c r="HA43" s="401"/>
      <c r="HB43" s="401"/>
      <c r="HC43" s="401"/>
      <c r="HD43" s="401"/>
      <c r="HE43" s="401"/>
      <c r="HF43" s="401"/>
      <c r="HG43" s="401"/>
      <c r="HH43" s="401"/>
      <c r="HI43" s="401"/>
      <c r="HJ43" s="401"/>
      <c r="HK43" s="401"/>
      <c r="HL43" s="401"/>
      <c r="HM43" s="401"/>
      <c r="HN43" s="401"/>
      <c r="HO43" s="401"/>
      <c r="HP43" s="401"/>
      <c r="HQ43" s="401"/>
      <c r="HR43" s="401"/>
      <c r="HS43" s="401"/>
      <c r="HT43" s="401"/>
      <c r="HU43" s="401"/>
      <c r="HV43" s="401"/>
      <c r="HW43" s="401"/>
      <c r="HX43" s="401"/>
      <c r="HY43" s="401"/>
      <c r="HZ43" s="401"/>
      <c r="IA43" s="401"/>
      <c r="IB43" s="401"/>
      <c r="IC43" s="401"/>
      <c r="ID43" s="401"/>
      <c r="IE43" s="401"/>
      <c r="IF43" s="401"/>
      <c r="IG43" s="401"/>
      <c r="IH43" s="401"/>
      <c r="II43" s="401"/>
      <c r="IJ43" s="401"/>
      <c r="IK43" s="401"/>
      <c r="IL43" s="401"/>
      <c r="IM43" s="401"/>
      <c r="IN43" s="401"/>
      <c r="IO43" s="401"/>
      <c r="IP43" s="401"/>
      <c r="IQ43" s="401"/>
      <c r="IR43" s="401"/>
      <c r="IS43" s="401"/>
      <c r="IT43" s="401"/>
      <c r="IU43" s="401"/>
      <c r="IV43" s="401"/>
    </row>
    <row r="44" spans="1:256" ht="20.25" x14ac:dyDescent="0.3">
      <c r="A44" s="531" t="s">
        <v>50</v>
      </c>
      <c r="B44" s="530" t="s">
        <v>253</v>
      </c>
      <c r="C44" s="517"/>
      <c r="D44" s="516"/>
      <c r="E44" s="515"/>
      <c r="F44" s="514"/>
      <c r="G44" s="529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  <c r="AD44" s="401"/>
      <c r="AE44" s="401"/>
      <c r="AF44" s="401"/>
      <c r="AG44" s="401"/>
      <c r="AH44" s="401"/>
      <c r="AI44" s="401"/>
      <c r="AJ44" s="401"/>
      <c r="AK44" s="401"/>
      <c r="AL44" s="401"/>
      <c r="AM44" s="401"/>
      <c r="AN44" s="401"/>
      <c r="AO44" s="401"/>
      <c r="AP44" s="401"/>
      <c r="AQ44" s="401"/>
      <c r="AR44" s="401"/>
      <c r="AS44" s="401"/>
      <c r="AT44" s="401"/>
      <c r="AU44" s="401"/>
      <c r="AV44" s="401"/>
      <c r="AW44" s="401"/>
      <c r="AX44" s="401"/>
      <c r="AY44" s="401"/>
      <c r="AZ44" s="401"/>
      <c r="BA44" s="401"/>
      <c r="BB44" s="401"/>
      <c r="BC44" s="401"/>
      <c r="BD44" s="401"/>
      <c r="BE44" s="401"/>
      <c r="BF44" s="401"/>
      <c r="BG44" s="401"/>
      <c r="BH44" s="401"/>
      <c r="BI44" s="401"/>
      <c r="BJ44" s="401"/>
      <c r="BK44" s="401"/>
      <c r="BL44" s="401"/>
      <c r="BM44" s="401"/>
      <c r="BN44" s="401"/>
      <c r="BO44" s="401"/>
      <c r="BP44" s="401"/>
      <c r="BQ44" s="401"/>
      <c r="BR44" s="401"/>
      <c r="BS44" s="401"/>
      <c r="BT44" s="401"/>
      <c r="BU44" s="401"/>
      <c r="BV44" s="401"/>
      <c r="BW44" s="401"/>
      <c r="BX44" s="401"/>
      <c r="BY44" s="401"/>
      <c r="BZ44" s="401"/>
      <c r="CA44" s="401"/>
      <c r="CB44" s="401"/>
      <c r="CC44" s="401"/>
      <c r="CD44" s="401"/>
      <c r="CE44" s="401"/>
      <c r="CF44" s="401"/>
      <c r="CG44" s="401"/>
      <c r="CH44" s="401"/>
      <c r="CI44" s="401"/>
      <c r="CJ44" s="401"/>
      <c r="CK44" s="401"/>
      <c r="CL44" s="401"/>
      <c r="CM44" s="401"/>
      <c r="CN44" s="401"/>
      <c r="CO44" s="401"/>
      <c r="CP44" s="401"/>
      <c r="CQ44" s="401"/>
      <c r="CR44" s="401"/>
      <c r="CS44" s="401"/>
      <c r="CT44" s="401"/>
      <c r="CU44" s="401"/>
      <c r="CV44" s="401"/>
      <c r="CW44" s="401"/>
      <c r="CX44" s="401"/>
      <c r="CY44" s="401"/>
      <c r="CZ44" s="401"/>
      <c r="DA44" s="401"/>
      <c r="DB44" s="401"/>
      <c r="DC44" s="401"/>
      <c r="DD44" s="401"/>
      <c r="DE44" s="401"/>
      <c r="DF44" s="401"/>
      <c r="DG44" s="401"/>
      <c r="DH44" s="401"/>
      <c r="DI44" s="401"/>
      <c r="DJ44" s="401"/>
      <c r="DK44" s="401"/>
      <c r="DL44" s="401"/>
      <c r="DM44" s="401"/>
      <c r="DN44" s="401"/>
      <c r="DO44" s="401"/>
      <c r="DP44" s="401"/>
      <c r="DQ44" s="401"/>
      <c r="DR44" s="401"/>
      <c r="DS44" s="401"/>
      <c r="DT44" s="401"/>
      <c r="DU44" s="401"/>
      <c r="DV44" s="401"/>
      <c r="DW44" s="401"/>
      <c r="DX44" s="401"/>
      <c r="DY44" s="401"/>
      <c r="DZ44" s="401"/>
      <c r="EA44" s="401"/>
      <c r="EB44" s="401"/>
      <c r="EC44" s="401"/>
      <c r="ED44" s="401"/>
      <c r="EE44" s="401"/>
      <c r="EF44" s="401"/>
      <c r="EG44" s="401"/>
      <c r="EH44" s="401"/>
      <c r="EI44" s="401"/>
      <c r="EJ44" s="401"/>
      <c r="EK44" s="401"/>
      <c r="EL44" s="401"/>
      <c r="EM44" s="401"/>
      <c r="EN44" s="401"/>
      <c r="EO44" s="401"/>
      <c r="EP44" s="401"/>
      <c r="EQ44" s="401"/>
      <c r="ER44" s="401"/>
      <c r="ES44" s="401"/>
      <c r="ET44" s="401"/>
      <c r="EU44" s="401"/>
      <c r="EV44" s="401"/>
      <c r="EW44" s="401"/>
      <c r="EX44" s="401"/>
      <c r="EY44" s="401"/>
      <c r="EZ44" s="401"/>
      <c r="FA44" s="401"/>
      <c r="FB44" s="401"/>
      <c r="FC44" s="401"/>
      <c r="FD44" s="401"/>
      <c r="FE44" s="401"/>
      <c r="FF44" s="401"/>
      <c r="FG44" s="401"/>
      <c r="FH44" s="401"/>
      <c r="FI44" s="401"/>
      <c r="FJ44" s="401"/>
      <c r="FK44" s="401"/>
      <c r="FL44" s="401"/>
      <c r="FM44" s="401"/>
      <c r="FN44" s="401"/>
      <c r="FO44" s="401"/>
      <c r="FP44" s="401"/>
      <c r="FQ44" s="401"/>
      <c r="FR44" s="401"/>
      <c r="FS44" s="401"/>
      <c r="FT44" s="401"/>
      <c r="FU44" s="401"/>
      <c r="FV44" s="401"/>
      <c r="FW44" s="401"/>
      <c r="FX44" s="401"/>
      <c r="FY44" s="401"/>
      <c r="FZ44" s="401"/>
      <c r="GA44" s="401"/>
      <c r="GB44" s="401"/>
      <c r="GC44" s="401"/>
      <c r="GD44" s="401"/>
      <c r="GE44" s="401"/>
      <c r="GF44" s="401"/>
      <c r="GG44" s="401"/>
      <c r="GH44" s="401"/>
      <c r="GI44" s="401"/>
      <c r="GJ44" s="401"/>
      <c r="GK44" s="401"/>
      <c r="GL44" s="401"/>
      <c r="GM44" s="401"/>
      <c r="GN44" s="401"/>
      <c r="GO44" s="401"/>
      <c r="GP44" s="401"/>
      <c r="GQ44" s="401"/>
      <c r="GR44" s="401"/>
      <c r="GS44" s="401"/>
      <c r="GT44" s="401"/>
      <c r="GU44" s="401"/>
      <c r="GV44" s="401"/>
      <c r="GW44" s="401"/>
      <c r="GX44" s="401"/>
      <c r="GY44" s="401"/>
      <c r="GZ44" s="401"/>
      <c r="HA44" s="401"/>
      <c r="HB44" s="401"/>
      <c r="HC44" s="401"/>
      <c r="HD44" s="401"/>
      <c r="HE44" s="401"/>
      <c r="HF44" s="401"/>
      <c r="HG44" s="401"/>
      <c r="HH44" s="401"/>
      <c r="HI44" s="401"/>
      <c r="HJ44" s="401"/>
      <c r="HK44" s="401"/>
      <c r="HL44" s="401"/>
      <c r="HM44" s="401"/>
      <c r="HN44" s="401"/>
      <c r="HO44" s="401"/>
      <c r="HP44" s="401"/>
      <c r="HQ44" s="401"/>
      <c r="HR44" s="401"/>
      <c r="HS44" s="401"/>
      <c r="HT44" s="401"/>
      <c r="HU44" s="401"/>
      <c r="HV44" s="401"/>
      <c r="HW44" s="401"/>
      <c r="HX44" s="401"/>
      <c r="HY44" s="401"/>
      <c r="HZ44" s="401"/>
      <c r="IA44" s="401"/>
      <c r="IB44" s="401"/>
      <c r="IC44" s="401"/>
      <c r="ID44" s="401"/>
      <c r="IE44" s="401"/>
      <c r="IF44" s="401"/>
      <c r="IG44" s="401"/>
      <c r="IH44" s="401"/>
      <c r="II44" s="401"/>
      <c r="IJ44" s="401"/>
      <c r="IK44" s="401"/>
      <c r="IL44" s="401"/>
      <c r="IM44" s="401"/>
      <c r="IN44" s="401"/>
      <c r="IO44" s="401"/>
      <c r="IP44" s="401"/>
      <c r="IQ44" s="401"/>
      <c r="IR44" s="401"/>
      <c r="IS44" s="401"/>
      <c r="IT44" s="401"/>
      <c r="IU44" s="401"/>
      <c r="IV44" s="401"/>
    </row>
    <row r="45" spans="1:256" ht="20.25" x14ac:dyDescent="0.3">
      <c r="A45" s="519" t="s">
        <v>52</v>
      </c>
      <c r="B45" s="534" t="s">
        <v>252</v>
      </c>
      <c r="C45" s="517">
        <v>1</v>
      </c>
      <c r="D45" s="516" t="s">
        <v>7</v>
      </c>
      <c r="E45" s="515"/>
      <c r="F45" s="514">
        <f t="shared" ref="F45:F52" si="1">ROUND(C45*E45,2)</f>
        <v>0</v>
      </c>
      <c r="G45" s="529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1"/>
      <c r="AA45" s="401"/>
      <c r="AB45" s="401"/>
      <c r="AC45" s="401"/>
      <c r="AD45" s="401"/>
      <c r="AE45" s="401"/>
      <c r="AF45" s="401"/>
      <c r="AG45" s="401"/>
      <c r="AH45" s="401"/>
      <c r="AI45" s="401"/>
      <c r="AJ45" s="401"/>
      <c r="AK45" s="401"/>
      <c r="AL45" s="401"/>
      <c r="AM45" s="401"/>
      <c r="AN45" s="401"/>
      <c r="AO45" s="401"/>
      <c r="AP45" s="401"/>
      <c r="AQ45" s="401"/>
      <c r="AR45" s="401"/>
      <c r="AS45" s="401"/>
      <c r="AT45" s="401"/>
      <c r="AU45" s="401"/>
      <c r="AV45" s="401"/>
      <c r="AW45" s="401"/>
      <c r="AX45" s="401"/>
      <c r="AY45" s="401"/>
      <c r="AZ45" s="401"/>
      <c r="BA45" s="401"/>
      <c r="BB45" s="401"/>
      <c r="BC45" s="401"/>
      <c r="BD45" s="401"/>
      <c r="BE45" s="401"/>
      <c r="BF45" s="401"/>
      <c r="BG45" s="401"/>
      <c r="BH45" s="401"/>
      <c r="BI45" s="401"/>
      <c r="BJ45" s="401"/>
      <c r="BK45" s="401"/>
      <c r="BL45" s="401"/>
      <c r="BM45" s="401"/>
      <c r="BN45" s="401"/>
      <c r="BO45" s="401"/>
      <c r="BP45" s="401"/>
      <c r="BQ45" s="401"/>
      <c r="BR45" s="401"/>
      <c r="BS45" s="401"/>
      <c r="BT45" s="401"/>
      <c r="BU45" s="401"/>
      <c r="BV45" s="401"/>
      <c r="BW45" s="401"/>
      <c r="BX45" s="401"/>
      <c r="BY45" s="401"/>
      <c r="BZ45" s="401"/>
      <c r="CA45" s="401"/>
      <c r="CB45" s="401"/>
      <c r="CC45" s="401"/>
      <c r="CD45" s="401"/>
      <c r="CE45" s="401"/>
      <c r="CF45" s="401"/>
      <c r="CG45" s="401"/>
      <c r="CH45" s="401"/>
      <c r="CI45" s="401"/>
      <c r="CJ45" s="401"/>
      <c r="CK45" s="401"/>
      <c r="CL45" s="401"/>
      <c r="CM45" s="401"/>
      <c r="CN45" s="401"/>
      <c r="CO45" s="401"/>
      <c r="CP45" s="401"/>
      <c r="CQ45" s="401"/>
      <c r="CR45" s="401"/>
      <c r="CS45" s="401"/>
      <c r="CT45" s="401"/>
      <c r="CU45" s="401"/>
      <c r="CV45" s="401"/>
      <c r="CW45" s="401"/>
      <c r="CX45" s="401"/>
      <c r="CY45" s="401"/>
      <c r="CZ45" s="401"/>
      <c r="DA45" s="401"/>
      <c r="DB45" s="401"/>
      <c r="DC45" s="401"/>
      <c r="DD45" s="401"/>
      <c r="DE45" s="401"/>
      <c r="DF45" s="401"/>
      <c r="DG45" s="401"/>
      <c r="DH45" s="401"/>
      <c r="DI45" s="401"/>
      <c r="DJ45" s="401"/>
      <c r="DK45" s="401"/>
      <c r="DL45" s="401"/>
      <c r="DM45" s="401"/>
      <c r="DN45" s="401"/>
      <c r="DO45" s="401"/>
      <c r="DP45" s="401"/>
      <c r="DQ45" s="401"/>
      <c r="DR45" s="401"/>
      <c r="DS45" s="401"/>
      <c r="DT45" s="401"/>
      <c r="DU45" s="401"/>
      <c r="DV45" s="401"/>
      <c r="DW45" s="401"/>
      <c r="DX45" s="401"/>
      <c r="DY45" s="401"/>
      <c r="DZ45" s="401"/>
      <c r="EA45" s="401"/>
      <c r="EB45" s="401"/>
      <c r="EC45" s="401"/>
      <c r="ED45" s="401"/>
      <c r="EE45" s="401"/>
      <c r="EF45" s="401"/>
      <c r="EG45" s="401"/>
      <c r="EH45" s="401"/>
      <c r="EI45" s="401"/>
      <c r="EJ45" s="401"/>
      <c r="EK45" s="401"/>
      <c r="EL45" s="401"/>
      <c r="EM45" s="401"/>
      <c r="EN45" s="401"/>
      <c r="EO45" s="401"/>
      <c r="EP45" s="401"/>
      <c r="EQ45" s="401"/>
      <c r="ER45" s="401"/>
      <c r="ES45" s="401"/>
      <c r="ET45" s="401"/>
      <c r="EU45" s="401"/>
      <c r="EV45" s="401"/>
      <c r="EW45" s="401"/>
      <c r="EX45" s="401"/>
      <c r="EY45" s="401"/>
      <c r="EZ45" s="401"/>
      <c r="FA45" s="401"/>
      <c r="FB45" s="401"/>
      <c r="FC45" s="401"/>
      <c r="FD45" s="401"/>
      <c r="FE45" s="401"/>
      <c r="FF45" s="401"/>
      <c r="FG45" s="401"/>
      <c r="FH45" s="401"/>
      <c r="FI45" s="401"/>
      <c r="FJ45" s="401"/>
      <c r="FK45" s="401"/>
      <c r="FL45" s="401"/>
      <c r="FM45" s="401"/>
      <c r="FN45" s="401"/>
      <c r="FO45" s="401"/>
      <c r="FP45" s="401"/>
      <c r="FQ45" s="401"/>
      <c r="FR45" s="401"/>
      <c r="FS45" s="401"/>
      <c r="FT45" s="401"/>
      <c r="FU45" s="401"/>
      <c r="FV45" s="401"/>
      <c r="FW45" s="401"/>
      <c r="FX45" s="401"/>
      <c r="FY45" s="401"/>
      <c r="FZ45" s="401"/>
      <c r="GA45" s="401"/>
      <c r="GB45" s="401"/>
      <c r="GC45" s="401"/>
      <c r="GD45" s="401"/>
      <c r="GE45" s="401"/>
      <c r="GF45" s="401"/>
      <c r="GG45" s="401"/>
      <c r="GH45" s="401"/>
      <c r="GI45" s="401"/>
      <c r="GJ45" s="401"/>
      <c r="GK45" s="401"/>
      <c r="GL45" s="401"/>
      <c r="GM45" s="401"/>
      <c r="GN45" s="401"/>
      <c r="GO45" s="401"/>
      <c r="GP45" s="401"/>
      <c r="GQ45" s="401"/>
      <c r="GR45" s="401"/>
      <c r="GS45" s="401"/>
      <c r="GT45" s="401"/>
      <c r="GU45" s="401"/>
      <c r="GV45" s="401"/>
      <c r="GW45" s="401"/>
      <c r="GX45" s="401"/>
      <c r="GY45" s="401"/>
      <c r="GZ45" s="401"/>
      <c r="HA45" s="401"/>
      <c r="HB45" s="401"/>
      <c r="HC45" s="401"/>
      <c r="HD45" s="401"/>
      <c r="HE45" s="401"/>
      <c r="HF45" s="401"/>
      <c r="HG45" s="401"/>
      <c r="HH45" s="401"/>
      <c r="HI45" s="401"/>
      <c r="HJ45" s="401"/>
      <c r="HK45" s="401"/>
      <c r="HL45" s="401"/>
      <c r="HM45" s="401"/>
      <c r="HN45" s="401"/>
      <c r="HO45" s="401"/>
      <c r="HP45" s="401"/>
      <c r="HQ45" s="401"/>
      <c r="HR45" s="401"/>
      <c r="HS45" s="401"/>
      <c r="HT45" s="401"/>
      <c r="HU45" s="401"/>
      <c r="HV45" s="401"/>
      <c r="HW45" s="401"/>
      <c r="HX45" s="401"/>
      <c r="HY45" s="401"/>
      <c r="HZ45" s="401"/>
      <c r="IA45" s="401"/>
      <c r="IB45" s="401"/>
      <c r="IC45" s="401"/>
      <c r="ID45" s="401"/>
      <c r="IE45" s="401"/>
      <c r="IF45" s="401"/>
      <c r="IG45" s="401"/>
      <c r="IH45" s="401"/>
      <c r="II45" s="401"/>
      <c r="IJ45" s="401"/>
      <c r="IK45" s="401"/>
      <c r="IL45" s="401"/>
      <c r="IM45" s="401"/>
      <c r="IN45" s="401"/>
      <c r="IO45" s="401"/>
      <c r="IP45" s="401"/>
      <c r="IQ45" s="401"/>
      <c r="IR45" s="401"/>
      <c r="IS45" s="401"/>
      <c r="IT45" s="401"/>
      <c r="IU45" s="401"/>
      <c r="IV45" s="401"/>
    </row>
    <row r="46" spans="1:256" ht="20.25" x14ac:dyDescent="0.3">
      <c r="A46" s="519" t="s">
        <v>54</v>
      </c>
      <c r="B46" s="534" t="s">
        <v>251</v>
      </c>
      <c r="C46" s="517">
        <v>1</v>
      </c>
      <c r="D46" s="516" t="s">
        <v>7</v>
      </c>
      <c r="E46" s="515"/>
      <c r="F46" s="514">
        <f t="shared" si="1"/>
        <v>0</v>
      </c>
      <c r="G46" s="529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1"/>
      <c r="Z46" s="401"/>
      <c r="AA46" s="401"/>
      <c r="AB46" s="401"/>
      <c r="AC46" s="401"/>
      <c r="AD46" s="401"/>
      <c r="AE46" s="401"/>
      <c r="AF46" s="401"/>
      <c r="AG46" s="401"/>
      <c r="AH46" s="401"/>
      <c r="AI46" s="401"/>
      <c r="AJ46" s="401"/>
      <c r="AK46" s="401"/>
      <c r="AL46" s="401"/>
      <c r="AM46" s="401"/>
      <c r="AN46" s="401"/>
      <c r="AO46" s="401"/>
      <c r="AP46" s="401"/>
      <c r="AQ46" s="401"/>
      <c r="AR46" s="401"/>
      <c r="AS46" s="401"/>
      <c r="AT46" s="401"/>
      <c r="AU46" s="401"/>
      <c r="AV46" s="401"/>
      <c r="AW46" s="401"/>
      <c r="AX46" s="401"/>
      <c r="AY46" s="401"/>
      <c r="AZ46" s="401"/>
      <c r="BA46" s="401"/>
      <c r="BB46" s="401"/>
      <c r="BC46" s="401"/>
      <c r="BD46" s="401"/>
      <c r="BE46" s="401"/>
      <c r="BF46" s="401"/>
      <c r="BG46" s="401"/>
      <c r="BH46" s="401"/>
      <c r="BI46" s="401"/>
      <c r="BJ46" s="401"/>
      <c r="BK46" s="401"/>
      <c r="BL46" s="401"/>
      <c r="BM46" s="401"/>
      <c r="BN46" s="401"/>
      <c r="BO46" s="401"/>
      <c r="BP46" s="401"/>
      <c r="BQ46" s="401"/>
      <c r="BR46" s="401"/>
      <c r="BS46" s="401"/>
      <c r="BT46" s="401"/>
      <c r="BU46" s="401"/>
      <c r="BV46" s="401"/>
      <c r="BW46" s="401"/>
      <c r="BX46" s="401"/>
      <c r="BY46" s="401"/>
      <c r="BZ46" s="401"/>
      <c r="CA46" s="401"/>
      <c r="CB46" s="401"/>
      <c r="CC46" s="401"/>
      <c r="CD46" s="401"/>
      <c r="CE46" s="401"/>
      <c r="CF46" s="401"/>
      <c r="CG46" s="401"/>
      <c r="CH46" s="401"/>
      <c r="CI46" s="401"/>
      <c r="CJ46" s="401"/>
      <c r="CK46" s="401"/>
      <c r="CL46" s="401"/>
      <c r="CM46" s="401"/>
      <c r="CN46" s="401"/>
      <c r="CO46" s="401"/>
      <c r="CP46" s="401"/>
      <c r="CQ46" s="401"/>
      <c r="CR46" s="401"/>
      <c r="CS46" s="401"/>
      <c r="CT46" s="401"/>
      <c r="CU46" s="401"/>
      <c r="CV46" s="401"/>
      <c r="CW46" s="401"/>
      <c r="CX46" s="401"/>
      <c r="CY46" s="401"/>
      <c r="CZ46" s="401"/>
      <c r="DA46" s="401"/>
      <c r="DB46" s="401"/>
      <c r="DC46" s="401"/>
      <c r="DD46" s="401"/>
      <c r="DE46" s="401"/>
      <c r="DF46" s="401"/>
      <c r="DG46" s="401"/>
      <c r="DH46" s="401"/>
      <c r="DI46" s="401"/>
      <c r="DJ46" s="401"/>
      <c r="DK46" s="401"/>
      <c r="DL46" s="401"/>
      <c r="DM46" s="401"/>
      <c r="DN46" s="401"/>
      <c r="DO46" s="401"/>
      <c r="DP46" s="401"/>
      <c r="DQ46" s="401"/>
      <c r="DR46" s="401"/>
      <c r="DS46" s="401"/>
      <c r="DT46" s="401"/>
      <c r="DU46" s="401"/>
      <c r="DV46" s="401"/>
      <c r="DW46" s="401"/>
      <c r="DX46" s="401"/>
      <c r="DY46" s="401"/>
      <c r="DZ46" s="401"/>
      <c r="EA46" s="401"/>
      <c r="EB46" s="401"/>
      <c r="EC46" s="401"/>
      <c r="ED46" s="401"/>
      <c r="EE46" s="401"/>
      <c r="EF46" s="401"/>
      <c r="EG46" s="401"/>
      <c r="EH46" s="401"/>
      <c r="EI46" s="401"/>
      <c r="EJ46" s="401"/>
      <c r="EK46" s="401"/>
      <c r="EL46" s="401"/>
      <c r="EM46" s="401"/>
      <c r="EN46" s="401"/>
      <c r="EO46" s="401"/>
      <c r="EP46" s="401"/>
      <c r="EQ46" s="401"/>
      <c r="ER46" s="401"/>
      <c r="ES46" s="401"/>
      <c r="ET46" s="401"/>
      <c r="EU46" s="401"/>
      <c r="EV46" s="401"/>
      <c r="EW46" s="401"/>
      <c r="EX46" s="401"/>
      <c r="EY46" s="401"/>
      <c r="EZ46" s="401"/>
      <c r="FA46" s="401"/>
      <c r="FB46" s="401"/>
      <c r="FC46" s="401"/>
      <c r="FD46" s="401"/>
      <c r="FE46" s="401"/>
      <c r="FF46" s="401"/>
      <c r="FG46" s="401"/>
      <c r="FH46" s="401"/>
      <c r="FI46" s="401"/>
      <c r="FJ46" s="401"/>
      <c r="FK46" s="401"/>
      <c r="FL46" s="401"/>
      <c r="FM46" s="401"/>
      <c r="FN46" s="401"/>
      <c r="FO46" s="401"/>
      <c r="FP46" s="401"/>
      <c r="FQ46" s="401"/>
      <c r="FR46" s="401"/>
      <c r="FS46" s="401"/>
      <c r="FT46" s="401"/>
      <c r="FU46" s="401"/>
      <c r="FV46" s="401"/>
      <c r="FW46" s="401"/>
      <c r="FX46" s="401"/>
      <c r="FY46" s="401"/>
      <c r="FZ46" s="401"/>
      <c r="GA46" s="401"/>
      <c r="GB46" s="401"/>
      <c r="GC46" s="401"/>
      <c r="GD46" s="401"/>
      <c r="GE46" s="401"/>
      <c r="GF46" s="401"/>
      <c r="GG46" s="401"/>
      <c r="GH46" s="401"/>
      <c r="GI46" s="401"/>
      <c r="GJ46" s="401"/>
      <c r="GK46" s="401"/>
      <c r="GL46" s="401"/>
      <c r="GM46" s="401"/>
      <c r="GN46" s="401"/>
      <c r="GO46" s="401"/>
      <c r="GP46" s="401"/>
      <c r="GQ46" s="401"/>
      <c r="GR46" s="401"/>
      <c r="GS46" s="401"/>
      <c r="GT46" s="401"/>
      <c r="GU46" s="401"/>
      <c r="GV46" s="401"/>
      <c r="GW46" s="401"/>
      <c r="GX46" s="401"/>
      <c r="GY46" s="401"/>
      <c r="GZ46" s="401"/>
      <c r="HA46" s="401"/>
      <c r="HB46" s="401"/>
      <c r="HC46" s="401"/>
      <c r="HD46" s="401"/>
      <c r="HE46" s="401"/>
      <c r="HF46" s="401"/>
      <c r="HG46" s="401"/>
      <c r="HH46" s="401"/>
      <c r="HI46" s="401"/>
      <c r="HJ46" s="401"/>
      <c r="HK46" s="401"/>
      <c r="HL46" s="401"/>
      <c r="HM46" s="401"/>
      <c r="HN46" s="401"/>
      <c r="HO46" s="401"/>
      <c r="HP46" s="401"/>
      <c r="HQ46" s="401"/>
      <c r="HR46" s="401"/>
      <c r="HS46" s="401"/>
      <c r="HT46" s="401"/>
      <c r="HU46" s="401"/>
      <c r="HV46" s="401"/>
      <c r="HW46" s="401"/>
      <c r="HX46" s="401"/>
      <c r="HY46" s="401"/>
      <c r="HZ46" s="401"/>
      <c r="IA46" s="401"/>
      <c r="IB46" s="401"/>
      <c r="IC46" s="401"/>
      <c r="ID46" s="401"/>
      <c r="IE46" s="401"/>
      <c r="IF46" s="401"/>
      <c r="IG46" s="401"/>
      <c r="IH46" s="401"/>
      <c r="II46" s="401"/>
      <c r="IJ46" s="401"/>
      <c r="IK46" s="401"/>
      <c r="IL46" s="401"/>
      <c r="IM46" s="401"/>
      <c r="IN46" s="401"/>
      <c r="IO46" s="401"/>
      <c r="IP46" s="401"/>
      <c r="IQ46" s="401"/>
      <c r="IR46" s="401"/>
      <c r="IS46" s="401"/>
      <c r="IT46" s="401"/>
      <c r="IU46" s="401"/>
      <c r="IV46" s="401"/>
    </row>
    <row r="47" spans="1:256" ht="20.25" x14ac:dyDescent="0.3">
      <c r="A47" s="519" t="s">
        <v>56</v>
      </c>
      <c r="B47" s="534" t="s">
        <v>250</v>
      </c>
      <c r="C47" s="517">
        <v>1</v>
      </c>
      <c r="D47" s="516" t="s">
        <v>7</v>
      </c>
      <c r="E47" s="515"/>
      <c r="F47" s="514">
        <f t="shared" si="1"/>
        <v>0</v>
      </c>
      <c r="G47" s="529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1"/>
      <c r="AB47" s="401"/>
      <c r="AC47" s="401"/>
      <c r="AD47" s="401"/>
      <c r="AE47" s="401"/>
      <c r="AF47" s="401"/>
      <c r="AG47" s="401"/>
      <c r="AH47" s="401"/>
      <c r="AI47" s="401"/>
      <c r="AJ47" s="401"/>
      <c r="AK47" s="401"/>
      <c r="AL47" s="401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1"/>
      <c r="BA47" s="401"/>
      <c r="BB47" s="401"/>
      <c r="BC47" s="401"/>
      <c r="BD47" s="401"/>
      <c r="BE47" s="401"/>
      <c r="BF47" s="401"/>
      <c r="BG47" s="401"/>
      <c r="BH47" s="401"/>
      <c r="BI47" s="401"/>
      <c r="BJ47" s="401"/>
      <c r="BK47" s="401"/>
      <c r="BL47" s="401"/>
      <c r="BM47" s="401"/>
      <c r="BN47" s="401"/>
      <c r="BO47" s="401"/>
      <c r="BP47" s="401"/>
      <c r="BQ47" s="401"/>
      <c r="BR47" s="401"/>
      <c r="BS47" s="401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1"/>
      <c r="CN47" s="401"/>
      <c r="CO47" s="401"/>
      <c r="CP47" s="401"/>
      <c r="CQ47" s="401"/>
      <c r="CR47" s="401"/>
      <c r="CS47" s="401"/>
      <c r="CT47" s="401"/>
      <c r="CU47" s="401"/>
      <c r="CV47" s="401"/>
      <c r="CW47" s="401"/>
      <c r="CX47" s="401"/>
      <c r="CY47" s="401"/>
      <c r="CZ47" s="401"/>
      <c r="DA47" s="401"/>
      <c r="DB47" s="401"/>
      <c r="DC47" s="401"/>
      <c r="DD47" s="401"/>
      <c r="DE47" s="401"/>
      <c r="DF47" s="401"/>
      <c r="DG47" s="401"/>
      <c r="DH47" s="401"/>
      <c r="DI47" s="401"/>
      <c r="DJ47" s="401"/>
      <c r="DK47" s="401"/>
      <c r="DL47" s="401"/>
      <c r="DM47" s="401"/>
      <c r="DN47" s="401"/>
      <c r="DO47" s="401"/>
      <c r="DP47" s="401"/>
      <c r="DQ47" s="401"/>
      <c r="DR47" s="401"/>
      <c r="DS47" s="401"/>
      <c r="DT47" s="401"/>
      <c r="DU47" s="401"/>
      <c r="DV47" s="401"/>
      <c r="DW47" s="401"/>
      <c r="DX47" s="401"/>
      <c r="DY47" s="401"/>
      <c r="DZ47" s="401"/>
      <c r="EA47" s="401"/>
      <c r="EB47" s="401"/>
      <c r="EC47" s="401"/>
      <c r="ED47" s="401"/>
      <c r="EE47" s="401"/>
      <c r="EF47" s="401"/>
      <c r="EG47" s="401"/>
      <c r="EH47" s="401"/>
      <c r="EI47" s="401"/>
      <c r="EJ47" s="401"/>
      <c r="EK47" s="401"/>
      <c r="EL47" s="401"/>
      <c r="EM47" s="401"/>
      <c r="EN47" s="401"/>
      <c r="EO47" s="401"/>
      <c r="EP47" s="401"/>
      <c r="EQ47" s="401"/>
      <c r="ER47" s="401"/>
      <c r="ES47" s="401"/>
      <c r="ET47" s="401"/>
      <c r="EU47" s="401"/>
      <c r="EV47" s="401"/>
      <c r="EW47" s="401"/>
      <c r="EX47" s="401"/>
      <c r="EY47" s="401"/>
      <c r="EZ47" s="401"/>
      <c r="FA47" s="401"/>
      <c r="FB47" s="401"/>
      <c r="FC47" s="401"/>
      <c r="FD47" s="401"/>
      <c r="FE47" s="401"/>
      <c r="FF47" s="401"/>
      <c r="FG47" s="401"/>
      <c r="FH47" s="401"/>
      <c r="FI47" s="401"/>
      <c r="FJ47" s="401"/>
      <c r="FK47" s="401"/>
      <c r="FL47" s="401"/>
      <c r="FM47" s="401"/>
      <c r="FN47" s="401"/>
      <c r="FO47" s="401"/>
      <c r="FP47" s="401"/>
      <c r="FQ47" s="401"/>
      <c r="FR47" s="401"/>
      <c r="FS47" s="401"/>
      <c r="FT47" s="401"/>
      <c r="FU47" s="401"/>
      <c r="FV47" s="401"/>
      <c r="FW47" s="401"/>
      <c r="FX47" s="401"/>
      <c r="FY47" s="401"/>
      <c r="FZ47" s="401"/>
      <c r="GA47" s="401"/>
      <c r="GB47" s="401"/>
      <c r="GC47" s="401"/>
      <c r="GD47" s="401"/>
      <c r="GE47" s="401"/>
      <c r="GF47" s="401"/>
      <c r="GG47" s="401"/>
      <c r="GH47" s="401"/>
      <c r="GI47" s="401"/>
      <c r="GJ47" s="401"/>
      <c r="GK47" s="401"/>
      <c r="GL47" s="401"/>
      <c r="GM47" s="401"/>
      <c r="GN47" s="401"/>
      <c r="GO47" s="401"/>
      <c r="GP47" s="401"/>
      <c r="GQ47" s="401"/>
      <c r="GR47" s="401"/>
      <c r="GS47" s="401"/>
      <c r="GT47" s="401"/>
      <c r="GU47" s="401"/>
      <c r="GV47" s="401"/>
      <c r="GW47" s="401"/>
      <c r="GX47" s="401"/>
      <c r="GY47" s="401"/>
      <c r="GZ47" s="401"/>
      <c r="HA47" s="401"/>
      <c r="HB47" s="401"/>
      <c r="HC47" s="401"/>
      <c r="HD47" s="401"/>
      <c r="HE47" s="401"/>
      <c r="HF47" s="401"/>
      <c r="HG47" s="401"/>
      <c r="HH47" s="401"/>
      <c r="HI47" s="401"/>
      <c r="HJ47" s="401"/>
      <c r="HK47" s="401"/>
      <c r="HL47" s="401"/>
      <c r="HM47" s="401"/>
      <c r="HN47" s="401"/>
      <c r="HO47" s="401"/>
      <c r="HP47" s="401"/>
      <c r="HQ47" s="401"/>
      <c r="HR47" s="401"/>
      <c r="HS47" s="401"/>
      <c r="HT47" s="401"/>
      <c r="HU47" s="401"/>
      <c r="HV47" s="401"/>
      <c r="HW47" s="401"/>
      <c r="HX47" s="401"/>
      <c r="HY47" s="401"/>
      <c r="HZ47" s="401"/>
      <c r="IA47" s="401"/>
      <c r="IB47" s="401"/>
      <c r="IC47" s="401"/>
      <c r="ID47" s="401"/>
      <c r="IE47" s="401"/>
      <c r="IF47" s="401"/>
      <c r="IG47" s="401"/>
      <c r="IH47" s="401"/>
      <c r="II47" s="401"/>
      <c r="IJ47" s="401"/>
      <c r="IK47" s="401"/>
      <c r="IL47" s="401"/>
      <c r="IM47" s="401"/>
      <c r="IN47" s="401"/>
      <c r="IO47" s="401"/>
      <c r="IP47" s="401"/>
      <c r="IQ47" s="401"/>
      <c r="IR47" s="401"/>
      <c r="IS47" s="401"/>
      <c r="IT47" s="401"/>
      <c r="IU47" s="401"/>
      <c r="IV47" s="401"/>
    </row>
    <row r="48" spans="1:256" ht="20.25" x14ac:dyDescent="0.3">
      <c r="A48" s="519" t="s">
        <v>58</v>
      </c>
      <c r="B48" s="534" t="s">
        <v>249</v>
      </c>
      <c r="C48" s="517">
        <v>1</v>
      </c>
      <c r="D48" s="516" t="s">
        <v>7</v>
      </c>
      <c r="E48" s="515"/>
      <c r="F48" s="514">
        <f t="shared" si="1"/>
        <v>0</v>
      </c>
      <c r="G48" s="529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1"/>
      <c r="AB48" s="401"/>
      <c r="AC48" s="401"/>
      <c r="AD48" s="401"/>
      <c r="AE48" s="401"/>
      <c r="AF48" s="401"/>
      <c r="AG48" s="401"/>
      <c r="AH48" s="401"/>
      <c r="AI48" s="401"/>
      <c r="AJ48" s="401"/>
      <c r="AK48" s="401"/>
      <c r="AL48" s="401"/>
      <c r="AM48" s="401"/>
      <c r="AN48" s="401"/>
      <c r="AO48" s="401"/>
      <c r="AP48" s="401"/>
      <c r="AQ48" s="401"/>
      <c r="AR48" s="401"/>
      <c r="AS48" s="401"/>
      <c r="AT48" s="401"/>
      <c r="AU48" s="401"/>
      <c r="AV48" s="401"/>
      <c r="AW48" s="401"/>
      <c r="AX48" s="401"/>
      <c r="AY48" s="401"/>
      <c r="AZ48" s="401"/>
      <c r="BA48" s="401"/>
      <c r="BB48" s="401"/>
      <c r="BC48" s="401"/>
      <c r="BD48" s="401"/>
      <c r="BE48" s="401"/>
      <c r="BF48" s="401"/>
      <c r="BG48" s="401"/>
      <c r="BH48" s="401"/>
      <c r="BI48" s="401"/>
      <c r="BJ48" s="401"/>
      <c r="BK48" s="401"/>
      <c r="BL48" s="401"/>
      <c r="BM48" s="401"/>
      <c r="BN48" s="401"/>
      <c r="BO48" s="401"/>
      <c r="BP48" s="401"/>
      <c r="BQ48" s="401"/>
      <c r="BR48" s="401"/>
      <c r="BS48" s="401"/>
      <c r="BT48" s="401"/>
      <c r="BU48" s="401"/>
      <c r="BV48" s="401"/>
      <c r="BW48" s="401"/>
      <c r="BX48" s="401"/>
      <c r="BY48" s="401"/>
      <c r="BZ48" s="401"/>
      <c r="CA48" s="401"/>
      <c r="CB48" s="401"/>
      <c r="CC48" s="401"/>
      <c r="CD48" s="401"/>
      <c r="CE48" s="401"/>
      <c r="CF48" s="401"/>
      <c r="CG48" s="401"/>
      <c r="CH48" s="401"/>
      <c r="CI48" s="401"/>
      <c r="CJ48" s="401"/>
      <c r="CK48" s="401"/>
      <c r="CL48" s="401"/>
      <c r="CM48" s="401"/>
      <c r="CN48" s="401"/>
      <c r="CO48" s="401"/>
      <c r="CP48" s="401"/>
      <c r="CQ48" s="401"/>
      <c r="CR48" s="401"/>
      <c r="CS48" s="401"/>
      <c r="CT48" s="401"/>
      <c r="CU48" s="401"/>
      <c r="CV48" s="401"/>
      <c r="CW48" s="401"/>
      <c r="CX48" s="401"/>
      <c r="CY48" s="401"/>
      <c r="CZ48" s="401"/>
      <c r="DA48" s="401"/>
      <c r="DB48" s="401"/>
      <c r="DC48" s="401"/>
      <c r="DD48" s="401"/>
      <c r="DE48" s="401"/>
      <c r="DF48" s="401"/>
      <c r="DG48" s="401"/>
      <c r="DH48" s="401"/>
      <c r="DI48" s="401"/>
      <c r="DJ48" s="401"/>
      <c r="DK48" s="401"/>
      <c r="DL48" s="401"/>
      <c r="DM48" s="401"/>
      <c r="DN48" s="401"/>
      <c r="DO48" s="401"/>
      <c r="DP48" s="401"/>
      <c r="DQ48" s="401"/>
      <c r="DR48" s="401"/>
      <c r="DS48" s="401"/>
      <c r="DT48" s="401"/>
      <c r="DU48" s="401"/>
      <c r="DV48" s="401"/>
      <c r="DW48" s="401"/>
      <c r="DX48" s="401"/>
      <c r="DY48" s="401"/>
      <c r="DZ48" s="401"/>
      <c r="EA48" s="401"/>
      <c r="EB48" s="401"/>
      <c r="EC48" s="401"/>
      <c r="ED48" s="401"/>
      <c r="EE48" s="401"/>
      <c r="EF48" s="401"/>
      <c r="EG48" s="401"/>
      <c r="EH48" s="401"/>
      <c r="EI48" s="401"/>
      <c r="EJ48" s="401"/>
      <c r="EK48" s="401"/>
      <c r="EL48" s="401"/>
      <c r="EM48" s="401"/>
      <c r="EN48" s="401"/>
      <c r="EO48" s="401"/>
      <c r="EP48" s="401"/>
      <c r="EQ48" s="401"/>
      <c r="ER48" s="401"/>
      <c r="ES48" s="401"/>
      <c r="ET48" s="401"/>
      <c r="EU48" s="401"/>
      <c r="EV48" s="401"/>
      <c r="EW48" s="401"/>
      <c r="EX48" s="401"/>
      <c r="EY48" s="401"/>
      <c r="EZ48" s="401"/>
      <c r="FA48" s="401"/>
      <c r="FB48" s="401"/>
      <c r="FC48" s="401"/>
      <c r="FD48" s="401"/>
      <c r="FE48" s="401"/>
      <c r="FF48" s="401"/>
      <c r="FG48" s="401"/>
      <c r="FH48" s="401"/>
      <c r="FI48" s="401"/>
      <c r="FJ48" s="401"/>
      <c r="FK48" s="401"/>
      <c r="FL48" s="401"/>
      <c r="FM48" s="401"/>
      <c r="FN48" s="401"/>
      <c r="FO48" s="401"/>
      <c r="FP48" s="401"/>
      <c r="FQ48" s="401"/>
      <c r="FR48" s="401"/>
      <c r="FS48" s="401"/>
      <c r="FT48" s="401"/>
      <c r="FU48" s="401"/>
      <c r="FV48" s="401"/>
      <c r="FW48" s="401"/>
      <c r="FX48" s="401"/>
      <c r="FY48" s="401"/>
      <c r="FZ48" s="401"/>
      <c r="GA48" s="401"/>
      <c r="GB48" s="401"/>
      <c r="GC48" s="401"/>
      <c r="GD48" s="401"/>
      <c r="GE48" s="401"/>
      <c r="GF48" s="401"/>
      <c r="GG48" s="401"/>
      <c r="GH48" s="401"/>
      <c r="GI48" s="401"/>
      <c r="GJ48" s="401"/>
      <c r="GK48" s="401"/>
      <c r="GL48" s="401"/>
      <c r="GM48" s="401"/>
      <c r="GN48" s="401"/>
      <c r="GO48" s="401"/>
      <c r="GP48" s="401"/>
      <c r="GQ48" s="401"/>
      <c r="GR48" s="401"/>
      <c r="GS48" s="401"/>
      <c r="GT48" s="401"/>
      <c r="GU48" s="401"/>
      <c r="GV48" s="401"/>
      <c r="GW48" s="401"/>
      <c r="GX48" s="401"/>
      <c r="GY48" s="401"/>
      <c r="GZ48" s="401"/>
      <c r="HA48" s="401"/>
      <c r="HB48" s="401"/>
      <c r="HC48" s="401"/>
      <c r="HD48" s="401"/>
      <c r="HE48" s="401"/>
      <c r="HF48" s="401"/>
      <c r="HG48" s="401"/>
      <c r="HH48" s="401"/>
      <c r="HI48" s="401"/>
      <c r="HJ48" s="401"/>
      <c r="HK48" s="401"/>
      <c r="HL48" s="401"/>
      <c r="HM48" s="401"/>
      <c r="HN48" s="401"/>
      <c r="HO48" s="401"/>
      <c r="HP48" s="401"/>
      <c r="HQ48" s="401"/>
      <c r="HR48" s="401"/>
      <c r="HS48" s="401"/>
      <c r="HT48" s="401"/>
      <c r="HU48" s="401"/>
      <c r="HV48" s="401"/>
      <c r="HW48" s="401"/>
      <c r="HX48" s="401"/>
      <c r="HY48" s="401"/>
      <c r="HZ48" s="401"/>
      <c r="IA48" s="401"/>
      <c r="IB48" s="401"/>
      <c r="IC48" s="401"/>
      <c r="ID48" s="401"/>
      <c r="IE48" s="401"/>
      <c r="IF48" s="401"/>
      <c r="IG48" s="401"/>
      <c r="IH48" s="401"/>
      <c r="II48" s="401"/>
      <c r="IJ48" s="401"/>
      <c r="IK48" s="401"/>
      <c r="IL48" s="401"/>
      <c r="IM48" s="401"/>
      <c r="IN48" s="401"/>
      <c r="IO48" s="401"/>
      <c r="IP48" s="401"/>
      <c r="IQ48" s="401"/>
      <c r="IR48" s="401"/>
      <c r="IS48" s="401"/>
      <c r="IT48" s="401"/>
      <c r="IU48" s="401"/>
      <c r="IV48" s="401"/>
    </row>
    <row r="49" spans="1:256" s="401" customFormat="1" ht="20.25" x14ac:dyDescent="0.3">
      <c r="A49" s="519" t="s">
        <v>218</v>
      </c>
      <c r="B49" s="534" t="s">
        <v>248</v>
      </c>
      <c r="C49" s="517">
        <v>1</v>
      </c>
      <c r="D49" s="516" t="s">
        <v>7</v>
      </c>
      <c r="E49" s="515"/>
      <c r="F49" s="514">
        <f t="shared" si="1"/>
        <v>0</v>
      </c>
      <c r="G49" s="529"/>
    </row>
    <row r="50" spans="1:256" ht="20.25" x14ac:dyDescent="0.3">
      <c r="A50" s="519" t="s">
        <v>217</v>
      </c>
      <c r="B50" s="534" t="s">
        <v>247</v>
      </c>
      <c r="C50" s="517">
        <v>2</v>
      </c>
      <c r="D50" s="516" t="s">
        <v>7</v>
      </c>
      <c r="E50" s="515"/>
      <c r="F50" s="514">
        <f t="shared" si="1"/>
        <v>0</v>
      </c>
      <c r="G50" s="529"/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1"/>
      <c r="AB50" s="401"/>
      <c r="AC50" s="401"/>
      <c r="AD50" s="401"/>
      <c r="AE50" s="401"/>
      <c r="AF50" s="401"/>
      <c r="AG50" s="401"/>
      <c r="AH50" s="401"/>
      <c r="AI50" s="401"/>
      <c r="AJ50" s="401"/>
      <c r="AK50" s="401"/>
      <c r="AL50" s="401"/>
      <c r="AM50" s="401"/>
      <c r="AN50" s="401"/>
      <c r="AO50" s="401"/>
      <c r="AP50" s="401"/>
      <c r="AQ50" s="401"/>
      <c r="AR50" s="401"/>
      <c r="AS50" s="401"/>
      <c r="AT50" s="401"/>
      <c r="AU50" s="401"/>
      <c r="AV50" s="401"/>
      <c r="AW50" s="401"/>
      <c r="AX50" s="401"/>
      <c r="AY50" s="401"/>
      <c r="AZ50" s="401"/>
      <c r="BA50" s="401"/>
      <c r="BB50" s="401"/>
      <c r="BC50" s="401"/>
      <c r="BD50" s="401"/>
      <c r="BE50" s="401"/>
      <c r="BF50" s="401"/>
      <c r="BG50" s="401"/>
      <c r="BH50" s="401"/>
      <c r="BI50" s="401"/>
      <c r="BJ50" s="401"/>
      <c r="BK50" s="401"/>
      <c r="BL50" s="401"/>
      <c r="BM50" s="401"/>
      <c r="BN50" s="401"/>
      <c r="BO50" s="401"/>
      <c r="BP50" s="401"/>
      <c r="BQ50" s="401"/>
      <c r="BR50" s="401"/>
      <c r="BS50" s="401"/>
      <c r="BT50" s="401"/>
      <c r="BU50" s="401"/>
      <c r="BV50" s="401"/>
      <c r="BW50" s="401"/>
      <c r="BX50" s="401"/>
      <c r="BY50" s="401"/>
      <c r="BZ50" s="401"/>
      <c r="CA50" s="401"/>
      <c r="CB50" s="401"/>
      <c r="CC50" s="401"/>
      <c r="CD50" s="401"/>
      <c r="CE50" s="401"/>
      <c r="CF50" s="401"/>
      <c r="CG50" s="401"/>
      <c r="CH50" s="401"/>
      <c r="CI50" s="401"/>
      <c r="CJ50" s="401"/>
      <c r="CK50" s="401"/>
      <c r="CL50" s="401"/>
      <c r="CM50" s="401"/>
      <c r="CN50" s="401"/>
      <c r="CO50" s="401"/>
      <c r="CP50" s="401"/>
      <c r="CQ50" s="401"/>
      <c r="CR50" s="401"/>
      <c r="CS50" s="401"/>
      <c r="CT50" s="401"/>
      <c r="CU50" s="401"/>
      <c r="CV50" s="401"/>
      <c r="CW50" s="401"/>
      <c r="CX50" s="401"/>
      <c r="CY50" s="401"/>
      <c r="CZ50" s="401"/>
      <c r="DA50" s="401"/>
      <c r="DB50" s="401"/>
      <c r="DC50" s="401"/>
      <c r="DD50" s="401"/>
      <c r="DE50" s="401"/>
      <c r="DF50" s="401"/>
      <c r="DG50" s="401"/>
      <c r="DH50" s="401"/>
      <c r="DI50" s="401"/>
      <c r="DJ50" s="401"/>
      <c r="DK50" s="401"/>
      <c r="DL50" s="401"/>
      <c r="DM50" s="401"/>
      <c r="DN50" s="401"/>
      <c r="DO50" s="401"/>
      <c r="DP50" s="401"/>
      <c r="DQ50" s="401"/>
      <c r="DR50" s="401"/>
      <c r="DS50" s="401"/>
      <c r="DT50" s="401"/>
      <c r="DU50" s="401"/>
      <c r="DV50" s="401"/>
      <c r="DW50" s="401"/>
      <c r="DX50" s="401"/>
      <c r="DY50" s="401"/>
      <c r="DZ50" s="401"/>
      <c r="EA50" s="401"/>
      <c r="EB50" s="401"/>
      <c r="EC50" s="401"/>
      <c r="ED50" s="401"/>
      <c r="EE50" s="401"/>
      <c r="EF50" s="401"/>
      <c r="EG50" s="401"/>
      <c r="EH50" s="401"/>
      <c r="EI50" s="401"/>
      <c r="EJ50" s="401"/>
      <c r="EK50" s="401"/>
      <c r="EL50" s="401"/>
      <c r="EM50" s="401"/>
      <c r="EN50" s="401"/>
      <c r="EO50" s="401"/>
      <c r="EP50" s="401"/>
      <c r="EQ50" s="401"/>
      <c r="ER50" s="401"/>
      <c r="ES50" s="401"/>
      <c r="ET50" s="401"/>
      <c r="EU50" s="401"/>
      <c r="EV50" s="401"/>
      <c r="EW50" s="401"/>
      <c r="EX50" s="401"/>
      <c r="EY50" s="401"/>
      <c r="EZ50" s="401"/>
      <c r="FA50" s="401"/>
      <c r="FB50" s="401"/>
      <c r="FC50" s="401"/>
      <c r="FD50" s="401"/>
      <c r="FE50" s="401"/>
      <c r="FF50" s="401"/>
      <c r="FG50" s="401"/>
      <c r="FH50" s="401"/>
      <c r="FI50" s="401"/>
      <c r="FJ50" s="401"/>
      <c r="FK50" s="401"/>
      <c r="FL50" s="401"/>
      <c r="FM50" s="401"/>
      <c r="FN50" s="401"/>
      <c r="FO50" s="401"/>
      <c r="FP50" s="401"/>
      <c r="FQ50" s="401"/>
      <c r="FR50" s="401"/>
      <c r="FS50" s="401"/>
      <c r="FT50" s="401"/>
      <c r="FU50" s="401"/>
      <c r="FV50" s="401"/>
      <c r="FW50" s="401"/>
      <c r="FX50" s="401"/>
      <c r="FY50" s="401"/>
      <c r="FZ50" s="401"/>
      <c r="GA50" s="401"/>
      <c r="GB50" s="401"/>
      <c r="GC50" s="401"/>
      <c r="GD50" s="401"/>
      <c r="GE50" s="401"/>
      <c r="GF50" s="401"/>
      <c r="GG50" s="401"/>
      <c r="GH50" s="401"/>
      <c r="GI50" s="401"/>
      <c r="GJ50" s="401"/>
      <c r="GK50" s="401"/>
      <c r="GL50" s="401"/>
      <c r="GM50" s="401"/>
      <c r="GN50" s="401"/>
      <c r="GO50" s="401"/>
      <c r="GP50" s="401"/>
      <c r="GQ50" s="401"/>
      <c r="GR50" s="401"/>
      <c r="GS50" s="401"/>
      <c r="GT50" s="401"/>
      <c r="GU50" s="401"/>
      <c r="GV50" s="401"/>
      <c r="GW50" s="401"/>
      <c r="GX50" s="401"/>
      <c r="GY50" s="401"/>
      <c r="GZ50" s="401"/>
      <c r="HA50" s="401"/>
      <c r="HB50" s="401"/>
      <c r="HC50" s="401"/>
      <c r="HD50" s="401"/>
      <c r="HE50" s="401"/>
      <c r="HF50" s="401"/>
      <c r="HG50" s="401"/>
      <c r="HH50" s="401"/>
      <c r="HI50" s="401"/>
      <c r="HJ50" s="401"/>
      <c r="HK50" s="401"/>
      <c r="HL50" s="401"/>
      <c r="HM50" s="401"/>
      <c r="HN50" s="401"/>
      <c r="HO50" s="401"/>
      <c r="HP50" s="401"/>
      <c r="HQ50" s="401"/>
      <c r="HR50" s="401"/>
      <c r="HS50" s="401"/>
      <c r="HT50" s="401"/>
      <c r="HU50" s="401"/>
      <c r="HV50" s="401"/>
      <c r="HW50" s="401"/>
      <c r="HX50" s="401"/>
      <c r="HY50" s="401"/>
      <c r="HZ50" s="401"/>
      <c r="IA50" s="401"/>
      <c r="IB50" s="401"/>
      <c r="IC50" s="401"/>
      <c r="ID50" s="401"/>
      <c r="IE50" s="401"/>
      <c r="IF50" s="401"/>
      <c r="IG50" s="401"/>
      <c r="IH50" s="401"/>
      <c r="II50" s="401"/>
      <c r="IJ50" s="401"/>
      <c r="IK50" s="401"/>
      <c r="IL50" s="401"/>
      <c r="IM50" s="401"/>
      <c r="IN50" s="401"/>
      <c r="IO50" s="401"/>
      <c r="IP50" s="401"/>
      <c r="IQ50" s="401"/>
      <c r="IR50" s="401"/>
      <c r="IS50" s="401"/>
      <c r="IT50" s="401"/>
      <c r="IU50" s="401"/>
      <c r="IV50" s="401"/>
    </row>
    <row r="51" spans="1:256" ht="20.25" x14ac:dyDescent="0.3">
      <c r="A51" s="519" t="s">
        <v>246</v>
      </c>
      <c r="B51" s="534" t="s">
        <v>245</v>
      </c>
      <c r="C51" s="517">
        <v>1</v>
      </c>
      <c r="D51" s="516" t="s">
        <v>7</v>
      </c>
      <c r="E51" s="515"/>
      <c r="F51" s="514">
        <f t="shared" si="1"/>
        <v>0</v>
      </c>
      <c r="G51" s="529"/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1"/>
      <c r="AC51" s="401"/>
      <c r="AD51" s="401"/>
      <c r="AE51" s="401"/>
      <c r="AF51" s="401"/>
      <c r="AG51" s="401"/>
      <c r="AH51" s="401"/>
      <c r="AI51" s="401"/>
      <c r="AJ51" s="401"/>
      <c r="AK51" s="401"/>
      <c r="AL51" s="401"/>
      <c r="AM51" s="401"/>
      <c r="AN51" s="401"/>
      <c r="AO51" s="401"/>
      <c r="AP51" s="401"/>
      <c r="AQ51" s="401"/>
      <c r="AR51" s="401"/>
      <c r="AS51" s="401"/>
      <c r="AT51" s="401"/>
      <c r="AU51" s="401"/>
      <c r="AV51" s="401"/>
      <c r="AW51" s="401"/>
      <c r="AX51" s="401"/>
      <c r="AY51" s="401"/>
      <c r="AZ51" s="401"/>
      <c r="BA51" s="401"/>
      <c r="BB51" s="401"/>
      <c r="BC51" s="401"/>
      <c r="BD51" s="401"/>
      <c r="BE51" s="401"/>
      <c r="BF51" s="401"/>
      <c r="BG51" s="401"/>
      <c r="BH51" s="401"/>
      <c r="BI51" s="401"/>
      <c r="BJ51" s="401"/>
      <c r="BK51" s="401"/>
      <c r="BL51" s="401"/>
      <c r="BM51" s="401"/>
      <c r="BN51" s="401"/>
      <c r="BO51" s="401"/>
      <c r="BP51" s="401"/>
      <c r="BQ51" s="401"/>
      <c r="BR51" s="401"/>
      <c r="BS51" s="401"/>
      <c r="BT51" s="401"/>
      <c r="BU51" s="401"/>
      <c r="BV51" s="401"/>
      <c r="BW51" s="401"/>
      <c r="BX51" s="401"/>
      <c r="BY51" s="401"/>
      <c r="BZ51" s="401"/>
      <c r="CA51" s="401"/>
      <c r="CB51" s="401"/>
      <c r="CC51" s="401"/>
      <c r="CD51" s="401"/>
      <c r="CE51" s="401"/>
      <c r="CF51" s="401"/>
      <c r="CG51" s="401"/>
      <c r="CH51" s="401"/>
      <c r="CI51" s="401"/>
      <c r="CJ51" s="401"/>
      <c r="CK51" s="401"/>
      <c r="CL51" s="401"/>
      <c r="CM51" s="401"/>
      <c r="CN51" s="401"/>
      <c r="CO51" s="401"/>
      <c r="CP51" s="401"/>
      <c r="CQ51" s="401"/>
      <c r="CR51" s="401"/>
      <c r="CS51" s="401"/>
      <c r="CT51" s="401"/>
      <c r="CU51" s="401"/>
      <c r="CV51" s="401"/>
      <c r="CW51" s="401"/>
      <c r="CX51" s="401"/>
      <c r="CY51" s="401"/>
      <c r="CZ51" s="401"/>
      <c r="DA51" s="401"/>
      <c r="DB51" s="401"/>
      <c r="DC51" s="401"/>
      <c r="DD51" s="401"/>
      <c r="DE51" s="401"/>
      <c r="DF51" s="401"/>
      <c r="DG51" s="401"/>
      <c r="DH51" s="401"/>
      <c r="DI51" s="401"/>
      <c r="DJ51" s="401"/>
      <c r="DK51" s="401"/>
      <c r="DL51" s="401"/>
      <c r="DM51" s="401"/>
      <c r="DN51" s="401"/>
      <c r="DO51" s="401"/>
      <c r="DP51" s="401"/>
      <c r="DQ51" s="401"/>
      <c r="DR51" s="401"/>
      <c r="DS51" s="401"/>
      <c r="DT51" s="401"/>
      <c r="DU51" s="401"/>
      <c r="DV51" s="401"/>
      <c r="DW51" s="401"/>
      <c r="DX51" s="401"/>
      <c r="DY51" s="401"/>
      <c r="DZ51" s="401"/>
      <c r="EA51" s="401"/>
      <c r="EB51" s="401"/>
      <c r="EC51" s="401"/>
      <c r="ED51" s="401"/>
      <c r="EE51" s="401"/>
      <c r="EF51" s="401"/>
      <c r="EG51" s="401"/>
      <c r="EH51" s="401"/>
      <c r="EI51" s="401"/>
      <c r="EJ51" s="401"/>
      <c r="EK51" s="401"/>
      <c r="EL51" s="401"/>
      <c r="EM51" s="401"/>
      <c r="EN51" s="401"/>
      <c r="EO51" s="401"/>
      <c r="EP51" s="401"/>
      <c r="EQ51" s="401"/>
      <c r="ER51" s="401"/>
      <c r="ES51" s="401"/>
      <c r="ET51" s="401"/>
      <c r="EU51" s="401"/>
      <c r="EV51" s="401"/>
      <c r="EW51" s="401"/>
      <c r="EX51" s="401"/>
      <c r="EY51" s="401"/>
      <c r="EZ51" s="401"/>
      <c r="FA51" s="401"/>
      <c r="FB51" s="401"/>
      <c r="FC51" s="401"/>
      <c r="FD51" s="401"/>
      <c r="FE51" s="401"/>
      <c r="FF51" s="401"/>
      <c r="FG51" s="401"/>
      <c r="FH51" s="401"/>
      <c r="FI51" s="401"/>
      <c r="FJ51" s="401"/>
      <c r="FK51" s="401"/>
      <c r="FL51" s="401"/>
      <c r="FM51" s="401"/>
      <c r="FN51" s="401"/>
      <c r="FO51" s="401"/>
      <c r="FP51" s="401"/>
      <c r="FQ51" s="401"/>
      <c r="FR51" s="401"/>
      <c r="FS51" s="401"/>
      <c r="FT51" s="401"/>
      <c r="FU51" s="401"/>
      <c r="FV51" s="401"/>
      <c r="FW51" s="401"/>
      <c r="FX51" s="401"/>
      <c r="FY51" s="401"/>
      <c r="FZ51" s="401"/>
      <c r="GA51" s="401"/>
      <c r="GB51" s="401"/>
      <c r="GC51" s="401"/>
      <c r="GD51" s="401"/>
      <c r="GE51" s="401"/>
      <c r="GF51" s="401"/>
      <c r="GG51" s="401"/>
      <c r="GH51" s="401"/>
      <c r="GI51" s="401"/>
      <c r="GJ51" s="401"/>
      <c r="GK51" s="401"/>
      <c r="GL51" s="401"/>
      <c r="GM51" s="401"/>
      <c r="GN51" s="401"/>
      <c r="GO51" s="401"/>
      <c r="GP51" s="401"/>
      <c r="GQ51" s="401"/>
      <c r="GR51" s="401"/>
      <c r="GS51" s="401"/>
      <c r="GT51" s="401"/>
      <c r="GU51" s="401"/>
      <c r="GV51" s="401"/>
      <c r="GW51" s="401"/>
      <c r="GX51" s="401"/>
      <c r="GY51" s="401"/>
      <c r="GZ51" s="401"/>
      <c r="HA51" s="401"/>
      <c r="HB51" s="401"/>
      <c r="HC51" s="401"/>
      <c r="HD51" s="401"/>
      <c r="HE51" s="401"/>
      <c r="HF51" s="401"/>
      <c r="HG51" s="401"/>
      <c r="HH51" s="401"/>
      <c r="HI51" s="401"/>
      <c r="HJ51" s="401"/>
      <c r="HK51" s="401"/>
      <c r="HL51" s="401"/>
      <c r="HM51" s="401"/>
      <c r="HN51" s="401"/>
      <c r="HO51" s="401"/>
      <c r="HP51" s="401"/>
      <c r="HQ51" s="401"/>
      <c r="HR51" s="401"/>
      <c r="HS51" s="401"/>
      <c r="HT51" s="401"/>
      <c r="HU51" s="401"/>
      <c r="HV51" s="401"/>
      <c r="HW51" s="401"/>
      <c r="HX51" s="401"/>
      <c r="HY51" s="401"/>
      <c r="HZ51" s="401"/>
      <c r="IA51" s="401"/>
      <c r="IB51" s="401"/>
      <c r="IC51" s="401"/>
      <c r="ID51" s="401"/>
      <c r="IE51" s="401"/>
      <c r="IF51" s="401"/>
      <c r="IG51" s="401"/>
      <c r="IH51" s="401"/>
      <c r="II51" s="401"/>
      <c r="IJ51" s="401"/>
      <c r="IK51" s="401"/>
      <c r="IL51" s="401"/>
      <c r="IM51" s="401"/>
      <c r="IN51" s="401"/>
      <c r="IO51" s="401"/>
      <c r="IP51" s="401"/>
      <c r="IQ51" s="401"/>
      <c r="IR51" s="401"/>
      <c r="IS51" s="401"/>
      <c r="IT51" s="401"/>
      <c r="IU51" s="401"/>
      <c r="IV51" s="401"/>
    </row>
    <row r="52" spans="1:256" ht="21" thickBot="1" x14ac:dyDescent="0.35">
      <c r="A52" s="541" t="s">
        <v>244</v>
      </c>
      <c r="B52" s="540" t="s">
        <v>243</v>
      </c>
      <c r="C52" s="539">
        <v>1</v>
      </c>
      <c r="D52" s="538" t="s">
        <v>7</v>
      </c>
      <c r="E52" s="537"/>
      <c r="F52" s="536">
        <f t="shared" si="1"/>
        <v>0</v>
      </c>
      <c r="G52" s="535"/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1"/>
      <c r="AF52" s="401"/>
      <c r="AG52" s="401"/>
      <c r="AH52" s="401"/>
      <c r="AI52" s="401"/>
      <c r="AJ52" s="401"/>
      <c r="AK52" s="401"/>
      <c r="AL52" s="401"/>
      <c r="AM52" s="401"/>
      <c r="AN52" s="401"/>
      <c r="AO52" s="401"/>
      <c r="AP52" s="401"/>
      <c r="AQ52" s="401"/>
      <c r="AR52" s="401"/>
      <c r="AS52" s="401"/>
      <c r="AT52" s="401"/>
      <c r="AU52" s="401"/>
      <c r="AV52" s="401"/>
      <c r="AW52" s="401"/>
      <c r="AX52" s="401"/>
      <c r="AY52" s="401"/>
      <c r="AZ52" s="401"/>
      <c r="BA52" s="401"/>
      <c r="BB52" s="401"/>
      <c r="BC52" s="401"/>
      <c r="BD52" s="401"/>
      <c r="BE52" s="401"/>
      <c r="BF52" s="401"/>
      <c r="BG52" s="401"/>
      <c r="BH52" s="401"/>
      <c r="BI52" s="401"/>
      <c r="BJ52" s="401"/>
      <c r="BK52" s="401"/>
      <c r="BL52" s="401"/>
      <c r="BM52" s="401"/>
      <c r="BN52" s="401"/>
      <c r="BO52" s="401"/>
      <c r="BP52" s="401"/>
      <c r="BQ52" s="401"/>
      <c r="BR52" s="401"/>
      <c r="BS52" s="401"/>
      <c r="BT52" s="401"/>
      <c r="BU52" s="401"/>
      <c r="BV52" s="401"/>
      <c r="BW52" s="401"/>
      <c r="BX52" s="401"/>
      <c r="BY52" s="401"/>
      <c r="BZ52" s="401"/>
      <c r="CA52" s="401"/>
      <c r="CB52" s="401"/>
      <c r="CC52" s="401"/>
      <c r="CD52" s="401"/>
      <c r="CE52" s="401"/>
      <c r="CF52" s="401"/>
      <c r="CG52" s="401"/>
      <c r="CH52" s="401"/>
      <c r="CI52" s="401"/>
      <c r="CJ52" s="401"/>
      <c r="CK52" s="401"/>
      <c r="CL52" s="401"/>
      <c r="CM52" s="401"/>
      <c r="CN52" s="401"/>
      <c r="CO52" s="401"/>
      <c r="CP52" s="401"/>
      <c r="CQ52" s="401"/>
      <c r="CR52" s="401"/>
      <c r="CS52" s="401"/>
      <c r="CT52" s="401"/>
      <c r="CU52" s="401"/>
      <c r="CV52" s="401"/>
      <c r="CW52" s="401"/>
      <c r="CX52" s="401"/>
      <c r="CY52" s="401"/>
      <c r="CZ52" s="401"/>
      <c r="DA52" s="401"/>
      <c r="DB52" s="401"/>
      <c r="DC52" s="401"/>
      <c r="DD52" s="401"/>
      <c r="DE52" s="401"/>
      <c r="DF52" s="401"/>
      <c r="DG52" s="401"/>
      <c r="DH52" s="401"/>
      <c r="DI52" s="401"/>
      <c r="DJ52" s="401"/>
      <c r="DK52" s="401"/>
      <c r="DL52" s="401"/>
      <c r="DM52" s="401"/>
      <c r="DN52" s="401"/>
      <c r="DO52" s="401"/>
      <c r="DP52" s="401"/>
      <c r="DQ52" s="401"/>
      <c r="DR52" s="401"/>
      <c r="DS52" s="401"/>
      <c r="DT52" s="401"/>
      <c r="DU52" s="401"/>
      <c r="DV52" s="401"/>
      <c r="DW52" s="401"/>
      <c r="DX52" s="401"/>
      <c r="DY52" s="401"/>
      <c r="DZ52" s="401"/>
      <c r="EA52" s="401"/>
      <c r="EB52" s="401"/>
      <c r="EC52" s="401"/>
      <c r="ED52" s="401"/>
      <c r="EE52" s="401"/>
      <c r="EF52" s="401"/>
      <c r="EG52" s="401"/>
      <c r="EH52" s="401"/>
      <c r="EI52" s="401"/>
      <c r="EJ52" s="401"/>
      <c r="EK52" s="401"/>
      <c r="EL52" s="401"/>
      <c r="EM52" s="401"/>
      <c r="EN52" s="401"/>
      <c r="EO52" s="401"/>
      <c r="EP52" s="401"/>
      <c r="EQ52" s="401"/>
      <c r="ER52" s="401"/>
      <c r="ES52" s="401"/>
      <c r="ET52" s="401"/>
      <c r="EU52" s="401"/>
      <c r="EV52" s="401"/>
      <c r="EW52" s="401"/>
      <c r="EX52" s="401"/>
      <c r="EY52" s="401"/>
      <c r="EZ52" s="401"/>
      <c r="FA52" s="401"/>
      <c r="FB52" s="401"/>
      <c r="FC52" s="401"/>
      <c r="FD52" s="401"/>
      <c r="FE52" s="401"/>
      <c r="FF52" s="401"/>
      <c r="FG52" s="401"/>
      <c r="FH52" s="401"/>
      <c r="FI52" s="401"/>
      <c r="FJ52" s="401"/>
      <c r="FK52" s="401"/>
      <c r="FL52" s="401"/>
      <c r="FM52" s="401"/>
      <c r="FN52" s="401"/>
      <c r="FO52" s="401"/>
      <c r="FP52" s="401"/>
      <c r="FQ52" s="401"/>
      <c r="FR52" s="401"/>
      <c r="FS52" s="401"/>
      <c r="FT52" s="401"/>
      <c r="FU52" s="401"/>
      <c r="FV52" s="401"/>
      <c r="FW52" s="401"/>
      <c r="FX52" s="401"/>
      <c r="FY52" s="401"/>
      <c r="FZ52" s="401"/>
      <c r="GA52" s="401"/>
      <c r="GB52" s="401"/>
      <c r="GC52" s="401"/>
      <c r="GD52" s="401"/>
      <c r="GE52" s="401"/>
      <c r="GF52" s="401"/>
      <c r="GG52" s="401"/>
      <c r="GH52" s="401"/>
      <c r="GI52" s="401"/>
      <c r="GJ52" s="401"/>
      <c r="GK52" s="401"/>
      <c r="GL52" s="401"/>
      <c r="GM52" s="401"/>
      <c r="GN52" s="401"/>
      <c r="GO52" s="401"/>
      <c r="GP52" s="401"/>
      <c r="GQ52" s="401"/>
      <c r="GR52" s="401"/>
      <c r="GS52" s="401"/>
      <c r="GT52" s="401"/>
      <c r="GU52" s="401"/>
      <c r="GV52" s="401"/>
      <c r="GW52" s="401"/>
      <c r="GX52" s="401"/>
      <c r="GY52" s="401"/>
      <c r="GZ52" s="401"/>
      <c r="HA52" s="401"/>
      <c r="HB52" s="401"/>
      <c r="HC52" s="401"/>
      <c r="HD52" s="401"/>
      <c r="HE52" s="401"/>
      <c r="HF52" s="401"/>
      <c r="HG52" s="401"/>
      <c r="HH52" s="401"/>
      <c r="HI52" s="401"/>
      <c r="HJ52" s="401"/>
      <c r="HK52" s="401"/>
      <c r="HL52" s="401"/>
      <c r="HM52" s="401"/>
      <c r="HN52" s="401"/>
      <c r="HO52" s="401"/>
      <c r="HP52" s="401"/>
      <c r="HQ52" s="401"/>
      <c r="HR52" s="401"/>
      <c r="HS52" s="401"/>
      <c r="HT52" s="401"/>
      <c r="HU52" s="401"/>
      <c r="HV52" s="401"/>
      <c r="HW52" s="401"/>
      <c r="HX52" s="401"/>
      <c r="HY52" s="401"/>
      <c r="HZ52" s="401"/>
      <c r="IA52" s="401"/>
      <c r="IB52" s="401"/>
      <c r="IC52" s="401"/>
      <c r="ID52" s="401"/>
      <c r="IE52" s="401"/>
      <c r="IF52" s="401"/>
      <c r="IG52" s="401"/>
      <c r="IH52" s="401"/>
      <c r="II52" s="401"/>
      <c r="IJ52" s="401"/>
      <c r="IK52" s="401"/>
      <c r="IL52" s="401"/>
      <c r="IM52" s="401"/>
      <c r="IN52" s="401"/>
      <c r="IO52" s="401"/>
      <c r="IP52" s="401"/>
      <c r="IQ52" s="401"/>
      <c r="IR52" s="401"/>
      <c r="IS52" s="401"/>
      <c r="IT52" s="401"/>
      <c r="IU52" s="401"/>
      <c r="IV52" s="401"/>
    </row>
    <row r="53" spans="1:256" ht="13.5" customHeight="1" thickTop="1" x14ac:dyDescent="0.3">
      <c r="A53" s="519"/>
      <c r="B53" s="534"/>
      <c r="C53" s="517"/>
      <c r="D53" s="516"/>
      <c r="E53" s="515"/>
      <c r="F53" s="514"/>
      <c r="G53" s="529"/>
      <c r="H53" s="401"/>
      <c r="I53" s="401"/>
      <c r="J53" s="401"/>
      <c r="K53" s="401"/>
      <c r="L53" s="401"/>
      <c r="M53" s="401"/>
      <c r="N53" s="401"/>
      <c r="O53" s="401"/>
      <c r="P53" s="401"/>
      <c r="Q53" s="401"/>
      <c r="R53" s="401"/>
      <c r="S53" s="401"/>
      <c r="T53" s="401"/>
      <c r="U53" s="401"/>
      <c r="V53" s="401"/>
      <c r="W53" s="401"/>
      <c r="X53" s="401"/>
      <c r="Y53" s="401"/>
      <c r="Z53" s="401"/>
      <c r="AA53" s="401"/>
      <c r="AB53" s="401"/>
      <c r="AC53" s="401"/>
      <c r="AD53" s="401"/>
      <c r="AE53" s="401"/>
      <c r="AF53" s="401"/>
      <c r="AG53" s="401"/>
      <c r="AH53" s="401"/>
      <c r="AI53" s="401"/>
      <c r="AJ53" s="401"/>
      <c r="AK53" s="401"/>
      <c r="AL53" s="401"/>
      <c r="AM53" s="401"/>
      <c r="AN53" s="401"/>
      <c r="AO53" s="401"/>
      <c r="AP53" s="401"/>
      <c r="AQ53" s="401"/>
      <c r="AR53" s="401"/>
      <c r="AS53" s="401"/>
      <c r="AT53" s="401"/>
      <c r="AU53" s="401"/>
      <c r="AV53" s="401"/>
      <c r="AW53" s="401"/>
      <c r="AX53" s="401"/>
      <c r="AY53" s="401"/>
      <c r="AZ53" s="401"/>
      <c r="BA53" s="401"/>
      <c r="BB53" s="401"/>
      <c r="BC53" s="401"/>
      <c r="BD53" s="401"/>
      <c r="BE53" s="401"/>
      <c r="BF53" s="401"/>
      <c r="BG53" s="401"/>
      <c r="BH53" s="401"/>
      <c r="BI53" s="401"/>
      <c r="BJ53" s="401"/>
      <c r="BK53" s="401"/>
      <c r="BL53" s="401"/>
      <c r="BM53" s="401"/>
      <c r="BN53" s="401"/>
      <c r="BO53" s="401"/>
      <c r="BP53" s="401"/>
      <c r="BQ53" s="401"/>
      <c r="BR53" s="401"/>
      <c r="BS53" s="401"/>
      <c r="BT53" s="401"/>
      <c r="BU53" s="401"/>
      <c r="BV53" s="401"/>
      <c r="BW53" s="401"/>
      <c r="BX53" s="401"/>
      <c r="BY53" s="401"/>
      <c r="BZ53" s="401"/>
      <c r="CA53" s="401"/>
      <c r="CB53" s="401"/>
      <c r="CC53" s="401"/>
      <c r="CD53" s="401"/>
      <c r="CE53" s="401"/>
      <c r="CF53" s="401"/>
      <c r="CG53" s="401"/>
      <c r="CH53" s="401"/>
      <c r="CI53" s="401"/>
      <c r="CJ53" s="401"/>
      <c r="CK53" s="401"/>
      <c r="CL53" s="401"/>
      <c r="CM53" s="401"/>
      <c r="CN53" s="401"/>
      <c r="CO53" s="401"/>
      <c r="CP53" s="401"/>
      <c r="CQ53" s="401"/>
      <c r="CR53" s="401"/>
      <c r="CS53" s="401"/>
      <c r="CT53" s="401"/>
      <c r="CU53" s="401"/>
      <c r="CV53" s="401"/>
      <c r="CW53" s="401"/>
      <c r="CX53" s="401"/>
      <c r="CY53" s="401"/>
      <c r="CZ53" s="401"/>
      <c r="DA53" s="401"/>
      <c r="DB53" s="401"/>
      <c r="DC53" s="401"/>
      <c r="DD53" s="401"/>
      <c r="DE53" s="401"/>
      <c r="DF53" s="401"/>
      <c r="DG53" s="401"/>
      <c r="DH53" s="401"/>
      <c r="DI53" s="401"/>
      <c r="DJ53" s="401"/>
      <c r="DK53" s="401"/>
      <c r="DL53" s="401"/>
      <c r="DM53" s="401"/>
      <c r="DN53" s="401"/>
      <c r="DO53" s="401"/>
      <c r="DP53" s="401"/>
      <c r="DQ53" s="401"/>
      <c r="DR53" s="401"/>
      <c r="DS53" s="401"/>
      <c r="DT53" s="401"/>
      <c r="DU53" s="401"/>
      <c r="DV53" s="401"/>
      <c r="DW53" s="401"/>
      <c r="DX53" s="401"/>
      <c r="DY53" s="401"/>
      <c r="DZ53" s="401"/>
      <c r="EA53" s="401"/>
      <c r="EB53" s="401"/>
      <c r="EC53" s="401"/>
      <c r="ED53" s="401"/>
      <c r="EE53" s="401"/>
      <c r="EF53" s="401"/>
      <c r="EG53" s="401"/>
      <c r="EH53" s="401"/>
      <c r="EI53" s="401"/>
      <c r="EJ53" s="401"/>
      <c r="EK53" s="401"/>
      <c r="EL53" s="401"/>
      <c r="EM53" s="401"/>
      <c r="EN53" s="401"/>
      <c r="EO53" s="401"/>
      <c r="EP53" s="401"/>
      <c r="EQ53" s="401"/>
      <c r="ER53" s="401"/>
      <c r="ES53" s="401"/>
      <c r="ET53" s="401"/>
      <c r="EU53" s="401"/>
      <c r="EV53" s="401"/>
      <c r="EW53" s="401"/>
      <c r="EX53" s="401"/>
      <c r="EY53" s="401"/>
      <c r="EZ53" s="401"/>
      <c r="FA53" s="401"/>
      <c r="FB53" s="401"/>
      <c r="FC53" s="401"/>
      <c r="FD53" s="401"/>
      <c r="FE53" s="401"/>
      <c r="FF53" s="401"/>
      <c r="FG53" s="401"/>
      <c r="FH53" s="401"/>
      <c r="FI53" s="401"/>
      <c r="FJ53" s="401"/>
      <c r="FK53" s="401"/>
      <c r="FL53" s="401"/>
      <c r="FM53" s="401"/>
      <c r="FN53" s="401"/>
      <c r="FO53" s="401"/>
      <c r="FP53" s="401"/>
      <c r="FQ53" s="401"/>
      <c r="FR53" s="401"/>
      <c r="FS53" s="401"/>
      <c r="FT53" s="401"/>
      <c r="FU53" s="401"/>
      <c r="FV53" s="401"/>
      <c r="FW53" s="401"/>
      <c r="FX53" s="401"/>
      <c r="FY53" s="401"/>
      <c r="FZ53" s="401"/>
      <c r="GA53" s="401"/>
      <c r="GB53" s="401"/>
      <c r="GC53" s="401"/>
      <c r="GD53" s="401"/>
      <c r="GE53" s="401"/>
      <c r="GF53" s="401"/>
      <c r="GG53" s="401"/>
      <c r="GH53" s="401"/>
      <c r="GI53" s="401"/>
      <c r="GJ53" s="401"/>
      <c r="GK53" s="401"/>
      <c r="GL53" s="401"/>
      <c r="GM53" s="401"/>
      <c r="GN53" s="401"/>
      <c r="GO53" s="401"/>
      <c r="GP53" s="401"/>
      <c r="GQ53" s="401"/>
      <c r="GR53" s="401"/>
      <c r="GS53" s="401"/>
      <c r="GT53" s="401"/>
      <c r="GU53" s="401"/>
      <c r="GV53" s="401"/>
      <c r="GW53" s="401"/>
      <c r="GX53" s="401"/>
      <c r="GY53" s="401"/>
      <c r="GZ53" s="401"/>
      <c r="HA53" s="401"/>
      <c r="HB53" s="401"/>
      <c r="HC53" s="401"/>
      <c r="HD53" s="401"/>
      <c r="HE53" s="401"/>
      <c r="HF53" s="401"/>
      <c r="HG53" s="401"/>
      <c r="HH53" s="401"/>
      <c r="HI53" s="401"/>
      <c r="HJ53" s="401"/>
      <c r="HK53" s="401"/>
      <c r="HL53" s="401"/>
      <c r="HM53" s="401"/>
      <c r="HN53" s="401"/>
      <c r="HO53" s="401"/>
      <c r="HP53" s="401"/>
      <c r="HQ53" s="401"/>
      <c r="HR53" s="401"/>
      <c r="HS53" s="401"/>
      <c r="HT53" s="401"/>
      <c r="HU53" s="401"/>
      <c r="HV53" s="401"/>
      <c r="HW53" s="401"/>
      <c r="HX53" s="401"/>
      <c r="HY53" s="401"/>
      <c r="HZ53" s="401"/>
      <c r="IA53" s="401"/>
      <c r="IB53" s="401"/>
      <c r="IC53" s="401"/>
      <c r="ID53" s="401"/>
      <c r="IE53" s="401"/>
      <c r="IF53" s="401"/>
      <c r="IG53" s="401"/>
      <c r="IH53" s="401"/>
      <c r="II53" s="401"/>
      <c r="IJ53" s="401"/>
      <c r="IK53" s="401"/>
      <c r="IL53" s="401"/>
      <c r="IM53" s="401"/>
      <c r="IN53" s="401"/>
      <c r="IO53" s="401"/>
      <c r="IP53" s="401"/>
      <c r="IQ53" s="401"/>
      <c r="IR53" s="401"/>
      <c r="IS53" s="401"/>
      <c r="IT53" s="401"/>
      <c r="IU53" s="401"/>
      <c r="IV53" s="401"/>
    </row>
    <row r="54" spans="1:256" s="400" customFormat="1" ht="20.25" x14ac:dyDescent="0.3">
      <c r="A54" s="531" t="s">
        <v>60</v>
      </c>
      <c r="B54" s="530" t="s">
        <v>61</v>
      </c>
      <c r="C54" s="533"/>
      <c r="D54" s="516"/>
      <c r="E54" s="515"/>
      <c r="F54" s="514"/>
      <c r="G54" s="529"/>
    </row>
    <row r="55" spans="1:256" s="400" customFormat="1" ht="20.25" x14ac:dyDescent="0.3">
      <c r="A55" s="519" t="s">
        <v>62</v>
      </c>
      <c r="B55" s="518" t="s">
        <v>242</v>
      </c>
      <c r="C55" s="517">
        <v>1</v>
      </c>
      <c r="D55" s="516" t="s">
        <v>7</v>
      </c>
      <c r="E55" s="515"/>
      <c r="F55" s="514">
        <f>ROUND(C55*E55,2)</f>
        <v>0</v>
      </c>
      <c r="G55" s="513"/>
    </row>
    <row r="56" spans="1:256" s="400" customFormat="1" ht="20.25" x14ac:dyDescent="0.3">
      <c r="A56" s="519" t="s">
        <v>64</v>
      </c>
      <c r="B56" s="532" t="s">
        <v>241</v>
      </c>
      <c r="C56" s="517">
        <v>1</v>
      </c>
      <c r="D56" s="516" t="s">
        <v>7</v>
      </c>
      <c r="E56" s="515"/>
      <c r="F56" s="514">
        <f>ROUND(C56*E56,2)</f>
        <v>0</v>
      </c>
      <c r="G56" s="513"/>
    </row>
    <row r="57" spans="1:256" s="400" customFormat="1" ht="20.25" x14ac:dyDescent="0.3">
      <c r="A57" s="531" t="s">
        <v>66</v>
      </c>
      <c r="B57" s="530" t="s">
        <v>240</v>
      </c>
      <c r="C57" s="517"/>
      <c r="D57" s="516"/>
      <c r="E57" s="515"/>
      <c r="F57" s="514"/>
      <c r="G57" s="529"/>
    </row>
    <row r="58" spans="1:256" s="400" customFormat="1" ht="18.75" x14ac:dyDescent="0.3">
      <c r="A58" s="519" t="s">
        <v>68</v>
      </c>
      <c r="B58" s="518" t="s">
        <v>239</v>
      </c>
      <c r="C58" s="517">
        <v>1</v>
      </c>
      <c r="D58" s="516" t="s">
        <v>7</v>
      </c>
      <c r="E58" s="515"/>
      <c r="F58" s="514">
        <f>ROUND(C58*E58,2)</f>
        <v>0</v>
      </c>
      <c r="G58" s="528">
        <f>SUM(F40:F58)</f>
        <v>0</v>
      </c>
    </row>
    <row r="59" spans="1:256" s="400" customFormat="1" ht="20.25" x14ac:dyDescent="0.3">
      <c r="A59" s="519"/>
      <c r="B59" s="518"/>
      <c r="C59" s="517"/>
      <c r="D59" s="516"/>
      <c r="E59" s="515"/>
      <c r="F59" s="514"/>
      <c r="G59" s="527"/>
    </row>
    <row r="60" spans="1:256" s="400" customFormat="1" ht="37.5" x14ac:dyDescent="0.2">
      <c r="A60" s="526" t="s">
        <v>238</v>
      </c>
      <c r="B60" s="525" t="s">
        <v>171</v>
      </c>
      <c r="C60" s="524">
        <f>SUM(C41:C43)*0.8</f>
        <v>655.16000000000008</v>
      </c>
      <c r="D60" s="523" t="s">
        <v>166</v>
      </c>
      <c r="E60" s="522"/>
      <c r="F60" s="521">
        <f>+C60*E60</f>
        <v>0</v>
      </c>
      <c r="G60" s="520">
        <f>SUM(F60)</f>
        <v>0</v>
      </c>
    </row>
    <row r="61" spans="1:256" s="400" customFormat="1" ht="18.75" customHeight="1" thickBot="1" x14ac:dyDescent="0.35">
      <c r="A61" s="519"/>
      <c r="B61" s="518"/>
      <c r="C61" s="517"/>
      <c r="D61" s="516"/>
      <c r="E61" s="515"/>
      <c r="F61" s="514"/>
      <c r="G61" s="513"/>
    </row>
    <row r="62" spans="1:256" s="498" customFormat="1" ht="25.5" customHeight="1" thickTop="1" thickBot="1" x14ac:dyDescent="0.25">
      <c r="A62" s="512"/>
      <c r="B62" s="511" t="s">
        <v>237</v>
      </c>
      <c r="C62" s="510"/>
      <c r="D62" s="509"/>
      <c r="E62" s="508"/>
      <c r="F62" s="507"/>
      <c r="G62" s="506">
        <f>SUM(G13:G61)</f>
        <v>0</v>
      </c>
    </row>
    <row r="63" spans="1:256" s="498" customFormat="1" ht="25.5" customHeight="1" thickTop="1" thickBot="1" x14ac:dyDescent="0.25">
      <c r="A63" s="512"/>
      <c r="B63" s="511" t="s">
        <v>237</v>
      </c>
      <c r="C63" s="510"/>
      <c r="D63" s="509"/>
      <c r="E63" s="508"/>
      <c r="F63" s="507"/>
      <c r="G63" s="506">
        <f>SUM(F13:F60)</f>
        <v>0</v>
      </c>
    </row>
    <row r="64" spans="1:256" s="498" customFormat="1" ht="10.5" customHeight="1" thickTop="1" x14ac:dyDescent="0.2">
      <c r="A64" s="505"/>
      <c r="B64" s="504"/>
      <c r="C64" s="503"/>
      <c r="D64" s="502"/>
      <c r="E64" s="501"/>
      <c r="F64" s="500"/>
      <c r="G64" s="499"/>
    </row>
    <row r="65" spans="1:256" s="486" customFormat="1" ht="27.75" customHeight="1" x14ac:dyDescent="0.3">
      <c r="A65" s="491"/>
      <c r="B65" s="466" t="s">
        <v>236</v>
      </c>
      <c r="C65" s="494"/>
      <c r="D65" s="467">
        <v>0.1</v>
      </c>
      <c r="E65" s="497"/>
      <c r="F65" s="496">
        <f>+D65*G62</f>
        <v>0</v>
      </c>
      <c r="G65" s="488"/>
      <c r="H65" s="487"/>
      <c r="I65" s="487"/>
      <c r="J65" s="487"/>
    </row>
    <row r="66" spans="1:256" s="486" customFormat="1" ht="24" customHeight="1" x14ac:dyDescent="0.3">
      <c r="A66" s="495"/>
      <c r="B66" s="466" t="s">
        <v>132</v>
      </c>
      <c r="C66" s="494"/>
      <c r="D66" s="492">
        <v>2.5000000000000001E-2</v>
      </c>
      <c r="E66" s="490"/>
      <c r="F66" s="489">
        <f>+D66*G62</f>
        <v>0</v>
      </c>
      <c r="G66" s="488"/>
      <c r="H66" s="487"/>
      <c r="I66" s="487"/>
      <c r="J66" s="487"/>
    </row>
    <row r="67" spans="1:256" s="486" customFormat="1" ht="25.5" customHeight="1" x14ac:dyDescent="0.3">
      <c r="A67" s="491"/>
      <c r="B67" s="466" t="s">
        <v>133</v>
      </c>
      <c r="C67" s="490"/>
      <c r="D67" s="493">
        <v>0.02</v>
      </c>
      <c r="E67" s="490"/>
      <c r="F67" s="489">
        <f>+D67*G62</f>
        <v>0</v>
      </c>
      <c r="G67" s="488"/>
      <c r="H67" s="487"/>
      <c r="I67" s="487"/>
      <c r="J67" s="487"/>
    </row>
    <row r="68" spans="1:256" s="486" customFormat="1" ht="24" customHeight="1" x14ac:dyDescent="0.3">
      <c r="A68" s="491"/>
      <c r="B68" s="466" t="s">
        <v>235</v>
      </c>
      <c r="C68" s="490"/>
      <c r="D68" s="492">
        <v>3.5000000000000003E-2</v>
      </c>
      <c r="E68" s="490"/>
      <c r="F68" s="489">
        <f>+D68*G62</f>
        <v>0</v>
      </c>
      <c r="G68" s="488"/>
      <c r="H68" s="487"/>
      <c r="I68" s="487"/>
      <c r="J68" s="487"/>
    </row>
    <row r="69" spans="1:256" s="486" customFormat="1" ht="23.25" customHeight="1" x14ac:dyDescent="0.3">
      <c r="A69" s="491"/>
      <c r="B69" s="466" t="s">
        <v>135</v>
      </c>
      <c r="C69" s="490"/>
      <c r="D69" s="467">
        <v>0.01</v>
      </c>
      <c r="E69" s="490"/>
      <c r="F69" s="489">
        <f>+D69*G62</f>
        <v>0</v>
      </c>
      <c r="G69" s="488"/>
      <c r="H69" s="487"/>
      <c r="I69" s="487"/>
      <c r="J69" s="487"/>
    </row>
    <row r="70" spans="1:256" s="486" customFormat="1" ht="24" customHeight="1" x14ac:dyDescent="0.3">
      <c r="A70" s="491"/>
      <c r="B70" s="466" t="s">
        <v>234</v>
      </c>
      <c r="C70" s="490"/>
      <c r="D70" s="467">
        <v>0.05</v>
      </c>
      <c r="E70" s="490"/>
      <c r="F70" s="489">
        <f>+D70*G62</f>
        <v>0</v>
      </c>
      <c r="G70" s="488"/>
      <c r="H70" s="487"/>
      <c r="I70" s="487"/>
      <c r="J70" s="487"/>
    </row>
    <row r="71" spans="1:256" ht="14.25" customHeight="1" thickBot="1" x14ac:dyDescent="0.35">
      <c r="A71" s="485"/>
      <c r="B71" s="484"/>
      <c r="C71" s="484"/>
      <c r="D71" s="484"/>
      <c r="E71" s="484"/>
      <c r="F71" s="484"/>
      <c r="G71" s="483"/>
    </row>
    <row r="72" spans="1:256" ht="31.5" customHeight="1" thickTop="1" thickBot="1" x14ac:dyDescent="0.35">
      <c r="A72" s="482"/>
      <c r="B72" s="423" t="s">
        <v>137</v>
      </c>
      <c r="C72" s="481"/>
      <c r="D72" s="481"/>
      <c r="E72" s="481"/>
      <c r="F72" s="421"/>
      <c r="G72" s="480">
        <f>SUM(F65:F70)</f>
        <v>0</v>
      </c>
    </row>
    <row r="73" spans="1:256" ht="27" customHeight="1" thickTop="1" thickBot="1" x14ac:dyDescent="0.35">
      <c r="A73" s="479"/>
      <c r="B73" s="478" t="s">
        <v>233</v>
      </c>
      <c r="C73" s="477"/>
      <c r="D73" s="477"/>
      <c r="E73" s="477"/>
      <c r="F73" s="476"/>
      <c r="G73" s="420">
        <f>SUM(G62+G72)</f>
        <v>0</v>
      </c>
    </row>
    <row r="74" spans="1:256" ht="15" customHeight="1" thickTop="1" x14ac:dyDescent="0.3">
      <c r="A74" s="475"/>
      <c r="B74" s="474"/>
      <c r="C74" s="473"/>
      <c r="D74" s="473"/>
      <c r="E74" s="473"/>
      <c r="F74" s="472"/>
      <c r="G74" s="471"/>
    </row>
    <row r="75" spans="1:256" s="449" customFormat="1" ht="48.75" customHeight="1" x14ac:dyDescent="0.25">
      <c r="A75" s="470"/>
      <c r="B75" s="469" t="s">
        <v>139</v>
      </c>
      <c r="C75" s="468"/>
      <c r="D75" s="467">
        <v>0.03</v>
      </c>
      <c r="E75" s="466"/>
      <c r="F75" s="465"/>
      <c r="G75" s="464">
        <f>+D75*G72</f>
        <v>0</v>
      </c>
      <c r="I75" s="461"/>
      <c r="J75" s="461"/>
      <c r="K75" s="460"/>
    </row>
    <row r="76" spans="1:256" s="449" customFormat="1" ht="30" customHeight="1" x14ac:dyDescent="0.25">
      <c r="A76" s="463"/>
      <c r="B76" s="458" t="s">
        <v>140</v>
      </c>
      <c r="C76" s="462"/>
      <c r="D76" s="457">
        <v>0.06</v>
      </c>
      <c r="E76" s="458"/>
      <c r="F76" s="458"/>
      <c r="G76" s="454">
        <f>+D76*G62</f>
        <v>0</v>
      </c>
      <c r="I76" s="461"/>
      <c r="J76" s="461"/>
      <c r="K76" s="460"/>
    </row>
    <row r="77" spans="1:256" s="449" customFormat="1" ht="29.25" customHeight="1" x14ac:dyDescent="0.3">
      <c r="A77" s="459"/>
      <c r="B77" s="458" t="s">
        <v>142</v>
      </c>
      <c r="C77" s="456"/>
      <c r="D77" s="457">
        <v>0.18</v>
      </c>
      <c r="E77" s="456"/>
      <c r="F77" s="455"/>
      <c r="G77" s="454">
        <f>SUM(D77*F65)</f>
        <v>0</v>
      </c>
      <c r="H77" s="453"/>
      <c r="I77" s="452"/>
      <c r="J77" s="451"/>
      <c r="K77" s="450"/>
    </row>
    <row r="78" spans="1:256" ht="27" customHeight="1" x14ac:dyDescent="0.2">
      <c r="A78" s="448"/>
      <c r="B78" s="447" t="s">
        <v>144</v>
      </c>
      <c r="C78" s="446"/>
      <c r="D78" s="445">
        <v>1E-3</v>
      </c>
      <c r="E78" s="444"/>
      <c r="F78" s="443"/>
      <c r="G78" s="442">
        <f>+G62*D78</f>
        <v>0</v>
      </c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401"/>
      <c r="AE78" s="401"/>
      <c r="AF78" s="401"/>
      <c r="AG78" s="401"/>
      <c r="AH78" s="401"/>
      <c r="AI78" s="401"/>
      <c r="AJ78" s="401"/>
      <c r="AK78" s="401"/>
      <c r="AL78" s="401"/>
      <c r="AM78" s="401"/>
      <c r="AN78" s="401"/>
      <c r="AO78" s="401"/>
      <c r="AP78" s="401"/>
      <c r="AQ78" s="401"/>
      <c r="AR78" s="401"/>
      <c r="AS78" s="401"/>
      <c r="AT78" s="401"/>
      <c r="AU78" s="401"/>
      <c r="AV78" s="401"/>
      <c r="AW78" s="401"/>
      <c r="AX78" s="401"/>
      <c r="AY78" s="401"/>
      <c r="AZ78" s="401"/>
      <c r="BA78" s="401"/>
      <c r="BB78" s="401"/>
      <c r="BC78" s="401"/>
      <c r="BD78" s="401"/>
      <c r="BE78" s="401"/>
      <c r="BF78" s="401"/>
      <c r="BG78" s="401"/>
      <c r="BH78" s="401"/>
      <c r="BI78" s="401"/>
      <c r="BJ78" s="401"/>
      <c r="BK78" s="401"/>
      <c r="BL78" s="401"/>
      <c r="BM78" s="401"/>
      <c r="BN78" s="401"/>
      <c r="BO78" s="401"/>
      <c r="BP78" s="401"/>
      <c r="BQ78" s="401"/>
      <c r="BR78" s="401"/>
      <c r="BS78" s="401"/>
      <c r="BT78" s="401"/>
      <c r="BU78" s="401"/>
      <c r="BV78" s="401"/>
      <c r="BW78" s="401"/>
      <c r="BX78" s="401"/>
      <c r="BY78" s="401"/>
      <c r="BZ78" s="401"/>
      <c r="CA78" s="401"/>
      <c r="CB78" s="401"/>
      <c r="CC78" s="401"/>
      <c r="CD78" s="401"/>
      <c r="CE78" s="401"/>
      <c r="CF78" s="401"/>
      <c r="CG78" s="401"/>
      <c r="CH78" s="401"/>
      <c r="CI78" s="401"/>
      <c r="CJ78" s="401"/>
      <c r="CK78" s="401"/>
      <c r="CL78" s="401"/>
      <c r="CM78" s="401"/>
      <c r="CN78" s="401"/>
      <c r="CO78" s="401"/>
      <c r="CP78" s="401"/>
      <c r="CQ78" s="401"/>
      <c r="CR78" s="401"/>
      <c r="CS78" s="401"/>
      <c r="CT78" s="401"/>
      <c r="CU78" s="401"/>
      <c r="CV78" s="401"/>
      <c r="CW78" s="401"/>
      <c r="CX78" s="401"/>
      <c r="CY78" s="401"/>
      <c r="CZ78" s="401"/>
      <c r="DA78" s="401"/>
      <c r="DB78" s="401"/>
      <c r="DC78" s="401"/>
      <c r="DD78" s="401"/>
      <c r="DE78" s="401"/>
      <c r="DF78" s="401"/>
      <c r="DG78" s="401"/>
      <c r="DH78" s="401"/>
      <c r="DI78" s="401"/>
      <c r="DJ78" s="401"/>
      <c r="DK78" s="401"/>
      <c r="DL78" s="401"/>
      <c r="DM78" s="401"/>
      <c r="DN78" s="401"/>
      <c r="DO78" s="401"/>
      <c r="DP78" s="401"/>
      <c r="DQ78" s="401"/>
      <c r="DR78" s="401"/>
      <c r="DS78" s="401"/>
      <c r="DT78" s="401"/>
      <c r="DU78" s="401"/>
      <c r="DV78" s="401"/>
      <c r="DW78" s="401"/>
      <c r="DX78" s="401"/>
      <c r="DY78" s="401"/>
      <c r="DZ78" s="401"/>
      <c r="EA78" s="401"/>
      <c r="EB78" s="401"/>
      <c r="EC78" s="401"/>
      <c r="ED78" s="401"/>
      <c r="EE78" s="401"/>
      <c r="EF78" s="401"/>
      <c r="EG78" s="401"/>
      <c r="EH78" s="401"/>
      <c r="EI78" s="401"/>
      <c r="EJ78" s="401"/>
      <c r="EK78" s="401"/>
      <c r="EL78" s="401"/>
      <c r="EM78" s="401"/>
      <c r="EN78" s="401"/>
      <c r="EO78" s="401"/>
      <c r="EP78" s="401"/>
      <c r="EQ78" s="401"/>
      <c r="ER78" s="401"/>
      <c r="ES78" s="401"/>
      <c r="ET78" s="401"/>
      <c r="EU78" s="401"/>
      <c r="EV78" s="401"/>
      <c r="EW78" s="401"/>
      <c r="EX78" s="401"/>
      <c r="EY78" s="401"/>
      <c r="EZ78" s="401"/>
      <c r="FA78" s="401"/>
      <c r="FB78" s="401"/>
      <c r="FC78" s="401"/>
      <c r="FD78" s="401"/>
      <c r="FE78" s="401"/>
      <c r="FF78" s="401"/>
      <c r="FG78" s="401"/>
      <c r="FH78" s="401"/>
      <c r="FI78" s="401"/>
      <c r="FJ78" s="401"/>
      <c r="FK78" s="401"/>
      <c r="FL78" s="401"/>
      <c r="FM78" s="401"/>
      <c r="FN78" s="401"/>
      <c r="FO78" s="401"/>
      <c r="FP78" s="401"/>
      <c r="FQ78" s="401"/>
      <c r="FR78" s="401"/>
      <c r="FS78" s="401"/>
      <c r="FT78" s="401"/>
      <c r="FU78" s="401"/>
      <c r="FV78" s="401"/>
      <c r="FW78" s="401"/>
      <c r="FX78" s="401"/>
      <c r="FY78" s="401"/>
      <c r="FZ78" s="401"/>
      <c r="GA78" s="401"/>
      <c r="GB78" s="401"/>
      <c r="GC78" s="401"/>
      <c r="GD78" s="401"/>
      <c r="GE78" s="401"/>
      <c r="GF78" s="401"/>
      <c r="GG78" s="401"/>
      <c r="GH78" s="401"/>
      <c r="GI78" s="401"/>
      <c r="GJ78" s="401"/>
      <c r="GK78" s="401"/>
      <c r="GL78" s="401"/>
      <c r="GM78" s="401"/>
      <c r="GN78" s="401"/>
      <c r="GO78" s="401"/>
      <c r="GP78" s="401"/>
      <c r="GQ78" s="401"/>
      <c r="GR78" s="401"/>
      <c r="GS78" s="401"/>
      <c r="GT78" s="401"/>
      <c r="GU78" s="401"/>
      <c r="GV78" s="401"/>
      <c r="GW78" s="401"/>
      <c r="GX78" s="401"/>
      <c r="GY78" s="401"/>
      <c r="GZ78" s="401"/>
      <c r="HA78" s="401"/>
      <c r="HB78" s="401"/>
      <c r="HC78" s="401"/>
      <c r="HD78" s="401"/>
      <c r="HE78" s="401"/>
      <c r="HF78" s="401"/>
      <c r="HG78" s="401"/>
      <c r="HH78" s="401"/>
      <c r="HI78" s="401"/>
      <c r="HJ78" s="401"/>
      <c r="HK78" s="401"/>
      <c r="HL78" s="401"/>
      <c r="HM78" s="401"/>
      <c r="HN78" s="401"/>
      <c r="HO78" s="401"/>
      <c r="HP78" s="401"/>
      <c r="HQ78" s="401"/>
      <c r="HR78" s="401"/>
      <c r="HS78" s="401"/>
      <c r="HT78" s="401"/>
      <c r="HU78" s="401"/>
      <c r="HV78" s="401"/>
      <c r="HW78" s="401"/>
      <c r="HX78" s="401"/>
      <c r="HY78" s="401"/>
      <c r="HZ78" s="401"/>
      <c r="IA78" s="401"/>
      <c r="IB78" s="401"/>
      <c r="IC78" s="401"/>
      <c r="ID78" s="401"/>
      <c r="IE78" s="401"/>
      <c r="IF78" s="401"/>
      <c r="IG78" s="401"/>
      <c r="IH78" s="401"/>
      <c r="II78" s="401"/>
      <c r="IJ78" s="401"/>
      <c r="IK78" s="401"/>
      <c r="IL78" s="401"/>
      <c r="IM78" s="401"/>
      <c r="IN78" s="401"/>
      <c r="IO78" s="401"/>
      <c r="IP78" s="401"/>
      <c r="IQ78" s="401"/>
      <c r="IR78" s="401"/>
      <c r="IS78" s="401"/>
      <c r="IT78" s="401"/>
      <c r="IU78" s="401"/>
      <c r="IV78" s="401"/>
    </row>
    <row r="79" spans="1:256" s="425" customFormat="1" ht="46.5" customHeight="1" x14ac:dyDescent="0.25">
      <c r="A79" s="441"/>
      <c r="B79" s="440" t="s">
        <v>232</v>
      </c>
      <c r="C79" s="439"/>
      <c r="D79" s="438" t="s">
        <v>6</v>
      </c>
      <c r="E79" s="437"/>
      <c r="F79" s="436"/>
      <c r="G79" s="435">
        <f>+F79</f>
        <v>0</v>
      </c>
      <c r="I79" s="427"/>
      <c r="J79" s="427"/>
      <c r="K79" s="426"/>
    </row>
    <row r="80" spans="1:256" s="425" customFormat="1" ht="15.6" customHeight="1" thickBot="1" x14ac:dyDescent="0.3">
      <c r="A80" s="434"/>
      <c r="B80" s="433"/>
      <c r="C80" s="432"/>
      <c r="D80" s="431"/>
      <c r="E80" s="430"/>
      <c r="F80" s="429"/>
      <c r="G80" s="428"/>
      <c r="I80" s="427"/>
      <c r="J80" s="427"/>
      <c r="K80" s="426"/>
    </row>
    <row r="81" spans="1:256" s="419" customFormat="1" ht="31.5" customHeight="1" thickTop="1" thickBot="1" x14ac:dyDescent="0.25">
      <c r="A81" s="424"/>
      <c r="B81" s="423" t="s">
        <v>145</v>
      </c>
      <c r="C81" s="422"/>
      <c r="D81" s="422"/>
      <c r="E81" s="422"/>
      <c r="F81" s="421"/>
      <c r="G81" s="420">
        <f>SUM(G73:G79)</f>
        <v>0</v>
      </c>
    </row>
    <row r="82" spans="1:256" s="419" customFormat="1" ht="31.5" customHeight="1" thickTop="1" thickBot="1" x14ac:dyDescent="0.25">
      <c r="A82" s="424"/>
      <c r="B82" s="423" t="s">
        <v>145</v>
      </c>
      <c r="C82" s="422"/>
      <c r="D82" s="422"/>
      <c r="E82" s="422"/>
      <c r="F82" s="421"/>
      <c r="G82" s="420">
        <f>+G81</f>
        <v>0</v>
      </c>
    </row>
    <row r="83" spans="1:256" ht="21" thickTop="1" x14ac:dyDescent="0.3">
      <c r="A83" s="415"/>
      <c r="B83" s="418"/>
      <c r="C83" s="417"/>
      <c r="D83" s="416"/>
      <c r="E83" s="415"/>
      <c r="F83" s="415"/>
      <c r="G83" s="414"/>
    </row>
    <row r="84" spans="1:256" ht="18.75" x14ac:dyDescent="0.2">
      <c r="A84" s="413"/>
      <c r="B84" s="406" t="s">
        <v>152</v>
      </c>
      <c r="C84" s="404"/>
      <c r="D84" s="404"/>
      <c r="E84" s="404" t="s">
        <v>153</v>
      </c>
      <c r="F84" s="405"/>
      <c r="G84" s="404"/>
    </row>
    <row r="85" spans="1:256" ht="18.75" x14ac:dyDescent="0.25">
      <c r="A85" s="413"/>
      <c r="B85" s="406"/>
      <c r="C85" s="404"/>
      <c r="D85" s="404"/>
      <c r="E85" s="404"/>
      <c r="F85" s="405"/>
      <c r="G85" s="404"/>
      <c r="K85" s="412"/>
      <c r="L85" s="41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401"/>
      <c r="AB85" s="401"/>
      <c r="AC85" s="401"/>
      <c r="AD85" s="401"/>
      <c r="AE85" s="401"/>
      <c r="AF85" s="401"/>
      <c r="AG85" s="401"/>
      <c r="AH85" s="401"/>
      <c r="AI85" s="401"/>
      <c r="AJ85" s="401"/>
      <c r="AK85" s="401"/>
      <c r="AL85" s="401"/>
      <c r="AM85" s="401"/>
      <c r="AN85" s="401"/>
      <c r="AO85" s="401"/>
      <c r="AP85" s="401"/>
      <c r="AQ85" s="401"/>
      <c r="AR85" s="401"/>
      <c r="AS85" s="401"/>
      <c r="AT85" s="401"/>
      <c r="AU85" s="401"/>
      <c r="AV85" s="401"/>
      <c r="AW85" s="401"/>
      <c r="AX85" s="401"/>
      <c r="AY85" s="401"/>
      <c r="AZ85" s="401"/>
      <c r="BA85" s="401"/>
      <c r="BB85" s="401"/>
      <c r="BC85" s="401"/>
      <c r="BD85" s="401"/>
      <c r="BE85" s="401"/>
      <c r="BF85" s="401"/>
      <c r="BG85" s="401"/>
      <c r="BH85" s="401"/>
      <c r="BI85" s="401"/>
      <c r="BJ85" s="401"/>
      <c r="BK85" s="401"/>
      <c r="BL85" s="401"/>
      <c r="BM85" s="401"/>
      <c r="BN85" s="401"/>
      <c r="BO85" s="401"/>
      <c r="BP85" s="401"/>
      <c r="BQ85" s="401"/>
      <c r="BR85" s="401"/>
      <c r="BS85" s="401"/>
      <c r="BT85" s="401"/>
      <c r="BU85" s="401"/>
      <c r="BV85" s="401"/>
      <c r="BW85" s="401"/>
      <c r="BX85" s="401"/>
      <c r="BY85" s="401"/>
      <c r="BZ85" s="401"/>
      <c r="CA85" s="401"/>
      <c r="CB85" s="401"/>
      <c r="CC85" s="401"/>
      <c r="CD85" s="401"/>
      <c r="CE85" s="401"/>
      <c r="CF85" s="401"/>
      <c r="CG85" s="401"/>
      <c r="CH85" s="401"/>
      <c r="CI85" s="401"/>
      <c r="CJ85" s="401"/>
      <c r="CK85" s="401"/>
      <c r="CL85" s="401"/>
      <c r="CM85" s="401"/>
      <c r="CN85" s="401"/>
      <c r="CO85" s="401"/>
      <c r="CP85" s="401"/>
      <c r="CQ85" s="401"/>
      <c r="CR85" s="401"/>
      <c r="CS85" s="401"/>
      <c r="CT85" s="401"/>
      <c r="CU85" s="401"/>
      <c r="CV85" s="401"/>
      <c r="CW85" s="401"/>
      <c r="CX85" s="401"/>
      <c r="CY85" s="401"/>
      <c r="CZ85" s="401"/>
      <c r="DA85" s="401"/>
      <c r="DB85" s="401"/>
      <c r="DC85" s="401"/>
      <c r="DD85" s="401"/>
      <c r="DE85" s="401"/>
      <c r="DF85" s="401"/>
      <c r="DG85" s="401"/>
      <c r="DH85" s="401"/>
      <c r="DI85" s="401"/>
      <c r="DJ85" s="401"/>
      <c r="DK85" s="401"/>
      <c r="DL85" s="401"/>
      <c r="DM85" s="401"/>
      <c r="DN85" s="401"/>
      <c r="DO85" s="401"/>
      <c r="DP85" s="401"/>
      <c r="DQ85" s="401"/>
      <c r="DR85" s="401"/>
      <c r="DS85" s="401"/>
      <c r="DT85" s="401"/>
      <c r="DU85" s="401"/>
      <c r="DV85" s="401"/>
      <c r="DW85" s="401"/>
      <c r="DX85" s="401"/>
      <c r="DY85" s="401"/>
      <c r="DZ85" s="401"/>
      <c r="EA85" s="401"/>
      <c r="EB85" s="401"/>
      <c r="EC85" s="401"/>
      <c r="ED85" s="401"/>
      <c r="EE85" s="401"/>
      <c r="EF85" s="401"/>
      <c r="EG85" s="401"/>
      <c r="EH85" s="401"/>
      <c r="EI85" s="401"/>
      <c r="EJ85" s="401"/>
      <c r="EK85" s="401"/>
      <c r="EL85" s="401"/>
      <c r="EM85" s="401"/>
      <c r="EN85" s="401"/>
      <c r="EO85" s="401"/>
      <c r="EP85" s="401"/>
      <c r="EQ85" s="401"/>
      <c r="ER85" s="401"/>
      <c r="ES85" s="401"/>
      <c r="ET85" s="401"/>
      <c r="EU85" s="401"/>
      <c r="EV85" s="401"/>
      <c r="EW85" s="401"/>
      <c r="EX85" s="401"/>
      <c r="EY85" s="401"/>
      <c r="EZ85" s="401"/>
      <c r="FA85" s="401"/>
      <c r="FB85" s="401"/>
      <c r="FC85" s="401"/>
      <c r="FD85" s="401"/>
      <c r="FE85" s="401"/>
      <c r="FF85" s="401"/>
      <c r="FG85" s="401"/>
      <c r="FH85" s="401"/>
      <c r="FI85" s="401"/>
      <c r="FJ85" s="401"/>
      <c r="FK85" s="401"/>
      <c r="FL85" s="401"/>
      <c r="FM85" s="401"/>
      <c r="FN85" s="401"/>
      <c r="FO85" s="401"/>
      <c r="FP85" s="401"/>
      <c r="FQ85" s="401"/>
      <c r="FR85" s="401"/>
      <c r="FS85" s="401"/>
      <c r="FT85" s="401"/>
      <c r="FU85" s="401"/>
      <c r="FV85" s="401"/>
      <c r="FW85" s="401"/>
      <c r="FX85" s="401"/>
      <c r="FY85" s="401"/>
      <c r="FZ85" s="401"/>
      <c r="GA85" s="401"/>
      <c r="GB85" s="401"/>
      <c r="GC85" s="401"/>
      <c r="GD85" s="401"/>
      <c r="GE85" s="401"/>
      <c r="GF85" s="401"/>
      <c r="GG85" s="401"/>
      <c r="GH85" s="401"/>
      <c r="GI85" s="401"/>
      <c r="GJ85" s="401"/>
      <c r="GK85" s="401"/>
      <c r="GL85" s="401"/>
      <c r="GM85" s="401"/>
      <c r="GN85" s="401"/>
      <c r="GO85" s="401"/>
      <c r="GP85" s="401"/>
      <c r="GQ85" s="401"/>
      <c r="GR85" s="401"/>
      <c r="GS85" s="401"/>
      <c r="GT85" s="401"/>
      <c r="GU85" s="401"/>
      <c r="GV85" s="401"/>
      <c r="GW85" s="401"/>
      <c r="GX85" s="401"/>
      <c r="GY85" s="401"/>
      <c r="GZ85" s="401"/>
      <c r="HA85" s="401"/>
      <c r="HB85" s="401"/>
      <c r="HC85" s="401"/>
      <c r="HD85" s="401"/>
      <c r="HE85" s="401"/>
      <c r="HF85" s="401"/>
      <c r="HG85" s="401"/>
      <c r="HH85" s="401"/>
      <c r="HI85" s="401"/>
      <c r="HJ85" s="401"/>
      <c r="HK85" s="401"/>
      <c r="HL85" s="401"/>
      <c r="HM85" s="401"/>
      <c r="HN85" s="401"/>
      <c r="HO85" s="401"/>
      <c r="HP85" s="401"/>
      <c r="HQ85" s="401"/>
      <c r="HR85" s="401"/>
      <c r="HS85" s="401"/>
      <c r="HT85" s="401"/>
      <c r="HU85" s="401"/>
      <c r="HV85" s="401"/>
      <c r="HW85" s="401"/>
      <c r="HX85" s="401"/>
      <c r="HY85" s="401"/>
      <c r="HZ85" s="401"/>
      <c r="IA85" s="401"/>
      <c r="IB85" s="401"/>
      <c r="IC85" s="401"/>
      <c r="ID85" s="401"/>
      <c r="IE85" s="401"/>
      <c r="IF85" s="401"/>
      <c r="IG85" s="401"/>
      <c r="IH85" s="401"/>
      <c r="II85" s="401"/>
      <c r="IJ85" s="401"/>
      <c r="IK85" s="401"/>
      <c r="IL85" s="401"/>
      <c r="IM85" s="401"/>
      <c r="IN85" s="401"/>
      <c r="IO85" s="401"/>
      <c r="IP85" s="401"/>
      <c r="IQ85" s="401"/>
      <c r="IR85" s="401"/>
      <c r="IS85" s="401"/>
      <c r="IT85" s="401"/>
      <c r="IU85" s="401"/>
      <c r="IV85" s="401"/>
    </row>
    <row r="86" spans="1:256" ht="23.25" customHeight="1" x14ac:dyDescent="0.25">
      <c r="A86" s="413"/>
      <c r="B86" s="406"/>
      <c r="C86" s="404"/>
      <c r="D86" s="404"/>
      <c r="E86" s="404"/>
      <c r="F86" s="405"/>
      <c r="G86" s="404"/>
      <c r="H86" s="401"/>
      <c r="I86" s="412"/>
      <c r="J86" s="412"/>
      <c r="K86" s="412"/>
      <c r="L86" s="41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401"/>
      <c r="AE86" s="401"/>
      <c r="AF86" s="401"/>
      <c r="AG86" s="401"/>
      <c r="AH86" s="401"/>
      <c r="AI86" s="401"/>
      <c r="AJ86" s="401"/>
      <c r="AK86" s="401"/>
      <c r="AL86" s="401"/>
      <c r="AM86" s="401"/>
      <c r="AN86" s="401"/>
      <c r="AO86" s="401"/>
      <c r="AP86" s="401"/>
      <c r="AQ86" s="401"/>
      <c r="AR86" s="401"/>
      <c r="AS86" s="401"/>
      <c r="AT86" s="401"/>
      <c r="AU86" s="401"/>
      <c r="AV86" s="401"/>
      <c r="AW86" s="401"/>
      <c r="AX86" s="401"/>
      <c r="AY86" s="401"/>
      <c r="AZ86" s="401"/>
      <c r="BA86" s="401"/>
      <c r="BB86" s="401"/>
      <c r="BC86" s="401"/>
      <c r="BD86" s="401"/>
      <c r="BE86" s="401"/>
      <c r="BF86" s="401"/>
      <c r="BG86" s="401"/>
      <c r="BH86" s="401"/>
      <c r="BI86" s="401"/>
      <c r="BJ86" s="401"/>
      <c r="BK86" s="401"/>
      <c r="BL86" s="401"/>
      <c r="BM86" s="401"/>
      <c r="BN86" s="401"/>
      <c r="BO86" s="401"/>
      <c r="BP86" s="401"/>
      <c r="BQ86" s="401"/>
      <c r="BR86" s="401"/>
      <c r="BS86" s="401"/>
      <c r="BT86" s="401"/>
      <c r="BU86" s="401"/>
      <c r="BV86" s="401"/>
      <c r="BW86" s="401"/>
      <c r="BX86" s="401"/>
      <c r="BY86" s="401"/>
      <c r="BZ86" s="401"/>
      <c r="CA86" s="401"/>
      <c r="CB86" s="401"/>
      <c r="CC86" s="401"/>
      <c r="CD86" s="401"/>
      <c r="CE86" s="401"/>
      <c r="CF86" s="401"/>
      <c r="CG86" s="401"/>
      <c r="CH86" s="401"/>
      <c r="CI86" s="401"/>
      <c r="CJ86" s="401"/>
      <c r="CK86" s="401"/>
      <c r="CL86" s="401"/>
      <c r="CM86" s="401"/>
      <c r="CN86" s="401"/>
      <c r="CO86" s="401"/>
      <c r="CP86" s="401"/>
      <c r="CQ86" s="401"/>
      <c r="CR86" s="401"/>
      <c r="CS86" s="401"/>
      <c r="CT86" s="401"/>
      <c r="CU86" s="401"/>
      <c r="CV86" s="401"/>
      <c r="CW86" s="401"/>
      <c r="CX86" s="401"/>
      <c r="CY86" s="401"/>
      <c r="CZ86" s="401"/>
      <c r="DA86" s="401"/>
      <c r="DB86" s="401"/>
      <c r="DC86" s="401"/>
      <c r="DD86" s="401"/>
      <c r="DE86" s="401"/>
      <c r="DF86" s="401"/>
      <c r="DG86" s="401"/>
      <c r="DH86" s="401"/>
      <c r="DI86" s="401"/>
      <c r="DJ86" s="401"/>
      <c r="DK86" s="401"/>
      <c r="DL86" s="401"/>
      <c r="DM86" s="401"/>
      <c r="DN86" s="401"/>
      <c r="DO86" s="401"/>
      <c r="DP86" s="401"/>
      <c r="DQ86" s="401"/>
      <c r="DR86" s="401"/>
      <c r="DS86" s="401"/>
      <c r="DT86" s="401"/>
      <c r="DU86" s="401"/>
      <c r="DV86" s="401"/>
      <c r="DW86" s="401"/>
      <c r="DX86" s="401"/>
      <c r="DY86" s="401"/>
      <c r="DZ86" s="401"/>
      <c r="EA86" s="401"/>
      <c r="EB86" s="401"/>
      <c r="EC86" s="401"/>
      <c r="ED86" s="401"/>
      <c r="EE86" s="401"/>
      <c r="EF86" s="401"/>
      <c r="EG86" s="401"/>
      <c r="EH86" s="401"/>
      <c r="EI86" s="401"/>
      <c r="EJ86" s="401"/>
      <c r="EK86" s="401"/>
      <c r="EL86" s="401"/>
      <c r="EM86" s="401"/>
      <c r="EN86" s="401"/>
      <c r="EO86" s="401"/>
      <c r="EP86" s="401"/>
      <c r="EQ86" s="401"/>
      <c r="ER86" s="401"/>
      <c r="ES86" s="401"/>
      <c r="ET86" s="401"/>
      <c r="EU86" s="401"/>
      <c r="EV86" s="401"/>
      <c r="EW86" s="401"/>
      <c r="EX86" s="401"/>
      <c r="EY86" s="401"/>
      <c r="EZ86" s="401"/>
      <c r="FA86" s="401"/>
      <c r="FB86" s="401"/>
      <c r="FC86" s="401"/>
      <c r="FD86" s="401"/>
      <c r="FE86" s="401"/>
      <c r="FF86" s="401"/>
      <c r="FG86" s="401"/>
      <c r="FH86" s="401"/>
      <c r="FI86" s="401"/>
      <c r="FJ86" s="401"/>
      <c r="FK86" s="401"/>
      <c r="FL86" s="401"/>
      <c r="FM86" s="401"/>
      <c r="FN86" s="401"/>
      <c r="FO86" s="401"/>
      <c r="FP86" s="401"/>
      <c r="FQ86" s="401"/>
      <c r="FR86" s="401"/>
      <c r="FS86" s="401"/>
      <c r="FT86" s="401"/>
      <c r="FU86" s="401"/>
      <c r="FV86" s="401"/>
      <c r="FW86" s="401"/>
      <c r="FX86" s="401"/>
      <c r="FY86" s="401"/>
      <c r="FZ86" s="401"/>
      <c r="GA86" s="401"/>
      <c r="GB86" s="401"/>
      <c r="GC86" s="401"/>
      <c r="GD86" s="401"/>
      <c r="GE86" s="401"/>
      <c r="GF86" s="401"/>
      <c r="GG86" s="401"/>
      <c r="GH86" s="401"/>
      <c r="GI86" s="401"/>
      <c r="GJ86" s="401"/>
      <c r="GK86" s="401"/>
      <c r="GL86" s="401"/>
      <c r="GM86" s="401"/>
      <c r="GN86" s="401"/>
      <c r="GO86" s="401"/>
      <c r="GP86" s="401"/>
      <c r="GQ86" s="401"/>
      <c r="GR86" s="401"/>
      <c r="GS86" s="401"/>
      <c r="GT86" s="401"/>
      <c r="GU86" s="401"/>
      <c r="GV86" s="401"/>
      <c r="GW86" s="401"/>
      <c r="GX86" s="401"/>
      <c r="GY86" s="401"/>
      <c r="GZ86" s="401"/>
      <c r="HA86" s="401"/>
      <c r="HB86" s="401"/>
      <c r="HC86" s="401"/>
      <c r="HD86" s="401"/>
      <c r="HE86" s="401"/>
      <c r="HF86" s="401"/>
      <c r="HG86" s="401"/>
      <c r="HH86" s="401"/>
      <c r="HI86" s="401"/>
      <c r="HJ86" s="401"/>
      <c r="HK86" s="401"/>
      <c r="HL86" s="401"/>
      <c r="HM86" s="401"/>
      <c r="HN86" s="401"/>
      <c r="HO86" s="401"/>
      <c r="HP86" s="401"/>
      <c r="HQ86" s="401"/>
      <c r="HR86" s="401"/>
      <c r="HS86" s="401"/>
      <c r="HT86" s="401"/>
      <c r="HU86" s="401"/>
      <c r="HV86" s="401"/>
      <c r="HW86" s="401"/>
      <c r="HX86" s="401"/>
      <c r="HY86" s="401"/>
      <c r="HZ86" s="401"/>
      <c r="IA86" s="401"/>
      <c r="IB86" s="401"/>
      <c r="IC86" s="401"/>
      <c r="ID86" s="401"/>
      <c r="IE86" s="401"/>
      <c r="IF86" s="401"/>
      <c r="IG86" s="401"/>
      <c r="IH86" s="401"/>
      <c r="II86" s="401"/>
      <c r="IJ86" s="401"/>
      <c r="IK86" s="401"/>
      <c r="IL86" s="401"/>
      <c r="IM86" s="401"/>
      <c r="IN86" s="401"/>
      <c r="IO86" s="401"/>
      <c r="IP86" s="401"/>
      <c r="IQ86" s="401"/>
      <c r="IR86" s="401"/>
      <c r="IS86" s="401"/>
      <c r="IT86" s="401"/>
      <c r="IU86" s="401"/>
      <c r="IV86" s="401"/>
    </row>
    <row r="87" spans="1:256" ht="18.75" x14ac:dyDescent="0.25">
      <c r="A87" s="413"/>
      <c r="B87" s="406" t="s">
        <v>154</v>
      </c>
      <c r="C87" s="404"/>
      <c r="D87" s="404"/>
      <c r="E87" s="404" t="s">
        <v>154</v>
      </c>
      <c r="F87" s="405"/>
      <c r="G87" s="404"/>
      <c r="H87" s="401"/>
      <c r="I87" s="412"/>
      <c r="J87" s="412"/>
      <c r="K87" s="412"/>
      <c r="L87" s="411"/>
      <c r="M87" s="401"/>
      <c r="N87" s="401"/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  <c r="AA87" s="401"/>
      <c r="AB87" s="401"/>
      <c r="AC87" s="401"/>
      <c r="AD87" s="401"/>
      <c r="AE87" s="401"/>
      <c r="AF87" s="401"/>
      <c r="AG87" s="401"/>
      <c r="AH87" s="401"/>
      <c r="AI87" s="401"/>
      <c r="AJ87" s="401"/>
      <c r="AK87" s="401"/>
      <c r="AL87" s="401"/>
      <c r="AM87" s="401"/>
      <c r="AN87" s="401"/>
      <c r="AO87" s="401"/>
      <c r="AP87" s="401"/>
      <c r="AQ87" s="401"/>
      <c r="AR87" s="401"/>
      <c r="AS87" s="401"/>
      <c r="AT87" s="401"/>
      <c r="AU87" s="401"/>
      <c r="AV87" s="401"/>
      <c r="AW87" s="401"/>
      <c r="AX87" s="401"/>
      <c r="AY87" s="401"/>
      <c r="AZ87" s="401"/>
      <c r="BA87" s="401"/>
      <c r="BB87" s="401"/>
      <c r="BC87" s="401"/>
      <c r="BD87" s="401"/>
      <c r="BE87" s="401"/>
      <c r="BF87" s="401"/>
      <c r="BG87" s="401"/>
      <c r="BH87" s="401"/>
      <c r="BI87" s="401"/>
      <c r="BJ87" s="401"/>
      <c r="BK87" s="401"/>
      <c r="BL87" s="401"/>
      <c r="BM87" s="401"/>
      <c r="BN87" s="401"/>
      <c r="BO87" s="401"/>
      <c r="BP87" s="401"/>
      <c r="BQ87" s="401"/>
      <c r="BR87" s="401"/>
      <c r="BS87" s="401"/>
      <c r="BT87" s="401"/>
      <c r="BU87" s="401"/>
      <c r="BV87" s="401"/>
      <c r="BW87" s="401"/>
      <c r="BX87" s="401"/>
      <c r="BY87" s="401"/>
      <c r="BZ87" s="401"/>
      <c r="CA87" s="401"/>
      <c r="CB87" s="401"/>
      <c r="CC87" s="401"/>
      <c r="CD87" s="401"/>
      <c r="CE87" s="401"/>
      <c r="CF87" s="401"/>
      <c r="CG87" s="401"/>
      <c r="CH87" s="401"/>
      <c r="CI87" s="401"/>
      <c r="CJ87" s="401"/>
      <c r="CK87" s="401"/>
      <c r="CL87" s="401"/>
      <c r="CM87" s="401"/>
      <c r="CN87" s="401"/>
      <c r="CO87" s="401"/>
      <c r="CP87" s="401"/>
      <c r="CQ87" s="401"/>
      <c r="CR87" s="401"/>
      <c r="CS87" s="401"/>
      <c r="CT87" s="401"/>
      <c r="CU87" s="401"/>
      <c r="CV87" s="401"/>
      <c r="CW87" s="401"/>
      <c r="CX87" s="401"/>
      <c r="CY87" s="401"/>
      <c r="CZ87" s="401"/>
      <c r="DA87" s="401"/>
      <c r="DB87" s="401"/>
      <c r="DC87" s="401"/>
      <c r="DD87" s="401"/>
      <c r="DE87" s="401"/>
      <c r="DF87" s="401"/>
      <c r="DG87" s="401"/>
      <c r="DH87" s="401"/>
      <c r="DI87" s="401"/>
      <c r="DJ87" s="401"/>
      <c r="DK87" s="401"/>
      <c r="DL87" s="401"/>
      <c r="DM87" s="401"/>
      <c r="DN87" s="401"/>
      <c r="DO87" s="401"/>
      <c r="DP87" s="401"/>
      <c r="DQ87" s="401"/>
      <c r="DR87" s="401"/>
      <c r="DS87" s="401"/>
      <c r="DT87" s="401"/>
      <c r="DU87" s="401"/>
      <c r="DV87" s="401"/>
      <c r="DW87" s="401"/>
      <c r="DX87" s="401"/>
      <c r="DY87" s="401"/>
      <c r="DZ87" s="401"/>
      <c r="EA87" s="401"/>
      <c r="EB87" s="401"/>
      <c r="EC87" s="401"/>
      <c r="ED87" s="401"/>
      <c r="EE87" s="401"/>
      <c r="EF87" s="401"/>
      <c r="EG87" s="401"/>
      <c r="EH87" s="401"/>
      <c r="EI87" s="401"/>
      <c r="EJ87" s="401"/>
      <c r="EK87" s="401"/>
      <c r="EL87" s="401"/>
      <c r="EM87" s="401"/>
      <c r="EN87" s="401"/>
      <c r="EO87" s="401"/>
      <c r="EP87" s="401"/>
      <c r="EQ87" s="401"/>
      <c r="ER87" s="401"/>
      <c r="ES87" s="401"/>
      <c r="ET87" s="401"/>
      <c r="EU87" s="401"/>
      <c r="EV87" s="401"/>
      <c r="EW87" s="401"/>
      <c r="EX87" s="401"/>
      <c r="EY87" s="401"/>
      <c r="EZ87" s="401"/>
      <c r="FA87" s="401"/>
      <c r="FB87" s="401"/>
      <c r="FC87" s="401"/>
      <c r="FD87" s="401"/>
      <c r="FE87" s="401"/>
      <c r="FF87" s="401"/>
      <c r="FG87" s="401"/>
      <c r="FH87" s="401"/>
      <c r="FI87" s="401"/>
      <c r="FJ87" s="401"/>
      <c r="FK87" s="401"/>
      <c r="FL87" s="401"/>
      <c r="FM87" s="401"/>
      <c r="FN87" s="401"/>
      <c r="FO87" s="401"/>
      <c r="FP87" s="401"/>
      <c r="FQ87" s="401"/>
      <c r="FR87" s="401"/>
      <c r="FS87" s="401"/>
      <c r="FT87" s="401"/>
      <c r="FU87" s="401"/>
      <c r="FV87" s="401"/>
      <c r="FW87" s="401"/>
      <c r="FX87" s="401"/>
      <c r="FY87" s="401"/>
      <c r="FZ87" s="401"/>
      <c r="GA87" s="401"/>
      <c r="GB87" s="401"/>
      <c r="GC87" s="401"/>
      <c r="GD87" s="401"/>
      <c r="GE87" s="401"/>
      <c r="GF87" s="401"/>
      <c r="GG87" s="401"/>
      <c r="GH87" s="401"/>
      <c r="GI87" s="401"/>
      <c r="GJ87" s="401"/>
      <c r="GK87" s="401"/>
      <c r="GL87" s="401"/>
      <c r="GM87" s="401"/>
      <c r="GN87" s="401"/>
      <c r="GO87" s="401"/>
      <c r="GP87" s="401"/>
      <c r="GQ87" s="401"/>
      <c r="GR87" s="401"/>
      <c r="GS87" s="401"/>
      <c r="GT87" s="401"/>
      <c r="GU87" s="401"/>
      <c r="GV87" s="401"/>
      <c r="GW87" s="401"/>
      <c r="GX87" s="401"/>
      <c r="GY87" s="401"/>
      <c r="GZ87" s="401"/>
      <c r="HA87" s="401"/>
      <c r="HB87" s="401"/>
      <c r="HC87" s="401"/>
      <c r="HD87" s="401"/>
      <c r="HE87" s="401"/>
      <c r="HF87" s="401"/>
      <c r="HG87" s="401"/>
      <c r="HH87" s="401"/>
      <c r="HI87" s="401"/>
      <c r="HJ87" s="401"/>
      <c r="HK87" s="401"/>
      <c r="HL87" s="401"/>
      <c r="HM87" s="401"/>
      <c r="HN87" s="401"/>
      <c r="HO87" s="401"/>
      <c r="HP87" s="401"/>
      <c r="HQ87" s="401"/>
      <c r="HR87" s="401"/>
      <c r="HS87" s="401"/>
      <c r="HT87" s="401"/>
      <c r="HU87" s="401"/>
      <c r="HV87" s="401"/>
      <c r="HW87" s="401"/>
      <c r="HX87" s="401"/>
      <c r="HY87" s="401"/>
      <c r="HZ87" s="401"/>
      <c r="IA87" s="401"/>
      <c r="IB87" s="401"/>
      <c r="IC87" s="401"/>
      <c r="ID87" s="401"/>
      <c r="IE87" s="401"/>
      <c r="IF87" s="401"/>
      <c r="IG87" s="401"/>
      <c r="IH87" s="401"/>
      <c r="II87" s="401"/>
      <c r="IJ87" s="401"/>
      <c r="IK87" s="401"/>
      <c r="IL87" s="401"/>
      <c r="IM87" s="401"/>
      <c r="IN87" s="401"/>
      <c r="IO87" s="401"/>
      <c r="IP87" s="401"/>
      <c r="IQ87" s="401"/>
      <c r="IR87" s="401"/>
      <c r="IS87" s="401"/>
      <c r="IT87" s="401"/>
      <c r="IU87" s="401"/>
      <c r="IV87" s="401"/>
    </row>
    <row r="88" spans="1:256" ht="14.25" customHeight="1" x14ac:dyDescent="0.25">
      <c r="A88" s="413"/>
      <c r="B88" s="409" t="s">
        <v>155</v>
      </c>
      <c r="C88" s="408"/>
      <c r="D88" s="404"/>
      <c r="E88" s="408" t="s">
        <v>231</v>
      </c>
      <c r="F88" s="405"/>
      <c r="G88" s="404"/>
      <c r="H88" s="401"/>
      <c r="I88" s="412"/>
      <c r="J88" s="412"/>
      <c r="K88" s="412"/>
      <c r="L88" s="41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401"/>
      <c r="AE88" s="401"/>
      <c r="AF88" s="401"/>
      <c r="AG88" s="401"/>
      <c r="AH88" s="401"/>
      <c r="AI88" s="401"/>
      <c r="AJ88" s="401"/>
      <c r="AK88" s="401"/>
      <c r="AL88" s="401"/>
      <c r="AM88" s="401"/>
      <c r="AN88" s="401"/>
      <c r="AO88" s="401"/>
      <c r="AP88" s="401"/>
      <c r="AQ88" s="401"/>
      <c r="AR88" s="401"/>
      <c r="AS88" s="401"/>
      <c r="AT88" s="401"/>
      <c r="AU88" s="401"/>
      <c r="AV88" s="401"/>
      <c r="AW88" s="401"/>
      <c r="AX88" s="401"/>
      <c r="AY88" s="401"/>
      <c r="AZ88" s="401"/>
      <c r="BA88" s="401"/>
      <c r="BB88" s="401"/>
      <c r="BC88" s="401"/>
      <c r="BD88" s="401"/>
      <c r="BE88" s="401"/>
      <c r="BF88" s="401"/>
      <c r="BG88" s="401"/>
      <c r="BH88" s="401"/>
      <c r="BI88" s="401"/>
      <c r="BJ88" s="401"/>
      <c r="BK88" s="401"/>
      <c r="BL88" s="401"/>
      <c r="BM88" s="401"/>
      <c r="BN88" s="401"/>
      <c r="BO88" s="401"/>
      <c r="BP88" s="401"/>
      <c r="BQ88" s="401"/>
      <c r="BR88" s="401"/>
      <c r="BS88" s="401"/>
      <c r="BT88" s="401"/>
      <c r="BU88" s="401"/>
      <c r="BV88" s="401"/>
      <c r="BW88" s="401"/>
      <c r="BX88" s="401"/>
      <c r="BY88" s="401"/>
      <c r="BZ88" s="401"/>
      <c r="CA88" s="401"/>
      <c r="CB88" s="401"/>
      <c r="CC88" s="401"/>
      <c r="CD88" s="401"/>
      <c r="CE88" s="401"/>
      <c r="CF88" s="401"/>
      <c r="CG88" s="401"/>
      <c r="CH88" s="401"/>
      <c r="CI88" s="401"/>
      <c r="CJ88" s="401"/>
      <c r="CK88" s="401"/>
      <c r="CL88" s="401"/>
      <c r="CM88" s="401"/>
      <c r="CN88" s="401"/>
      <c r="CO88" s="401"/>
      <c r="CP88" s="401"/>
      <c r="CQ88" s="401"/>
      <c r="CR88" s="401"/>
      <c r="CS88" s="401"/>
      <c r="CT88" s="401"/>
      <c r="CU88" s="401"/>
      <c r="CV88" s="401"/>
      <c r="CW88" s="401"/>
      <c r="CX88" s="401"/>
      <c r="CY88" s="401"/>
      <c r="CZ88" s="401"/>
      <c r="DA88" s="401"/>
      <c r="DB88" s="401"/>
      <c r="DC88" s="401"/>
      <c r="DD88" s="401"/>
      <c r="DE88" s="401"/>
      <c r="DF88" s="401"/>
      <c r="DG88" s="401"/>
      <c r="DH88" s="401"/>
      <c r="DI88" s="401"/>
      <c r="DJ88" s="401"/>
      <c r="DK88" s="401"/>
      <c r="DL88" s="401"/>
      <c r="DM88" s="401"/>
      <c r="DN88" s="401"/>
      <c r="DO88" s="401"/>
      <c r="DP88" s="401"/>
      <c r="DQ88" s="401"/>
      <c r="DR88" s="401"/>
      <c r="DS88" s="401"/>
      <c r="DT88" s="401"/>
      <c r="DU88" s="401"/>
      <c r="DV88" s="401"/>
      <c r="DW88" s="401"/>
      <c r="DX88" s="401"/>
      <c r="DY88" s="401"/>
      <c r="DZ88" s="401"/>
      <c r="EA88" s="401"/>
      <c r="EB88" s="401"/>
      <c r="EC88" s="401"/>
      <c r="ED88" s="401"/>
      <c r="EE88" s="401"/>
      <c r="EF88" s="401"/>
      <c r="EG88" s="401"/>
      <c r="EH88" s="401"/>
      <c r="EI88" s="401"/>
      <c r="EJ88" s="401"/>
      <c r="EK88" s="401"/>
      <c r="EL88" s="401"/>
      <c r="EM88" s="401"/>
      <c r="EN88" s="401"/>
      <c r="EO88" s="401"/>
      <c r="EP88" s="401"/>
      <c r="EQ88" s="401"/>
      <c r="ER88" s="401"/>
      <c r="ES88" s="401"/>
      <c r="ET88" s="401"/>
      <c r="EU88" s="401"/>
      <c r="EV88" s="401"/>
      <c r="EW88" s="401"/>
      <c r="EX88" s="401"/>
      <c r="EY88" s="401"/>
      <c r="EZ88" s="401"/>
      <c r="FA88" s="401"/>
      <c r="FB88" s="401"/>
      <c r="FC88" s="401"/>
      <c r="FD88" s="401"/>
      <c r="FE88" s="401"/>
      <c r="FF88" s="401"/>
      <c r="FG88" s="401"/>
      <c r="FH88" s="401"/>
      <c r="FI88" s="401"/>
      <c r="FJ88" s="401"/>
      <c r="FK88" s="401"/>
      <c r="FL88" s="401"/>
      <c r="FM88" s="401"/>
      <c r="FN88" s="401"/>
      <c r="FO88" s="401"/>
      <c r="FP88" s="401"/>
      <c r="FQ88" s="401"/>
      <c r="FR88" s="401"/>
      <c r="FS88" s="401"/>
      <c r="FT88" s="401"/>
      <c r="FU88" s="401"/>
      <c r="FV88" s="401"/>
      <c r="FW88" s="401"/>
      <c r="FX88" s="401"/>
      <c r="FY88" s="401"/>
      <c r="FZ88" s="401"/>
      <c r="GA88" s="401"/>
      <c r="GB88" s="401"/>
      <c r="GC88" s="401"/>
      <c r="GD88" s="401"/>
      <c r="GE88" s="401"/>
      <c r="GF88" s="401"/>
      <c r="GG88" s="401"/>
      <c r="GH88" s="401"/>
      <c r="GI88" s="401"/>
      <c r="GJ88" s="401"/>
      <c r="GK88" s="401"/>
      <c r="GL88" s="401"/>
      <c r="GM88" s="401"/>
      <c r="GN88" s="401"/>
      <c r="GO88" s="401"/>
      <c r="GP88" s="401"/>
      <c r="GQ88" s="401"/>
      <c r="GR88" s="401"/>
      <c r="GS88" s="401"/>
      <c r="GT88" s="401"/>
      <c r="GU88" s="401"/>
      <c r="GV88" s="401"/>
      <c r="GW88" s="401"/>
      <c r="GX88" s="401"/>
      <c r="GY88" s="401"/>
      <c r="GZ88" s="401"/>
      <c r="HA88" s="401"/>
      <c r="HB88" s="401"/>
      <c r="HC88" s="401"/>
      <c r="HD88" s="401"/>
      <c r="HE88" s="401"/>
      <c r="HF88" s="401"/>
      <c r="HG88" s="401"/>
      <c r="HH88" s="401"/>
      <c r="HI88" s="401"/>
      <c r="HJ88" s="401"/>
      <c r="HK88" s="401"/>
      <c r="HL88" s="401"/>
      <c r="HM88" s="401"/>
      <c r="HN88" s="401"/>
      <c r="HO88" s="401"/>
      <c r="HP88" s="401"/>
      <c r="HQ88" s="401"/>
      <c r="HR88" s="401"/>
      <c r="HS88" s="401"/>
      <c r="HT88" s="401"/>
      <c r="HU88" s="401"/>
      <c r="HV88" s="401"/>
      <c r="HW88" s="401"/>
      <c r="HX88" s="401"/>
      <c r="HY88" s="401"/>
      <c r="HZ88" s="401"/>
      <c r="IA88" s="401"/>
      <c r="IB88" s="401"/>
      <c r="IC88" s="401"/>
      <c r="ID88" s="401"/>
      <c r="IE88" s="401"/>
      <c r="IF88" s="401"/>
      <c r="IG88" s="401"/>
      <c r="IH88" s="401"/>
      <c r="II88" s="401"/>
      <c r="IJ88" s="401"/>
      <c r="IK88" s="401"/>
      <c r="IL88" s="401"/>
      <c r="IM88" s="401"/>
      <c r="IN88" s="401"/>
      <c r="IO88" s="401"/>
      <c r="IP88" s="401"/>
      <c r="IQ88" s="401"/>
      <c r="IR88" s="401"/>
      <c r="IS88" s="401"/>
      <c r="IT88" s="401"/>
      <c r="IU88" s="401"/>
      <c r="IV88" s="401"/>
    </row>
    <row r="89" spans="1:256" ht="18.75" x14ac:dyDescent="0.25">
      <c r="A89" s="413"/>
      <c r="B89" s="406" t="s">
        <v>157</v>
      </c>
      <c r="C89" s="404"/>
      <c r="D89" s="404"/>
      <c r="E89" s="404" t="s">
        <v>158</v>
      </c>
      <c r="F89" s="405"/>
      <c r="G89" s="404"/>
      <c r="H89" s="401"/>
      <c r="I89" s="412"/>
      <c r="J89" s="412"/>
      <c r="K89" s="412"/>
      <c r="L89" s="41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401"/>
      <c r="AE89" s="401"/>
      <c r="AF89" s="401"/>
      <c r="AG89" s="401"/>
      <c r="AH89" s="401"/>
      <c r="AI89" s="401"/>
      <c r="AJ89" s="401"/>
      <c r="AK89" s="401"/>
      <c r="AL89" s="401"/>
      <c r="AM89" s="401"/>
      <c r="AN89" s="401"/>
      <c r="AO89" s="401"/>
      <c r="AP89" s="401"/>
      <c r="AQ89" s="401"/>
      <c r="AR89" s="401"/>
      <c r="AS89" s="401"/>
      <c r="AT89" s="401"/>
      <c r="AU89" s="401"/>
      <c r="AV89" s="401"/>
      <c r="AW89" s="401"/>
      <c r="AX89" s="401"/>
      <c r="AY89" s="401"/>
      <c r="AZ89" s="401"/>
      <c r="BA89" s="401"/>
      <c r="BB89" s="401"/>
      <c r="BC89" s="401"/>
      <c r="BD89" s="401"/>
      <c r="BE89" s="401"/>
      <c r="BF89" s="401"/>
      <c r="BG89" s="401"/>
      <c r="BH89" s="401"/>
      <c r="BI89" s="401"/>
      <c r="BJ89" s="401"/>
      <c r="BK89" s="401"/>
      <c r="BL89" s="401"/>
      <c r="BM89" s="401"/>
      <c r="BN89" s="401"/>
      <c r="BO89" s="401"/>
      <c r="BP89" s="401"/>
      <c r="BQ89" s="401"/>
      <c r="BR89" s="401"/>
      <c r="BS89" s="401"/>
      <c r="BT89" s="401"/>
      <c r="BU89" s="401"/>
      <c r="BV89" s="401"/>
      <c r="BW89" s="401"/>
      <c r="BX89" s="401"/>
      <c r="BY89" s="401"/>
      <c r="BZ89" s="401"/>
      <c r="CA89" s="401"/>
      <c r="CB89" s="401"/>
      <c r="CC89" s="401"/>
      <c r="CD89" s="401"/>
      <c r="CE89" s="401"/>
      <c r="CF89" s="401"/>
      <c r="CG89" s="401"/>
      <c r="CH89" s="401"/>
      <c r="CI89" s="401"/>
      <c r="CJ89" s="401"/>
      <c r="CK89" s="401"/>
      <c r="CL89" s="401"/>
      <c r="CM89" s="401"/>
      <c r="CN89" s="401"/>
      <c r="CO89" s="401"/>
      <c r="CP89" s="401"/>
      <c r="CQ89" s="401"/>
      <c r="CR89" s="401"/>
      <c r="CS89" s="401"/>
      <c r="CT89" s="401"/>
      <c r="CU89" s="401"/>
      <c r="CV89" s="401"/>
      <c r="CW89" s="401"/>
      <c r="CX89" s="401"/>
      <c r="CY89" s="401"/>
      <c r="CZ89" s="401"/>
      <c r="DA89" s="401"/>
      <c r="DB89" s="401"/>
      <c r="DC89" s="401"/>
      <c r="DD89" s="401"/>
      <c r="DE89" s="401"/>
      <c r="DF89" s="401"/>
      <c r="DG89" s="401"/>
      <c r="DH89" s="401"/>
      <c r="DI89" s="401"/>
      <c r="DJ89" s="401"/>
      <c r="DK89" s="401"/>
      <c r="DL89" s="401"/>
      <c r="DM89" s="401"/>
      <c r="DN89" s="401"/>
      <c r="DO89" s="401"/>
      <c r="DP89" s="401"/>
      <c r="DQ89" s="401"/>
      <c r="DR89" s="401"/>
      <c r="DS89" s="401"/>
      <c r="DT89" s="401"/>
      <c r="DU89" s="401"/>
      <c r="DV89" s="401"/>
      <c r="DW89" s="401"/>
      <c r="DX89" s="401"/>
      <c r="DY89" s="401"/>
      <c r="DZ89" s="401"/>
      <c r="EA89" s="401"/>
      <c r="EB89" s="401"/>
      <c r="EC89" s="401"/>
      <c r="ED89" s="401"/>
      <c r="EE89" s="401"/>
      <c r="EF89" s="401"/>
      <c r="EG89" s="401"/>
      <c r="EH89" s="401"/>
      <c r="EI89" s="401"/>
      <c r="EJ89" s="401"/>
      <c r="EK89" s="401"/>
      <c r="EL89" s="401"/>
      <c r="EM89" s="401"/>
      <c r="EN89" s="401"/>
      <c r="EO89" s="401"/>
      <c r="EP89" s="401"/>
      <c r="EQ89" s="401"/>
      <c r="ER89" s="401"/>
      <c r="ES89" s="401"/>
      <c r="ET89" s="401"/>
      <c r="EU89" s="401"/>
      <c r="EV89" s="401"/>
      <c r="EW89" s="401"/>
      <c r="EX89" s="401"/>
      <c r="EY89" s="401"/>
      <c r="EZ89" s="401"/>
      <c r="FA89" s="401"/>
      <c r="FB89" s="401"/>
      <c r="FC89" s="401"/>
      <c r="FD89" s="401"/>
      <c r="FE89" s="401"/>
      <c r="FF89" s="401"/>
      <c r="FG89" s="401"/>
      <c r="FH89" s="401"/>
      <c r="FI89" s="401"/>
      <c r="FJ89" s="401"/>
      <c r="FK89" s="401"/>
      <c r="FL89" s="401"/>
      <c r="FM89" s="401"/>
      <c r="FN89" s="401"/>
      <c r="FO89" s="401"/>
      <c r="FP89" s="401"/>
      <c r="FQ89" s="401"/>
      <c r="FR89" s="401"/>
      <c r="FS89" s="401"/>
      <c r="FT89" s="401"/>
      <c r="FU89" s="401"/>
      <c r="FV89" s="401"/>
      <c r="FW89" s="401"/>
      <c r="FX89" s="401"/>
      <c r="FY89" s="401"/>
      <c r="FZ89" s="401"/>
      <c r="GA89" s="401"/>
      <c r="GB89" s="401"/>
      <c r="GC89" s="401"/>
      <c r="GD89" s="401"/>
      <c r="GE89" s="401"/>
      <c r="GF89" s="401"/>
      <c r="GG89" s="401"/>
      <c r="GH89" s="401"/>
      <c r="GI89" s="401"/>
      <c r="GJ89" s="401"/>
      <c r="GK89" s="401"/>
      <c r="GL89" s="401"/>
      <c r="GM89" s="401"/>
      <c r="GN89" s="401"/>
      <c r="GO89" s="401"/>
      <c r="GP89" s="401"/>
      <c r="GQ89" s="401"/>
      <c r="GR89" s="401"/>
      <c r="GS89" s="401"/>
      <c r="GT89" s="401"/>
      <c r="GU89" s="401"/>
      <c r="GV89" s="401"/>
      <c r="GW89" s="401"/>
      <c r="GX89" s="401"/>
      <c r="GY89" s="401"/>
      <c r="GZ89" s="401"/>
      <c r="HA89" s="401"/>
      <c r="HB89" s="401"/>
      <c r="HC89" s="401"/>
      <c r="HD89" s="401"/>
      <c r="HE89" s="401"/>
      <c r="HF89" s="401"/>
      <c r="HG89" s="401"/>
      <c r="HH89" s="401"/>
      <c r="HI89" s="401"/>
      <c r="HJ89" s="401"/>
      <c r="HK89" s="401"/>
      <c r="HL89" s="401"/>
      <c r="HM89" s="401"/>
      <c r="HN89" s="401"/>
      <c r="HO89" s="401"/>
      <c r="HP89" s="401"/>
      <c r="HQ89" s="401"/>
      <c r="HR89" s="401"/>
      <c r="HS89" s="401"/>
      <c r="HT89" s="401"/>
      <c r="HU89" s="401"/>
      <c r="HV89" s="401"/>
      <c r="HW89" s="401"/>
      <c r="HX89" s="401"/>
      <c r="HY89" s="401"/>
      <c r="HZ89" s="401"/>
      <c r="IA89" s="401"/>
      <c r="IB89" s="401"/>
      <c r="IC89" s="401"/>
      <c r="ID89" s="401"/>
      <c r="IE89" s="401"/>
      <c r="IF89" s="401"/>
      <c r="IG89" s="401"/>
      <c r="IH89" s="401"/>
      <c r="II89" s="401"/>
      <c r="IJ89" s="401"/>
      <c r="IK89" s="401"/>
      <c r="IL89" s="401"/>
      <c r="IM89" s="401"/>
      <c r="IN89" s="401"/>
      <c r="IO89" s="401"/>
      <c r="IP89" s="401"/>
      <c r="IQ89" s="401"/>
      <c r="IR89" s="401"/>
      <c r="IS89" s="401"/>
      <c r="IT89" s="401"/>
      <c r="IU89" s="401"/>
      <c r="IV89" s="401"/>
    </row>
    <row r="90" spans="1:256" ht="18.75" x14ac:dyDescent="0.25">
      <c r="A90" s="413"/>
      <c r="B90" s="406"/>
      <c r="C90" s="404"/>
      <c r="D90" s="408"/>
      <c r="E90" s="404"/>
      <c r="F90" s="405"/>
      <c r="G90" s="404"/>
      <c r="I90" s="412"/>
      <c r="J90" s="412"/>
      <c r="K90" s="412"/>
      <c r="L90" s="41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  <c r="AA90" s="401"/>
      <c r="AB90" s="401"/>
      <c r="AC90" s="401"/>
      <c r="AD90" s="401"/>
      <c r="AE90" s="401"/>
      <c r="AF90" s="401"/>
      <c r="AG90" s="401"/>
      <c r="AH90" s="401"/>
      <c r="AI90" s="401"/>
      <c r="AJ90" s="401"/>
      <c r="AK90" s="401"/>
      <c r="AL90" s="401"/>
      <c r="AM90" s="401"/>
      <c r="AN90" s="401"/>
      <c r="AO90" s="401"/>
      <c r="AP90" s="401"/>
      <c r="AQ90" s="401"/>
      <c r="AR90" s="401"/>
      <c r="AS90" s="401"/>
      <c r="AT90" s="401"/>
      <c r="AU90" s="401"/>
      <c r="AV90" s="401"/>
      <c r="AW90" s="401"/>
      <c r="AX90" s="401"/>
      <c r="AY90" s="401"/>
      <c r="AZ90" s="401"/>
      <c r="BA90" s="401"/>
      <c r="BB90" s="401"/>
      <c r="BC90" s="401"/>
      <c r="BD90" s="401"/>
      <c r="BE90" s="401"/>
      <c r="BF90" s="401"/>
      <c r="BG90" s="401"/>
      <c r="BH90" s="401"/>
      <c r="BI90" s="401"/>
      <c r="BJ90" s="401"/>
      <c r="BK90" s="401"/>
      <c r="BL90" s="401"/>
      <c r="BM90" s="401"/>
      <c r="BN90" s="401"/>
      <c r="BO90" s="401"/>
      <c r="BP90" s="401"/>
      <c r="BQ90" s="401"/>
      <c r="BR90" s="401"/>
      <c r="BS90" s="401"/>
      <c r="BT90" s="401"/>
      <c r="BU90" s="401"/>
      <c r="BV90" s="401"/>
      <c r="BW90" s="401"/>
      <c r="BX90" s="401"/>
      <c r="BY90" s="401"/>
      <c r="BZ90" s="401"/>
      <c r="CA90" s="401"/>
      <c r="CB90" s="401"/>
      <c r="CC90" s="401"/>
      <c r="CD90" s="401"/>
      <c r="CE90" s="401"/>
      <c r="CF90" s="401"/>
      <c r="CG90" s="401"/>
      <c r="CH90" s="401"/>
      <c r="CI90" s="401"/>
      <c r="CJ90" s="401"/>
      <c r="CK90" s="401"/>
      <c r="CL90" s="401"/>
      <c r="CM90" s="401"/>
      <c r="CN90" s="401"/>
      <c r="CO90" s="401"/>
      <c r="CP90" s="401"/>
      <c r="CQ90" s="401"/>
      <c r="CR90" s="401"/>
      <c r="CS90" s="401"/>
      <c r="CT90" s="401"/>
      <c r="CU90" s="401"/>
      <c r="CV90" s="401"/>
      <c r="CW90" s="401"/>
      <c r="CX90" s="401"/>
      <c r="CY90" s="401"/>
      <c r="CZ90" s="401"/>
      <c r="DA90" s="401"/>
      <c r="DB90" s="401"/>
      <c r="DC90" s="401"/>
      <c r="DD90" s="401"/>
      <c r="DE90" s="401"/>
      <c r="DF90" s="401"/>
      <c r="DG90" s="401"/>
      <c r="DH90" s="401"/>
      <c r="DI90" s="401"/>
      <c r="DJ90" s="401"/>
      <c r="DK90" s="401"/>
      <c r="DL90" s="401"/>
      <c r="DM90" s="401"/>
      <c r="DN90" s="401"/>
      <c r="DO90" s="401"/>
      <c r="DP90" s="401"/>
      <c r="DQ90" s="401"/>
      <c r="DR90" s="401"/>
      <c r="DS90" s="401"/>
      <c r="DT90" s="401"/>
      <c r="DU90" s="401"/>
      <c r="DV90" s="401"/>
      <c r="DW90" s="401"/>
      <c r="DX90" s="401"/>
      <c r="DY90" s="401"/>
      <c r="DZ90" s="401"/>
      <c r="EA90" s="401"/>
      <c r="EB90" s="401"/>
      <c r="EC90" s="401"/>
      <c r="ED90" s="401"/>
      <c r="EE90" s="401"/>
      <c r="EF90" s="401"/>
      <c r="EG90" s="401"/>
      <c r="EH90" s="401"/>
      <c r="EI90" s="401"/>
      <c r="EJ90" s="401"/>
      <c r="EK90" s="401"/>
      <c r="EL90" s="401"/>
      <c r="EM90" s="401"/>
      <c r="EN90" s="401"/>
      <c r="EO90" s="401"/>
      <c r="EP90" s="401"/>
      <c r="EQ90" s="401"/>
      <c r="ER90" s="401"/>
      <c r="ES90" s="401"/>
      <c r="ET90" s="401"/>
      <c r="EU90" s="401"/>
      <c r="EV90" s="401"/>
      <c r="EW90" s="401"/>
      <c r="EX90" s="401"/>
      <c r="EY90" s="401"/>
      <c r="EZ90" s="401"/>
      <c r="FA90" s="401"/>
      <c r="FB90" s="401"/>
      <c r="FC90" s="401"/>
      <c r="FD90" s="401"/>
      <c r="FE90" s="401"/>
      <c r="FF90" s="401"/>
      <c r="FG90" s="401"/>
      <c r="FH90" s="401"/>
      <c r="FI90" s="401"/>
      <c r="FJ90" s="401"/>
      <c r="FK90" s="401"/>
      <c r="FL90" s="401"/>
      <c r="FM90" s="401"/>
      <c r="FN90" s="401"/>
      <c r="FO90" s="401"/>
      <c r="FP90" s="401"/>
      <c r="FQ90" s="401"/>
      <c r="FR90" s="401"/>
      <c r="FS90" s="401"/>
      <c r="FT90" s="401"/>
      <c r="FU90" s="401"/>
      <c r="FV90" s="401"/>
      <c r="FW90" s="401"/>
      <c r="FX90" s="401"/>
      <c r="FY90" s="401"/>
      <c r="FZ90" s="401"/>
      <c r="GA90" s="401"/>
      <c r="GB90" s="401"/>
      <c r="GC90" s="401"/>
      <c r="GD90" s="401"/>
      <c r="GE90" s="401"/>
      <c r="GF90" s="401"/>
      <c r="GG90" s="401"/>
      <c r="GH90" s="401"/>
      <c r="GI90" s="401"/>
      <c r="GJ90" s="401"/>
      <c r="GK90" s="401"/>
      <c r="GL90" s="401"/>
      <c r="GM90" s="401"/>
      <c r="GN90" s="401"/>
      <c r="GO90" s="401"/>
      <c r="GP90" s="401"/>
      <c r="GQ90" s="401"/>
      <c r="GR90" s="401"/>
      <c r="GS90" s="401"/>
      <c r="GT90" s="401"/>
      <c r="GU90" s="401"/>
      <c r="GV90" s="401"/>
      <c r="GW90" s="401"/>
      <c r="GX90" s="401"/>
      <c r="GY90" s="401"/>
      <c r="GZ90" s="401"/>
      <c r="HA90" s="401"/>
      <c r="HB90" s="401"/>
      <c r="HC90" s="401"/>
      <c r="HD90" s="401"/>
      <c r="HE90" s="401"/>
      <c r="HF90" s="401"/>
      <c r="HG90" s="401"/>
      <c r="HH90" s="401"/>
      <c r="HI90" s="401"/>
      <c r="HJ90" s="401"/>
      <c r="HK90" s="401"/>
      <c r="HL90" s="401"/>
      <c r="HM90" s="401"/>
      <c r="HN90" s="401"/>
      <c r="HO90" s="401"/>
      <c r="HP90" s="401"/>
      <c r="HQ90" s="401"/>
      <c r="HR90" s="401"/>
      <c r="HS90" s="401"/>
      <c r="HT90" s="401"/>
      <c r="HU90" s="401"/>
      <c r="HV90" s="401"/>
      <c r="HW90" s="401"/>
      <c r="HX90" s="401"/>
      <c r="HY90" s="401"/>
      <c r="HZ90" s="401"/>
      <c r="IA90" s="401"/>
      <c r="IB90" s="401"/>
      <c r="IC90" s="401"/>
      <c r="ID90" s="401"/>
      <c r="IE90" s="401"/>
      <c r="IF90" s="401"/>
      <c r="IG90" s="401"/>
      <c r="IH90" s="401"/>
      <c r="II90" s="401"/>
      <c r="IJ90" s="401"/>
      <c r="IK90" s="401"/>
      <c r="IL90" s="401"/>
      <c r="IM90" s="401"/>
      <c r="IN90" s="401"/>
      <c r="IO90" s="401"/>
      <c r="IP90" s="401"/>
      <c r="IQ90" s="401"/>
      <c r="IR90" s="401"/>
      <c r="IS90" s="401"/>
      <c r="IT90" s="401"/>
      <c r="IU90" s="401"/>
      <c r="IV90" s="401"/>
    </row>
    <row r="91" spans="1:256" ht="23.25" customHeight="1" x14ac:dyDescent="0.25">
      <c r="A91" s="407"/>
      <c r="B91" s="406" t="s">
        <v>159</v>
      </c>
      <c r="C91" s="404"/>
      <c r="D91" s="404"/>
      <c r="E91" s="404" t="s">
        <v>160</v>
      </c>
      <c r="F91" s="405"/>
      <c r="G91" s="404"/>
      <c r="I91" s="412"/>
      <c r="J91" s="412"/>
      <c r="K91" s="412"/>
      <c r="L91" s="41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  <c r="AA91" s="401"/>
      <c r="AB91" s="401"/>
      <c r="AC91" s="401"/>
      <c r="AD91" s="401"/>
      <c r="AE91" s="401"/>
      <c r="AF91" s="401"/>
      <c r="AG91" s="401"/>
      <c r="AH91" s="401"/>
      <c r="AI91" s="401"/>
      <c r="AJ91" s="401"/>
      <c r="AK91" s="401"/>
      <c r="AL91" s="401"/>
      <c r="AM91" s="401"/>
      <c r="AN91" s="401"/>
      <c r="AO91" s="401"/>
      <c r="AP91" s="401"/>
      <c r="AQ91" s="401"/>
      <c r="AR91" s="401"/>
      <c r="AS91" s="401"/>
      <c r="AT91" s="401"/>
      <c r="AU91" s="401"/>
      <c r="AV91" s="401"/>
      <c r="AW91" s="401"/>
      <c r="AX91" s="401"/>
      <c r="AY91" s="401"/>
      <c r="AZ91" s="401"/>
      <c r="BA91" s="401"/>
      <c r="BB91" s="401"/>
      <c r="BC91" s="401"/>
      <c r="BD91" s="401"/>
      <c r="BE91" s="401"/>
      <c r="BF91" s="401"/>
      <c r="BG91" s="401"/>
      <c r="BH91" s="401"/>
      <c r="BI91" s="401"/>
      <c r="BJ91" s="401"/>
      <c r="BK91" s="401"/>
      <c r="BL91" s="401"/>
      <c r="BM91" s="401"/>
      <c r="BN91" s="401"/>
      <c r="BO91" s="401"/>
      <c r="BP91" s="401"/>
      <c r="BQ91" s="401"/>
      <c r="BR91" s="401"/>
      <c r="BS91" s="401"/>
      <c r="BT91" s="401"/>
      <c r="BU91" s="401"/>
      <c r="BV91" s="401"/>
      <c r="BW91" s="401"/>
      <c r="BX91" s="401"/>
      <c r="BY91" s="401"/>
      <c r="BZ91" s="401"/>
      <c r="CA91" s="401"/>
      <c r="CB91" s="401"/>
      <c r="CC91" s="401"/>
      <c r="CD91" s="401"/>
      <c r="CE91" s="401"/>
      <c r="CF91" s="401"/>
      <c r="CG91" s="401"/>
      <c r="CH91" s="401"/>
      <c r="CI91" s="401"/>
      <c r="CJ91" s="401"/>
      <c r="CK91" s="401"/>
      <c r="CL91" s="401"/>
      <c r="CM91" s="401"/>
      <c r="CN91" s="401"/>
      <c r="CO91" s="401"/>
      <c r="CP91" s="401"/>
      <c r="CQ91" s="401"/>
      <c r="CR91" s="401"/>
      <c r="CS91" s="401"/>
      <c r="CT91" s="401"/>
      <c r="CU91" s="401"/>
      <c r="CV91" s="401"/>
      <c r="CW91" s="401"/>
      <c r="CX91" s="401"/>
      <c r="CY91" s="401"/>
      <c r="CZ91" s="401"/>
      <c r="DA91" s="401"/>
      <c r="DB91" s="401"/>
      <c r="DC91" s="401"/>
      <c r="DD91" s="401"/>
      <c r="DE91" s="401"/>
      <c r="DF91" s="401"/>
      <c r="DG91" s="401"/>
      <c r="DH91" s="401"/>
      <c r="DI91" s="401"/>
      <c r="DJ91" s="401"/>
      <c r="DK91" s="401"/>
      <c r="DL91" s="401"/>
      <c r="DM91" s="401"/>
      <c r="DN91" s="401"/>
      <c r="DO91" s="401"/>
      <c r="DP91" s="401"/>
      <c r="DQ91" s="401"/>
      <c r="DR91" s="401"/>
      <c r="DS91" s="401"/>
      <c r="DT91" s="401"/>
      <c r="DU91" s="401"/>
      <c r="DV91" s="401"/>
      <c r="DW91" s="401"/>
      <c r="DX91" s="401"/>
      <c r="DY91" s="401"/>
      <c r="DZ91" s="401"/>
      <c r="EA91" s="401"/>
      <c r="EB91" s="401"/>
      <c r="EC91" s="401"/>
      <c r="ED91" s="401"/>
      <c r="EE91" s="401"/>
      <c r="EF91" s="401"/>
      <c r="EG91" s="401"/>
      <c r="EH91" s="401"/>
      <c r="EI91" s="401"/>
      <c r="EJ91" s="401"/>
      <c r="EK91" s="401"/>
      <c r="EL91" s="401"/>
      <c r="EM91" s="401"/>
      <c r="EN91" s="401"/>
      <c r="EO91" s="401"/>
      <c r="EP91" s="401"/>
      <c r="EQ91" s="401"/>
      <c r="ER91" s="401"/>
      <c r="ES91" s="401"/>
      <c r="ET91" s="401"/>
      <c r="EU91" s="401"/>
      <c r="EV91" s="401"/>
      <c r="EW91" s="401"/>
      <c r="EX91" s="401"/>
      <c r="EY91" s="401"/>
      <c r="EZ91" s="401"/>
      <c r="FA91" s="401"/>
      <c r="FB91" s="401"/>
      <c r="FC91" s="401"/>
      <c r="FD91" s="401"/>
      <c r="FE91" s="401"/>
      <c r="FF91" s="401"/>
      <c r="FG91" s="401"/>
      <c r="FH91" s="401"/>
      <c r="FI91" s="401"/>
      <c r="FJ91" s="401"/>
      <c r="FK91" s="401"/>
      <c r="FL91" s="401"/>
      <c r="FM91" s="401"/>
      <c r="FN91" s="401"/>
      <c r="FO91" s="401"/>
      <c r="FP91" s="401"/>
      <c r="FQ91" s="401"/>
      <c r="FR91" s="401"/>
      <c r="FS91" s="401"/>
      <c r="FT91" s="401"/>
      <c r="FU91" s="401"/>
      <c r="FV91" s="401"/>
      <c r="FW91" s="401"/>
      <c r="FX91" s="401"/>
      <c r="FY91" s="401"/>
      <c r="FZ91" s="401"/>
      <c r="GA91" s="401"/>
      <c r="GB91" s="401"/>
      <c r="GC91" s="401"/>
      <c r="GD91" s="401"/>
      <c r="GE91" s="401"/>
      <c r="GF91" s="401"/>
      <c r="GG91" s="401"/>
      <c r="GH91" s="401"/>
      <c r="GI91" s="401"/>
      <c r="GJ91" s="401"/>
      <c r="GK91" s="401"/>
      <c r="GL91" s="401"/>
      <c r="GM91" s="401"/>
      <c r="GN91" s="401"/>
      <c r="GO91" s="401"/>
      <c r="GP91" s="401"/>
      <c r="GQ91" s="401"/>
      <c r="GR91" s="401"/>
      <c r="GS91" s="401"/>
      <c r="GT91" s="401"/>
      <c r="GU91" s="401"/>
      <c r="GV91" s="401"/>
      <c r="GW91" s="401"/>
      <c r="GX91" s="401"/>
      <c r="GY91" s="401"/>
      <c r="GZ91" s="401"/>
      <c r="HA91" s="401"/>
      <c r="HB91" s="401"/>
      <c r="HC91" s="401"/>
      <c r="HD91" s="401"/>
      <c r="HE91" s="401"/>
      <c r="HF91" s="401"/>
      <c r="HG91" s="401"/>
      <c r="HH91" s="401"/>
      <c r="HI91" s="401"/>
      <c r="HJ91" s="401"/>
      <c r="HK91" s="401"/>
      <c r="HL91" s="401"/>
      <c r="HM91" s="401"/>
      <c r="HN91" s="401"/>
      <c r="HO91" s="401"/>
      <c r="HP91" s="401"/>
      <c r="HQ91" s="401"/>
      <c r="HR91" s="401"/>
      <c r="HS91" s="401"/>
      <c r="HT91" s="401"/>
      <c r="HU91" s="401"/>
      <c r="HV91" s="401"/>
      <c r="HW91" s="401"/>
      <c r="HX91" s="401"/>
      <c r="HY91" s="401"/>
      <c r="HZ91" s="401"/>
      <c r="IA91" s="401"/>
      <c r="IB91" s="401"/>
      <c r="IC91" s="401"/>
      <c r="ID91" s="401"/>
      <c r="IE91" s="401"/>
      <c r="IF91" s="401"/>
      <c r="IG91" s="401"/>
      <c r="IH91" s="401"/>
      <c r="II91" s="401"/>
      <c r="IJ91" s="401"/>
      <c r="IK91" s="401"/>
      <c r="IL91" s="401"/>
      <c r="IM91" s="401"/>
      <c r="IN91" s="401"/>
      <c r="IO91" s="401"/>
      <c r="IP91" s="401"/>
      <c r="IQ91" s="401"/>
      <c r="IR91" s="401"/>
      <c r="IS91" s="401"/>
      <c r="IT91" s="401"/>
      <c r="IU91" s="401"/>
      <c r="IV91" s="401"/>
    </row>
    <row r="92" spans="1:256" ht="18.75" x14ac:dyDescent="0.25">
      <c r="A92" s="407"/>
      <c r="B92" s="406"/>
      <c r="C92" s="404"/>
      <c r="D92" s="404"/>
      <c r="E92" s="404"/>
      <c r="F92" s="405"/>
      <c r="G92" s="404"/>
      <c r="I92" s="412"/>
      <c r="J92" s="412"/>
      <c r="K92" s="412"/>
      <c r="L92" s="411"/>
    </row>
    <row r="93" spans="1:256" ht="18.75" x14ac:dyDescent="0.25">
      <c r="A93" s="407"/>
      <c r="B93" s="406"/>
      <c r="C93" s="404"/>
      <c r="D93" s="404"/>
      <c r="E93" s="404"/>
      <c r="F93" s="405"/>
      <c r="G93" s="404"/>
      <c r="I93" s="412"/>
      <c r="J93" s="412"/>
      <c r="K93" s="412"/>
      <c r="L93" s="411"/>
    </row>
    <row r="94" spans="1:256" ht="18.75" x14ac:dyDescent="0.2">
      <c r="A94" s="407"/>
      <c r="B94" s="406" t="s">
        <v>154</v>
      </c>
      <c r="C94" s="404"/>
      <c r="D94" s="404"/>
      <c r="E94" s="404" t="s">
        <v>154</v>
      </c>
      <c r="F94" s="405"/>
      <c r="G94" s="404"/>
      <c r="H94" s="401"/>
      <c r="I94" s="400"/>
      <c r="J94" s="400"/>
      <c r="K94" s="400"/>
      <c r="L94" s="400"/>
    </row>
    <row r="95" spans="1:256" ht="24.75" customHeight="1" x14ac:dyDescent="0.2">
      <c r="A95" s="410"/>
      <c r="B95" s="409" t="s">
        <v>161</v>
      </c>
      <c r="C95" s="408"/>
      <c r="D95" s="408"/>
      <c r="E95" s="408" t="s">
        <v>162</v>
      </c>
      <c r="F95" s="405"/>
      <c r="G95" s="408"/>
      <c r="H95" s="401"/>
      <c r="I95" s="400"/>
      <c r="J95" s="400"/>
      <c r="K95" s="400"/>
      <c r="L95" s="400"/>
    </row>
    <row r="96" spans="1:256" s="400" customFormat="1" ht="18.75" x14ac:dyDescent="0.2">
      <c r="A96" s="407"/>
      <c r="B96" s="406" t="s">
        <v>163</v>
      </c>
      <c r="C96" s="404"/>
      <c r="D96" s="404"/>
      <c r="E96" s="404" t="s">
        <v>164</v>
      </c>
      <c r="F96" s="405"/>
      <c r="G96" s="404"/>
      <c r="H96" s="401"/>
    </row>
    <row r="97" spans="1:12" s="400" customFormat="1" ht="20.25" x14ac:dyDescent="0.3">
      <c r="A97" s="399"/>
      <c r="B97" s="403"/>
      <c r="C97" s="402"/>
      <c r="D97" s="399"/>
      <c r="E97" s="403"/>
      <c r="F97" s="403"/>
      <c r="G97" s="395"/>
      <c r="H97" s="401"/>
    </row>
    <row r="98" spans="1:12" s="400" customFormat="1" ht="20.25" x14ac:dyDescent="0.3">
      <c r="A98" s="399"/>
      <c r="B98" s="399"/>
      <c r="C98" s="402"/>
      <c r="D98" s="399"/>
      <c r="E98" s="399"/>
      <c r="F98" s="399"/>
      <c r="G98" s="395"/>
      <c r="H98" s="401"/>
      <c r="I98" s="401"/>
      <c r="J98" s="401"/>
      <c r="K98" s="401"/>
      <c r="L98" s="401"/>
    </row>
    <row r="99" spans="1:12" ht="20.25" x14ac:dyDescent="0.3">
      <c r="A99" s="397"/>
      <c r="B99" s="397"/>
      <c r="C99" s="397"/>
      <c r="D99" s="397"/>
      <c r="E99" s="398"/>
      <c r="F99" s="399"/>
      <c r="G99" s="399"/>
    </row>
    <row r="100" spans="1:12" ht="20.25" x14ac:dyDescent="0.3">
      <c r="A100" s="397"/>
      <c r="B100" s="397"/>
      <c r="C100" s="397"/>
      <c r="D100" s="397"/>
      <c r="E100" s="398"/>
      <c r="F100" s="399"/>
      <c r="G100" s="399"/>
    </row>
    <row r="101" spans="1:12" ht="20.25" x14ac:dyDescent="0.3">
      <c r="A101" s="397"/>
      <c r="B101" s="397"/>
      <c r="C101" s="397"/>
      <c r="D101" s="397"/>
      <c r="E101" s="398"/>
      <c r="F101" s="399"/>
      <c r="G101" s="399"/>
    </row>
    <row r="102" spans="1:12" ht="20.25" x14ac:dyDescent="0.3">
      <c r="A102" s="397"/>
      <c r="B102" s="397"/>
      <c r="C102" s="397"/>
      <c r="D102" s="397"/>
      <c r="E102" s="398"/>
      <c r="F102" s="399"/>
      <c r="G102" s="399"/>
    </row>
    <row r="103" spans="1:12" ht="20.25" x14ac:dyDescent="0.3">
      <c r="A103" s="397"/>
      <c r="B103" s="397"/>
      <c r="C103" s="397"/>
      <c r="D103" s="397"/>
      <c r="E103" s="398"/>
      <c r="F103" s="399"/>
      <c r="G103" s="399"/>
    </row>
    <row r="104" spans="1:12" ht="20.25" x14ac:dyDescent="0.3">
      <c r="A104" s="397"/>
      <c r="B104" s="397"/>
      <c r="C104" s="397"/>
      <c r="D104" s="397"/>
      <c r="E104" s="398"/>
      <c r="F104" s="397"/>
      <c r="G104" s="397"/>
    </row>
  </sheetData>
  <sheetProtection selectLockedCells="1" selectUnlockedCells="1"/>
  <mergeCells count="15">
    <mergeCell ref="A7:G7"/>
    <mergeCell ref="B8:G8"/>
    <mergeCell ref="A9:A10"/>
    <mergeCell ref="B9:B10"/>
    <mergeCell ref="C9:C10"/>
    <mergeCell ref="D9:D10"/>
    <mergeCell ref="E9:E10"/>
    <mergeCell ref="F9:F10"/>
    <mergeCell ref="G9:G10"/>
    <mergeCell ref="A1:G1"/>
    <mergeCell ref="A2:G2"/>
    <mergeCell ref="A3:G3"/>
    <mergeCell ref="B4:G4"/>
    <mergeCell ref="A6:B6"/>
    <mergeCell ref="F6:G6"/>
  </mergeCells>
  <printOptions horizontalCentered="1"/>
  <pageMargins left="0.59055118110236227" right="0.78740157480314965" top="0.74803149606299213" bottom="0.9055118110236221" header="0.31496062992125984" footer="0.70866141732283472"/>
  <pageSetup paperSize="9" scale="60" firstPageNumber="0" orientation="portrait" horizontalDpi="300" verticalDpi="300" r:id="rId1"/>
  <headerFooter alignWithMargins="0">
    <oddFooter>&amp;RPAGINAS:&amp;P/&amp;N</oddFooter>
  </headerFooter>
  <rowBreaks count="2" manualBreakCount="2">
    <brk id="52" max="6" man="1"/>
    <brk id="6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FA5E-8673-4673-B1E8-50E27AA95461}">
  <dimension ref="A1:AMK174"/>
  <sheetViews>
    <sheetView view="pageBreakPreview" zoomScale="75" zoomScaleNormal="75" zoomScalePageLayoutView="75" workbookViewId="0">
      <selection activeCell="A109" sqref="A109:G109"/>
    </sheetView>
  </sheetViews>
  <sheetFormatPr baseColWidth="10" defaultColWidth="9.140625" defaultRowHeight="15" x14ac:dyDescent="0.2"/>
  <cols>
    <col min="1" max="1" width="13.5703125" style="182" customWidth="1"/>
    <col min="2" max="2" width="57" style="182" customWidth="1"/>
    <col min="3" max="3" width="15.85546875" style="182" customWidth="1"/>
    <col min="4" max="4" width="12.42578125" style="182" customWidth="1"/>
    <col min="5" max="5" width="18.28515625" style="183" customWidth="1"/>
    <col min="6" max="6" width="21.42578125" style="182" customWidth="1"/>
    <col min="7" max="7" width="23.7109375" style="182" customWidth="1"/>
    <col min="8" max="8" width="16.85546875" style="182" customWidth="1"/>
    <col min="9" max="9" width="20.28515625" style="182" customWidth="1"/>
    <col min="10" max="10" width="11.85546875" style="182" customWidth="1"/>
    <col min="11" max="11" width="19.7109375" style="182" customWidth="1"/>
    <col min="12" max="12" width="12.28515625" style="182" customWidth="1"/>
    <col min="13" max="13" width="11.5703125" style="182" customWidth="1"/>
    <col min="14" max="14" width="28.5703125" style="182" customWidth="1"/>
    <col min="15" max="1025" width="9.140625" style="182"/>
  </cols>
  <sheetData>
    <row r="1" spans="1:13" ht="18" x14ac:dyDescent="0.2">
      <c r="A1" s="595" t="s">
        <v>230</v>
      </c>
      <c r="B1" s="595"/>
      <c r="C1" s="595"/>
      <c r="D1" s="595"/>
      <c r="E1" s="595"/>
      <c r="F1" s="595"/>
      <c r="G1" s="595"/>
    </row>
    <row r="2" spans="1:13" s="389" customFormat="1" ht="18" x14ac:dyDescent="0.25">
      <c r="A2" s="595" t="s">
        <v>229</v>
      </c>
      <c r="B2" s="595"/>
      <c r="C2" s="595"/>
      <c r="D2" s="595"/>
      <c r="E2" s="595"/>
      <c r="F2" s="595"/>
      <c r="G2" s="595"/>
      <c r="H2" s="394"/>
      <c r="I2" s="394"/>
      <c r="J2" s="394"/>
    </row>
    <row r="3" spans="1:13" s="389" customFormat="1" ht="18" x14ac:dyDescent="0.25">
      <c r="A3" s="596" t="s">
        <v>228</v>
      </c>
      <c r="B3" s="596"/>
      <c r="C3" s="596"/>
      <c r="D3" s="596"/>
      <c r="E3" s="596"/>
      <c r="F3" s="596"/>
      <c r="G3" s="596"/>
    </row>
    <row r="4" spans="1:13" s="389" customFormat="1" ht="20.25" x14ac:dyDescent="0.3">
      <c r="A4" s="393"/>
      <c r="B4" s="392"/>
      <c r="C4" s="390"/>
      <c r="D4" s="390"/>
      <c r="E4" s="391"/>
      <c r="F4" s="390"/>
      <c r="G4" s="390"/>
    </row>
    <row r="5" spans="1:13" s="182" customFormat="1" ht="18.75" customHeight="1" x14ac:dyDescent="0.3">
      <c r="A5" s="597" t="s">
        <v>227</v>
      </c>
      <c r="B5" s="597"/>
      <c r="C5" s="388"/>
      <c r="D5" s="388"/>
      <c r="E5" s="388"/>
      <c r="F5" s="380"/>
      <c r="G5" s="387"/>
    </row>
    <row r="6" spans="1:13" s="386" customFormat="1" ht="55.5" customHeight="1" x14ac:dyDescent="0.25">
      <c r="A6" s="598" t="s">
        <v>226</v>
      </c>
      <c r="B6" s="598"/>
      <c r="C6" s="598"/>
      <c r="D6" s="598"/>
      <c r="E6" s="598"/>
      <c r="F6" s="598"/>
      <c r="G6" s="598"/>
    </row>
    <row r="7" spans="1:13" s="182" customFormat="1" ht="16.5" thickBot="1" x14ac:dyDescent="0.3">
      <c r="B7" s="599"/>
      <c r="C7" s="599"/>
      <c r="D7" s="599"/>
      <c r="E7" s="599"/>
      <c r="F7" s="599"/>
      <c r="G7" s="599"/>
    </row>
    <row r="8" spans="1:13" s="182" customFormat="1" ht="27" customHeight="1" thickTop="1" thickBot="1" x14ac:dyDescent="0.35">
      <c r="A8" s="385" t="s">
        <v>23</v>
      </c>
      <c r="B8" s="383" t="s">
        <v>24</v>
      </c>
      <c r="C8" s="383" t="s">
        <v>25</v>
      </c>
      <c r="D8" s="383" t="s">
        <v>26</v>
      </c>
      <c r="E8" s="384" t="s">
        <v>27</v>
      </c>
      <c r="F8" s="383" t="s">
        <v>28</v>
      </c>
      <c r="G8" s="382" t="s">
        <v>2</v>
      </c>
      <c r="I8" s="380"/>
      <c r="K8" s="183"/>
    </row>
    <row r="9" spans="1:13" s="182" customFormat="1" ht="12.75" customHeight="1" thickTop="1" x14ac:dyDescent="0.3">
      <c r="A9" s="385"/>
      <c r="B9" s="383"/>
      <c r="C9" s="383"/>
      <c r="D9" s="383"/>
      <c r="E9" s="384"/>
      <c r="F9" s="383"/>
      <c r="G9" s="382"/>
      <c r="I9" s="380"/>
    </row>
    <row r="10" spans="1:13" s="182" customFormat="1" ht="23.25" customHeight="1" x14ac:dyDescent="0.3">
      <c r="A10" s="310" t="s">
        <v>4</v>
      </c>
      <c r="B10" s="279" t="s">
        <v>29</v>
      </c>
      <c r="C10" s="379"/>
      <c r="D10" s="379"/>
      <c r="E10" s="381"/>
      <c r="F10" s="379"/>
      <c r="G10" s="375"/>
      <c r="I10" s="380"/>
    </row>
    <row r="11" spans="1:13" s="182" customFormat="1" ht="18.75" customHeight="1" x14ac:dyDescent="0.25">
      <c r="A11" s="377" t="s">
        <v>11</v>
      </c>
      <c r="B11" s="379" t="s">
        <v>30</v>
      </c>
      <c r="C11" s="275">
        <v>23343.33</v>
      </c>
      <c r="D11" s="277" t="s">
        <v>3</v>
      </c>
      <c r="E11" s="275"/>
      <c r="F11" s="275">
        <f>ROUND(C11*E11,2)</f>
        <v>0</v>
      </c>
      <c r="G11" s="375"/>
      <c r="H11" s="378"/>
    </row>
    <row r="12" spans="1:13" s="182" customFormat="1" ht="22.5" customHeight="1" x14ac:dyDescent="0.3">
      <c r="A12" s="377" t="s">
        <v>12</v>
      </c>
      <c r="B12" s="376" t="s">
        <v>31</v>
      </c>
      <c r="C12" s="275">
        <v>1</v>
      </c>
      <c r="D12" s="360" t="s">
        <v>6</v>
      </c>
      <c r="E12" s="275"/>
      <c r="F12" s="275">
        <f>ROUND(C12*E12,2)</f>
        <v>0</v>
      </c>
      <c r="G12" s="254">
        <f>SUM(F11:F12)</f>
        <v>0</v>
      </c>
    </row>
    <row r="13" spans="1:13" s="182" customFormat="1" ht="15" customHeight="1" x14ac:dyDescent="0.3">
      <c r="A13" s="377"/>
      <c r="B13" s="376"/>
      <c r="C13" s="275"/>
      <c r="D13" s="360"/>
      <c r="E13" s="275"/>
      <c r="F13" s="275"/>
      <c r="G13" s="375"/>
    </row>
    <row r="14" spans="1:13" s="260" customFormat="1" ht="20.25" customHeight="1" x14ac:dyDescent="0.2">
      <c r="A14" s="318" t="s">
        <v>5</v>
      </c>
      <c r="B14" s="317" t="s">
        <v>10</v>
      </c>
      <c r="C14" s="276"/>
      <c r="D14" s="258"/>
      <c r="E14" s="276"/>
      <c r="F14" s="296"/>
      <c r="G14" s="355"/>
      <c r="H14" s="366"/>
      <c r="I14" s="361"/>
      <c r="J14" s="187"/>
      <c r="K14" s="187"/>
      <c r="L14" s="187"/>
      <c r="M14" s="187"/>
    </row>
    <row r="15" spans="1:13" s="260" customFormat="1" ht="20.25" customHeight="1" x14ac:dyDescent="0.2">
      <c r="A15" s="318" t="s">
        <v>13</v>
      </c>
      <c r="B15" s="317" t="s">
        <v>225</v>
      </c>
      <c r="C15" s="349"/>
      <c r="D15" s="258"/>
      <c r="E15" s="275"/>
      <c r="F15" s="296"/>
      <c r="G15" s="355"/>
      <c r="H15" s="366"/>
      <c r="J15" s="187"/>
      <c r="K15" s="187"/>
      <c r="L15" s="187"/>
      <c r="M15" s="187"/>
    </row>
    <row r="16" spans="1:13" s="260" customFormat="1" ht="18.75" customHeight="1" x14ac:dyDescent="0.2">
      <c r="A16" s="259" t="s">
        <v>32</v>
      </c>
      <c r="B16" s="372" t="s">
        <v>224</v>
      </c>
      <c r="C16" s="374">
        <v>12865.64</v>
      </c>
      <c r="D16" s="257" t="s">
        <v>1</v>
      </c>
      <c r="E16" s="367"/>
      <c r="F16" s="275">
        <f t="shared" ref="F16:F21" si="0">ROUND(C16*E16,2)</f>
        <v>0</v>
      </c>
      <c r="G16" s="355"/>
      <c r="H16" s="373"/>
      <c r="I16" s="593"/>
      <c r="J16" s="187"/>
      <c r="K16" s="187"/>
      <c r="L16" s="187"/>
      <c r="M16" s="187"/>
    </row>
    <row r="17" spans="1:13" s="368" customFormat="1" ht="39.75" customHeight="1" x14ac:dyDescent="0.2">
      <c r="A17" s="259" t="s">
        <v>34</v>
      </c>
      <c r="B17" s="372" t="s">
        <v>35</v>
      </c>
      <c r="C17" s="276">
        <v>3216.41</v>
      </c>
      <c r="D17" s="371" t="s">
        <v>1</v>
      </c>
      <c r="E17" s="354"/>
      <c r="F17" s="275">
        <f t="shared" si="0"/>
        <v>0</v>
      </c>
      <c r="G17" s="370"/>
      <c r="H17" s="366"/>
      <c r="I17" s="593"/>
      <c r="J17" s="369"/>
      <c r="K17" s="187"/>
      <c r="L17" s="187"/>
      <c r="M17" s="187"/>
    </row>
    <row r="18" spans="1:13" s="260" customFormat="1" ht="24" customHeight="1" x14ac:dyDescent="0.2">
      <c r="A18" s="259" t="s">
        <v>14</v>
      </c>
      <c r="B18" s="258" t="s">
        <v>36</v>
      </c>
      <c r="C18" s="276">
        <v>1464.71</v>
      </c>
      <c r="D18" s="257" t="s">
        <v>1</v>
      </c>
      <c r="E18" s="367"/>
      <c r="F18" s="275">
        <f t="shared" si="0"/>
        <v>0</v>
      </c>
      <c r="G18" s="254"/>
      <c r="H18" s="366"/>
      <c r="I18" s="358"/>
      <c r="J18" s="365"/>
      <c r="K18" s="357"/>
      <c r="L18" s="350"/>
      <c r="M18" s="357"/>
    </row>
    <row r="19" spans="1:13" s="260" customFormat="1" ht="24.75" customHeight="1" x14ac:dyDescent="0.3">
      <c r="A19" s="259" t="s">
        <v>15</v>
      </c>
      <c r="B19" s="258" t="s">
        <v>37</v>
      </c>
      <c r="C19" s="276">
        <v>14384.62</v>
      </c>
      <c r="D19" s="360" t="s">
        <v>1</v>
      </c>
      <c r="E19" s="362"/>
      <c r="F19" s="275">
        <f t="shared" si="0"/>
        <v>0</v>
      </c>
      <c r="G19" s="254"/>
      <c r="H19" s="361"/>
      <c r="I19" s="358"/>
      <c r="J19" s="187"/>
      <c r="K19" s="200"/>
      <c r="L19" s="350"/>
      <c r="M19" s="357"/>
    </row>
    <row r="20" spans="1:13" s="260" customFormat="1" ht="23.25" customHeight="1" x14ac:dyDescent="0.3">
      <c r="A20" s="259" t="s">
        <v>16</v>
      </c>
      <c r="B20" s="258" t="s">
        <v>223</v>
      </c>
      <c r="C20" s="276">
        <v>7192.31</v>
      </c>
      <c r="D20" s="360" t="s">
        <v>1</v>
      </c>
      <c r="E20" s="354"/>
      <c r="F20" s="275">
        <f t="shared" si="0"/>
        <v>0</v>
      </c>
      <c r="G20" s="254"/>
      <c r="H20" s="364"/>
      <c r="I20" s="358"/>
      <c r="J20" s="187"/>
      <c r="K20" s="357"/>
      <c r="L20" s="350"/>
      <c r="M20" s="357"/>
    </row>
    <row r="21" spans="1:13" s="260" customFormat="1" ht="23.25" customHeight="1" x14ac:dyDescent="0.3">
      <c r="A21" s="259" t="s">
        <v>17</v>
      </c>
      <c r="B21" s="258" t="s">
        <v>222</v>
      </c>
      <c r="C21" s="276">
        <v>7192.31</v>
      </c>
      <c r="D21" s="360" t="s">
        <v>221</v>
      </c>
      <c r="E21" s="354"/>
      <c r="F21" s="275">
        <f t="shared" si="0"/>
        <v>0</v>
      </c>
      <c r="G21" s="254"/>
      <c r="H21" s="361"/>
      <c r="I21" s="358"/>
      <c r="J21" s="187"/>
      <c r="K21" s="357"/>
      <c r="L21" s="350"/>
      <c r="M21" s="357"/>
    </row>
    <row r="22" spans="1:13" s="260" customFormat="1" ht="23.25" customHeight="1" x14ac:dyDescent="0.3">
      <c r="A22" s="363" t="s">
        <v>150</v>
      </c>
      <c r="B22" s="258" t="s">
        <v>220</v>
      </c>
      <c r="C22" s="291">
        <f>+C11*2</f>
        <v>46686.66</v>
      </c>
      <c r="D22" s="360" t="s">
        <v>3</v>
      </c>
      <c r="E22" s="362"/>
      <c r="F22" s="255">
        <f>IF(ISBLANK(C22),"",ROUND(C22*E22,2))</f>
        <v>0</v>
      </c>
      <c r="G22" s="254"/>
      <c r="H22" s="361"/>
      <c r="I22" s="358"/>
      <c r="J22" s="187"/>
      <c r="K22" s="357"/>
      <c r="L22" s="350"/>
      <c r="M22" s="357"/>
    </row>
    <row r="23" spans="1:13" s="260" customFormat="1" ht="23.25" customHeight="1" x14ac:dyDescent="0.3">
      <c r="A23" s="259" t="s">
        <v>219</v>
      </c>
      <c r="B23" s="258" t="s">
        <v>39</v>
      </c>
      <c r="C23" s="276">
        <v>9229.23</v>
      </c>
      <c r="D23" s="360" t="s">
        <v>1</v>
      </c>
      <c r="E23" s="354"/>
      <c r="F23" s="275">
        <f>ROUND(C23*E23,2)</f>
        <v>0</v>
      </c>
      <c r="G23" s="321">
        <f>SUM(F16:F23)</f>
        <v>0</v>
      </c>
      <c r="H23" s="359"/>
      <c r="I23" s="358"/>
      <c r="J23" s="187"/>
      <c r="K23" s="357"/>
      <c r="L23" s="350"/>
      <c r="M23" s="357"/>
    </row>
    <row r="24" spans="1:13" s="260" customFormat="1" ht="20.25" customHeight="1" x14ac:dyDescent="0.2">
      <c r="A24" s="259"/>
      <c r="B24" s="317"/>
      <c r="C24" s="276"/>
      <c r="D24" s="257"/>
      <c r="E24" s="338"/>
      <c r="F24" s="275"/>
      <c r="G24" s="254"/>
      <c r="J24" s="182"/>
      <c r="K24" s="182"/>
      <c r="L24" s="182"/>
      <c r="M24" s="182"/>
    </row>
    <row r="25" spans="1:13" s="260" customFormat="1" ht="22.5" customHeight="1" x14ac:dyDescent="0.2">
      <c r="A25" s="318" t="s">
        <v>40</v>
      </c>
      <c r="B25" s="347" t="s">
        <v>41</v>
      </c>
      <c r="C25" s="296"/>
      <c r="D25" s="356"/>
      <c r="E25" s="296"/>
      <c r="F25" s="296"/>
      <c r="G25" s="355"/>
      <c r="J25" s="187"/>
      <c r="K25" s="187"/>
      <c r="L25" s="187"/>
      <c r="M25" s="187"/>
    </row>
    <row r="26" spans="1:13" s="260" customFormat="1" ht="22.5" customHeight="1" x14ac:dyDescent="0.2">
      <c r="A26" s="318" t="s">
        <v>42</v>
      </c>
      <c r="B26" s="317" t="s">
        <v>43</v>
      </c>
      <c r="C26" s="275"/>
      <c r="D26" s="257"/>
      <c r="E26" s="276"/>
      <c r="F26" s="275"/>
      <c r="G26" s="254"/>
      <c r="H26" s="313"/>
      <c r="I26" s="311"/>
      <c r="J26" s="311"/>
      <c r="K26" s="268"/>
      <c r="L26" s="267"/>
    </row>
    <row r="27" spans="1:13" s="260" customFormat="1" ht="19.5" customHeight="1" x14ac:dyDescent="0.2">
      <c r="A27" s="259" t="s">
        <v>44</v>
      </c>
      <c r="B27" s="258" t="s">
        <v>179</v>
      </c>
      <c r="C27" s="275">
        <v>17253.419999999998</v>
      </c>
      <c r="D27" s="257" t="s">
        <v>3</v>
      </c>
      <c r="E27" s="353"/>
      <c r="F27" s="275">
        <f>ROUND(C27*E27,2)</f>
        <v>0</v>
      </c>
      <c r="G27" s="254"/>
      <c r="H27" s="313"/>
      <c r="I27" s="313"/>
      <c r="J27" s="311"/>
      <c r="K27" s="268"/>
      <c r="L27" s="267"/>
    </row>
    <row r="28" spans="1:13" s="260" customFormat="1" ht="19.5" customHeight="1" x14ac:dyDescent="0.2">
      <c r="A28" s="259" t="s">
        <v>46</v>
      </c>
      <c r="B28" s="258" t="s">
        <v>204</v>
      </c>
      <c r="C28" s="275">
        <v>2084.23</v>
      </c>
      <c r="D28" s="257" t="s">
        <v>3</v>
      </c>
      <c r="E28" s="354"/>
      <c r="F28" s="275">
        <f>ROUND(C28*E28,2)</f>
        <v>0</v>
      </c>
      <c r="G28" s="254"/>
      <c r="H28" s="313"/>
      <c r="I28" s="313"/>
      <c r="J28" s="311"/>
      <c r="K28" s="268"/>
      <c r="L28" s="267"/>
    </row>
    <row r="29" spans="1:13" s="260" customFormat="1" ht="19.5" customHeight="1" x14ac:dyDescent="0.2">
      <c r="A29" s="259" t="s">
        <v>48</v>
      </c>
      <c r="B29" s="258" t="s">
        <v>177</v>
      </c>
      <c r="C29" s="275">
        <v>4383.63</v>
      </c>
      <c r="D29" s="257" t="s">
        <v>3</v>
      </c>
      <c r="E29" s="353"/>
      <c r="F29" s="275">
        <f>ROUND(C29*E29,2)</f>
        <v>0</v>
      </c>
      <c r="G29" s="254"/>
      <c r="H29" s="313"/>
      <c r="I29" s="313"/>
      <c r="J29" s="311"/>
      <c r="K29" s="268"/>
      <c r="L29" s="267"/>
    </row>
    <row r="30" spans="1:13" s="260" customFormat="1" ht="19.5" customHeight="1" x14ac:dyDescent="0.2">
      <c r="A30" s="318" t="s">
        <v>50</v>
      </c>
      <c r="B30" s="317" t="s">
        <v>51</v>
      </c>
      <c r="C30" s="275"/>
      <c r="D30" s="257"/>
      <c r="E30" s="276"/>
      <c r="F30" s="275"/>
      <c r="G30" s="254"/>
      <c r="H30" s="313"/>
      <c r="I30" s="313"/>
      <c r="J30" s="311"/>
      <c r="K30" s="268"/>
      <c r="L30" s="267"/>
    </row>
    <row r="31" spans="1:13" s="260" customFormat="1" ht="19.5" customHeight="1" x14ac:dyDescent="0.2">
      <c r="A31" s="352" t="s">
        <v>52</v>
      </c>
      <c r="B31" s="331" t="s">
        <v>203</v>
      </c>
      <c r="C31" s="275">
        <v>5</v>
      </c>
      <c r="D31" s="257" t="s">
        <v>7</v>
      </c>
      <c r="E31" s="276"/>
      <c r="F31" s="275">
        <f t="shared" ref="F31:F36" si="1">ROUND(C31*E31,2)</f>
        <v>0</v>
      </c>
      <c r="G31" s="254"/>
      <c r="H31" s="313"/>
      <c r="I31" s="313"/>
      <c r="J31" s="311"/>
      <c r="K31" s="268"/>
      <c r="L31" s="267"/>
    </row>
    <row r="32" spans="1:13" s="260" customFormat="1" ht="19.5" customHeight="1" x14ac:dyDescent="0.2">
      <c r="A32" s="352" t="s">
        <v>54</v>
      </c>
      <c r="B32" s="331" t="s">
        <v>201</v>
      </c>
      <c r="C32" s="275">
        <v>1</v>
      </c>
      <c r="D32" s="257" t="s">
        <v>7</v>
      </c>
      <c r="E32" s="276"/>
      <c r="F32" s="275">
        <f t="shared" si="1"/>
        <v>0</v>
      </c>
      <c r="G32" s="254"/>
      <c r="H32" s="313"/>
      <c r="I32" s="313"/>
      <c r="J32" s="311"/>
      <c r="K32" s="268"/>
      <c r="L32" s="267"/>
    </row>
    <row r="33" spans="1:12" s="187" customFormat="1" ht="23.25" customHeight="1" x14ac:dyDescent="0.2">
      <c r="A33" s="352" t="s">
        <v>56</v>
      </c>
      <c r="B33" s="331" t="s">
        <v>193</v>
      </c>
      <c r="C33" s="275">
        <v>51</v>
      </c>
      <c r="D33" s="257" t="s">
        <v>7</v>
      </c>
      <c r="E33" s="338"/>
      <c r="F33" s="275">
        <f t="shared" si="1"/>
        <v>0</v>
      </c>
      <c r="G33" s="249"/>
    </row>
    <row r="34" spans="1:12" s="187" customFormat="1" ht="23.25" customHeight="1" x14ac:dyDescent="0.2">
      <c r="A34" s="352" t="s">
        <v>58</v>
      </c>
      <c r="B34" s="331" t="s">
        <v>200</v>
      </c>
      <c r="C34" s="275">
        <v>2</v>
      </c>
      <c r="D34" s="257" t="s">
        <v>7</v>
      </c>
      <c r="E34" s="338"/>
      <c r="F34" s="275">
        <f t="shared" si="1"/>
        <v>0</v>
      </c>
      <c r="G34" s="249"/>
    </row>
    <row r="35" spans="1:12" s="187" customFormat="1" ht="23.25" customHeight="1" x14ac:dyDescent="0.2">
      <c r="A35" s="352" t="s">
        <v>218</v>
      </c>
      <c r="B35" s="331" t="s">
        <v>191</v>
      </c>
      <c r="C35" s="275">
        <v>18</v>
      </c>
      <c r="D35" s="257" t="s">
        <v>7</v>
      </c>
      <c r="E35" s="338"/>
      <c r="F35" s="275">
        <f t="shared" si="1"/>
        <v>0</v>
      </c>
      <c r="G35" s="249"/>
    </row>
    <row r="36" spans="1:12" s="187" customFormat="1" ht="23.25" customHeight="1" x14ac:dyDescent="0.2">
      <c r="A36" s="352" t="s">
        <v>217</v>
      </c>
      <c r="B36" s="331" t="s">
        <v>59</v>
      </c>
      <c r="C36" s="275">
        <v>84</v>
      </c>
      <c r="D36" s="257" t="s">
        <v>7</v>
      </c>
      <c r="E36" s="351"/>
      <c r="F36" s="275">
        <f t="shared" si="1"/>
        <v>0</v>
      </c>
      <c r="G36" s="249"/>
    </row>
    <row r="37" spans="1:12" s="260" customFormat="1" ht="22.5" customHeight="1" x14ac:dyDescent="0.2">
      <c r="A37" s="318" t="s">
        <v>60</v>
      </c>
      <c r="B37" s="317" t="s">
        <v>61</v>
      </c>
      <c r="C37" s="315"/>
      <c r="D37" s="257"/>
      <c r="E37" s="276"/>
      <c r="F37" s="275"/>
      <c r="G37" s="254"/>
      <c r="H37" s="313"/>
      <c r="I37" s="311"/>
      <c r="J37" s="311"/>
      <c r="K37" s="268"/>
      <c r="L37" s="267"/>
    </row>
    <row r="38" spans="1:12" s="260" customFormat="1" ht="24.75" customHeight="1" x14ac:dyDescent="0.2">
      <c r="A38" s="259" t="s">
        <v>62</v>
      </c>
      <c r="B38" s="331" t="s">
        <v>196</v>
      </c>
      <c r="C38" s="275">
        <v>6</v>
      </c>
      <c r="D38" s="257" t="s">
        <v>7</v>
      </c>
      <c r="E38" s="338"/>
      <c r="F38" s="275">
        <f>ROUND(C38*E38,2)</f>
        <v>0</v>
      </c>
      <c r="G38" s="254"/>
      <c r="H38" s="313"/>
      <c r="I38" s="311"/>
      <c r="J38" s="311"/>
      <c r="K38" s="268"/>
      <c r="L38" s="267"/>
    </row>
    <row r="39" spans="1:12" s="260" customFormat="1" ht="22.5" customHeight="1" x14ac:dyDescent="0.2">
      <c r="A39" s="259" t="s">
        <v>64</v>
      </c>
      <c r="B39" s="331" t="s">
        <v>65</v>
      </c>
      <c r="C39" s="275">
        <v>8</v>
      </c>
      <c r="D39" s="257" t="s">
        <v>7</v>
      </c>
      <c r="E39" s="338"/>
      <c r="F39" s="275">
        <f>ROUND(C39*E39,2)</f>
        <v>0</v>
      </c>
      <c r="G39" s="254"/>
      <c r="H39" s="350"/>
      <c r="I39" s="269"/>
      <c r="J39" s="269"/>
      <c r="K39" s="269"/>
      <c r="L39" s="267"/>
    </row>
    <row r="40" spans="1:12" s="260" customFormat="1" ht="19.5" customHeight="1" x14ac:dyDescent="0.2">
      <c r="A40" s="259" t="s">
        <v>216</v>
      </c>
      <c r="B40" s="331" t="s">
        <v>194</v>
      </c>
      <c r="C40" s="275">
        <v>3</v>
      </c>
      <c r="D40" s="257" t="s">
        <v>7</v>
      </c>
      <c r="E40" s="338"/>
      <c r="F40" s="275">
        <f>ROUND(C40*E40,2)</f>
        <v>0</v>
      </c>
      <c r="G40" s="254"/>
      <c r="H40" s="330"/>
      <c r="I40" s="269"/>
      <c r="J40" s="269"/>
      <c r="K40" s="269"/>
      <c r="L40" s="267"/>
    </row>
    <row r="41" spans="1:12" s="260" customFormat="1" ht="25.5" customHeight="1" x14ac:dyDescent="0.2">
      <c r="A41" s="318" t="s">
        <v>66</v>
      </c>
      <c r="B41" s="317" t="s">
        <v>67</v>
      </c>
      <c r="C41" s="349"/>
      <c r="D41" s="339"/>
      <c r="E41" s="315"/>
      <c r="F41" s="275"/>
      <c r="G41" s="254"/>
      <c r="H41" s="330"/>
      <c r="I41" s="269"/>
      <c r="J41" s="269"/>
      <c r="K41" s="269"/>
      <c r="L41" s="267"/>
    </row>
    <row r="42" spans="1:12" s="260" customFormat="1" ht="19.5" customHeight="1" x14ac:dyDescent="0.2">
      <c r="A42" s="259" t="s">
        <v>68</v>
      </c>
      <c r="B42" s="331" t="s">
        <v>193</v>
      </c>
      <c r="C42" s="275">
        <v>6</v>
      </c>
      <c r="D42" s="257" t="s">
        <v>7</v>
      </c>
      <c r="E42" s="338"/>
      <c r="F42" s="275">
        <f>ROUND(C42*E42,2)</f>
        <v>0</v>
      </c>
      <c r="G42" s="254"/>
      <c r="H42" s="330"/>
      <c r="I42" s="269"/>
      <c r="J42" s="269"/>
      <c r="K42" s="269"/>
      <c r="L42" s="267"/>
    </row>
    <row r="43" spans="1:12" s="260" customFormat="1" ht="19.5" customHeight="1" x14ac:dyDescent="0.2">
      <c r="A43" s="259" t="s">
        <v>215</v>
      </c>
      <c r="B43" s="331" t="s">
        <v>191</v>
      </c>
      <c r="C43" s="275">
        <v>1</v>
      </c>
      <c r="D43" s="339" t="s">
        <v>7</v>
      </c>
      <c r="E43" s="338"/>
      <c r="F43" s="275">
        <f>ROUND(C43*E43,2)</f>
        <v>0</v>
      </c>
      <c r="G43" s="254"/>
      <c r="H43" s="330"/>
      <c r="I43" s="269"/>
      <c r="J43" s="269"/>
      <c r="K43" s="269"/>
      <c r="L43" s="267"/>
    </row>
    <row r="44" spans="1:12" s="260" customFormat="1" ht="19.5" customHeight="1" thickBot="1" x14ac:dyDescent="0.25">
      <c r="A44" s="303" t="s">
        <v>214</v>
      </c>
      <c r="B44" s="343" t="s">
        <v>59</v>
      </c>
      <c r="C44" s="299">
        <v>26</v>
      </c>
      <c r="D44" s="342" t="s">
        <v>7</v>
      </c>
      <c r="E44" s="341"/>
      <c r="F44" s="299">
        <f>ROUND(C44*E44,2)</f>
        <v>0</v>
      </c>
      <c r="G44" s="340"/>
      <c r="H44" s="330"/>
      <c r="I44" s="269"/>
      <c r="J44" s="269"/>
      <c r="K44" s="269"/>
      <c r="L44" s="267"/>
    </row>
    <row r="45" spans="1:12" s="260" customFormat="1" ht="14.25" customHeight="1" thickTop="1" x14ac:dyDescent="0.2">
      <c r="A45" s="259"/>
      <c r="B45" s="331"/>
      <c r="C45" s="275"/>
      <c r="D45" s="339"/>
      <c r="E45" s="338"/>
      <c r="F45" s="275"/>
      <c r="G45" s="254"/>
      <c r="H45" s="330"/>
      <c r="I45" s="269"/>
      <c r="J45" s="269"/>
      <c r="K45" s="269"/>
      <c r="L45" s="267"/>
    </row>
    <row r="46" spans="1:12" s="260" customFormat="1" ht="24" customHeight="1" x14ac:dyDescent="0.2">
      <c r="A46" s="318" t="s">
        <v>69</v>
      </c>
      <c r="B46" s="317" t="s">
        <v>70</v>
      </c>
      <c r="C46" s="275"/>
      <c r="D46" s="339"/>
      <c r="E46" s="275"/>
      <c r="F46" s="275"/>
      <c r="G46" s="254"/>
      <c r="H46" s="326"/>
      <c r="I46" s="269"/>
      <c r="J46" s="269"/>
      <c r="K46" s="268"/>
      <c r="L46" s="267"/>
    </row>
    <row r="47" spans="1:12" s="260" customFormat="1" ht="24" customHeight="1" x14ac:dyDescent="0.2">
      <c r="A47" s="259" t="s">
        <v>71</v>
      </c>
      <c r="B47" s="331" t="s">
        <v>189</v>
      </c>
      <c r="C47" s="275">
        <v>1</v>
      </c>
      <c r="D47" s="339" t="s">
        <v>7</v>
      </c>
      <c r="E47" s="338"/>
      <c r="F47" s="275">
        <f>ROUND(C47*E47,2)</f>
        <v>0</v>
      </c>
      <c r="G47" s="254"/>
      <c r="H47" s="326"/>
      <c r="I47" s="269"/>
      <c r="J47" s="269"/>
      <c r="K47" s="268"/>
      <c r="L47" s="267"/>
    </row>
    <row r="48" spans="1:12" s="260" customFormat="1" ht="19.5" customHeight="1" x14ac:dyDescent="0.2">
      <c r="A48" s="259" t="s">
        <v>213</v>
      </c>
      <c r="B48" s="331" t="s">
        <v>187</v>
      </c>
      <c r="C48" s="275">
        <v>3</v>
      </c>
      <c r="D48" s="339" t="s">
        <v>7</v>
      </c>
      <c r="E48" s="338"/>
      <c r="F48" s="275">
        <f>ROUND(C48*E48,2)</f>
        <v>0</v>
      </c>
      <c r="G48" s="254"/>
      <c r="H48" s="330"/>
      <c r="I48" s="269"/>
      <c r="J48" s="269"/>
      <c r="K48" s="269"/>
      <c r="L48" s="267"/>
    </row>
    <row r="49" spans="1:12" s="260" customFormat="1" ht="23.25" customHeight="1" x14ac:dyDescent="0.2">
      <c r="A49" s="259" t="s">
        <v>212</v>
      </c>
      <c r="B49" s="331" t="s">
        <v>185</v>
      </c>
      <c r="C49" s="275">
        <v>2</v>
      </c>
      <c r="D49" s="257" t="s">
        <v>7</v>
      </c>
      <c r="E49" s="275"/>
      <c r="F49" s="275">
        <f>ROUND(C49*E49,2)</f>
        <v>0</v>
      </c>
      <c r="G49" s="254"/>
      <c r="H49" s="326"/>
      <c r="I49" s="269"/>
      <c r="J49" s="269"/>
      <c r="K49" s="268"/>
      <c r="L49" s="267"/>
    </row>
    <row r="50" spans="1:12" s="260" customFormat="1" ht="14.25" customHeight="1" x14ac:dyDescent="0.2">
      <c r="A50" s="259"/>
      <c r="B50" s="331"/>
      <c r="C50" s="275"/>
      <c r="D50" s="339"/>
      <c r="E50" s="275"/>
      <c r="F50" s="275"/>
      <c r="G50" s="348"/>
      <c r="H50" s="326"/>
      <c r="I50" s="269"/>
      <c r="J50" s="269"/>
      <c r="K50" s="268"/>
      <c r="L50" s="267"/>
    </row>
    <row r="51" spans="1:12" s="260" customFormat="1" ht="22.5" customHeight="1" x14ac:dyDescent="0.2">
      <c r="A51" s="259" t="s">
        <v>73</v>
      </c>
      <c r="B51" s="331" t="s">
        <v>211</v>
      </c>
      <c r="C51" s="275">
        <v>11</v>
      </c>
      <c r="D51" s="339" t="s">
        <v>7</v>
      </c>
      <c r="E51" s="275"/>
      <c r="F51" s="275">
        <f>ROUND(C51*E51,2)</f>
        <v>0</v>
      </c>
      <c r="G51" s="319"/>
      <c r="H51" s="330"/>
      <c r="I51" s="269"/>
      <c r="J51" s="269"/>
      <c r="K51" s="269"/>
      <c r="L51" s="267"/>
    </row>
    <row r="52" spans="1:12" s="260" customFormat="1" ht="22.5" customHeight="1" x14ac:dyDescent="0.2">
      <c r="A52" s="259" t="s">
        <v>75</v>
      </c>
      <c r="B52" s="331" t="s">
        <v>184</v>
      </c>
      <c r="C52" s="275">
        <v>1</v>
      </c>
      <c r="D52" s="339" t="s">
        <v>7</v>
      </c>
      <c r="E52" s="275"/>
      <c r="F52" s="275">
        <f>ROUND(C52*E52,2)</f>
        <v>0</v>
      </c>
      <c r="G52" s="319"/>
      <c r="H52" s="330"/>
      <c r="I52" s="269"/>
      <c r="J52" s="269"/>
      <c r="K52" s="269"/>
      <c r="L52" s="267"/>
    </row>
    <row r="53" spans="1:12" s="260" customFormat="1" ht="24.75" customHeight="1" x14ac:dyDescent="0.2">
      <c r="A53" s="318" t="s">
        <v>79</v>
      </c>
      <c r="B53" s="317" t="s">
        <v>76</v>
      </c>
      <c r="C53" s="275"/>
      <c r="D53" s="339"/>
      <c r="E53" s="275"/>
      <c r="F53" s="275"/>
      <c r="G53" s="254"/>
      <c r="H53" s="330"/>
      <c r="I53" s="269"/>
      <c r="J53" s="269"/>
      <c r="K53" s="269"/>
      <c r="L53" s="267"/>
    </row>
    <row r="54" spans="1:12" s="260" customFormat="1" ht="19.5" customHeight="1" x14ac:dyDescent="0.2">
      <c r="A54" s="259" t="s">
        <v>81</v>
      </c>
      <c r="B54" s="331" t="s">
        <v>210</v>
      </c>
      <c r="C54" s="275">
        <v>146</v>
      </c>
      <c r="D54" s="339" t="s">
        <v>7</v>
      </c>
      <c r="E54" s="275"/>
      <c r="F54" s="275">
        <f>ROUND(C54*E54,2)</f>
        <v>0</v>
      </c>
      <c r="G54" s="254"/>
      <c r="H54" s="330"/>
      <c r="I54" s="269"/>
      <c r="J54" s="269"/>
      <c r="K54" s="269"/>
      <c r="L54" s="267"/>
    </row>
    <row r="55" spans="1:12" s="260" customFormat="1" ht="21.75" customHeight="1" x14ac:dyDescent="0.2">
      <c r="A55" s="259" t="s">
        <v>83</v>
      </c>
      <c r="B55" s="331" t="s">
        <v>209</v>
      </c>
      <c r="C55" s="275">
        <v>2</v>
      </c>
      <c r="D55" s="339" t="s">
        <v>7</v>
      </c>
      <c r="E55" s="275"/>
      <c r="F55" s="275">
        <f>ROUND(C55*E55,2)</f>
        <v>0</v>
      </c>
      <c r="G55" s="254"/>
      <c r="H55" s="330"/>
      <c r="I55" s="269"/>
      <c r="J55" s="269"/>
      <c r="K55" s="269"/>
      <c r="L55" s="267"/>
    </row>
    <row r="56" spans="1:12" s="260" customFormat="1" ht="21.75" customHeight="1" x14ac:dyDescent="0.2">
      <c r="A56" s="259" t="s">
        <v>83</v>
      </c>
      <c r="B56" s="331" t="s">
        <v>208</v>
      </c>
      <c r="C56" s="275">
        <v>66</v>
      </c>
      <c r="D56" s="339" t="s">
        <v>7</v>
      </c>
      <c r="E56" s="275"/>
      <c r="F56" s="275">
        <f>ROUND(C56*E56,2)</f>
        <v>0</v>
      </c>
      <c r="G56" s="254"/>
      <c r="H56" s="330"/>
      <c r="I56" s="269"/>
      <c r="J56" s="269"/>
      <c r="K56" s="269"/>
      <c r="L56" s="267"/>
    </row>
    <row r="57" spans="1:12" s="260" customFormat="1" ht="20.25" customHeight="1" x14ac:dyDescent="0.2">
      <c r="A57" s="318" t="s">
        <v>207</v>
      </c>
      <c r="B57" s="317" t="s">
        <v>80</v>
      </c>
      <c r="C57" s="275"/>
      <c r="D57" s="257"/>
      <c r="E57" s="275"/>
      <c r="F57" s="275"/>
      <c r="G57" s="254"/>
      <c r="H57" s="326"/>
      <c r="I57" s="269"/>
      <c r="J57" s="269"/>
      <c r="K57" s="268"/>
      <c r="L57" s="267"/>
    </row>
    <row r="58" spans="1:12" s="260" customFormat="1" ht="34.5" customHeight="1" x14ac:dyDescent="0.2">
      <c r="A58" s="259" t="s">
        <v>206</v>
      </c>
      <c r="B58" s="337" t="s">
        <v>181</v>
      </c>
      <c r="C58" s="334">
        <v>2</v>
      </c>
      <c r="D58" s="333" t="s">
        <v>7</v>
      </c>
      <c r="E58" s="336"/>
      <c r="F58" s="275">
        <f>ROUND(C58*E58,2)</f>
        <v>0</v>
      </c>
      <c r="G58" s="254"/>
      <c r="H58" s="326"/>
      <c r="I58" s="269"/>
      <c r="J58" s="269"/>
      <c r="K58" s="268"/>
      <c r="L58" s="267"/>
    </row>
    <row r="59" spans="1:12" s="260" customFormat="1" ht="24.75" customHeight="1" x14ac:dyDescent="0.2">
      <c r="A59" s="259" t="s">
        <v>205</v>
      </c>
      <c r="B59" s="335" t="s">
        <v>8</v>
      </c>
      <c r="C59" s="334">
        <f>+SUM(C58:C58)</f>
        <v>2</v>
      </c>
      <c r="D59" s="333" t="s">
        <v>7</v>
      </c>
      <c r="E59" s="332"/>
      <c r="F59" s="275">
        <f>ROUND(C59*E59,2)</f>
        <v>0</v>
      </c>
      <c r="G59" s="254">
        <f>SUM(F27:F59)</f>
        <v>0</v>
      </c>
      <c r="H59" s="326"/>
      <c r="I59" s="269"/>
      <c r="J59" s="269"/>
      <c r="K59" s="268"/>
      <c r="L59" s="267"/>
    </row>
    <row r="60" spans="1:12" s="260" customFormat="1" ht="12.75" customHeight="1" x14ac:dyDescent="0.2">
      <c r="A60" s="259"/>
      <c r="B60" s="335"/>
      <c r="C60" s="334"/>
      <c r="D60" s="333"/>
      <c r="E60" s="332"/>
      <c r="F60" s="334"/>
      <c r="G60" s="254"/>
      <c r="H60" s="326"/>
      <c r="I60" s="269"/>
      <c r="J60" s="269"/>
      <c r="K60" s="268"/>
      <c r="L60" s="267"/>
    </row>
    <row r="61" spans="1:12" s="260" customFormat="1" ht="27" customHeight="1" x14ac:dyDescent="0.2">
      <c r="A61" s="318" t="s">
        <v>18</v>
      </c>
      <c r="B61" s="347" t="s">
        <v>88</v>
      </c>
      <c r="C61" s="275"/>
      <c r="D61" s="257"/>
      <c r="E61" s="276"/>
      <c r="F61" s="275"/>
      <c r="G61" s="254"/>
      <c r="H61" s="326"/>
      <c r="I61" s="269"/>
      <c r="J61" s="269"/>
      <c r="K61" s="268"/>
      <c r="L61" s="267"/>
    </row>
    <row r="62" spans="1:12" s="260" customFormat="1" ht="21" customHeight="1" x14ac:dyDescent="0.2">
      <c r="A62" s="318" t="s">
        <v>89</v>
      </c>
      <c r="B62" s="317" t="s">
        <v>43</v>
      </c>
      <c r="C62" s="275"/>
      <c r="D62" s="257"/>
      <c r="E62" s="276"/>
      <c r="F62" s="275"/>
      <c r="G62" s="254"/>
      <c r="H62" s="313"/>
      <c r="I62" s="311"/>
      <c r="J62" s="311"/>
      <c r="K62" s="268"/>
      <c r="L62" s="267"/>
    </row>
    <row r="63" spans="1:12" s="260" customFormat="1" ht="19.5" customHeight="1" x14ac:dyDescent="0.2">
      <c r="A63" s="259" t="s">
        <v>90</v>
      </c>
      <c r="B63" s="258" t="s">
        <v>179</v>
      </c>
      <c r="C63" s="275">
        <v>17253.419999999998</v>
      </c>
      <c r="D63" s="257" t="s">
        <v>3</v>
      </c>
      <c r="E63" s="276"/>
      <c r="F63" s="275">
        <f>ROUND(C63*E63,2)</f>
        <v>0</v>
      </c>
      <c r="G63" s="254"/>
      <c r="H63" s="313"/>
      <c r="I63" s="311"/>
      <c r="J63" s="311"/>
      <c r="K63" s="268"/>
      <c r="L63" s="267"/>
    </row>
    <row r="64" spans="1:12" s="260" customFormat="1" ht="19.5" customHeight="1" x14ac:dyDescent="0.2">
      <c r="A64" s="259" t="s">
        <v>91</v>
      </c>
      <c r="B64" s="258" t="s">
        <v>204</v>
      </c>
      <c r="C64" s="275">
        <v>2084.23</v>
      </c>
      <c r="D64" s="257" t="s">
        <v>3</v>
      </c>
      <c r="E64" s="276"/>
      <c r="F64" s="275">
        <f>ROUND(C64*E64,2)</f>
        <v>0</v>
      </c>
      <c r="G64" s="254"/>
      <c r="H64" s="313"/>
      <c r="I64" s="311"/>
      <c r="J64" s="311"/>
      <c r="K64" s="268"/>
      <c r="L64" s="267"/>
    </row>
    <row r="65" spans="1:12" s="260" customFormat="1" ht="19.5" customHeight="1" x14ac:dyDescent="0.2">
      <c r="A65" s="259" t="s">
        <v>92</v>
      </c>
      <c r="B65" s="258" t="s">
        <v>177</v>
      </c>
      <c r="C65" s="275">
        <v>4383.63</v>
      </c>
      <c r="D65" s="257" t="s">
        <v>3</v>
      </c>
      <c r="E65" s="276"/>
      <c r="F65" s="275">
        <f>ROUND(C65*E65,2)</f>
        <v>0</v>
      </c>
      <c r="G65" s="254"/>
      <c r="H65" s="313"/>
      <c r="I65" s="313"/>
      <c r="J65" s="311"/>
      <c r="K65" s="268"/>
      <c r="L65" s="267"/>
    </row>
    <row r="66" spans="1:12" s="187" customFormat="1" ht="23.25" customHeight="1" x14ac:dyDescent="0.2">
      <c r="A66" s="318" t="s">
        <v>93</v>
      </c>
      <c r="B66" s="345" t="s">
        <v>51</v>
      </c>
      <c r="C66" s="275"/>
      <c r="D66" s="346"/>
      <c r="E66" s="276"/>
      <c r="F66" s="275"/>
      <c r="G66" s="249"/>
    </row>
    <row r="67" spans="1:12" s="187" customFormat="1" ht="23.25" customHeight="1" x14ac:dyDescent="0.2">
      <c r="A67" s="259" t="s">
        <v>94</v>
      </c>
      <c r="B67" s="331" t="s">
        <v>203</v>
      </c>
      <c r="C67" s="275">
        <v>5</v>
      </c>
      <c r="D67" s="257" t="s">
        <v>7</v>
      </c>
      <c r="E67" s="276"/>
      <c r="F67" s="275">
        <f t="shared" ref="F67:F72" si="2">ROUND(C67*E67,2)</f>
        <v>0</v>
      </c>
      <c r="G67" s="249"/>
    </row>
    <row r="68" spans="1:12" s="187" customFormat="1" ht="23.25" customHeight="1" x14ac:dyDescent="0.2">
      <c r="A68" s="259" t="s">
        <v>202</v>
      </c>
      <c r="B68" s="331" t="s">
        <v>201</v>
      </c>
      <c r="C68" s="275">
        <v>1</v>
      </c>
      <c r="D68" s="257" t="s">
        <v>7</v>
      </c>
      <c r="E68" s="276"/>
      <c r="F68" s="275">
        <f t="shared" si="2"/>
        <v>0</v>
      </c>
      <c r="G68" s="249"/>
    </row>
    <row r="69" spans="1:12" s="187" customFormat="1" ht="23.25" customHeight="1" x14ac:dyDescent="0.2">
      <c r="A69" s="259" t="s">
        <v>95</v>
      </c>
      <c r="B69" s="331" t="s">
        <v>193</v>
      </c>
      <c r="C69" s="275">
        <v>51</v>
      </c>
      <c r="D69" s="257" t="s">
        <v>7</v>
      </c>
      <c r="E69" s="338"/>
      <c r="F69" s="275">
        <f t="shared" si="2"/>
        <v>0</v>
      </c>
      <c r="G69" s="249"/>
    </row>
    <row r="70" spans="1:12" s="187" customFormat="1" ht="23.25" customHeight="1" x14ac:dyDescent="0.2">
      <c r="A70" s="259" t="s">
        <v>96</v>
      </c>
      <c r="B70" s="331" t="s">
        <v>200</v>
      </c>
      <c r="C70" s="275">
        <v>2</v>
      </c>
      <c r="D70" s="257" t="s">
        <v>7</v>
      </c>
      <c r="E70" s="338"/>
      <c r="F70" s="275">
        <f t="shared" si="2"/>
        <v>0</v>
      </c>
      <c r="G70" s="249"/>
    </row>
    <row r="71" spans="1:12" s="187" customFormat="1" ht="23.25" customHeight="1" x14ac:dyDescent="0.2">
      <c r="A71" s="259" t="s">
        <v>199</v>
      </c>
      <c r="B71" s="331" t="s">
        <v>191</v>
      </c>
      <c r="C71" s="275">
        <v>18</v>
      </c>
      <c r="D71" s="257" t="s">
        <v>7</v>
      </c>
      <c r="E71" s="338"/>
      <c r="F71" s="275">
        <f t="shared" si="2"/>
        <v>0</v>
      </c>
      <c r="G71" s="249"/>
    </row>
    <row r="72" spans="1:12" s="187" customFormat="1" ht="23.25" customHeight="1" x14ac:dyDescent="0.2">
      <c r="A72" s="259" t="s">
        <v>198</v>
      </c>
      <c r="B72" s="331" t="s">
        <v>59</v>
      </c>
      <c r="C72" s="275">
        <v>84</v>
      </c>
      <c r="D72" s="257" t="s">
        <v>7</v>
      </c>
      <c r="E72" s="338"/>
      <c r="F72" s="275">
        <f t="shared" si="2"/>
        <v>0</v>
      </c>
      <c r="G72" s="249"/>
    </row>
    <row r="73" spans="1:12" s="260" customFormat="1" ht="26.25" customHeight="1" x14ac:dyDescent="0.2">
      <c r="A73" s="318" t="s">
        <v>97</v>
      </c>
      <c r="B73" s="317" t="s">
        <v>61</v>
      </c>
      <c r="C73" s="315"/>
      <c r="D73" s="257"/>
      <c r="E73" s="276"/>
      <c r="F73" s="275"/>
      <c r="G73" s="254"/>
      <c r="H73" s="313"/>
      <c r="I73" s="311"/>
      <c r="J73" s="311"/>
      <c r="K73" s="268"/>
      <c r="L73" s="267"/>
    </row>
    <row r="74" spans="1:12" s="260" customFormat="1" ht="24.75" customHeight="1" x14ac:dyDescent="0.2">
      <c r="A74" s="259" t="s">
        <v>197</v>
      </c>
      <c r="B74" s="331" t="s">
        <v>196</v>
      </c>
      <c r="C74" s="275">
        <v>6</v>
      </c>
      <c r="D74" s="257" t="s">
        <v>7</v>
      </c>
      <c r="E74" s="338"/>
      <c r="F74" s="275">
        <f>ROUND(C74*E74,2)</f>
        <v>0</v>
      </c>
      <c r="G74" s="254"/>
      <c r="H74" s="313"/>
      <c r="I74" s="311"/>
      <c r="J74" s="311"/>
      <c r="K74" s="268"/>
      <c r="L74" s="267"/>
    </row>
    <row r="75" spans="1:12" s="260" customFormat="1" ht="26.25" customHeight="1" x14ac:dyDescent="0.2">
      <c r="A75" s="259" t="s">
        <v>98</v>
      </c>
      <c r="B75" s="331" t="s">
        <v>65</v>
      </c>
      <c r="C75" s="275">
        <v>8</v>
      </c>
      <c r="D75" s="257" t="s">
        <v>7</v>
      </c>
      <c r="E75" s="338"/>
      <c r="F75" s="275">
        <f>ROUND(C75*E75,2)</f>
        <v>0</v>
      </c>
      <c r="G75" s="254"/>
      <c r="H75" s="313"/>
      <c r="I75" s="311"/>
      <c r="J75" s="311"/>
      <c r="K75" s="268"/>
      <c r="L75" s="267"/>
    </row>
    <row r="76" spans="1:12" s="260" customFormat="1" ht="19.5" customHeight="1" x14ac:dyDescent="0.2">
      <c r="A76" s="259" t="s">
        <v>195</v>
      </c>
      <c r="B76" s="331" t="s">
        <v>194</v>
      </c>
      <c r="C76" s="275">
        <v>3</v>
      </c>
      <c r="D76" s="257" t="s">
        <v>7</v>
      </c>
      <c r="E76" s="338"/>
      <c r="F76" s="275">
        <f>ROUND(C76*E76,2)</f>
        <v>0</v>
      </c>
      <c r="G76" s="254"/>
      <c r="H76" s="330"/>
      <c r="I76" s="269"/>
      <c r="J76" s="269"/>
      <c r="K76" s="269"/>
      <c r="L76" s="267"/>
    </row>
    <row r="77" spans="1:12" s="260" customFormat="1" ht="24.75" customHeight="1" x14ac:dyDescent="0.2">
      <c r="A77" s="318" t="s">
        <v>99</v>
      </c>
      <c r="B77" s="345" t="s">
        <v>67</v>
      </c>
      <c r="C77" s="275"/>
      <c r="D77" s="257"/>
      <c r="E77" s="276"/>
      <c r="F77" s="275"/>
      <c r="G77" s="254"/>
      <c r="H77" s="330"/>
      <c r="I77" s="269"/>
      <c r="J77" s="269"/>
      <c r="K77" s="269"/>
      <c r="L77" s="267"/>
    </row>
    <row r="78" spans="1:12" s="260" customFormat="1" ht="22.5" customHeight="1" x14ac:dyDescent="0.2">
      <c r="A78" s="259" t="s">
        <v>100</v>
      </c>
      <c r="B78" s="331" t="s">
        <v>193</v>
      </c>
      <c r="C78" s="275">
        <v>6</v>
      </c>
      <c r="D78" s="257" t="s">
        <v>7</v>
      </c>
      <c r="E78" s="338"/>
      <c r="F78" s="275">
        <f>ROUND(C78*E78,2)</f>
        <v>0</v>
      </c>
      <c r="G78" s="254"/>
      <c r="H78" s="344"/>
      <c r="I78" s="269"/>
      <c r="J78" s="269"/>
      <c r="K78" s="269"/>
      <c r="L78" s="267"/>
    </row>
    <row r="79" spans="1:12" s="260" customFormat="1" ht="22.5" customHeight="1" x14ac:dyDescent="0.2">
      <c r="A79" s="259" t="s">
        <v>192</v>
      </c>
      <c r="B79" s="331" t="s">
        <v>191</v>
      </c>
      <c r="C79" s="275">
        <v>1</v>
      </c>
      <c r="D79" s="339" t="s">
        <v>7</v>
      </c>
      <c r="E79" s="338"/>
      <c r="F79" s="275">
        <f>ROUND(C79*E79,2)</f>
        <v>0</v>
      </c>
      <c r="G79" s="254"/>
      <c r="H79" s="344"/>
      <c r="I79" s="269"/>
      <c r="J79" s="269"/>
      <c r="K79" s="269"/>
      <c r="L79" s="267"/>
    </row>
    <row r="80" spans="1:12" s="260" customFormat="1" ht="19.5" customHeight="1" thickBot="1" x14ac:dyDescent="0.25">
      <c r="A80" s="303" t="s">
        <v>190</v>
      </c>
      <c r="B80" s="343" t="s">
        <v>59</v>
      </c>
      <c r="C80" s="299">
        <v>26</v>
      </c>
      <c r="D80" s="342" t="s">
        <v>7</v>
      </c>
      <c r="E80" s="341"/>
      <c r="F80" s="299">
        <f>ROUND(C80*E80,2)</f>
        <v>0</v>
      </c>
      <c r="G80" s="340"/>
      <c r="H80" s="330"/>
      <c r="I80" s="269"/>
      <c r="J80" s="269"/>
      <c r="K80" s="269"/>
      <c r="L80" s="267"/>
    </row>
    <row r="81" spans="1:12" s="260" customFormat="1" ht="12.75" customHeight="1" thickTop="1" x14ac:dyDescent="0.2">
      <c r="A81" s="259"/>
      <c r="B81" s="331"/>
      <c r="C81" s="275"/>
      <c r="D81" s="339"/>
      <c r="E81" s="338"/>
      <c r="F81" s="275"/>
      <c r="G81" s="254"/>
      <c r="H81" s="330"/>
      <c r="I81" s="269"/>
      <c r="J81" s="269"/>
      <c r="K81" s="269"/>
      <c r="L81" s="267"/>
    </row>
    <row r="82" spans="1:12" s="260" customFormat="1" ht="19.5" customHeight="1" x14ac:dyDescent="0.2">
      <c r="A82" s="318" t="s">
        <v>101</v>
      </c>
      <c r="B82" s="317" t="s">
        <v>70</v>
      </c>
      <c r="C82" s="275"/>
      <c r="D82" s="339"/>
      <c r="E82" s="275"/>
      <c r="F82" s="275"/>
      <c r="G82" s="254"/>
      <c r="H82" s="330"/>
      <c r="I82" s="269"/>
      <c r="J82" s="269"/>
      <c r="K82" s="269"/>
      <c r="L82" s="267"/>
    </row>
    <row r="83" spans="1:12" s="260" customFormat="1" ht="19.5" customHeight="1" x14ac:dyDescent="0.2">
      <c r="A83" s="259" t="s">
        <v>102</v>
      </c>
      <c r="B83" s="331" t="s">
        <v>189</v>
      </c>
      <c r="C83" s="275">
        <v>1</v>
      </c>
      <c r="D83" s="339" t="s">
        <v>7</v>
      </c>
      <c r="E83" s="338"/>
      <c r="F83" s="275">
        <f>ROUND(C83*E83,2)</f>
        <v>0</v>
      </c>
      <c r="G83" s="254"/>
      <c r="H83" s="330"/>
      <c r="I83" s="269"/>
      <c r="J83" s="269"/>
      <c r="K83" s="269"/>
      <c r="L83" s="267"/>
    </row>
    <row r="84" spans="1:12" s="260" customFormat="1" ht="19.5" customHeight="1" x14ac:dyDescent="0.2">
      <c r="A84" s="259" t="s">
        <v>188</v>
      </c>
      <c r="B84" s="331" t="s">
        <v>187</v>
      </c>
      <c r="C84" s="275">
        <v>3</v>
      </c>
      <c r="D84" s="339" t="s">
        <v>7</v>
      </c>
      <c r="E84" s="338"/>
      <c r="F84" s="275">
        <f>ROUND(C84*E84,2)</f>
        <v>0</v>
      </c>
      <c r="G84" s="254"/>
      <c r="H84" s="330"/>
      <c r="I84" s="269"/>
      <c r="J84" s="269"/>
      <c r="K84" s="269"/>
      <c r="L84" s="267"/>
    </row>
    <row r="85" spans="1:12" s="260" customFormat="1" ht="25.5" customHeight="1" x14ac:dyDescent="0.2">
      <c r="A85" s="259" t="s">
        <v>186</v>
      </c>
      <c r="B85" s="331" t="s">
        <v>185</v>
      </c>
      <c r="C85" s="275">
        <v>2</v>
      </c>
      <c r="D85" s="257" t="s">
        <v>7</v>
      </c>
      <c r="E85" s="275"/>
      <c r="F85" s="275">
        <f>ROUND(C85*E85,2)</f>
        <v>0</v>
      </c>
      <c r="G85" s="254"/>
      <c r="H85" s="330"/>
      <c r="I85" s="269"/>
      <c r="J85" s="269"/>
      <c r="K85" s="269"/>
      <c r="L85" s="267"/>
    </row>
    <row r="86" spans="1:12" s="260" customFormat="1" ht="25.5" customHeight="1" x14ac:dyDescent="0.2">
      <c r="A86" s="259" t="s">
        <v>103</v>
      </c>
      <c r="B86" s="331" t="s">
        <v>74</v>
      </c>
      <c r="C86" s="275">
        <v>35</v>
      </c>
      <c r="D86" s="257" t="s">
        <v>7</v>
      </c>
      <c r="E86" s="275"/>
      <c r="F86" s="275">
        <f>ROUND(C86*E86,2)</f>
        <v>0</v>
      </c>
      <c r="G86" s="254"/>
      <c r="H86" s="330"/>
      <c r="I86" s="269"/>
      <c r="J86" s="269"/>
      <c r="K86" s="269"/>
      <c r="L86" s="267"/>
    </row>
    <row r="87" spans="1:12" s="260" customFormat="1" ht="25.5" customHeight="1" x14ac:dyDescent="0.2">
      <c r="A87" s="259" t="s">
        <v>104</v>
      </c>
      <c r="B87" s="331" t="s">
        <v>184</v>
      </c>
      <c r="C87" s="275">
        <v>1</v>
      </c>
      <c r="D87" s="257" t="s">
        <v>7</v>
      </c>
      <c r="E87" s="275"/>
      <c r="F87" s="275">
        <f>ROUND(C87*E87,2)</f>
        <v>0</v>
      </c>
      <c r="G87" s="254"/>
      <c r="H87" s="330"/>
      <c r="I87" s="269"/>
      <c r="J87" s="269"/>
      <c r="K87" s="269"/>
      <c r="L87" s="267"/>
    </row>
    <row r="88" spans="1:12" s="260" customFormat="1" ht="27" customHeight="1" x14ac:dyDescent="0.2">
      <c r="A88" s="318" t="s">
        <v>183</v>
      </c>
      <c r="B88" s="317" t="s">
        <v>80</v>
      </c>
      <c r="C88" s="275"/>
      <c r="D88" s="257"/>
      <c r="E88" s="275"/>
      <c r="F88" s="275"/>
      <c r="G88" s="254"/>
      <c r="H88" s="326"/>
      <c r="I88" s="269"/>
      <c r="J88" s="269"/>
      <c r="K88" s="268"/>
      <c r="L88" s="267"/>
    </row>
    <row r="89" spans="1:12" s="260" customFormat="1" ht="34.5" customHeight="1" x14ac:dyDescent="0.2">
      <c r="A89" s="259" t="s">
        <v>182</v>
      </c>
      <c r="B89" s="337" t="s">
        <v>181</v>
      </c>
      <c r="C89" s="334">
        <v>2</v>
      </c>
      <c r="D89" s="333" t="s">
        <v>7</v>
      </c>
      <c r="E89" s="336"/>
      <c r="F89" s="275">
        <f>ROUND(C89*E89,2)</f>
        <v>0</v>
      </c>
      <c r="G89" s="254"/>
      <c r="H89" s="326"/>
      <c r="I89" s="269"/>
      <c r="J89" s="269"/>
      <c r="K89" s="268"/>
      <c r="L89" s="267"/>
    </row>
    <row r="90" spans="1:12" s="260" customFormat="1" ht="29.25" customHeight="1" x14ac:dyDescent="0.2">
      <c r="A90" s="259" t="s">
        <v>180</v>
      </c>
      <c r="B90" s="335" t="s">
        <v>8</v>
      </c>
      <c r="C90" s="334">
        <f>+SUM(C89:C89)</f>
        <v>2</v>
      </c>
      <c r="D90" s="333" t="s">
        <v>7</v>
      </c>
      <c r="E90" s="332"/>
      <c r="F90" s="275">
        <f>ROUND(C90*E90,2)</f>
        <v>0</v>
      </c>
      <c r="G90" s="254">
        <f>SUM(F62:F90)</f>
        <v>0</v>
      </c>
      <c r="H90" s="326"/>
      <c r="I90" s="269"/>
      <c r="J90" s="269"/>
      <c r="K90" s="268"/>
      <c r="L90" s="267"/>
    </row>
    <row r="91" spans="1:12" s="260" customFormat="1" ht="13.5" customHeight="1" x14ac:dyDescent="0.2">
      <c r="A91" s="259"/>
      <c r="B91" s="331"/>
      <c r="C91" s="275"/>
      <c r="D91" s="257"/>
      <c r="E91" s="275"/>
      <c r="F91" s="275"/>
      <c r="G91" s="254"/>
      <c r="H91" s="330"/>
      <c r="I91" s="269"/>
      <c r="J91" s="269"/>
      <c r="K91" s="269"/>
      <c r="L91" s="267"/>
    </row>
    <row r="92" spans="1:12" s="260" customFormat="1" ht="27.75" customHeight="1" x14ac:dyDescent="0.3">
      <c r="A92" s="310" t="s">
        <v>19</v>
      </c>
      <c r="B92" s="279" t="s">
        <v>20</v>
      </c>
      <c r="C92" s="329">
        <v>20</v>
      </c>
      <c r="D92" s="277" t="s">
        <v>109</v>
      </c>
      <c r="E92" s="276"/>
      <c r="F92" s="275">
        <f>ROUND(C92*E92,2)</f>
        <v>0</v>
      </c>
      <c r="G92" s="328">
        <f>SUM(F92)</f>
        <v>0</v>
      </c>
      <c r="H92" s="326"/>
      <c r="I92" s="269"/>
      <c r="J92" s="269"/>
      <c r="K92" s="268"/>
      <c r="L92" s="267"/>
    </row>
    <row r="93" spans="1:12" s="260" customFormat="1" ht="12" customHeight="1" x14ac:dyDescent="0.3">
      <c r="A93" s="310"/>
      <c r="B93" s="279"/>
      <c r="C93" s="329"/>
      <c r="D93" s="277"/>
      <c r="E93" s="276"/>
      <c r="F93" s="275"/>
      <c r="G93" s="328"/>
      <c r="H93" s="326"/>
      <c r="I93" s="269"/>
      <c r="J93" s="269"/>
      <c r="K93" s="268"/>
      <c r="L93" s="267"/>
    </row>
    <row r="94" spans="1:12" s="260" customFormat="1" ht="24.75" customHeight="1" x14ac:dyDescent="0.2">
      <c r="A94" s="310" t="s">
        <v>110</v>
      </c>
      <c r="B94" s="317" t="s">
        <v>111</v>
      </c>
      <c r="C94" s="327">
        <v>12.17</v>
      </c>
      <c r="D94" s="257" t="s">
        <v>1</v>
      </c>
      <c r="E94" s="276"/>
      <c r="F94" s="275">
        <f>ROUND(C94*E94,2)</f>
        <v>0</v>
      </c>
      <c r="G94" s="254">
        <f>SUM(F94)</f>
        <v>0</v>
      </c>
      <c r="H94" s="326"/>
      <c r="I94" s="269"/>
      <c r="J94" s="269"/>
      <c r="K94" s="268"/>
      <c r="L94" s="267"/>
    </row>
    <row r="95" spans="1:12" s="260" customFormat="1" ht="10.5" customHeight="1" x14ac:dyDescent="0.2">
      <c r="A95" s="310"/>
      <c r="B95" s="317"/>
      <c r="C95" s="327"/>
      <c r="D95" s="257"/>
      <c r="E95" s="276"/>
      <c r="F95" s="275"/>
      <c r="G95" s="254"/>
      <c r="H95" s="326"/>
      <c r="I95" s="269"/>
      <c r="J95" s="269"/>
      <c r="K95" s="268"/>
      <c r="L95" s="267"/>
    </row>
    <row r="96" spans="1:12" s="281" customFormat="1" ht="67.5" customHeight="1" x14ac:dyDescent="0.2">
      <c r="A96" s="325" t="s">
        <v>112</v>
      </c>
      <c r="B96" s="324" t="s">
        <v>113</v>
      </c>
      <c r="C96" s="323">
        <v>1</v>
      </c>
      <c r="D96" s="322" t="s">
        <v>6</v>
      </c>
      <c r="E96" s="276"/>
      <c r="F96" s="275">
        <f>ROUND(C96*E96,2)</f>
        <v>0</v>
      </c>
      <c r="G96" s="321">
        <f>SUM(F96)</f>
        <v>0</v>
      </c>
      <c r="H96" s="320"/>
    </row>
    <row r="97" spans="1:111" s="260" customFormat="1" ht="14.25" customHeight="1" x14ac:dyDescent="0.2">
      <c r="A97" s="318"/>
      <c r="B97" s="317"/>
      <c r="C97" s="275"/>
      <c r="D97" s="257"/>
      <c r="E97" s="276"/>
      <c r="F97" s="275"/>
      <c r="G97" s="254"/>
      <c r="I97" s="269"/>
      <c r="J97" s="269"/>
      <c r="K97" s="268"/>
      <c r="L97" s="267"/>
    </row>
    <row r="98" spans="1:111" s="260" customFormat="1" ht="24.75" customHeight="1" x14ac:dyDescent="0.2">
      <c r="A98" s="318" t="s">
        <v>114</v>
      </c>
      <c r="B98" s="317" t="s">
        <v>115</v>
      </c>
      <c r="C98" s="275"/>
      <c r="D98" s="257"/>
      <c r="E98" s="276"/>
      <c r="F98" s="275"/>
      <c r="G98" s="319"/>
      <c r="H98" s="313"/>
      <c r="I98" s="311"/>
      <c r="J98" s="311"/>
      <c r="K98" s="268"/>
      <c r="L98" s="267"/>
    </row>
    <row r="99" spans="1:111" s="260" customFormat="1" ht="26.25" customHeight="1" x14ac:dyDescent="0.2">
      <c r="A99" s="259" t="s">
        <v>116</v>
      </c>
      <c r="B99" s="258" t="s">
        <v>179</v>
      </c>
      <c r="C99" s="275">
        <v>17253.419999999998</v>
      </c>
      <c r="D99" s="257" t="s">
        <v>3</v>
      </c>
      <c r="E99" s="276"/>
      <c r="F99" s="275">
        <f>ROUND(C99*E99,2)</f>
        <v>0</v>
      </c>
      <c r="G99" s="254"/>
      <c r="H99" s="313"/>
      <c r="I99" s="311"/>
      <c r="J99" s="311"/>
      <c r="K99" s="268"/>
      <c r="L99" s="267"/>
    </row>
    <row r="100" spans="1:111" s="260" customFormat="1" ht="26.25" customHeight="1" x14ac:dyDescent="0.2">
      <c r="A100" s="259" t="s">
        <v>117</v>
      </c>
      <c r="B100" s="258" t="s">
        <v>178</v>
      </c>
      <c r="C100" s="275">
        <v>2084.23</v>
      </c>
      <c r="D100" s="257" t="s">
        <v>3</v>
      </c>
      <c r="E100" s="276"/>
      <c r="F100" s="275">
        <f>ROUND(C100*E100,2)</f>
        <v>0</v>
      </c>
      <c r="G100" s="254"/>
      <c r="H100" s="313"/>
      <c r="I100" s="311"/>
      <c r="J100" s="311"/>
      <c r="K100" s="268"/>
      <c r="L100" s="267"/>
    </row>
    <row r="101" spans="1:111" s="260" customFormat="1" ht="19.5" customHeight="1" x14ac:dyDescent="0.2">
      <c r="A101" s="259" t="s">
        <v>119</v>
      </c>
      <c r="B101" s="258" t="s">
        <v>177</v>
      </c>
      <c r="C101" s="275">
        <v>4383.63</v>
      </c>
      <c r="D101" s="257" t="s">
        <v>3</v>
      </c>
      <c r="E101" s="276"/>
      <c r="F101" s="275">
        <f>ROUND(C101*E101,2)</f>
        <v>0</v>
      </c>
      <c r="G101" s="254">
        <f>SUM(F99:F101)</f>
        <v>0</v>
      </c>
      <c r="H101" s="313"/>
      <c r="I101" s="313"/>
      <c r="J101" s="311"/>
      <c r="K101" s="268"/>
      <c r="L101" s="267"/>
    </row>
    <row r="102" spans="1:111" s="260" customFormat="1" ht="12.75" customHeight="1" x14ac:dyDescent="0.2">
      <c r="A102" s="259"/>
      <c r="B102" s="258"/>
      <c r="C102" s="275"/>
      <c r="D102" s="257"/>
      <c r="E102" s="276"/>
      <c r="F102" s="275"/>
      <c r="G102" s="254"/>
      <c r="H102" s="313"/>
      <c r="I102" s="311"/>
      <c r="J102" s="311"/>
      <c r="K102" s="268"/>
      <c r="L102" s="267"/>
    </row>
    <row r="103" spans="1:111" s="260" customFormat="1" ht="24.75" customHeight="1" x14ac:dyDescent="0.2">
      <c r="A103" s="318" t="s">
        <v>120</v>
      </c>
      <c r="B103" s="317" t="s">
        <v>121</v>
      </c>
      <c r="C103" s="315"/>
      <c r="D103" s="316"/>
      <c r="E103" s="315"/>
      <c r="F103" s="275"/>
      <c r="G103" s="314"/>
      <c r="H103" s="313"/>
      <c r="I103" s="311"/>
      <c r="J103" s="311"/>
      <c r="K103" s="268"/>
      <c r="L103" s="267"/>
    </row>
    <row r="104" spans="1:111" s="260" customFormat="1" ht="25.5" customHeight="1" x14ac:dyDescent="0.2">
      <c r="A104" s="259" t="s">
        <v>122</v>
      </c>
      <c r="B104" s="258" t="s">
        <v>179</v>
      </c>
      <c r="C104" s="275">
        <v>17019.79</v>
      </c>
      <c r="D104" s="257" t="s">
        <v>3</v>
      </c>
      <c r="E104" s="276"/>
      <c r="F104" s="275">
        <f>ROUND(C104*E104,2)</f>
        <v>0</v>
      </c>
      <c r="G104" s="254"/>
      <c r="H104" s="313"/>
      <c r="I104" s="311"/>
      <c r="J104" s="311"/>
      <c r="K104" s="268"/>
      <c r="L104" s="267"/>
    </row>
    <row r="105" spans="1:111" s="260" customFormat="1" ht="25.5" customHeight="1" x14ac:dyDescent="0.2">
      <c r="A105" s="259" t="s">
        <v>123</v>
      </c>
      <c r="B105" s="258" t="s">
        <v>178</v>
      </c>
      <c r="C105" s="275">
        <v>2049.5</v>
      </c>
      <c r="D105" s="257" t="s">
        <v>3</v>
      </c>
      <c r="E105" s="276"/>
      <c r="F105" s="275">
        <f>ROUND(C105*E105,2)</f>
        <v>0</v>
      </c>
      <c r="G105" s="254"/>
      <c r="H105" s="313"/>
      <c r="I105" s="311"/>
      <c r="J105" s="311"/>
      <c r="K105" s="268"/>
      <c r="L105" s="267"/>
    </row>
    <row r="106" spans="1:111" s="260" customFormat="1" ht="19.5" customHeight="1" x14ac:dyDescent="0.2">
      <c r="A106" s="259" t="s">
        <v>124</v>
      </c>
      <c r="B106" s="258" t="s">
        <v>177</v>
      </c>
      <c r="C106" s="275">
        <v>4274.04</v>
      </c>
      <c r="D106" s="257" t="s">
        <v>3</v>
      </c>
      <c r="E106" s="276"/>
      <c r="F106" s="275">
        <f>ROUND(C106*E106,2)</f>
        <v>0</v>
      </c>
      <c r="G106" s="254">
        <f>SUM(F104:F106)</f>
        <v>0</v>
      </c>
      <c r="H106" s="313"/>
      <c r="I106" s="313"/>
      <c r="J106" s="311"/>
      <c r="K106" s="268"/>
      <c r="L106" s="267"/>
    </row>
    <row r="107" spans="1:111" s="260" customFormat="1" ht="20.25" customHeight="1" x14ac:dyDescent="0.2">
      <c r="A107" s="259"/>
      <c r="B107" s="258"/>
      <c r="C107" s="275"/>
      <c r="D107" s="257"/>
      <c r="E107" s="276"/>
      <c r="F107" s="275"/>
      <c r="G107" s="254"/>
      <c r="H107" s="312"/>
      <c r="I107" s="311"/>
      <c r="J107" s="311"/>
      <c r="K107" s="268"/>
      <c r="L107" s="267"/>
    </row>
    <row r="108" spans="1:111" s="266" customFormat="1" ht="68.25" customHeight="1" x14ac:dyDescent="0.3">
      <c r="A108" s="310" t="s">
        <v>125</v>
      </c>
      <c r="B108" s="309" t="s">
        <v>126</v>
      </c>
      <c r="C108" s="275">
        <v>1500</v>
      </c>
      <c r="D108" s="277" t="s">
        <v>7</v>
      </c>
      <c r="E108" s="285"/>
      <c r="F108" s="275">
        <f>ROUND(C108*E108,2)</f>
        <v>0</v>
      </c>
      <c r="G108" s="274">
        <f>+F108</f>
        <v>0</v>
      </c>
      <c r="H108" s="308"/>
      <c r="I108" s="307"/>
      <c r="J108" s="306"/>
      <c r="K108" s="305"/>
      <c r="L108" s="304"/>
    </row>
    <row r="109" spans="1:111" s="260" customFormat="1" ht="16.5" customHeight="1" thickBot="1" x14ac:dyDescent="0.25">
      <c r="A109" s="303"/>
      <c r="B109" s="302"/>
      <c r="C109" s="299"/>
      <c r="D109" s="301"/>
      <c r="E109" s="300"/>
      <c r="F109" s="299"/>
      <c r="G109" s="298"/>
      <c r="H109" s="297"/>
      <c r="I109" s="269"/>
      <c r="J109" s="269"/>
      <c r="K109" s="268"/>
      <c r="L109" s="267"/>
    </row>
    <row r="110" spans="1:111" s="295" customFormat="1" ht="24.75" customHeight="1" thickTop="1" thickBot="1" x14ac:dyDescent="0.35">
      <c r="A110" s="288" t="s">
        <v>127</v>
      </c>
      <c r="B110" s="287" t="s">
        <v>176</v>
      </c>
      <c r="C110" s="275"/>
      <c r="D110" s="257"/>
      <c r="E110" s="296"/>
      <c r="F110" s="275"/>
      <c r="G110" s="294"/>
      <c r="H110" s="283"/>
      <c r="I110" s="282"/>
      <c r="J110" s="282"/>
      <c r="K110" s="282"/>
      <c r="L110" s="282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1"/>
      <c r="CC110" s="281"/>
      <c r="CD110" s="281"/>
      <c r="CE110" s="281"/>
      <c r="CF110" s="281"/>
      <c r="CG110" s="281"/>
      <c r="CH110" s="281"/>
      <c r="CI110" s="281"/>
      <c r="CJ110" s="281"/>
      <c r="CK110" s="281"/>
      <c r="CL110" s="281"/>
      <c r="CM110" s="281"/>
      <c r="CN110" s="281"/>
      <c r="CO110" s="281"/>
      <c r="CP110" s="281"/>
      <c r="CQ110" s="281"/>
      <c r="CR110" s="281"/>
      <c r="CS110" s="281"/>
      <c r="CT110" s="281"/>
      <c r="CU110" s="281"/>
      <c r="CV110" s="281"/>
      <c r="CW110" s="281"/>
      <c r="CX110" s="281"/>
      <c r="CY110" s="281"/>
      <c r="CZ110" s="281"/>
      <c r="DA110" s="281"/>
      <c r="DB110" s="281"/>
      <c r="DC110" s="281"/>
      <c r="DD110" s="281"/>
      <c r="DE110" s="281"/>
      <c r="DF110" s="281"/>
      <c r="DG110" s="281"/>
    </row>
    <row r="111" spans="1:111" s="281" customFormat="1" ht="20.25" customHeight="1" thickTop="1" x14ac:dyDescent="0.3">
      <c r="A111" s="293" t="s">
        <v>175</v>
      </c>
      <c r="B111" s="292" t="s">
        <v>174</v>
      </c>
      <c r="C111" s="275">
        <v>2</v>
      </c>
      <c r="D111" s="257" t="s">
        <v>7</v>
      </c>
      <c r="E111" s="285"/>
      <c r="F111" s="275">
        <f>ROUND(C111*E111,2)</f>
        <v>0</v>
      </c>
      <c r="G111" s="294"/>
      <c r="H111" s="283"/>
      <c r="I111" s="282"/>
      <c r="J111" s="282"/>
      <c r="K111" s="282"/>
      <c r="L111" s="282"/>
    </row>
    <row r="112" spans="1:111" s="281" customFormat="1" ht="20.25" customHeight="1" x14ac:dyDescent="0.3">
      <c r="A112" s="293" t="s">
        <v>173</v>
      </c>
      <c r="B112" s="292" t="s">
        <v>172</v>
      </c>
      <c r="C112" s="275">
        <v>2</v>
      </c>
      <c r="D112" s="257" t="s">
        <v>7</v>
      </c>
      <c r="E112" s="285"/>
      <c r="F112" s="275">
        <f>ROUND(C112*E112,2)</f>
        <v>0</v>
      </c>
      <c r="G112" s="274">
        <f>SUM(F111:F112)</f>
        <v>0</v>
      </c>
      <c r="H112" s="283"/>
      <c r="I112" s="282"/>
      <c r="J112" s="282"/>
      <c r="K112" s="282"/>
      <c r="L112" s="282"/>
    </row>
    <row r="113" spans="1:14" s="281" customFormat="1" ht="20.25" customHeight="1" x14ac:dyDescent="0.3">
      <c r="A113" s="293"/>
      <c r="B113" s="292"/>
      <c r="C113" s="275"/>
      <c r="D113" s="257"/>
      <c r="E113" s="285"/>
      <c r="F113" s="275"/>
      <c r="G113" s="274"/>
      <c r="H113" s="283"/>
      <c r="I113" s="282"/>
      <c r="J113" s="282"/>
      <c r="K113" s="282"/>
      <c r="L113" s="282"/>
    </row>
    <row r="114" spans="1:14" s="281" customFormat="1" ht="36.75" customHeight="1" x14ac:dyDescent="0.3">
      <c r="A114" s="288" t="s">
        <v>128</v>
      </c>
      <c r="B114" s="287" t="s">
        <v>171</v>
      </c>
      <c r="C114" s="291">
        <f>+C11*0.8</f>
        <v>18674.664000000001</v>
      </c>
      <c r="D114" s="286" t="s">
        <v>166</v>
      </c>
      <c r="E114" s="290"/>
      <c r="F114" s="289">
        <f>SUM(C114*E114)</f>
        <v>0</v>
      </c>
      <c r="G114" s="284">
        <f>SUM(F114)</f>
        <v>0</v>
      </c>
      <c r="H114" s="283"/>
      <c r="I114" s="282"/>
      <c r="J114" s="282"/>
      <c r="K114" s="282"/>
      <c r="L114" s="282"/>
    </row>
    <row r="115" spans="1:14" s="281" customFormat="1" ht="15.75" customHeight="1" x14ac:dyDescent="0.3">
      <c r="A115" s="288"/>
      <c r="B115" s="287"/>
      <c r="C115" s="275"/>
      <c r="D115" s="286"/>
      <c r="E115" s="285"/>
      <c r="F115" s="275"/>
      <c r="G115" s="284"/>
      <c r="H115" s="283"/>
      <c r="I115" s="282"/>
      <c r="J115" s="282"/>
      <c r="K115" s="282"/>
      <c r="L115" s="282"/>
    </row>
    <row r="116" spans="1:14" s="266" customFormat="1" ht="90" customHeight="1" x14ac:dyDescent="0.2">
      <c r="A116" s="280" t="s">
        <v>167</v>
      </c>
      <c r="B116" s="279" t="s">
        <v>129</v>
      </c>
      <c r="C116" s="278">
        <v>1</v>
      </c>
      <c r="D116" s="277" t="s">
        <v>6</v>
      </c>
      <c r="E116" s="276"/>
      <c r="F116" s="275">
        <f>ROUND(C116*E116,2)</f>
        <v>0</v>
      </c>
      <c r="G116" s="274">
        <f>SUM(F116)</f>
        <v>0</v>
      </c>
      <c r="H116" s="270"/>
      <c r="I116" s="269"/>
      <c r="J116" s="269"/>
      <c r="K116" s="268"/>
      <c r="L116" s="267"/>
      <c r="N116" s="255"/>
    </row>
    <row r="117" spans="1:14" s="266" customFormat="1" ht="13.5" customHeight="1" thickBot="1" x14ac:dyDescent="0.25">
      <c r="A117" s="273"/>
      <c r="B117" s="272"/>
      <c r="C117" s="272"/>
      <c r="D117" s="272"/>
      <c r="E117" s="272"/>
      <c r="F117" s="272"/>
      <c r="G117" s="271"/>
      <c r="H117" s="270"/>
      <c r="I117" s="269"/>
      <c r="J117" s="269"/>
      <c r="K117" s="268"/>
      <c r="L117" s="267"/>
      <c r="N117" s="255"/>
    </row>
    <row r="118" spans="1:14" s="260" customFormat="1" ht="26.25" customHeight="1" thickTop="1" thickBot="1" x14ac:dyDescent="0.3">
      <c r="A118" s="265"/>
      <c r="B118" s="594" t="s">
        <v>130</v>
      </c>
      <c r="C118" s="594"/>
      <c r="D118" s="264"/>
      <c r="E118" s="263"/>
      <c r="F118" s="262"/>
      <c r="G118" s="261">
        <f>SUM(G12:G116)</f>
        <v>0</v>
      </c>
      <c r="H118" s="187"/>
      <c r="I118" s="190"/>
      <c r="J118" s="190"/>
      <c r="K118" s="190"/>
      <c r="L118" s="200"/>
    </row>
    <row r="119" spans="1:14" s="260" customFormat="1" ht="26.25" customHeight="1" thickTop="1" thickBot="1" x14ac:dyDescent="0.3">
      <c r="A119" s="265"/>
      <c r="B119" s="594" t="s">
        <v>130</v>
      </c>
      <c r="C119" s="594"/>
      <c r="D119" s="264"/>
      <c r="E119" s="263"/>
      <c r="F119" s="262"/>
      <c r="G119" s="261">
        <f>+G118</f>
        <v>0</v>
      </c>
      <c r="H119" s="187"/>
      <c r="I119" s="190"/>
      <c r="J119" s="190"/>
      <c r="K119" s="190"/>
      <c r="L119" s="200"/>
    </row>
    <row r="120" spans="1:14" s="187" customFormat="1" ht="12.75" customHeight="1" thickTop="1" x14ac:dyDescent="0.3">
      <c r="A120" s="259"/>
      <c r="B120" s="258"/>
      <c r="C120" s="255"/>
      <c r="D120" s="257"/>
      <c r="E120" s="256"/>
      <c r="F120" s="255"/>
      <c r="G120" s="254"/>
      <c r="H120" s="236"/>
      <c r="I120" s="190"/>
      <c r="J120" s="190"/>
      <c r="K120" s="190"/>
      <c r="L120" s="200"/>
    </row>
    <row r="121" spans="1:14" s="187" customFormat="1" ht="21.75" customHeight="1" x14ac:dyDescent="0.3">
      <c r="A121" s="253"/>
      <c r="B121" s="203" t="s">
        <v>131</v>
      </c>
      <c r="C121" s="252"/>
      <c r="D121" s="251">
        <v>0.1</v>
      </c>
      <c r="E121" s="250"/>
      <c r="F121" s="245">
        <f>+D121*G118</f>
        <v>0</v>
      </c>
      <c r="G121" s="249"/>
      <c r="H121" s="236"/>
      <c r="I121" s="190"/>
      <c r="J121" s="190"/>
      <c r="K121" s="190"/>
      <c r="L121" s="200"/>
    </row>
    <row r="122" spans="1:14" s="187" customFormat="1" ht="21.75" customHeight="1" x14ac:dyDescent="0.3">
      <c r="A122" s="248"/>
      <c r="B122" s="203" t="s">
        <v>132</v>
      </c>
      <c r="C122" s="205"/>
      <c r="D122" s="247">
        <v>2.5000000000000001E-2</v>
      </c>
      <c r="E122" s="203"/>
      <c r="F122" s="245">
        <f>+D122*G118</f>
        <v>0</v>
      </c>
      <c r="G122" s="201"/>
      <c r="I122" s="190"/>
      <c r="J122" s="190"/>
      <c r="K122" s="190"/>
      <c r="L122" s="200"/>
    </row>
    <row r="123" spans="1:14" s="187" customFormat="1" ht="21.75" customHeight="1" x14ac:dyDescent="0.3">
      <c r="A123" s="248"/>
      <c r="B123" s="203" t="s">
        <v>133</v>
      </c>
      <c r="C123" s="205"/>
      <c r="D123" s="247">
        <v>0.02</v>
      </c>
      <c r="E123" s="203"/>
      <c r="F123" s="245">
        <f>+D123*G118</f>
        <v>0</v>
      </c>
      <c r="G123" s="201"/>
      <c r="I123" s="190"/>
      <c r="J123" s="190"/>
      <c r="K123" s="190"/>
      <c r="L123" s="200"/>
    </row>
    <row r="124" spans="1:14" s="187" customFormat="1" ht="21.75" customHeight="1" x14ac:dyDescent="0.3">
      <c r="A124" s="240"/>
      <c r="B124" s="203" t="s">
        <v>134</v>
      </c>
      <c r="C124" s="205"/>
      <c r="D124" s="246">
        <v>5.3499999999999999E-2</v>
      </c>
      <c r="E124" s="203"/>
      <c r="F124" s="245">
        <f>+D124*G118</f>
        <v>0</v>
      </c>
      <c r="G124" s="201"/>
      <c r="I124" s="190"/>
      <c r="J124" s="190"/>
      <c r="K124" s="190"/>
      <c r="L124" s="200"/>
    </row>
    <row r="125" spans="1:14" s="187" customFormat="1" ht="21.75" customHeight="1" x14ac:dyDescent="0.3">
      <c r="A125" s="240"/>
      <c r="B125" s="203" t="s">
        <v>135</v>
      </c>
      <c r="C125" s="205"/>
      <c r="D125" s="204">
        <v>0.01</v>
      </c>
      <c r="E125" s="203"/>
      <c r="F125" s="245">
        <f>+D125*G118</f>
        <v>0</v>
      </c>
      <c r="G125" s="201"/>
      <c r="I125" s="190"/>
      <c r="J125" s="190"/>
      <c r="K125" s="190"/>
      <c r="L125" s="200"/>
    </row>
    <row r="126" spans="1:14" s="187" customFormat="1" ht="21.75" customHeight="1" x14ac:dyDescent="0.3">
      <c r="A126" s="240"/>
      <c r="B126" s="203" t="s">
        <v>136</v>
      </c>
      <c r="C126" s="205"/>
      <c r="D126" s="204">
        <v>0.05</v>
      </c>
      <c r="E126" s="203"/>
      <c r="F126" s="245">
        <f>+D126*G118</f>
        <v>0</v>
      </c>
      <c r="G126" s="201" t="s">
        <v>0</v>
      </c>
      <c r="I126" s="190"/>
      <c r="J126" s="190"/>
      <c r="K126" s="190"/>
      <c r="L126" s="200"/>
    </row>
    <row r="127" spans="1:14" s="187" customFormat="1" ht="12.75" customHeight="1" thickBot="1" x14ac:dyDescent="0.3">
      <c r="A127" s="240"/>
      <c r="B127" s="203"/>
      <c r="C127" s="205"/>
      <c r="D127" s="204"/>
      <c r="E127" s="203"/>
      <c r="F127" s="202"/>
      <c r="G127" s="201"/>
      <c r="I127" s="190"/>
      <c r="J127" s="190"/>
      <c r="K127" s="190"/>
      <c r="L127" s="200"/>
    </row>
    <row r="128" spans="1:14" s="187" customFormat="1" ht="27" customHeight="1" thickTop="1" thickBot="1" x14ac:dyDescent="0.3">
      <c r="A128" s="198"/>
      <c r="B128" s="244" t="s">
        <v>137</v>
      </c>
      <c r="C128" s="243"/>
      <c r="D128" s="242"/>
      <c r="E128" s="242"/>
      <c r="F128" s="242"/>
      <c r="G128" s="241">
        <f>SUM(F121:F126)</f>
        <v>0</v>
      </c>
      <c r="I128" s="190"/>
      <c r="J128" s="190"/>
      <c r="K128" s="190"/>
      <c r="L128" s="200"/>
    </row>
    <row r="129" spans="1:1024" s="187" customFormat="1" ht="32.25" customHeight="1" thickTop="1" thickBot="1" x14ac:dyDescent="0.3">
      <c r="A129" s="198"/>
      <c r="B129" s="244" t="s">
        <v>138</v>
      </c>
      <c r="C129" s="243"/>
      <c r="D129" s="242"/>
      <c r="E129" s="242"/>
      <c r="F129" s="242"/>
      <c r="G129" s="241">
        <f>SUM(G118+G128)</f>
        <v>0</v>
      </c>
      <c r="I129" s="190"/>
      <c r="J129" s="190"/>
      <c r="K129" s="190"/>
      <c r="L129" s="200"/>
    </row>
    <row r="130" spans="1:1024" s="187" customFormat="1" ht="18" customHeight="1" thickTop="1" x14ac:dyDescent="0.3">
      <c r="A130" s="240"/>
      <c r="B130" s="239"/>
      <c r="C130" s="205"/>
      <c r="D130" s="238"/>
      <c r="E130" s="237"/>
      <c r="F130" s="203"/>
      <c r="G130" s="201"/>
      <c r="H130" s="236"/>
      <c r="I130" s="190"/>
      <c r="J130" s="190"/>
      <c r="K130" s="190"/>
      <c r="L130" s="200"/>
    </row>
    <row r="131" spans="1:1024" s="187" customFormat="1" ht="42.75" customHeight="1" x14ac:dyDescent="0.25">
      <c r="A131" s="232"/>
      <c r="B131" s="235" t="s">
        <v>139</v>
      </c>
      <c r="C131" s="234"/>
      <c r="D131" s="204">
        <v>0.03</v>
      </c>
      <c r="E131" s="203"/>
      <c r="F131" s="233"/>
      <c r="G131" s="229">
        <f>+D131*G128</f>
        <v>0</v>
      </c>
      <c r="I131" s="190"/>
      <c r="J131" s="190"/>
    </row>
    <row r="132" spans="1:1024" s="187" customFormat="1" ht="26.25" customHeight="1" x14ac:dyDescent="0.25">
      <c r="A132" s="232"/>
      <c r="B132" s="233" t="s">
        <v>140</v>
      </c>
      <c r="C132" s="212"/>
      <c r="D132" s="231">
        <v>0.06</v>
      </c>
      <c r="E132" s="233"/>
      <c r="F132" s="233"/>
      <c r="G132" s="229">
        <f>+D132*G118</f>
        <v>0</v>
      </c>
      <c r="I132" s="190"/>
      <c r="J132" s="190"/>
      <c r="K132" s="200"/>
    </row>
    <row r="133" spans="1:1024" s="187" customFormat="1" ht="29.25" customHeight="1" x14ac:dyDescent="0.25">
      <c r="A133" s="232"/>
      <c r="B133" s="213" t="s">
        <v>141</v>
      </c>
      <c r="C133" s="212"/>
      <c r="D133" s="231">
        <v>0.05</v>
      </c>
      <c r="E133" s="233"/>
      <c r="F133" s="233"/>
      <c r="G133" s="229">
        <f>D133*G129</f>
        <v>0</v>
      </c>
      <c r="I133" s="190"/>
      <c r="J133" s="190"/>
      <c r="K133" s="200"/>
    </row>
    <row r="134" spans="1:1024" s="224" customFormat="1" ht="27.75" customHeight="1" x14ac:dyDescent="0.2">
      <c r="A134" s="232"/>
      <c r="B134" s="213" t="s">
        <v>142</v>
      </c>
      <c r="C134" s="212"/>
      <c r="D134" s="231">
        <v>0.18</v>
      </c>
      <c r="E134" s="210"/>
      <c r="F134" s="230"/>
      <c r="G134" s="229">
        <f>+D134*F121</f>
        <v>0</v>
      </c>
      <c r="H134" s="226"/>
      <c r="I134" s="228"/>
      <c r="J134" s="227"/>
      <c r="K134" s="226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25"/>
      <c r="AE134" s="225"/>
      <c r="AF134" s="225"/>
      <c r="AG134" s="225"/>
      <c r="AH134" s="225"/>
      <c r="AI134" s="225"/>
      <c r="AJ134" s="225"/>
      <c r="AK134" s="225"/>
      <c r="AL134" s="225"/>
      <c r="AM134" s="225"/>
      <c r="AN134" s="225"/>
      <c r="AO134" s="225"/>
      <c r="AP134" s="225"/>
    </row>
    <row r="135" spans="1:1024" s="187" customFormat="1" ht="47.25" customHeight="1" x14ac:dyDescent="0.25">
      <c r="A135" s="223"/>
      <c r="B135" s="222" t="s">
        <v>143</v>
      </c>
      <c r="C135" s="221"/>
      <c r="D135" s="220">
        <v>1</v>
      </c>
      <c r="E135" s="219" t="s">
        <v>6</v>
      </c>
      <c r="F135" s="218"/>
      <c r="G135" s="217">
        <f>SUM(D135*F135)</f>
        <v>0</v>
      </c>
      <c r="I135" s="190"/>
      <c r="J135" s="190"/>
      <c r="K135" s="216"/>
      <c r="L135" s="215"/>
    </row>
    <row r="136" spans="1:1024" s="182" customFormat="1" ht="22.9" customHeight="1" x14ac:dyDescent="0.2">
      <c r="A136" s="214"/>
      <c r="B136" s="213" t="s">
        <v>144</v>
      </c>
      <c r="C136" s="212"/>
      <c r="D136" s="211">
        <v>1E-3</v>
      </c>
      <c r="E136" s="210"/>
      <c r="F136" s="209"/>
      <c r="G136" s="208">
        <f>G118*D136</f>
        <v>0</v>
      </c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F136"/>
      <c r="AMG136"/>
      <c r="AMH136"/>
      <c r="AMI136"/>
      <c r="AMJ136"/>
    </row>
    <row r="137" spans="1:1024" s="199" customFormat="1" ht="21" customHeight="1" thickBot="1" x14ac:dyDescent="0.3">
      <c r="A137" s="207"/>
      <c r="B137" s="206"/>
      <c r="C137" s="205"/>
      <c r="D137" s="204"/>
      <c r="E137" s="203"/>
      <c r="F137" s="202"/>
      <c r="G137" s="201"/>
      <c r="H137" s="187"/>
      <c r="I137" s="190"/>
      <c r="J137" s="190"/>
      <c r="K137" s="190"/>
      <c r="L137" s="200"/>
    </row>
    <row r="138" spans="1:1024" s="182" customFormat="1" ht="33.75" customHeight="1" thickTop="1" thickBot="1" x14ac:dyDescent="0.3">
      <c r="A138" s="198"/>
      <c r="B138" s="197" t="s">
        <v>145</v>
      </c>
      <c r="C138" s="196"/>
      <c r="D138" s="195"/>
      <c r="E138" s="194"/>
      <c r="F138" s="194"/>
      <c r="G138" s="193">
        <f>SUM(G129:G137)</f>
        <v>0</v>
      </c>
      <c r="I138" s="190"/>
      <c r="J138" s="190"/>
      <c r="K138" s="190"/>
      <c r="L138" s="189"/>
    </row>
    <row r="139" spans="1:1024" s="182" customFormat="1" ht="19.5" customHeight="1" thickTop="1" x14ac:dyDescent="0.25">
      <c r="A139" s="186"/>
      <c r="B139" s="185"/>
      <c r="C139" s="161"/>
      <c r="D139" s="161"/>
      <c r="E139" s="161"/>
      <c r="F139" s="161"/>
      <c r="G139" s="161"/>
      <c r="I139" s="190"/>
      <c r="J139" s="190"/>
      <c r="K139" s="190"/>
      <c r="L139" s="189"/>
    </row>
    <row r="140" spans="1:1024" s="182" customFormat="1" ht="19.5" customHeight="1" x14ac:dyDescent="0.25">
      <c r="A140" s="186"/>
      <c r="B140" s="185"/>
      <c r="C140" s="161"/>
      <c r="D140" s="161"/>
      <c r="E140" s="161"/>
      <c r="F140" s="192"/>
      <c r="G140" s="161"/>
      <c r="K140" s="190"/>
      <c r="L140" s="189"/>
    </row>
    <row r="141" spans="1:1024" s="182" customFormat="1" ht="19.5" customHeight="1" x14ac:dyDescent="0.25">
      <c r="A141" s="186"/>
      <c r="B141" s="185" t="s">
        <v>152</v>
      </c>
      <c r="C141" s="161"/>
      <c r="D141" s="161"/>
      <c r="E141" s="161"/>
      <c r="F141" s="161" t="s">
        <v>153</v>
      </c>
      <c r="G141" s="161"/>
      <c r="I141" s="190"/>
      <c r="J141" s="190"/>
      <c r="K141" s="190"/>
      <c r="L141" s="189"/>
    </row>
    <row r="142" spans="1:1024" s="182" customFormat="1" ht="19.5" customHeight="1" x14ac:dyDescent="0.25">
      <c r="A142" s="186"/>
      <c r="B142" s="185"/>
      <c r="C142" s="161"/>
      <c r="D142" s="161"/>
      <c r="E142" s="161"/>
      <c r="F142" s="161"/>
      <c r="G142" s="161"/>
      <c r="I142" s="190"/>
      <c r="J142" s="190"/>
      <c r="K142" s="190"/>
      <c r="L142" s="189"/>
    </row>
    <row r="143" spans="1:1024" s="182" customFormat="1" ht="19.5" customHeight="1" x14ac:dyDescent="0.25">
      <c r="A143" s="186"/>
      <c r="B143" s="185"/>
      <c r="C143" s="161"/>
      <c r="D143" s="161"/>
      <c r="E143" s="161"/>
      <c r="F143" s="161"/>
      <c r="G143" s="161"/>
      <c r="I143" s="190"/>
      <c r="J143" s="190"/>
      <c r="K143" s="190"/>
      <c r="L143" s="189"/>
    </row>
    <row r="144" spans="1:1024" s="182" customFormat="1" ht="19.5" customHeight="1" x14ac:dyDescent="0.25">
      <c r="A144" s="186"/>
      <c r="B144" s="185" t="s">
        <v>154</v>
      </c>
      <c r="C144" s="161"/>
      <c r="D144" s="161"/>
      <c r="E144" s="161"/>
      <c r="F144" s="161" t="s">
        <v>154</v>
      </c>
      <c r="G144" s="161"/>
      <c r="I144" s="190"/>
      <c r="J144" s="190"/>
      <c r="K144" s="190"/>
      <c r="L144" s="189"/>
    </row>
    <row r="145" spans="1:12" s="182" customFormat="1" ht="19.5" customHeight="1" x14ac:dyDescent="0.25">
      <c r="A145" s="186"/>
      <c r="B145" s="188" t="s">
        <v>155</v>
      </c>
      <c r="C145" s="170"/>
      <c r="D145" s="161"/>
      <c r="E145" s="191"/>
      <c r="F145" s="191" t="s">
        <v>170</v>
      </c>
      <c r="G145" s="161"/>
      <c r="I145" s="190"/>
      <c r="J145" s="190"/>
      <c r="K145" s="190"/>
      <c r="L145" s="189"/>
    </row>
    <row r="146" spans="1:12" s="182" customFormat="1" ht="19.5" customHeight="1" x14ac:dyDescent="0.25">
      <c r="A146" s="186"/>
      <c r="B146" s="185" t="s">
        <v>157</v>
      </c>
      <c r="C146" s="161"/>
      <c r="D146" s="161"/>
      <c r="E146" s="161"/>
      <c r="F146" s="161" t="s">
        <v>169</v>
      </c>
      <c r="G146" s="161"/>
      <c r="I146" s="190"/>
      <c r="J146" s="190"/>
      <c r="K146" s="190"/>
      <c r="L146" s="189"/>
    </row>
    <row r="147" spans="1:12" s="182" customFormat="1" ht="19.5" customHeight="1" x14ac:dyDescent="0.25">
      <c r="A147" s="186"/>
      <c r="B147" s="185"/>
      <c r="C147" s="161"/>
      <c r="D147" s="170"/>
      <c r="E147" s="161"/>
      <c r="F147" s="161"/>
      <c r="G147" s="161"/>
      <c r="I147" s="190"/>
      <c r="J147" s="190"/>
      <c r="K147" s="190"/>
      <c r="L147" s="189"/>
    </row>
    <row r="148" spans="1:12" s="182" customFormat="1" ht="19.5" customHeight="1" x14ac:dyDescent="0.25">
      <c r="A148" s="186"/>
      <c r="B148" s="185"/>
      <c r="C148" s="161"/>
      <c r="D148" s="161"/>
      <c r="E148" s="161"/>
      <c r="F148" s="161"/>
      <c r="G148" s="161"/>
      <c r="I148" s="190"/>
      <c r="J148" s="190"/>
      <c r="K148" s="190"/>
      <c r="L148" s="189"/>
    </row>
    <row r="149" spans="1:12" s="182" customFormat="1" ht="19.5" customHeight="1" x14ac:dyDescent="0.2">
      <c r="A149" s="186"/>
      <c r="B149" s="185"/>
      <c r="C149" s="161"/>
      <c r="D149" s="161"/>
      <c r="E149" s="161"/>
      <c r="F149" s="161"/>
      <c r="G149" s="161"/>
      <c r="I149" s="187"/>
      <c r="J149" s="187"/>
      <c r="K149" s="187"/>
      <c r="L149" s="187"/>
    </row>
    <row r="150" spans="1:12" s="182" customFormat="1" ht="19.5" customHeight="1" x14ac:dyDescent="0.2">
      <c r="A150" s="186"/>
      <c r="B150" s="185" t="s">
        <v>159</v>
      </c>
      <c r="C150" s="161"/>
      <c r="D150" s="161"/>
      <c r="E150" s="161"/>
      <c r="F150" s="161" t="s">
        <v>160</v>
      </c>
      <c r="G150" s="161"/>
      <c r="I150" s="187"/>
      <c r="J150" s="187"/>
      <c r="K150" s="187"/>
      <c r="L150" s="187"/>
    </row>
    <row r="151" spans="1:12" s="187" customFormat="1" ht="19.5" customHeight="1" x14ac:dyDescent="0.2">
      <c r="A151" s="186"/>
      <c r="B151" s="185"/>
      <c r="C151" s="161"/>
      <c r="D151" s="161"/>
      <c r="E151" s="161"/>
      <c r="F151" s="161"/>
      <c r="G151" s="161"/>
    </row>
    <row r="152" spans="1:12" s="187" customFormat="1" ht="19.5" customHeight="1" x14ac:dyDescent="0.2">
      <c r="A152" s="186"/>
      <c r="B152" s="185"/>
      <c r="C152" s="161"/>
      <c r="D152" s="161"/>
      <c r="E152" s="161"/>
      <c r="F152" s="161"/>
      <c r="G152" s="161"/>
    </row>
    <row r="153" spans="1:12" s="187" customFormat="1" ht="19.5" customHeight="1" x14ac:dyDescent="0.2">
      <c r="A153" s="186"/>
      <c r="B153" s="185" t="s">
        <v>154</v>
      </c>
      <c r="C153" s="161"/>
      <c r="D153" s="161"/>
      <c r="E153" s="161"/>
      <c r="F153" s="161" t="s">
        <v>154</v>
      </c>
      <c r="G153" s="161"/>
    </row>
    <row r="154" spans="1:12" s="187" customFormat="1" ht="19.5" customHeight="1" x14ac:dyDescent="0.2">
      <c r="A154" s="186"/>
      <c r="B154" s="188" t="s">
        <v>161</v>
      </c>
      <c r="C154" s="170"/>
      <c r="D154" s="170"/>
      <c r="E154" s="170"/>
      <c r="F154" s="170" t="s">
        <v>168</v>
      </c>
      <c r="G154" s="170"/>
    </row>
    <row r="155" spans="1:12" s="182" customFormat="1" ht="19.5" customHeight="1" x14ac:dyDescent="0.2">
      <c r="A155" s="186"/>
      <c r="B155" s="185" t="s">
        <v>163</v>
      </c>
      <c r="C155" s="161"/>
      <c r="D155" s="161"/>
      <c r="E155" s="161"/>
      <c r="F155" s="161" t="s">
        <v>164</v>
      </c>
      <c r="G155" s="161"/>
    </row>
    <row r="174" spans="1:8" s="184" customFormat="1" ht="16.5" thickTop="1" thickBot="1" x14ac:dyDescent="0.25">
      <c r="A174" s="182"/>
      <c r="B174" s="182"/>
      <c r="C174" s="182"/>
      <c r="D174" s="182"/>
      <c r="E174" s="183"/>
      <c r="F174" s="182"/>
      <c r="G174" s="182"/>
      <c r="H174" s="182"/>
    </row>
  </sheetData>
  <mergeCells count="9">
    <mergeCell ref="I16:I17"/>
    <mergeCell ref="B118:C118"/>
    <mergeCell ref="B119:C119"/>
    <mergeCell ref="A1:G1"/>
    <mergeCell ref="A2:G2"/>
    <mergeCell ref="A3:G3"/>
    <mergeCell ref="A5:B5"/>
    <mergeCell ref="A6:G6"/>
    <mergeCell ref="B7:G7"/>
  </mergeCells>
  <printOptions horizontalCentered="1"/>
  <pageMargins left="0.11811023622047245" right="0.19685039370078741" top="0.39370078740157483" bottom="1.5354330708661419" header="0.23622047244094491" footer="1.1811023622047245"/>
  <pageSetup scale="65" firstPageNumber="0" orientation="portrait" horizontalDpi="300" verticalDpi="300" r:id="rId1"/>
  <headerFooter>
    <oddFooter>&amp;RPAGINAS:&amp;P/&amp;N</oddFooter>
  </headerFooter>
  <rowBreaks count="4" manualBreakCount="4">
    <brk id="44" max="16383" man="1"/>
    <brk id="80" max="16383" man="1"/>
    <brk id="109" max="6" man="1"/>
    <brk id="11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65"/>
  <sheetViews>
    <sheetView view="pageBreakPreview" topLeftCell="A4" zoomScale="75" zoomScaleNormal="75" zoomScalePageLayoutView="75" workbookViewId="0">
      <selection activeCell="I8" sqref="I8:I20"/>
    </sheetView>
  </sheetViews>
  <sheetFormatPr baseColWidth="10" defaultColWidth="9.140625" defaultRowHeight="18" x14ac:dyDescent="0.25"/>
  <cols>
    <col min="1" max="1" width="13.5703125" style="1" customWidth="1"/>
    <col min="2" max="2" width="53.85546875" style="1" customWidth="1"/>
    <col min="3" max="3" width="15.85546875" style="1" customWidth="1"/>
    <col min="4" max="4" width="13.7109375" style="1" customWidth="1"/>
    <col min="5" max="5" width="18.28515625" style="145" customWidth="1"/>
    <col min="6" max="6" width="21.42578125" style="1" customWidth="1"/>
    <col min="7" max="7" width="23.7109375" style="1" customWidth="1"/>
    <col min="8" max="8" width="9.140625" style="1"/>
    <col min="9" max="9" width="24.28515625" style="1" bestFit="1" customWidth="1"/>
    <col min="10" max="16384" width="9.140625" style="1"/>
  </cols>
  <sheetData>
    <row r="1" spans="1:9" ht="21.75" customHeight="1" x14ac:dyDescent="0.25">
      <c r="A1" s="601" t="s">
        <v>21</v>
      </c>
      <c r="B1" s="601"/>
      <c r="C1" s="601"/>
      <c r="D1" s="601"/>
      <c r="E1" s="601"/>
      <c r="F1" s="601"/>
      <c r="G1" s="601"/>
    </row>
    <row r="2" spans="1:9" ht="21.75" customHeight="1" x14ac:dyDescent="0.25">
      <c r="A2" s="601" t="s">
        <v>148</v>
      </c>
      <c r="B2" s="601"/>
      <c r="C2" s="601"/>
      <c r="D2" s="601"/>
      <c r="E2" s="601"/>
      <c r="F2" s="601"/>
      <c r="G2" s="601"/>
    </row>
    <row r="3" spans="1:9" ht="21.75" customHeight="1" x14ac:dyDescent="0.25">
      <c r="A3" s="601" t="s">
        <v>149</v>
      </c>
      <c r="B3" s="601"/>
      <c r="C3" s="601"/>
      <c r="D3" s="601"/>
      <c r="E3" s="601"/>
      <c r="F3" s="601"/>
      <c r="G3" s="601"/>
    </row>
    <row r="4" spans="1:9" x14ac:dyDescent="0.25">
      <c r="A4" s="79"/>
      <c r="B4" s="80"/>
      <c r="C4" s="81"/>
      <c r="D4" s="81"/>
      <c r="E4" s="78"/>
      <c r="F4" s="81"/>
      <c r="G4" s="81"/>
    </row>
    <row r="5" spans="1:9" x14ac:dyDescent="0.25">
      <c r="A5" s="147" t="s">
        <v>22</v>
      </c>
      <c r="B5" s="2"/>
      <c r="E5" s="1"/>
      <c r="F5" s="602"/>
      <c r="G5" s="602"/>
    </row>
    <row r="6" spans="1:9" ht="70.5" customHeight="1" x14ac:dyDescent="0.25">
      <c r="A6" s="603" t="s">
        <v>146</v>
      </c>
      <c r="B6" s="603"/>
      <c r="C6" s="603"/>
      <c r="D6" s="603"/>
      <c r="E6" s="603"/>
      <c r="F6" s="603"/>
      <c r="G6" s="603"/>
    </row>
    <row r="7" spans="1:9" ht="8.25" customHeight="1" thickBot="1" x14ac:dyDescent="0.3">
      <c r="B7" s="604"/>
      <c r="C7" s="604"/>
      <c r="D7" s="604"/>
      <c r="E7" s="604"/>
      <c r="F7" s="604"/>
      <c r="G7" s="604"/>
    </row>
    <row r="8" spans="1:9" ht="27" customHeight="1" thickTop="1" thickBot="1" x14ac:dyDescent="0.3">
      <c r="A8" s="3" t="s">
        <v>23</v>
      </c>
      <c r="B8" s="4" t="s">
        <v>24</v>
      </c>
      <c r="C8" s="4" t="s">
        <v>25</v>
      </c>
      <c r="D8" s="4" t="s">
        <v>26</v>
      </c>
      <c r="E8" s="5" t="s">
        <v>27</v>
      </c>
      <c r="F8" s="4" t="s">
        <v>28</v>
      </c>
      <c r="G8" s="6" t="s">
        <v>2</v>
      </c>
      <c r="I8" s="580"/>
    </row>
    <row r="9" spans="1:9" ht="15" customHeight="1" thickTop="1" x14ac:dyDescent="0.25">
      <c r="A9" s="3"/>
      <c r="B9" s="4"/>
      <c r="C9" s="4"/>
      <c r="D9" s="4"/>
      <c r="E9" s="5"/>
      <c r="F9" s="4"/>
      <c r="G9" s="6"/>
      <c r="I9" s="580"/>
    </row>
    <row r="10" spans="1:9" ht="27" customHeight="1" x14ac:dyDescent="0.25">
      <c r="A10" s="7" t="s">
        <v>4</v>
      </c>
      <c r="B10" s="8" t="s">
        <v>29</v>
      </c>
      <c r="C10" s="9"/>
      <c r="D10" s="9"/>
      <c r="E10" s="10"/>
      <c r="F10" s="9"/>
      <c r="G10" s="82"/>
      <c r="I10" s="580"/>
    </row>
    <row r="11" spans="1:9" ht="21" customHeight="1" x14ac:dyDescent="0.25">
      <c r="A11" s="11" t="s">
        <v>11</v>
      </c>
      <c r="B11" s="9" t="s">
        <v>30</v>
      </c>
      <c r="C11" s="12">
        <v>1651.94</v>
      </c>
      <c r="D11" s="13" t="s">
        <v>3</v>
      </c>
      <c r="E11" s="14"/>
      <c r="F11" s="12">
        <f>ROUND(C11*E11,2)</f>
        <v>0</v>
      </c>
      <c r="G11" s="82"/>
      <c r="I11" s="580"/>
    </row>
    <row r="12" spans="1:9" ht="22.5" customHeight="1" x14ac:dyDescent="0.25">
      <c r="A12" s="11" t="s">
        <v>12</v>
      </c>
      <c r="B12" s="15" t="s">
        <v>31</v>
      </c>
      <c r="C12" s="16">
        <v>1</v>
      </c>
      <c r="D12" s="17" t="s">
        <v>6</v>
      </c>
      <c r="E12" s="18"/>
      <c r="F12" s="16">
        <f>ROUND(C12*E12,2)</f>
        <v>0</v>
      </c>
      <c r="G12" s="83">
        <f>SUM(F11:F12)</f>
        <v>0</v>
      </c>
      <c r="I12" s="580"/>
    </row>
    <row r="13" spans="1:9" ht="15" customHeight="1" x14ac:dyDescent="0.25">
      <c r="A13" s="11"/>
      <c r="B13" s="15"/>
      <c r="C13" s="16"/>
      <c r="D13" s="17"/>
      <c r="E13" s="18"/>
      <c r="F13" s="16"/>
      <c r="G13" s="82"/>
      <c r="I13" s="580"/>
    </row>
    <row r="14" spans="1:9" s="85" customFormat="1" ht="20.25" customHeight="1" x14ac:dyDescent="0.2">
      <c r="A14" s="19" t="s">
        <v>5</v>
      </c>
      <c r="B14" s="20" t="s">
        <v>10</v>
      </c>
      <c r="C14" s="21"/>
      <c r="D14" s="22"/>
      <c r="E14" s="21"/>
      <c r="F14" s="22"/>
      <c r="G14" s="84"/>
      <c r="I14" s="581"/>
    </row>
    <row r="15" spans="1:9" s="87" customFormat="1" ht="18.75" customHeight="1" x14ac:dyDescent="0.2">
      <c r="A15" s="23" t="s">
        <v>13</v>
      </c>
      <c r="B15" s="24" t="s">
        <v>147</v>
      </c>
      <c r="C15" s="25"/>
      <c r="D15" s="26"/>
      <c r="E15" s="27"/>
      <c r="F15" s="28"/>
      <c r="G15" s="86"/>
      <c r="I15" s="582"/>
    </row>
    <row r="16" spans="1:9" s="87" customFormat="1" ht="22.5" customHeight="1" x14ac:dyDescent="0.2">
      <c r="A16" s="29" t="s">
        <v>32</v>
      </c>
      <c r="B16" s="30" t="s">
        <v>33</v>
      </c>
      <c r="C16" s="25">
        <v>848.06</v>
      </c>
      <c r="D16" s="26" t="s">
        <v>1</v>
      </c>
      <c r="E16" s="27"/>
      <c r="F16" s="28">
        <f>IF(ISBLANK(C16),"",ROUND(C16*E16,2))</f>
        <v>0</v>
      </c>
      <c r="G16" s="86"/>
      <c r="I16" s="582"/>
    </row>
    <row r="17" spans="1:9" s="87" customFormat="1" ht="42" customHeight="1" x14ac:dyDescent="0.2">
      <c r="A17" s="29" t="s">
        <v>34</v>
      </c>
      <c r="B17" s="31" t="s">
        <v>35</v>
      </c>
      <c r="C17" s="25">
        <v>212.01</v>
      </c>
      <c r="D17" s="26" t="s">
        <v>1</v>
      </c>
      <c r="E17" s="32"/>
      <c r="F17" s="28">
        <f>IF(ISBLANK(C17),"",ROUND(C17*E17,2))</f>
        <v>0</v>
      </c>
      <c r="G17" s="86"/>
      <c r="I17" s="582"/>
    </row>
    <row r="18" spans="1:9" s="85" customFormat="1" ht="23.25" customHeight="1" x14ac:dyDescent="0.25">
      <c r="A18" s="33" t="s">
        <v>14</v>
      </c>
      <c r="B18" s="22" t="s">
        <v>36</v>
      </c>
      <c r="C18" s="21">
        <v>100.02</v>
      </c>
      <c r="D18" s="34" t="s">
        <v>1</v>
      </c>
      <c r="E18" s="35"/>
      <c r="F18" s="12">
        <f>+C18*E18</f>
        <v>0</v>
      </c>
      <c r="G18" s="83"/>
    </row>
    <row r="19" spans="1:9" s="85" customFormat="1" ht="24.75" customHeight="1" x14ac:dyDescent="0.25">
      <c r="A19" s="33" t="s">
        <v>15</v>
      </c>
      <c r="B19" s="22" t="s">
        <v>37</v>
      </c>
      <c r="C19" s="21">
        <v>950.09</v>
      </c>
      <c r="D19" s="17" t="s">
        <v>1</v>
      </c>
      <c r="E19" s="35"/>
      <c r="F19" s="12">
        <f>+C19*E19</f>
        <v>0</v>
      </c>
      <c r="G19" s="83"/>
    </row>
    <row r="20" spans="1:9" s="85" customFormat="1" ht="36" customHeight="1" x14ac:dyDescent="0.25">
      <c r="A20" s="33" t="s">
        <v>16</v>
      </c>
      <c r="B20" s="22" t="s">
        <v>38</v>
      </c>
      <c r="C20" s="21">
        <v>950.09</v>
      </c>
      <c r="D20" s="17" t="s">
        <v>1</v>
      </c>
      <c r="E20" s="35"/>
      <c r="F20" s="12">
        <f>+C20*E20</f>
        <v>0</v>
      </c>
      <c r="G20" s="83"/>
    </row>
    <row r="21" spans="1:9" s="85" customFormat="1" ht="23.25" customHeight="1" x14ac:dyDescent="0.25">
      <c r="A21" s="33" t="s">
        <v>17</v>
      </c>
      <c r="B21" s="22" t="s">
        <v>39</v>
      </c>
      <c r="C21" s="21">
        <v>1325.09</v>
      </c>
      <c r="D21" s="17" t="s">
        <v>1</v>
      </c>
      <c r="E21" s="35"/>
      <c r="F21" s="12">
        <f>+C21*E21</f>
        <v>0</v>
      </c>
      <c r="G21" s="88"/>
    </row>
    <row r="22" spans="1:9" s="85" customFormat="1" ht="26.25" customHeight="1" x14ac:dyDescent="0.25">
      <c r="A22" s="36" t="s">
        <v>150</v>
      </c>
      <c r="B22" s="22" t="s">
        <v>151</v>
      </c>
      <c r="C22" s="21">
        <f>C11*2</f>
        <v>3303.88</v>
      </c>
      <c r="D22" s="34" t="s">
        <v>3</v>
      </c>
      <c r="E22" s="35"/>
      <c r="F22" s="12">
        <f>+C22*E22</f>
        <v>0</v>
      </c>
      <c r="G22" s="83">
        <f>SUM(F16:F22)</f>
        <v>0</v>
      </c>
    </row>
    <row r="23" spans="1:9" s="85" customFormat="1" ht="15" customHeight="1" x14ac:dyDescent="0.25">
      <c r="A23" s="36"/>
      <c r="B23" s="20"/>
      <c r="C23" s="21"/>
      <c r="D23" s="34"/>
      <c r="E23" s="35"/>
      <c r="F23" s="12"/>
      <c r="G23" s="83"/>
    </row>
    <row r="24" spans="1:9" s="85" customFormat="1" ht="22.5" customHeight="1" x14ac:dyDescent="0.2">
      <c r="A24" s="19" t="s">
        <v>40</v>
      </c>
      <c r="B24" s="37" t="s">
        <v>41</v>
      </c>
      <c r="C24" s="22"/>
      <c r="D24" s="22"/>
      <c r="E24" s="22"/>
      <c r="F24" s="22"/>
      <c r="G24" s="84"/>
    </row>
    <row r="25" spans="1:9" s="85" customFormat="1" ht="22.5" customHeight="1" x14ac:dyDescent="0.2">
      <c r="A25" s="19" t="s">
        <v>42</v>
      </c>
      <c r="B25" s="20" t="s">
        <v>43</v>
      </c>
      <c r="C25" s="12"/>
      <c r="D25" s="34"/>
      <c r="E25" s="38"/>
      <c r="F25" s="12"/>
      <c r="G25" s="83"/>
    </row>
    <row r="26" spans="1:9" s="85" customFormat="1" ht="19.5" customHeight="1" x14ac:dyDescent="0.2">
      <c r="A26" s="36" t="s">
        <v>44</v>
      </c>
      <c r="B26" s="22" t="s">
        <v>45</v>
      </c>
      <c r="C26" s="12">
        <v>1547.69</v>
      </c>
      <c r="D26" s="34" t="s">
        <v>3</v>
      </c>
      <c r="E26" s="38"/>
      <c r="F26" s="12">
        <f>+C26*E26</f>
        <v>0</v>
      </c>
      <c r="G26" s="83"/>
    </row>
    <row r="27" spans="1:9" s="85" customFormat="1" ht="19.5" customHeight="1" x14ac:dyDescent="0.2">
      <c r="A27" s="36" t="s">
        <v>46</v>
      </c>
      <c r="B27" s="22" t="s">
        <v>118</v>
      </c>
      <c r="C27" s="12">
        <v>42.01</v>
      </c>
      <c r="D27" s="34" t="s">
        <v>3</v>
      </c>
      <c r="E27" s="38"/>
      <c r="F27" s="12">
        <f>+C27*E27</f>
        <v>0</v>
      </c>
      <c r="G27" s="83"/>
    </row>
    <row r="28" spans="1:9" s="85" customFormat="1" ht="19.5" customHeight="1" x14ac:dyDescent="0.2">
      <c r="A28" s="36" t="s">
        <v>48</v>
      </c>
      <c r="B28" s="22" t="s">
        <v>49</v>
      </c>
      <c r="C28" s="12">
        <v>86.05</v>
      </c>
      <c r="D28" s="34" t="s">
        <v>3</v>
      </c>
      <c r="E28" s="38"/>
      <c r="F28" s="12">
        <f>+C28*E28</f>
        <v>0</v>
      </c>
      <c r="G28" s="83"/>
    </row>
    <row r="29" spans="1:9" s="85" customFormat="1" ht="19.5" customHeight="1" x14ac:dyDescent="0.2">
      <c r="A29" s="19" t="s">
        <v>50</v>
      </c>
      <c r="B29" s="20" t="s">
        <v>51</v>
      </c>
      <c r="C29" s="12"/>
      <c r="D29" s="34"/>
      <c r="E29" s="38"/>
      <c r="F29" s="12"/>
      <c r="G29" s="83"/>
    </row>
    <row r="30" spans="1:9" ht="23.25" customHeight="1" x14ac:dyDescent="0.25">
      <c r="A30" s="39" t="s">
        <v>52</v>
      </c>
      <c r="B30" s="40" t="s">
        <v>53</v>
      </c>
      <c r="C30" s="12">
        <v>2</v>
      </c>
      <c r="D30" s="34" t="s">
        <v>7</v>
      </c>
      <c r="E30" s="41"/>
      <c r="F30" s="42">
        <f>ROUND(C30*E30,2)</f>
        <v>0</v>
      </c>
      <c r="G30" s="89"/>
    </row>
    <row r="31" spans="1:9" ht="23.25" customHeight="1" x14ac:dyDescent="0.25">
      <c r="A31" s="39" t="s">
        <v>54</v>
      </c>
      <c r="B31" s="40" t="s">
        <v>55</v>
      </c>
      <c r="C31" s="12">
        <v>1</v>
      </c>
      <c r="D31" s="34" t="s">
        <v>7</v>
      </c>
      <c r="E31" s="41"/>
      <c r="F31" s="42">
        <f>ROUND(C31*E31,2)</f>
        <v>0</v>
      </c>
      <c r="G31" s="89"/>
    </row>
    <row r="32" spans="1:9" ht="23.25" customHeight="1" x14ac:dyDescent="0.25">
      <c r="A32" s="39" t="s">
        <v>56</v>
      </c>
      <c r="B32" s="40" t="s">
        <v>57</v>
      </c>
      <c r="C32" s="12">
        <v>1</v>
      </c>
      <c r="D32" s="34" t="s">
        <v>7</v>
      </c>
      <c r="E32" s="41"/>
      <c r="F32" s="42">
        <f>ROUND(C32*E32,2)</f>
        <v>0</v>
      </c>
      <c r="G32" s="89"/>
    </row>
    <row r="33" spans="1:7" ht="23.25" customHeight="1" x14ac:dyDescent="0.25">
      <c r="A33" s="39" t="s">
        <v>58</v>
      </c>
      <c r="B33" s="40" t="s">
        <v>59</v>
      </c>
      <c r="C33" s="12">
        <v>7</v>
      </c>
      <c r="D33" s="34" t="s">
        <v>7</v>
      </c>
      <c r="E33" s="41"/>
      <c r="F33" s="42">
        <f>ROUND(C33*E33,2)</f>
        <v>0</v>
      </c>
      <c r="G33" s="89"/>
    </row>
    <row r="34" spans="1:7" s="85" customFormat="1" ht="22.5" customHeight="1" x14ac:dyDescent="0.2">
      <c r="A34" s="19" t="s">
        <v>60</v>
      </c>
      <c r="B34" s="20" t="s">
        <v>61</v>
      </c>
      <c r="C34" s="22"/>
      <c r="D34" s="34"/>
      <c r="E34" s="38"/>
      <c r="F34" s="42"/>
      <c r="G34" s="83"/>
    </row>
    <row r="35" spans="1:7" s="85" customFormat="1" ht="24.75" customHeight="1" x14ac:dyDescent="0.2">
      <c r="A35" s="36" t="s">
        <v>62</v>
      </c>
      <c r="B35" s="40" t="s">
        <v>63</v>
      </c>
      <c r="C35" s="12">
        <v>1</v>
      </c>
      <c r="D35" s="34" t="s">
        <v>7</v>
      </c>
      <c r="E35" s="41"/>
      <c r="F35" s="42">
        <f>+C35*E35</f>
        <v>0</v>
      </c>
      <c r="G35" s="83"/>
    </row>
    <row r="36" spans="1:7" s="85" customFormat="1" ht="24.75" customHeight="1" x14ac:dyDescent="0.2">
      <c r="A36" s="36" t="s">
        <v>64</v>
      </c>
      <c r="B36" s="40" t="s">
        <v>65</v>
      </c>
      <c r="C36" s="12">
        <v>10</v>
      </c>
      <c r="D36" s="34" t="s">
        <v>7</v>
      </c>
      <c r="E36" s="41"/>
      <c r="F36" s="42">
        <f>+C36*E36</f>
        <v>0</v>
      </c>
      <c r="G36" s="83"/>
    </row>
    <row r="37" spans="1:7" s="85" customFormat="1" ht="22.5" customHeight="1" x14ac:dyDescent="0.2">
      <c r="A37" s="19" t="s">
        <v>66</v>
      </c>
      <c r="B37" s="20" t="s">
        <v>67</v>
      </c>
      <c r="D37" s="43"/>
      <c r="E37" s="22"/>
      <c r="G37" s="83"/>
    </row>
    <row r="38" spans="1:7" s="85" customFormat="1" ht="19.5" customHeight="1" x14ac:dyDescent="0.2">
      <c r="A38" s="36" t="s">
        <v>68</v>
      </c>
      <c r="B38" s="40" t="s">
        <v>59</v>
      </c>
      <c r="C38" s="12">
        <v>3</v>
      </c>
      <c r="D38" s="43" t="s">
        <v>7</v>
      </c>
      <c r="E38" s="41"/>
      <c r="F38" s="44">
        <f>+C38*E38</f>
        <v>0</v>
      </c>
      <c r="G38" s="83"/>
    </row>
    <row r="39" spans="1:7" s="85" customFormat="1" ht="24" customHeight="1" x14ac:dyDescent="0.2">
      <c r="A39" s="19" t="s">
        <v>69</v>
      </c>
      <c r="B39" s="20" t="s">
        <v>70</v>
      </c>
      <c r="C39" s="12"/>
      <c r="D39" s="43"/>
      <c r="E39" s="12"/>
      <c r="F39" s="44"/>
      <c r="G39" s="83"/>
    </row>
    <row r="40" spans="1:7" s="85" customFormat="1" ht="19.5" customHeight="1" x14ac:dyDescent="0.2">
      <c r="A40" s="36" t="s">
        <v>71</v>
      </c>
      <c r="B40" s="40" t="s">
        <v>72</v>
      </c>
      <c r="C40" s="12">
        <v>1</v>
      </c>
      <c r="D40" s="43" t="s">
        <v>7</v>
      </c>
      <c r="E40" s="41"/>
      <c r="F40" s="44">
        <f>+C40*E40</f>
        <v>0</v>
      </c>
      <c r="G40" s="83"/>
    </row>
    <row r="41" spans="1:7" s="85" customFormat="1" ht="24" customHeight="1" x14ac:dyDescent="0.2">
      <c r="A41" s="19" t="s">
        <v>73</v>
      </c>
      <c r="B41" s="45" t="s">
        <v>74</v>
      </c>
      <c r="C41" s="12">
        <v>8</v>
      </c>
      <c r="D41" s="43" t="s">
        <v>7</v>
      </c>
      <c r="E41" s="41"/>
      <c r="F41" s="44">
        <f>+C41*E41</f>
        <v>0</v>
      </c>
      <c r="G41" s="83"/>
    </row>
    <row r="42" spans="1:7" s="85" customFormat="1" ht="24.75" customHeight="1" x14ac:dyDescent="0.2">
      <c r="A42" s="19" t="s">
        <v>75</v>
      </c>
      <c r="B42" s="20" t="s">
        <v>76</v>
      </c>
      <c r="C42" s="12"/>
      <c r="D42" s="43"/>
      <c r="E42" s="12"/>
      <c r="F42" s="44"/>
      <c r="G42" s="83"/>
    </row>
    <row r="43" spans="1:7" s="85" customFormat="1" ht="19.5" customHeight="1" x14ac:dyDescent="0.2">
      <c r="A43" s="36" t="s">
        <v>77</v>
      </c>
      <c r="B43" s="40" t="s">
        <v>78</v>
      </c>
      <c r="C43" s="12">
        <v>8</v>
      </c>
      <c r="D43" s="43" t="s">
        <v>7</v>
      </c>
      <c r="E43" s="12"/>
      <c r="F43" s="44">
        <f>+C43*E43</f>
        <v>0</v>
      </c>
      <c r="G43" s="83"/>
    </row>
    <row r="44" spans="1:7" s="85" customFormat="1" ht="20.25" customHeight="1" x14ac:dyDescent="0.2">
      <c r="A44" s="19" t="s">
        <v>79</v>
      </c>
      <c r="B44" s="20" t="s">
        <v>80</v>
      </c>
      <c r="C44" s="12"/>
      <c r="D44" s="34"/>
      <c r="E44" s="12"/>
      <c r="F44" s="12"/>
      <c r="G44" s="83"/>
    </row>
    <row r="45" spans="1:7" s="85" customFormat="1" ht="34.5" customHeight="1" x14ac:dyDescent="0.2">
      <c r="A45" s="36" t="s">
        <v>81</v>
      </c>
      <c r="B45" s="46" t="s">
        <v>82</v>
      </c>
      <c r="C45" s="47">
        <v>1</v>
      </c>
      <c r="D45" s="48" t="s">
        <v>7</v>
      </c>
      <c r="E45" s="49"/>
      <c r="F45" s="47">
        <f>+C45*E45</f>
        <v>0</v>
      </c>
      <c r="G45" s="83"/>
    </row>
    <row r="46" spans="1:7" s="85" customFormat="1" ht="36.75" customHeight="1" x14ac:dyDescent="0.2">
      <c r="A46" s="36" t="s">
        <v>83</v>
      </c>
      <c r="B46" s="46" t="s">
        <v>84</v>
      </c>
      <c r="C46" s="47">
        <v>2</v>
      </c>
      <c r="D46" s="48" t="s">
        <v>7</v>
      </c>
      <c r="E46" s="49"/>
      <c r="F46" s="47">
        <f>+C46*E46</f>
        <v>0</v>
      </c>
      <c r="G46" s="83"/>
    </row>
    <row r="47" spans="1:7" s="85" customFormat="1" ht="39" customHeight="1" x14ac:dyDescent="0.2">
      <c r="A47" s="36" t="s">
        <v>85</v>
      </c>
      <c r="B47" s="46" t="s">
        <v>86</v>
      </c>
      <c r="C47" s="47">
        <v>3</v>
      </c>
      <c r="D47" s="48" t="s">
        <v>7</v>
      </c>
      <c r="E47" s="49"/>
      <c r="F47" s="47">
        <f>+C47*E47</f>
        <v>0</v>
      </c>
      <c r="G47" s="83"/>
    </row>
    <row r="48" spans="1:7" s="85" customFormat="1" ht="24.75" customHeight="1" thickBot="1" x14ac:dyDescent="0.25">
      <c r="A48" s="50" t="s">
        <v>87</v>
      </c>
      <c r="B48" s="51" t="s">
        <v>8</v>
      </c>
      <c r="C48" s="52">
        <v>6</v>
      </c>
      <c r="D48" s="53" t="s">
        <v>7</v>
      </c>
      <c r="E48" s="54"/>
      <c r="F48" s="52">
        <f>+C48*E48</f>
        <v>0</v>
      </c>
      <c r="G48" s="90">
        <f>SUM(F26:F48)</f>
        <v>0</v>
      </c>
    </row>
    <row r="49" spans="1:29" s="85" customFormat="1" ht="16.5" customHeight="1" thickTop="1" x14ac:dyDescent="0.2">
      <c r="A49" s="36"/>
      <c r="B49" s="55"/>
      <c r="C49" s="47"/>
      <c r="D49" s="48"/>
      <c r="E49" s="56"/>
      <c r="F49" s="47"/>
      <c r="G49" s="83"/>
    </row>
    <row r="50" spans="1:29" s="85" customFormat="1" ht="27" customHeight="1" x14ac:dyDescent="0.2">
      <c r="A50" s="19" t="s">
        <v>18</v>
      </c>
      <c r="B50" s="37" t="s">
        <v>88</v>
      </c>
      <c r="C50" s="12"/>
      <c r="D50" s="34"/>
      <c r="E50" s="38"/>
      <c r="F50" s="12"/>
      <c r="G50" s="83"/>
    </row>
    <row r="51" spans="1:29" s="85" customFormat="1" ht="26.25" customHeight="1" x14ac:dyDescent="0.2">
      <c r="A51" s="19" t="s">
        <v>89</v>
      </c>
      <c r="B51" s="20" t="s">
        <v>43</v>
      </c>
      <c r="C51" s="12"/>
      <c r="D51" s="34"/>
      <c r="E51" s="38"/>
      <c r="F51" s="12"/>
      <c r="G51" s="83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</row>
    <row r="52" spans="1:29" s="85" customFormat="1" ht="19.5" customHeight="1" x14ac:dyDescent="0.2">
      <c r="A52" s="36" t="s">
        <v>90</v>
      </c>
      <c r="B52" s="22" t="s">
        <v>45</v>
      </c>
      <c r="C52" s="12">
        <v>1547.69</v>
      </c>
      <c r="D52" s="34" t="s">
        <v>3</v>
      </c>
      <c r="E52" s="38"/>
      <c r="F52" s="12">
        <f>+C52*E52</f>
        <v>0</v>
      </c>
      <c r="G52" s="83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</row>
    <row r="53" spans="1:29" s="85" customFormat="1" ht="19.5" customHeight="1" x14ac:dyDescent="0.2">
      <c r="A53" s="36" t="s">
        <v>91</v>
      </c>
      <c r="B53" s="22" t="s">
        <v>47</v>
      </c>
      <c r="C53" s="12">
        <v>42.01</v>
      </c>
      <c r="D53" s="34" t="s">
        <v>3</v>
      </c>
      <c r="E53" s="38"/>
      <c r="F53" s="12">
        <f>+C53*E53</f>
        <v>0</v>
      </c>
      <c r="G53" s="83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</row>
    <row r="54" spans="1:29" s="85" customFormat="1" ht="19.5" customHeight="1" x14ac:dyDescent="0.2">
      <c r="A54" s="36" t="s">
        <v>92</v>
      </c>
      <c r="B54" s="22" t="s">
        <v>49</v>
      </c>
      <c r="C54" s="12">
        <v>86.05</v>
      </c>
      <c r="D54" s="34" t="s">
        <v>3</v>
      </c>
      <c r="E54" s="38"/>
      <c r="F54" s="12">
        <f>+C54*E54</f>
        <v>0</v>
      </c>
      <c r="G54" s="83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</row>
    <row r="55" spans="1:29" ht="23.25" customHeight="1" x14ac:dyDescent="0.25">
      <c r="A55" s="19" t="s">
        <v>93</v>
      </c>
      <c r="B55" s="45" t="s">
        <v>51</v>
      </c>
      <c r="C55" s="12"/>
      <c r="D55" s="57"/>
      <c r="E55" s="38"/>
      <c r="F55" s="42"/>
      <c r="G55" s="89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</row>
    <row r="56" spans="1:29" ht="23.25" customHeight="1" x14ac:dyDescent="0.25">
      <c r="A56" s="39" t="s">
        <v>94</v>
      </c>
      <c r="B56" s="40" t="s">
        <v>53</v>
      </c>
      <c r="C56" s="12">
        <v>1</v>
      </c>
      <c r="D56" s="34" t="s">
        <v>7</v>
      </c>
      <c r="E56" s="41"/>
      <c r="F56" s="42">
        <f>ROUND(C56*E56,2)</f>
        <v>0</v>
      </c>
      <c r="G56" s="89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</row>
    <row r="57" spans="1:29" ht="23.25" customHeight="1" x14ac:dyDescent="0.25">
      <c r="A57" s="39" t="s">
        <v>54</v>
      </c>
      <c r="B57" s="40" t="s">
        <v>55</v>
      </c>
      <c r="C57" s="12">
        <v>1</v>
      </c>
      <c r="D57" s="34" t="s">
        <v>7</v>
      </c>
      <c r="E57" s="41"/>
      <c r="F57" s="42">
        <f>ROUND(C57*E57,2)</f>
        <v>0</v>
      </c>
      <c r="G57" s="89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</row>
    <row r="58" spans="1:29" ht="23.25" customHeight="1" x14ac:dyDescent="0.25">
      <c r="A58" s="39" t="s">
        <v>95</v>
      </c>
      <c r="B58" s="40" t="s">
        <v>57</v>
      </c>
      <c r="C58" s="12">
        <v>1</v>
      </c>
      <c r="D58" s="34" t="s">
        <v>7</v>
      </c>
      <c r="E58" s="41"/>
      <c r="F58" s="42">
        <f>ROUND(C58*E58,2)</f>
        <v>0</v>
      </c>
      <c r="G58" s="89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</row>
    <row r="59" spans="1:29" ht="23.25" customHeight="1" x14ac:dyDescent="0.25">
      <c r="A59" s="39" t="s">
        <v>96</v>
      </c>
      <c r="B59" s="40" t="s">
        <v>59</v>
      </c>
      <c r="C59" s="12">
        <v>6</v>
      </c>
      <c r="D59" s="34" t="s">
        <v>7</v>
      </c>
      <c r="E59" s="41"/>
      <c r="F59" s="42">
        <f>ROUND(C59*E59,2)</f>
        <v>0</v>
      </c>
      <c r="G59" s="89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</row>
    <row r="60" spans="1:29" s="85" customFormat="1" ht="26.25" customHeight="1" x14ac:dyDescent="0.2">
      <c r="A60" s="19" t="s">
        <v>97</v>
      </c>
      <c r="B60" s="20" t="s">
        <v>61</v>
      </c>
      <c r="C60" s="22"/>
      <c r="D60" s="34"/>
      <c r="E60" s="38"/>
      <c r="F60" s="42"/>
      <c r="G60" s="83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</row>
    <row r="61" spans="1:29" s="85" customFormat="1" ht="24.75" customHeight="1" x14ac:dyDescent="0.2">
      <c r="A61" s="36" t="s">
        <v>62</v>
      </c>
      <c r="B61" s="40" t="s">
        <v>63</v>
      </c>
      <c r="C61" s="12">
        <v>1</v>
      </c>
      <c r="D61" s="34" t="s">
        <v>7</v>
      </c>
      <c r="E61" s="41"/>
      <c r="F61" s="42">
        <f>+C61*E61</f>
        <v>0</v>
      </c>
      <c r="G61" s="83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</row>
    <row r="62" spans="1:29" s="85" customFormat="1" ht="24.75" customHeight="1" x14ac:dyDescent="0.2">
      <c r="A62" s="36" t="s">
        <v>98</v>
      </c>
      <c r="B62" s="40" t="s">
        <v>65</v>
      </c>
      <c r="C62" s="12">
        <v>10</v>
      </c>
      <c r="D62" s="34" t="s">
        <v>7</v>
      </c>
      <c r="E62" s="41"/>
      <c r="F62" s="42">
        <f>+C62*E62</f>
        <v>0</v>
      </c>
      <c r="G62" s="83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</row>
    <row r="63" spans="1:29" s="85" customFormat="1" ht="24.75" customHeight="1" x14ac:dyDescent="0.2">
      <c r="A63" s="19" t="s">
        <v>99</v>
      </c>
      <c r="B63" s="45" t="s">
        <v>67</v>
      </c>
      <c r="C63" s="12"/>
      <c r="D63" s="34"/>
      <c r="E63" s="38"/>
      <c r="F63" s="42"/>
      <c r="G63" s="83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</row>
    <row r="64" spans="1:29" s="85" customFormat="1" ht="22.5" customHeight="1" x14ac:dyDescent="0.2">
      <c r="A64" s="36" t="s">
        <v>100</v>
      </c>
      <c r="B64" s="40" t="s">
        <v>59</v>
      </c>
      <c r="C64" s="12">
        <v>3</v>
      </c>
      <c r="D64" s="43" t="s">
        <v>7</v>
      </c>
      <c r="E64" s="41"/>
      <c r="F64" s="42">
        <f>+C64*E64</f>
        <v>0</v>
      </c>
      <c r="G64" s="83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</row>
    <row r="65" spans="1:29" s="85" customFormat="1" ht="24" customHeight="1" x14ac:dyDescent="0.2">
      <c r="A65" s="19" t="s">
        <v>101</v>
      </c>
      <c r="B65" s="20" t="s">
        <v>70</v>
      </c>
      <c r="C65" s="12"/>
      <c r="D65" s="43"/>
      <c r="E65" s="12"/>
      <c r="F65" s="44"/>
      <c r="G65" s="83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</row>
    <row r="66" spans="1:29" s="85" customFormat="1" ht="19.5" customHeight="1" x14ac:dyDescent="0.2">
      <c r="A66" s="36" t="s">
        <v>102</v>
      </c>
      <c r="B66" s="40" t="s">
        <v>72</v>
      </c>
      <c r="C66" s="12">
        <v>1</v>
      </c>
      <c r="D66" s="43" t="s">
        <v>7</v>
      </c>
      <c r="E66" s="41"/>
      <c r="F66" s="44">
        <f>+C66*E66</f>
        <v>0</v>
      </c>
      <c r="G66" s="83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</row>
    <row r="67" spans="1:29" s="91" customFormat="1" ht="22.5" customHeight="1" x14ac:dyDescent="0.2">
      <c r="A67" s="19" t="s">
        <v>103</v>
      </c>
      <c r="B67" s="45" t="s">
        <v>74</v>
      </c>
      <c r="C67" s="12">
        <v>8</v>
      </c>
      <c r="D67" s="34" t="s">
        <v>7</v>
      </c>
      <c r="E67" s="12"/>
      <c r="F67" s="12">
        <f>+C67*E67</f>
        <v>0</v>
      </c>
      <c r="G67" s="83"/>
    </row>
    <row r="68" spans="1:29" s="85" customFormat="1" ht="27" customHeight="1" x14ac:dyDescent="0.2">
      <c r="A68" s="19" t="s">
        <v>104</v>
      </c>
      <c r="B68" s="20" t="s">
        <v>80</v>
      </c>
      <c r="C68" s="12"/>
      <c r="D68" s="34"/>
      <c r="E68" s="12"/>
      <c r="F68" s="12"/>
      <c r="G68" s="83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</row>
    <row r="69" spans="1:29" s="85" customFormat="1" ht="42.75" customHeight="1" x14ac:dyDescent="0.2">
      <c r="A69" s="36" t="s">
        <v>105</v>
      </c>
      <c r="B69" s="46" t="s">
        <v>82</v>
      </c>
      <c r="C69" s="47">
        <v>1</v>
      </c>
      <c r="D69" s="48" t="s">
        <v>7</v>
      </c>
      <c r="E69" s="49"/>
      <c r="F69" s="47">
        <f>+C69*E69</f>
        <v>0</v>
      </c>
      <c r="G69" s="83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</row>
    <row r="70" spans="1:29" s="85" customFormat="1" ht="47.25" customHeight="1" x14ac:dyDescent="0.2">
      <c r="A70" s="36" t="s">
        <v>106</v>
      </c>
      <c r="B70" s="46" t="s">
        <v>84</v>
      </c>
      <c r="C70" s="47">
        <v>2</v>
      </c>
      <c r="D70" s="48" t="s">
        <v>7</v>
      </c>
      <c r="E70" s="49"/>
      <c r="F70" s="47">
        <f>+C70*E70</f>
        <v>0</v>
      </c>
      <c r="G70" s="83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</row>
    <row r="71" spans="1:29" s="85" customFormat="1" ht="37.5" customHeight="1" x14ac:dyDescent="0.2">
      <c r="A71" s="36" t="s">
        <v>107</v>
      </c>
      <c r="B71" s="46" t="s">
        <v>86</v>
      </c>
      <c r="C71" s="47">
        <v>3</v>
      </c>
      <c r="D71" s="48" t="s">
        <v>7</v>
      </c>
      <c r="E71" s="49"/>
      <c r="F71" s="47">
        <f>+C71*E71</f>
        <v>0</v>
      </c>
      <c r="G71" s="83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</row>
    <row r="72" spans="1:29" s="85" customFormat="1" ht="29.25" customHeight="1" x14ac:dyDescent="0.2">
      <c r="A72" s="36" t="s">
        <v>108</v>
      </c>
      <c r="B72" s="55" t="s">
        <v>8</v>
      </c>
      <c r="C72" s="47">
        <v>6</v>
      </c>
      <c r="D72" s="48" t="s">
        <v>7</v>
      </c>
      <c r="E72" s="56"/>
      <c r="F72" s="47">
        <f>+C72*E72</f>
        <v>0</v>
      </c>
      <c r="G72" s="83">
        <f>SUM(F52:F72)</f>
        <v>0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</row>
    <row r="73" spans="1:29" s="85" customFormat="1" ht="15" customHeight="1" x14ac:dyDescent="0.2">
      <c r="A73" s="36"/>
      <c r="B73" s="40"/>
      <c r="C73" s="12"/>
      <c r="D73" s="34"/>
      <c r="E73" s="12"/>
      <c r="F73" s="12"/>
      <c r="G73" s="83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</row>
    <row r="74" spans="1:29" s="85" customFormat="1" ht="27.75" customHeight="1" x14ac:dyDescent="0.25">
      <c r="A74" s="7" t="s">
        <v>19</v>
      </c>
      <c r="B74" s="8" t="s">
        <v>20</v>
      </c>
      <c r="C74" s="58">
        <v>2</v>
      </c>
      <c r="D74" s="13" t="s">
        <v>109</v>
      </c>
      <c r="E74" s="21"/>
      <c r="F74" s="12">
        <f>ROUND(C74*E74,2)</f>
        <v>0</v>
      </c>
      <c r="G74" s="93">
        <f>SUM(F74)</f>
        <v>0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</row>
    <row r="75" spans="1:29" s="85" customFormat="1" ht="15.75" customHeight="1" x14ac:dyDescent="0.25">
      <c r="A75" s="7"/>
      <c r="B75" s="8"/>
      <c r="C75" s="58"/>
      <c r="D75" s="13"/>
      <c r="E75" s="21"/>
      <c r="F75" s="12"/>
      <c r="G75" s="93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</row>
    <row r="76" spans="1:29" s="85" customFormat="1" ht="28.5" customHeight="1" x14ac:dyDescent="0.2">
      <c r="A76" s="7" t="s">
        <v>110</v>
      </c>
      <c r="B76" s="20" t="s">
        <v>111</v>
      </c>
      <c r="C76" s="42">
        <v>0.98</v>
      </c>
      <c r="D76" s="34" t="s">
        <v>1</v>
      </c>
      <c r="E76" s="38"/>
      <c r="F76" s="12">
        <f>C76*E76</f>
        <v>0</v>
      </c>
      <c r="G76" s="83">
        <f>SUM(F76)</f>
        <v>0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</row>
    <row r="77" spans="1:29" s="85" customFormat="1" ht="10.5" customHeight="1" x14ac:dyDescent="0.2">
      <c r="A77" s="7"/>
      <c r="B77" s="20"/>
      <c r="C77" s="42"/>
      <c r="D77" s="34"/>
      <c r="E77" s="38"/>
      <c r="F77" s="12"/>
      <c r="G77" s="83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</row>
    <row r="78" spans="1:29" s="87" customFormat="1" ht="82.5" customHeight="1" x14ac:dyDescent="0.2">
      <c r="A78" s="59" t="s">
        <v>112</v>
      </c>
      <c r="B78" s="24" t="s">
        <v>113</v>
      </c>
      <c r="C78" s="25">
        <v>1</v>
      </c>
      <c r="D78" s="26" t="s">
        <v>6</v>
      </c>
      <c r="E78" s="38"/>
      <c r="F78" s="28">
        <f>IF(ISBLANK(C78),"",ROUND(C78*E78,2))</f>
        <v>0</v>
      </c>
      <c r="G78" s="88">
        <f>SUM(F78)</f>
        <v>0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</row>
    <row r="79" spans="1:29" s="85" customFormat="1" ht="17.25" customHeight="1" x14ac:dyDescent="0.2">
      <c r="A79" s="19"/>
      <c r="B79" s="20"/>
      <c r="C79" s="12"/>
      <c r="D79" s="34"/>
      <c r="E79" s="38"/>
      <c r="F79" s="12"/>
      <c r="G79" s="83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</row>
    <row r="80" spans="1:29" s="85" customFormat="1" ht="24.75" customHeight="1" x14ac:dyDescent="0.2">
      <c r="A80" s="19" t="s">
        <v>114</v>
      </c>
      <c r="B80" s="20" t="s">
        <v>115</v>
      </c>
      <c r="C80" s="12"/>
      <c r="D80" s="34"/>
      <c r="E80" s="38"/>
      <c r="F80" s="12"/>
      <c r="G80" s="95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</row>
    <row r="81" spans="1:29" s="85" customFormat="1" ht="20.25" customHeight="1" x14ac:dyDescent="0.2">
      <c r="A81" s="36" t="s">
        <v>116</v>
      </c>
      <c r="B81" s="22" t="s">
        <v>45</v>
      </c>
      <c r="C81" s="12">
        <v>1547.69</v>
      </c>
      <c r="D81" s="34" t="s">
        <v>3</v>
      </c>
      <c r="E81" s="38"/>
      <c r="F81" s="12">
        <f>+C81*E81</f>
        <v>0</v>
      </c>
      <c r="G81" s="83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</row>
    <row r="82" spans="1:29" s="85" customFormat="1" ht="22.5" customHeight="1" x14ac:dyDescent="0.2">
      <c r="A82" s="36" t="s">
        <v>117</v>
      </c>
      <c r="B82" s="22" t="s">
        <v>118</v>
      </c>
      <c r="C82" s="12">
        <v>42.01</v>
      </c>
      <c r="D82" s="34" t="s">
        <v>3</v>
      </c>
      <c r="E82" s="38"/>
      <c r="F82" s="12">
        <f>+C82*E82</f>
        <v>0</v>
      </c>
      <c r="G82" s="83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</row>
    <row r="83" spans="1:29" s="85" customFormat="1" ht="27" customHeight="1" thickBot="1" x14ac:dyDescent="0.25">
      <c r="A83" s="50" t="s">
        <v>119</v>
      </c>
      <c r="B83" s="60" t="s">
        <v>49</v>
      </c>
      <c r="C83" s="61">
        <v>86.05</v>
      </c>
      <c r="D83" s="62" t="s">
        <v>3</v>
      </c>
      <c r="E83" s="63"/>
      <c r="F83" s="61">
        <f>+C83*E83</f>
        <v>0</v>
      </c>
      <c r="G83" s="96">
        <f>SUM(F81:F83)</f>
        <v>0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</row>
    <row r="84" spans="1:29" s="85" customFormat="1" ht="14.25" customHeight="1" thickTop="1" x14ac:dyDescent="0.2">
      <c r="A84" s="36"/>
      <c r="B84" s="22"/>
      <c r="C84" s="12"/>
      <c r="D84" s="34"/>
      <c r="E84" s="38"/>
      <c r="F84" s="12"/>
      <c r="G84" s="83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</row>
    <row r="85" spans="1:29" s="85" customFormat="1" ht="24.75" customHeight="1" x14ac:dyDescent="0.2">
      <c r="A85" s="19" t="s">
        <v>120</v>
      </c>
      <c r="B85" s="20" t="s">
        <v>121</v>
      </c>
      <c r="C85" s="22"/>
      <c r="D85" s="22"/>
      <c r="E85" s="22"/>
      <c r="F85" s="22"/>
      <c r="G85" s="84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</row>
    <row r="86" spans="1:29" s="85" customFormat="1" ht="20.25" customHeight="1" x14ac:dyDescent="0.2">
      <c r="A86" s="36" t="s">
        <v>122</v>
      </c>
      <c r="B86" s="22" t="s">
        <v>45</v>
      </c>
      <c r="C86" s="12">
        <v>1526.73</v>
      </c>
      <c r="D86" s="34" t="s">
        <v>3</v>
      </c>
      <c r="E86" s="38"/>
      <c r="F86" s="12">
        <f>+C86*E86</f>
        <v>0</v>
      </c>
      <c r="G86" s="83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</row>
    <row r="87" spans="1:29" s="85" customFormat="1" ht="22.5" customHeight="1" x14ac:dyDescent="0.2">
      <c r="A87" s="36" t="s">
        <v>123</v>
      </c>
      <c r="B87" s="22" t="s">
        <v>118</v>
      </c>
      <c r="C87" s="12">
        <v>41.31</v>
      </c>
      <c r="D87" s="34" t="s">
        <v>3</v>
      </c>
      <c r="E87" s="38"/>
      <c r="F87" s="12">
        <f>+C87*E87</f>
        <v>0</v>
      </c>
      <c r="G87" s="83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</row>
    <row r="88" spans="1:29" s="85" customFormat="1" ht="26.25" customHeight="1" x14ac:dyDescent="0.2">
      <c r="A88" s="36" t="s">
        <v>124</v>
      </c>
      <c r="B88" s="22" t="s">
        <v>49</v>
      </c>
      <c r="C88" s="12">
        <v>83.9</v>
      </c>
      <c r="D88" s="34" t="s">
        <v>3</v>
      </c>
      <c r="E88" s="38"/>
      <c r="F88" s="12">
        <f>+C88*E88</f>
        <v>0</v>
      </c>
      <c r="G88" s="88">
        <f>SUM(F86:F88)</f>
        <v>0</v>
      </c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</row>
    <row r="89" spans="1:29" s="85" customFormat="1" ht="13.5" customHeight="1" x14ac:dyDescent="0.2">
      <c r="A89" s="36"/>
      <c r="B89" s="22"/>
      <c r="C89" s="12"/>
      <c r="D89" s="34"/>
      <c r="E89" s="38"/>
      <c r="F89" s="12"/>
      <c r="G89" s="83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</row>
    <row r="90" spans="1:29" s="99" customFormat="1" ht="63.75" customHeight="1" x14ac:dyDescent="0.2">
      <c r="A90" s="7" t="s">
        <v>125</v>
      </c>
      <c r="B90" s="64" t="s">
        <v>126</v>
      </c>
      <c r="C90" s="12">
        <v>300</v>
      </c>
      <c r="D90" s="13" t="s">
        <v>7</v>
      </c>
      <c r="E90" s="65"/>
      <c r="F90" s="12">
        <f>+C90*E90</f>
        <v>0</v>
      </c>
      <c r="G90" s="97">
        <f>+F90</f>
        <v>0</v>
      </c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</row>
    <row r="91" spans="1:29" s="166" customFormat="1" x14ac:dyDescent="0.2">
      <c r="A91" s="172"/>
      <c r="B91" s="173"/>
      <c r="C91" s="174"/>
      <c r="D91" s="175"/>
      <c r="E91" s="174"/>
      <c r="F91" s="174"/>
      <c r="G91" s="176"/>
      <c r="H91" s="166">
        <v>3813.04</v>
      </c>
      <c r="I91" s="177"/>
      <c r="J91" s="177"/>
      <c r="K91" s="177"/>
      <c r="L91" s="178"/>
    </row>
    <row r="92" spans="1:29" s="166" customFormat="1" x14ac:dyDescent="0.2">
      <c r="A92" s="179" t="s">
        <v>127</v>
      </c>
      <c r="B92" s="180" t="s">
        <v>165</v>
      </c>
      <c r="C92" s="174">
        <f>SUM(C86:C89)*0.8</f>
        <v>1321.5520000000001</v>
      </c>
      <c r="D92" s="175" t="s">
        <v>166</v>
      </c>
      <c r="E92" s="174"/>
      <c r="F92" s="174">
        <f>ROUND(C92*E92,2)</f>
        <v>0</v>
      </c>
      <c r="G92" s="181">
        <f>SUM(F92)</f>
        <v>0</v>
      </c>
      <c r="I92" s="177"/>
      <c r="J92" s="177"/>
      <c r="K92" s="177"/>
      <c r="L92" s="178"/>
    </row>
    <row r="93" spans="1:29" s="166" customFormat="1" x14ac:dyDescent="0.2">
      <c r="A93" s="172"/>
      <c r="B93" s="173"/>
      <c r="C93" s="174"/>
      <c r="D93" s="175"/>
      <c r="E93" s="174"/>
      <c r="F93" s="174"/>
      <c r="G93" s="176"/>
      <c r="I93" s="177"/>
      <c r="J93" s="177"/>
      <c r="K93" s="177"/>
      <c r="L93" s="178"/>
    </row>
    <row r="94" spans="1:29" s="94" customFormat="1" ht="47.25" customHeight="1" x14ac:dyDescent="0.2">
      <c r="A94" s="66" t="s">
        <v>128</v>
      </c>
      <c r="B94" s="67" t="s">
        <v>9</v>
      </c>
      <c r="C94" s="68">
        <v>1</v>
      </c>
      <c r="D94" s="69" t="s">
        <v>7</v>
      </c>
      <c r="E94" s="65"/>
      <c r="F94" s="70">
        <f>SUM(C94*E94)</f>
        <v>0</v>
      </c>
      <c r="G94" s="100">
        <f>SUM(F94)</f>
        <v>0</v>
      </c>
    </row>
    <row r="95" spans="1:29" s="87" customFormat="1" ht="12.75" customHeight="1" x14ac:dyDescent="0.2">
      <c r="A95" s="66"/>
      <c r="B95" s="67"/>
      <c r="C95" s="68"/>
      <c r="D95" s="69"/>
      <c r="E95" s="65"/>
      <c r="F95" s="70"/>
      <c r="G95" s="100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</row>
    <row r="96" spans="1:29" s="99" customFormat="1" ht="101.25" customHeight="1" x14ac:dyDescent="0.2">
      <c r="A96" s="71" t="s">
        <v>167</v>
      </c>
      <c r="B96" s="8" t="s">
        <v>129</v>
      </c>
      <c r="C96" s="72">
        <v>1</v>
      </c>
      <c r="D96" s="13" t="s">
        <v>6</v>
      </c>
      <c r="E96" s="21"/>
      <c r="F96" s="12">
        <f>ROUND(C96*E96,2)</f>
        <v>0</v>
      </c>
      <c r="G96" s="97">
        <f>SUM(F96)</f>
        <v>0</v>
      </c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</row>
    <row r="97" spans="1:29" s="99" customFormat="1" ht="14.25" customHeight="1" thickBot="1" x14ac:dyDescent="0.25">
      <c r="A97" s="7"/>
      <c r="B97" s="8"/>
      <c r="C97" s="72"/>
      <c r="D97" s="13"/>
      <c r="E97" s="21"/>
      <c r="F97" s="12"/>
      <c r="G97" s="97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</row>
    <row r="98" spans="1:29" s="85" customFormat="1" ht="27" customHeight="1" thickTop="1" thickBot="1" x14ac:dyDescent="0.25">
      <c r="A98" s="73"/>
      <c r="B98" s="600" t="s">
        <v>130</v>
      </c>
      <c r="C98" s="600"/>
      <c r="D98" s="74"/>
      <c r="E98" s="75"/>
      <c r="F98" s="76"/>
      <c r="G98" s="101">
        <f>SUM(G12:G96)</f>
        <v>0</v>
      </c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</row>
    <row r="99" spans="1:29" s="85" customFormat="1" ht="27" customHeight="1" thickTop="1" thickBot="1" x14ac:dyDescent="0.25">
      <c r="A99" s="73"/>
      <c r="B99" s="600" t="s">
        <v>130</v>
      </c>
      <c r="C99" s="600"/>
      <c r="D99" s="74"/>
      <c r="E99" s="75"/>
      <c r="F99" s="76"/>
      <c r="G99" s="101">
        <f>SUM(F11:F96)</f>
        <v>0</v>
      </c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</row>
    <row r="100" spans="1:29" s="85" customFormat="1" ht="11.25" customHeight="1" thickTop="1" x14ac:dyDescent="0.2">
      <c r="A100" s="36"/>
      <c r="B100" s="22"/>
      <c r="C100" s="12"/>
      <c r="D100" s="34"/>
      <c r="E100" s="38"/>
      <c r="F100" s="12"/>
      <c r="G100" s="83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</row>
    <row r="101" spans="1:29" ht="22.5" customHeight="1" x14ac:dyDescent="0.25">
      <c r="A101" s="102"/>
      <c r="B101" s="103" t="s">
        <v>131</v>
      </c>
      <c r="C101" s="104"/>
      <c r="D101" s="105">
        <v>0.1</v>
      </c>
      <c r="E101" s="106"/>
      <c r="F101" s="107">
        <f>+D101*G98</f>
        <v>0</v>
      </c>
      <c r="G101" s="89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</row>
    <row r="102" spans="1:29" ht="21.75" customHeight="1" x14ac:dyDescent="0.25">
      <c r="A102" s="39"/>
      <c r="B102" s="103" t="s">
        <v>132</v>
      </c>
      <c r="C102" s="108"/>
      <c r="D102" s="109">
        <v>2.5000000000000001E-2</v>
      </c>
      <c r="E102" s="103"/>
      <c r="F102" s="107">
        <f>+D102*G98</f>
        <v>0</v>
      </c>
      <c r="G102" s="110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</row>
    <row r="103" spans="1:29" ht="21.75" customHeight="1" x14ac:dyDescent="0.25">
      <c r="A103" s="39"/>
      <c r="B103" s="103" t="s">
        <v>133</v>
      </c>
      <c r="C103" s="108"/>
      <c r="D103" s="109">
        <v>0.02</v>
      </c>
      <c r="E103" s="103"/>
      <c r="F103" s="107">
        <f>+D103*G98</f>
        <v>0</v>
      </c>
      <c r="G103" s="110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</row>
    <row r="104" spans="1:29" ht="27.75" customHeight="1" x14ac:dyDescent="0.25">
      <c r="A104" s="111"/>
      <c r="B104" s="103" t="s">
        <v>134</v>
      </c>
      <c r="C104" s="108"/>
      <c r="D104" s="77">
        <v>5.3499999999999999E-2</v>
      </c>
      <c r="E104" s="103"/>
      <c r="F104" s="107">
        <f>+D104*G98</f>
        <v>0</v>
      </c>
      <c r="G104" s="110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</row>
    <row r="105" spans="1:29" ht="21.75" customHeight="1" x14ac:dyDescent="0.25">
      <c r="A105" s="111"/>
      <c r="B105" s="103" t="s">
        <v>135</v>
      </c>
      <c r="C105" s="108"/>
      <c r="D105" s="112">
        <v>0.01</v>
      </c>
      <c r="E105" s="103"/>
      <c r="F105" s="107">
        <f>+D105*G98</f>
        <v>0</v>
      </c>
      <c r="G105" s="110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</row>
    <row r="106" spans="1:29" ht="24.75" customHeight="1" x14ac:dyDescent="0.25">
      <c r="A106" s="111"/>
      <c r="B106" s="103" t="s">
        <v>136</v>
      </c>
      <c r="C106" s="108"/>
      <c r="D106" s="112">
        <v>0.05</v>
      </c>
      <c r="E106" s="103"/>
      <c r="F106" s="107">
        <f>+D106*G98</f>
        <v>0</v>
      </c>
      <c r="G106" s="110" t="s">
        <v>0</v>
      </c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</row>
    <row r="107" spans="1:29" ht="14.25" customHeight="1" thickBot="1" x14ac:dyDescent="0.3">
      <c r="A107" s="111"/>
      <c r="B107" s="103"/>
      <c r="C107" s="108"/>
      <c r="D107" s="112"/>
      <c r="E107" s="103"/>
      <c r="F107" s="42"/>
      <c r="G107" s="110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</row>
    <row r="108" spans="1:29" ht="28.5" customHeight="1" thickTop="1" thickBot="1" x14ac:dyDescent="0.3">
      <c r="A108" s="113"/>
      <c r="B108" s="114" t="s">
        <v>137</v>
      </c>
      <c r="C108" s="115"/>
      <c r="D108" s="116"/>
      <c r="E108" s="116"/>
      <c r="F108" s="116"/>
      <c r="G108" s="117">
        <f>SUM(F101:F106)</f>
        <v>0</v>
      </c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</row>
    <row r="109" spans="1:29" ht="30" customHeight="1" thickTop="1" thickBot="1" x14ac:dyDescent="0.3">
      <c r="A109" s="113"/>
      <c r="B109" s="114" t="s">
        <v>138</v>
      </c>
      <c r="C109" s="115"/>
      <c r="D109" s="116"/>
      <c r="E109" s="116"/>
      <c r="F109" s="116"/>
      <c r="G109" s="117">
        <f>SUM(G98+G108)</f>
        <v>0</v>
      </c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</row>
    <row r="110" spans="1:29" ht="13.5" customHeight="1" thickTop="1" x14ac:dyDescent="0.25">
      <c r="A110" s="111"/>
      <c r="B110" s="118"/>
      <c r="C110" s="108"/>
      <c r="D110" s="119"/>
      <c r="E110" s="120"/>
      <c r="F110" s="103"/>
      <c r="G110" s="110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</row>
    <row r="111" spans="1:29" ht="36.75" customHeight="1" x14ac:dyDescent="0.25">
      <c r="A111" s="121"/>
      <c r="B111" s="122" t="s">
        <v>139</v>
      </c>
      <c r="C111" s="123"/>
      <c r="D111" s="112">
        <v>0.03</v>
      </c>
      <c r="E111" s="103"/>
      <c r="F111" s="124"/>
      <c r="G111" s="125">
        <f>+D111*G108</f>
        <v>0</v>
      </c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</row>
    <row r="112" spans="1:29" ht="27" customHeight="1" x14ac:dyDescent="0.25">
      <c r="A112" s="121"/>
      <c r="B112" s="124" t="s">
        <v>140</v>
      </c>
      <c r="C112" s="126"/>
      <c r="D112" s="127">
        <v>0.06</v>
      </c>
      <c r="E112" s="124"/>
      <c r="F112" s="124"/>
      <c r="G112" s="125">
        <f>+D112*G98</f>
        <v>0</v>
      </c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</row>
    <row r="113" spans="1:29" ht="21" customHeight="1" x14ac:dyDescent="0.25">
      <c r="A113" s="121"/>
      <c r="B113" s="128" t="s">
        <v>141</v>
      </c>
      <c r="C113" s="126"/>
      <c r="D113" s="127">
        <v>0.05</v>
      </c>
      <c r="E113" s="124"/>
      <c r="F113" s="124"/>
      <c r="G113" s="125">
        <f>D113*G109</f>
        <v>0</v>
      </c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</row>
    <row r="114" spans="1:29" ht="23.25" customHeight="1" x14ac:dyDescent="0.25">
      <c r="A114" s="121"/>
      <c r="B114" s="128" t="s">
        <v>142</v>
      </c>
      <c r="C114" s="126"/>
      <c r="D114" s="127">
        <v>0.18</v>
      </c>
      <c r="E114" s="129"/>
      <c r="F114" s="130"/>
      <c r="G114" s="125">
        <f>+D114*F101</f>
        <v>0</v>
      </c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</row>
    <row r="115" spans="1:29" s="154" customFormat="1" ht="26.25" customHeight="1" x14ac:dyDescent="0.2">
      <c r="A115" s="148"/>
      <c r="B115" s="149" t="s">
        <v>144</v>
      </c>
      <c r="C115" s="150"/>
      <c r="D115" s="151">
        <v>1E-3</v>
      </c>
      <c r="E115" s="152"/>
      <c r="F115" s="153"/>
      <c r="G115" s="125">
        <f>G98*D115</f>
        <v>0</v>
      </c>
      <c r="I115" s="155"/>
      <c r="J115" s="156"/>
    </row>
    <row r="116" spans="1:29" s="139" customFormat="1" ht="39.75" customHeight="1" x14ac:dyDescent="0.2">
      <c r="A116" s="131"/>
      <c r="B116" s="132" t="s">
        <v>143</v>
      </c>
      <c r="C116" s="133"/>
      <c r="D116" s="134">
        <v>1</v>
      </c>
      <c r="E116" s="135" t="s">
        <v>6</v>
      </c>
      <c r="F116" s="136"/>
      <c r="G116" s="137">
        <f>SUM(D116*F116)</f>
        <v>0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</row>
    <row r="117" spans="1:29" ht="15" customHeight="1" thickBot="1" x14ac:dyDescent="0.3">
      <c r="A117" s="140"/>
      <c r="B117" s="141"/>
      <c r="C117" s="108"/>
      <c r="D117" s="112"/>
      <c r="E117" s="103"/>
      <c r="F117" s="42"/>
      <c r="G117" s="110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</row>
    <row r="118" spans="1:29" s="144" customFormat="1" ht="27" customHeight="1" thickTop="1" thickBot="1" x14ac:dyDescent="0.3">
      <c r="A118" s="113"/>
      <c r="B118" s="114" t="s">
        <v>145</v>
      </c>
      <c r="C118" s="115"/>
      <c r="D118" s="142"/>
      <c r="E118" s="116"/>
      <c r="F118" s="116"/>
      <c r="G118" s="117">
        <f>SUM(G109:G117)</f>
        <v>0</v>
      </c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</row>
    <row r="119" spans="1:29" ht="21" customHeight="1" thickTop="1" x14ac:dyDescent="0.25">
      <c r="A119" s="154"/>
      <c r="B119" s="157"/>
      <c r="C119" s="158"/>
      <c r="D119" s="158"/>
      <c r="E119" s="158"/>
      <c r="F119" s="158"/>
      <c r="G119" s="159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</row>
    <row r="120" spans="1:29" ht="21" customHeight="1" x14ac:dyDescent="0.25">
      <c r="A120" s="168"/>
      <c r="B120" s="160" t="s">
        <v>152</v>
      </c>
      <c r="C120" s="161"/>
      <c r="D120" s="161"/>
      <c r="E120" s="162" t="s">
        <v>153</v>
      </c>
      <c r="F120" s="163"/>
      <c r="G120" s="161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</row>
    <row r="121" spans="1:29" x14ac:dyDescent="0.25">
      <c r="A121" s="168"/>
      <c r="B121" s="160"/>
      <c r="C121" s="161"/>
      <c r="D121" s="161"/>
      <c r="E121" s="162"/>
      <c r="F121" s="163"/>
      <c r="G121" s="161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</row>
    <row r="122" spans="1:29" ht="23.25" customHeight="1" x14ac:dyDescent="0.25">
      <c r="A122" s="168"/>
      <c r="B122" s="160"/>
      <c r="C122" s="161"/>
      <c r="D122" s="161"/>
      <c r="E122" s="162"/>
      <c r="F122" s="163"/>
      <c r="G122" s="161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</row>
    <row r="123" spans="1:29" x14ac:dyDescent="0.25">
      <c r="A123" s="168"/>
      <c r="B123" s="160" t="s">
        <v>154</v>
      </c>
      <c r="C123" s="161"/>
      <c r="D123" s="161"/>
      <c r="E123" s="162" t="s">
        <v>154</v>
      </c>
      <c r="F123" s="163"/>
      <c r="G123" s="161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</row>
    <row r="124" spans="1:29" ht="14.25" customHeight="1" x14ac:dyDescent="0.25">
      <c r="A124" s="168"/>
      <c r="B124" s="169" t="s">
        <v>155</v>
      </c>
      <c r="C124" s="170"/>
      <c r="D124" s="161"/>
      <c r="E124" s="171" t="s">
        <v>156</v>
      </c>
      <c r="F124" s="163"/>
      <c r="G124" s="161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</row>
    <row r="125" spans="1:29" x14ac:dyDescent="0.25">
      <c r="A125" s="168"/>
      <c r="B125" s="160" t="s">
        <v>157</v>
      </c>
      <c r="C125" s="161"/>
      <c r="D125" s="161"/>
      <c r="E125" s="162" t="s">
        <v>158</v>
      </c>
      <c r="F125" s="163"/>
      <c r="G125" s="161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</row>
    <row r="126" spans="1:29" x14ac:dyDescent="0.25">
      <c r="A126" s="168"/>
      <c r="B126" s="160"/>
      <c r="C126" s="161"/>
      <c r="D126" s="170"/>
      <c r="E126" s="162"/>
      <c r="F126" s="163"/>
      <c r="G126" s="161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</row>
    <row r="127" spans="1:29" ht="23.25" customHeight="1" x14ac:dyDescent="0.25">
      <c r="A127" s="164"/>
      <c r="B127" s="160"/>
      <c r="C127" s="161"/>
      <c r="D127" s="161"/>
      <c r="E127" s="162"/>
      <c r="F127" s="163"/>
      <c r="G127" s="161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</row>
    <row r="128" spans="1:29" x14ac:dyDescent="0.25">
      <c r="A128" s="164"/>
      <c r="B128" s="160"/>
      <c r="C128" s="161"/>
      <c r="D128" s="161"/>
      <c r="E128" s="162"/>
      <c r="F128" s="163"/>
      <c r="G128" s="161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</row>
    <row r="129" spans="1:29" x14ac:dyDescent="0.25">
      <c r="A129" s="164"/>
      <c r="B129" s="160" t="s">
        <v>159</v>
      </c>
      <c r="C129" s="161"/>
      <c r="D129" s="161"/>
      <c r="E129" s="162" t="s">
        <v>160</v>
      </c>
      <c r="F129" s="163"/>
      <c r="G129" s="161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</row>
    <row r="130" spans="1:29" x14ac:dyDescent="0.25">
      <c r="A130" s="164"/>
      <c r="B130" s="160"/>
      <c r="C130" s="161"/>
      <c r="D130" s="161"/>
      <c r="E130" s="162"/>
      <c r="F130" s="163"/>
      <c r="G130" s="161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</row>
    <row r="131" spans="1:29" ht="24.75" customHeight="1" x14ac:dyDescent="0.25">
      <c r="A131" s="164"/>
      <c r="B131" s="160"/>
      <c r="C131" s="161"/>
      <c r="D131" s="161"/>
      <c r="E131" s="162"/>
      <c r="F131" s="163"/>
      <c r="G131" s="161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</row>
    <row r="132" spans="1:29" x14ac:dyDescent="0.25">
      <c r="A132" s="164"/>
      <c r="B132" s="160" t="s">
        <v>154</v>
      </c>
      <c r="C132" s="161"/>
      <c r="D132" s="161"/>
      <c r="E132" s="162" t="s">
        <v>154</v>
      </c>
      <c r="F132" s="163"/>
      <c r="G132" s="161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</row>
    <row r="133" spans="1:29" ht="18.75" x14ac:dyDescent="0.25">
      <c r="A133" s="165"/>
      <c r="B133" s="169" t="s">
        <v>161</v>
      </c>
      <c r="C133" s="170"/>
      <c r="D133" s="170"/>
      <c r="E133" s="171" t="s">
        <v>162</v>
      </c>
      <c r="F133" s="163"/>
      <c r="G133" s="170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</row>
    <row r="134" spans="1:29" x14ac:dyDescent="0.25">
      <c r="A134" s="164"/>
      <c r="B134" s="160" t="s">
        <v>163</v>
      </c>
      <c r="C134" s="161"/>
      <c r="D134" s="161"/>
      <c r="E134" s="162" t="s">
        <v>164</v>
      </c>
      <c r="F134" s="163"/>
      <c r="G134" s="161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</row>
    <row r="135" spans="1:29" x14ac:dyDescent="0.25">
      <c r="A135" s="166"/>
      <c r="B135" s="166"/>
      <c r="C135" s="167"/>
      <c r="D135" s="167"/>
      <c r="E135" s="167"/>
      <c r="F135" s="167"/>
      <c r="G135" s="167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</row>
    <row r="136" spans="1:29" ht="20.25" customHeight="1" x14ac:dyDescent="0.25"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</row>
    <row r="137" spans="1:29" x14ac:dyDescent="0.25"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</row>
    <row r="138" spans="1:29" x14ac:dyDescent="0.25"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</row>
    <row r="139" spans="1:29" x14ac:dyDescent="0.25"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</row>
    <row r="140" spans="1:29" x14ac:dyDescent="0.25"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</row>
    <row r="141" spans="1:29" ht="23.25" customHeight="1" x14ac:dyDescent="0.25"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</row>
    <row r="142" spans="1:29" x14ac:dyDescent="0.25"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</row>
    <row r="143" spans="1:29" x14ac:dyDescent="0.25"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</row>
    <row r="144" spans="1:29" ht="18.75" thickBot="1" x14ac:dyDescent="0.3"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</row>
    <row r="145" spans="1:29" s="146" customFormat="1" ht="19.5" thickTop="1" thickBot="1" x14ac:dyDescent="0.3">
      <c r="A145" s="1"/>
      <c r="B145" s="1"/>
      <c r="C145" s="1"/>
      <c r="D145" s="1"/>
      <c r="E145" s="145"/>
      <c r="F145" s="1"/>
      <c r="G145" s="1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</row>
    <row r="146" spans="1:29" ht="18.75" thickTop="1" x14ac:dyDescent="0.25"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</row>
    <row r="147" spans="1:29" x14ac:dyDescent="0.25"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</row>
    <row r="148" spans="1:29" x14ac:dyDescent="0.25"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</row>
    <row r="149" spans="1:29" x14ac:dyDescent="0.25"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</row>
    <row r="150" spans="1:29" x14ac:dyDescent="0.25"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</row>
    <row r="151" spans="1:29" x14ac:dyDescent="0.25"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</row>
    <row r="152" spans="1:29" x14ac:dyDescent="0.25"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</row>
    <row r="153" spans="1:29" x14ac:dyDescent="0.25"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</row>
    <row r="154" spans="1:29" x14ac:dyDescent="0.25"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</row>
    <row r="155" spans="1:29" x14ac:dyDescent="0.25"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</row>
    <row r="156" spans="1:29" x14ac:dyDescent="0.25"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</row>
    <row r="157" spans="1:29" x14ac:dyDescent="0.25"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</row>
    <row r="158" spans="1:29" x14ac:dyDescent="0.25"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</row>
    <row r="159" spans="1:29" x14ac:dyDescent="0.25"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</row>
    <row r="160" spans="1:29" x14ac:dyDescent="0.25"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</row>
    <row r="161" spans="1:29" x14ac:dyDescent="0.25"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</row>
    <row r="162" spans="1:29" ht="18.75" thickBot="1" x14ac:dyDescent="0.3"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</row>
    <row r="163" spans="1:29" s="146" customFormat="1" ht="19.5" thickTop="1" thickBot="1" x14ac:dyDescent="0.3">
      <c r="A163" s="1"/>
      <c r="B163" s="1"/>
      <c r="C163" s="1"/>
      <c r="D163" s="1"/>
      <c r="E163" s="145"/>
      <c r="F163" s="1"/>
      <c r="G163" s="1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</row>
    <row r="164" spans="1:29" ht="18.75" thickTop="1" x14ac:dyDescent="0.25"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</row>
    <row r="165" spans="1:29" x14ac:dyDescent="0.25"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</row>
  </sheetData>
  <mergeCells count="8">
    <mergeCell ref="B98:C98"/>
    <mergeCell ref="B99:C99"/>
    <mergeCell ref="A1:G1"/>
    <mergeCell ref="A2:G2"/>
    <mergeCell ref="A3:G3"/>
    <mergeCell ref="F5:G5"/>
    <mergeCell ref="A6:G6"/>
    <mergeCell ref="B7:G7"/>
  </mergeCells>
  <printOptions horizontalCentered="1"/>
  <pageMargins left="0.51181102362204722" right="0.59055118110236227" top="0.59055118110236227" bottom="0.94488188976377963" header="0.23622047244094491" footer="0.78740157480314965"/>
  <pageSetup scale="60" firstPageNumber="0" orientation="portrait" horizontalDpi="300" verticalDpi="300" r:id="rId1"/>
  <headerFooter>
    <oddFooter>&amp;RPAGINAS:&amp;P/&amp;N</oddFooter>
  </headerFooter>
  <rowBreaks count="3" manualBreakCount="3">
    <brk id="48" max="16383" man="1"/>
    <brk id="83" max="16383" man="1"/>
    <brk id="9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2019-55A</vt:lpstr>
      <vt:lpstr>2019-32</vt:lpstr>
      <vt:lpstr>2019-25</vt:lpstr>
      <vt:lpstr>'2019-25'!Área_de_impresión</vt:lpstr>
      <vt:lpstr>'2019-32'!Área_de_impresión</vt:lpstr>
      <vt:lpstr>'2019-55A'!Área_de_impresión</vt:lpstr>
      <vt:lpstr>'2019-55A'!Excel_BuiltIn_Print_Area</vt:lpstr>
      <vt:lpstr>'2019-55A'!Excel_BuiltIn_Print_Titles</vt:lpstr>
      <vt:lpstr>'2019-25'!Títulos_a_imprimir</vt:lpstr>
      <vt:lpstr>'2019-32'!Títulos_a_imprimir</vt:lpstr>
      <vt:lpstr>'2019-55A'!Títulos_a_imprimir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COMPUTEL</dc:creator>
  <dc:description/>
  <cp:lastModifiedBy>Marcelle Rios</cp:lastModifiedBy>
  <cp:revision>2</cp:revision>
  <cp:lastPrinted>2020-10-29T13:51:28Z</cp:lastPrinted>
  <dcterms:created xsi:type="dcterms:W3CDTF">1997-10-10T10:07:02Z</dcterms:created>
  <dcterms:modified xsi:type="dcterms:W3CDTF">2020-11-23T16:38:03Z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