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20" windowWidth="15480" windowHeight="7335" tabRatio="826"/>
  </bookViews>
  <sheets>
    <sheet name="PRESUPUESTO TUB AG" sheetId="9" r:id="rId1"/>
  </sheets>
  <definedNames>
    <definedName name="_xlnm.Print_Area" localSheetId="0">'PRESUPUESTO TUB AG'!$A$1:$G$119</definedName>
    <definedName name="_xlnm.Print_Titles" localSheetId="0">'PRESUPUESTO TUB AG'!$1:$8</definedName>
  </definedNames>
  <calcPr calcId="144525"/>
</workbook>
</file>

<file path=xl/calcChain.xml><?xml version="1.0" encoding="utf-8"?>
<calcChain xmlns="http://schemas.openxmlformats.org/spreadsheetml/2006/main">
  <c r="F62" i="9" l="1"/>
  <c r="F60" i="9"/>
  <c r="F61" i="9" l="1"/>
  <c r="F77" i="9" l="1"/>
  <c r="F76" i="9"/>
  <c r="F75" i="9"/>
  <c r="F74" i="9"/>
  <c r="F34" i="9"/>
  <c r="F36" i="9"/>
  <c r="F37" i="9"/>
  <c r="A71" i="9" l="1"/>
  <c r="A72" i="9" s="1"/>
  <c r="A73" i="9" s="1"/>
  <c r="A74" i="9" s="1"/>
  <c r="A75" i="9" s="1"/>
  <c r="A76" i="9" s="1"/>
  <c r="A77" i="9" s="1"/>
  <c r="F35" i="9"/>
  <c r="G37" i="9" s="1"/>
  <c r="F41" i="9"/>
  <c r="F40" i="9"/>
  <c r="F42" i="9" l="1"/>
  <c r="G42" i="9" s="1"/>
  <c r="A40" i="9" l="1"/>
  <c r="A41" i="9" s="1"/>
  <c r="A42" i="9" s="1"/>
  <c r="F58" i="9"/>
  <c r="A34" i="9"/>
  <c r="A35" i="9" s="1"/>
  <c r="A36" i="9" s="1"/>
  <c r="A37" i="9" s="1"/>
  <c r="F79" i="9"/>
  <c r="G79" i="9" s="1"/>
  <c r="F73" i="9"/>
  <c r="F72" i="9"/>
  <c r="F68" i="9"/>
  <c r="G68" i="9" s="1"/>
  <c r="F66" i="9"/>
  <c r="F65" i="9"/>
  <c r="A65" i="9"/>
  <c r="A66" i="9" s="1"/>
  <c r="F59" i="9"/>
  <c r="F57" i="9"/>
  <c r="F56" i="9"/>
  <c r="A56" i="9"/>
  <c r="A57" i="9" s="1"/>
  <c r="A58" i="9" s="1"/>
  <c r="A59" i="9" s="1"/>
  <c r="A60" i="9" s="1"/>
  <c r="A61" i="9" s="1"/>
  <c r="A62" i="9" s="1"/>
  <c r="F53" i="9"/>
  <c r="F52" i="9"/>
  <c r="A52" i="9"/>
  <c r="A53" i="9" s="1"/>
  <c r="F49" i="9"/>
  <c r="F48" i="9"/>
  <c r="F47" i="9"/>
  <c r="F46" i="9"/>
  <c r="A45" i="9"/>
  <c r="A46" i="9" s="1"/>
  <c r="A47" i="9" s="1"/>
  <c r="A48" i="9" s="1"/>
  <c r="A49" i="9" s="1"/>
  <c r="A28" i="9"/>
  <c r="A29" i="9" s="1"/>
  <c r="F25" i="9"/>
  <c r="F24" i="9"/>
  <c r="F23" i="9"/>
  <c r="F22" i="9"/>
  <c r="A22" i="9"/>
  <c r="A23" i="9" s="1"/>
  <c r="A24" i="9" s="1"/>
  <c r="A25" i="9" s="1"/>
  <c r="F19" i="9"/>
  <c r="F18" i="9"/>
  <c r="F17" i="9"/>
  <c r="A17" i="9"/>
  <c r="A18" i="9" s="1"/>
  <c r="A19" i="9" s="1"/>
  <c r="F14" i="9"/>
  <c r="F13" i="9"/>
  <c r="F12" i="9"/>
  <c r="F11" i="9"/>
  <c r="A11" i="9"/>
  <c r="A12" i="9" s="1"/>
  <c r="A13" i="9" s="1"/>
  <c r="A14" i="9" s="1"/>
  <c r="G77" i="9" l="1"/>
  <c r="G53" i="9"/>
  <c r="A31" i="9"/>
  <c r="A30" i="9"/>
  <c r="G62" i="9"/>
  <c r="G19" i="9"/>
  <c r="F45" i="9"/>
  <c r="G49" i="9" s="1"/>
  <c r="G14" i="9"/>
  <c r="G25" i="9"/>
  <c r="G66" i="9"/>
  <c r="H81" i="9" l="1"/>
  <c r="G82" i="9"/>
  <c r="G81" i="9"/>
  <c r="F88" i="9" s="1"/>
  <c r="F89" i="9" l="1"/>
  <c r="F86" i="9"/>
  <c r="F87" i="9"/>
  <c r="G97" i="9"/>
  <c r="F84" i="9"/>
  <c r="F85" i="9"/>
  <c r="G91" i="9" l="1"/>
  <c r="G93" i="9" s="1"/>
  <c r="G95" i="9" l="1"/>
  <c r="G99" i="9"/>
  <c r="G101" i="9" l="1"/>
</calcChain>
</file>

<file path=xl/sharedStrings.xml><?xml version="1.0" encoding="utf-8"?>
<sst xmlns="http://schemas.openxmlformats.org/spreadsheetml/2006/main" count="136" uniqueCount="85">
  <si>
    <t>Replanteo General y Nivelación</t>
  </si>
  <si>
    <t>ML</t>
  </si>
  <si>
    <t>P.A.</t>
  </si>
  <si>
    <t>Construcción de Accesos Temporales</t>
  </si>
  <si>
    <t>M2</t>
  </si>
  <si>
    <t>M3</t>
  </si>
  <si>
    <t>No.</t>
  </si>
  <si>
    <t>PARTIDAS</t>
  </si>
  <si>
    <t>CANT.</t>
  </si>
  <si>
    <t>UD</t>
  </si>
  <si>
    <t>P.U. RD$</t>
  </si>
  <si>
    <t>VALOR RD$</t>
  </si>
  <si>
    <t>Meses</t>
  </si>
  <si>
    <t>SUB-TOTAL COSTOS DIRECTOS</t>
  </si>
  <si>
    <t>GASTOS ADMINISTRATIVOS</t>
  </si>
  <si>
    <t>TRANSPORTE</t>
  </si>
  <si>
    <t>LEY # 6/86</t>
  </si>
  <si>
    <t>TOTAL DE GASTOS INDIRECTOS</t>
  </si>
  <si>
    <t>CUENCA HIDROGRAFICA</t>
  </si>
  <si>
    <t>EQUIPAMIENTO CAASD</t>
  </si>
  <si>
    <t>TOTAL GENERAL A CONTRATAR</t>
  </si>
  <si>
    <t xml:space="preserve">CORPORACIÓN DEL ACUEDUCTO Y ALCANTARILLADO DE SANTO DOMINGO </t>
  </si>
  <si>
    <t>* * *  C. A. A. S. D.  * * *</t>
  </si>
  <si>
    <t>SUB TOTAL
 RD$</t>
  </si>
  <si>
    <t>DIRECCIÓN TÉCNICA</t>
  </si>
  <si>
    <t>SEGURO Y FIANZAS</t>
  </si>
  <si>
    <t>SUPERVISIÓN</t>
  </si>
  <si>
    <t>SUB-TOTAL GENERAL EN RD$</t>
  </si>
  <si>
    <t>IMPREVISTOS</t>
  </si>
  <si>
    <t>Sometido por :</t>
  </si>
  <si>
    <t>Preparado por:</t>
  </si>
  <si>
    <t>___________________________</t>
  </si>
  <si>
    <t>Visto Bueno por:</t>
  </si>
  <si>
    <t>Aprobado por :</t>
  </si>
  <si>
    <t>TRABAJOS GENERALES:</t>
  </si>
  <si>
    <t>DEMOLICIONES:</t>
  </si>
  <si>
    <t>Control del Tránsito en Vías existentes de acceso a la obra (Cubicar Desglosado)</t>
  </si>
  <si>
    <t>Estructuras existentes (Cubicar Desglosado)</t>
  </si>
  <si>
    <t>MOVIMIENTO DE TIERRA:</t>
  </si>
  <si>
    <t>Limpieza, Desmonte y Destronque (Cubicar Desglosado)</t>
  </si>
  <si>
    <t>Excavación no Clasificada  con Retro Excavadora</t>
  </si>
  <si>
    <t>Bote de Material Sobrante</t>
  </si>
  <si>
    <t>CONSTRUCCION DE:</t>
  </si>
  <si>
    <t>Acera</t>
  </si>
  <si>
    <t>ACOMETIDA SANITARIA PROMEDIO DE:</t>
  </si>
  <si>
    <t>REPOSICION DE:</t>
  </si>
  <si>
    <t>PA</t>
  </si>
  <si>
    <t>Servicio Existente (Cubicar Desglosado)</t>
  </si>
  <si>
    <t>ILUMINACION DE CALLE (Cubicar Desglosado)</t>
  </si>
  <si>
    <t>LIMPIEZA FINAL</t>
  </si>
  <si>
    <t>TRANSPORTE DE:</t>
  </si>
  <si>
    <t>Equipos Pesados  (Cubicar Desglosado)</t>
  </si>
  <si>
    <t>Material Interno  (Cubicar Desglosado)</t>
  </si>
  <si>
    <t>Contén</t>
  </si>
  <si>
    <t>MANEJO DE AGUA CON BOMBA DE ACHIQUE DE:</t>
  </si>
  <si>
    <t>Ø4"</t>
  </si>
  <si>
    <t>Ø2"</t>
  </si>
  <si>
    <t>Ø3"</t>
  </si>
  <si>
    <t>DIA</t>
  </si>
  <si>
    <t>Suministro y Colocación de Tuberías PVC Drenaje Para Dirigir aguas Desde Bombas de Achique a Zonas Alejadas</t>
  </si>
  <si>
    <t>Oficina de Campo/Campamento obra (Cubicar desglosado)</t>
  </si>
  <si>
    <t>Ataguias (Cubicar Desglosado)</t>
  </si>
  <si>
    <t>Ø6"</t>
  </si>
  <si>
    <t>Suministro y Colocación de Material Granular Para Estabilización fondo Cañada</t>
  </si>
  <si>
    <t xml:space="preserve">Suministro y Compactacion Relleno </t>
  </si>
  <si>
    <t>24 X 4 PVC Sanitaria (Cubicar Desglosado)</t>
  </si>
  <si>
    <t>Potable (Cubicar Desglosado)</t>
  </si>
  <si>
    <t>Bote de Material (con equipo) (Cubicar Desglosado)</t>
  </si>
  <si>
    <t xml:space="preserve">SUMINISTRO DE TUBERIAS: </t>
  </si>
  <si>
    <t>De 2400 mm de acero galvanizado (suministrada por la CAASD)</t>
  </si>
  <si>
    <t>De 300 mm de Rib Lock (suministrada por la CAASD)</t>
  </si>
  <si>
    <t>De 200 mm de Rib Lock (suministrada por la CAASD)</t>
  </si>
  <si>
    <t xml:space="preserve">COLOCACION DE TUBERIAS: </t>
  </si>
  <si>
    <t>Obras Especiales (Cubicar Desglosado)</t>
  </si>
  <si>
    <t>CONSTRUCCION DE REGISTROS:</t>
  </si>
  <si>
    <t>Sanitario de ladrillo de 1.50 a 2.00 mt</t>
  </si>
  <si>
    <t>Sanitario de ladrillo de 2.00 a 2.50 mt</t>
  </si>
  <si>
    <t>De hormigón armado h= 5.00mt</t>
  </si>
  <si>
    <t>Tuberías</t>
  </si>
  <si>
    <t>ESTIMADO DE COSTOS: SANEAMIENTO PLUVIAL Y SANITARIO CAÑADA BUENOS AIRES EN SANTO DOMINGO OESTE.  (L=475.00 ML)</t>
  </si>
  <si>
    <t>De 250 mm de Rib Lock (suministrada por la CAASD)</t>
  </si>
  <si>
    <t>Suministro y Colocacion de Material de Base</t>
  </si>
  <si>
    <t>Riego de Imprimacion</t>
  </si>
  <si>
    <t xml:space="preserve">Hormigon Asfaltico e= 2" </t>
  </si>
  <si>
    <t>Viviendas Económicas Existentes (20 viviendas a RD$400,000.00) (Cubicar Desglosado)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</si>
</sst>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&quot;RD$&quot;* #,##0.00_);_(&quot;RD$&quot;* \(#,##0.00\);_(&quot;RD$&quot;* &quot;-&quot;??_);_(@_)"/>
    <numFmt numFmtId="168" formatCode="_-* #,##0.00\ _€_-;\-* #,##0.00\ _€_-;_-* &quot;-&quot;??\ _€_-;_-@_-"/>
    <numFmt numFmtId="169" formatCode="_([$€]* #,##0.00_);_([$€]* \(#,##0.00\);_([$€]* &quot;-&quot;??_);_(@_)"/>
    <numFmt numFmtId="170" formatCode="0.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name val="Arial MT"/>
    </font>
    <font>
      <b/>
      <sz val="10"/>
      <name val="Arial"/>
      <family val="2"/>
    </font>
    <font>
      <b/>
      <sz val="12"/>
      <color theme="1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4"/>
      <color theme="4" tint="-0.249977111117893"/>
      <name val="Arial"/>
      <family val="2"/>
    </font>
    <font>
      <sz val="14"/>
      <color rgb="FF92D050"/>
      <name val="Arial"/>
      <family val="2"/>
    </font>
    <font>
      <sz val="14"/>
      <color rgb="FF00B0F0"/>
      <name val="Arial"/>
      <family val="2"/>
    </font>
    <font>
      <b/>
      <sz val="14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double">
        <color indexed="64"/>
      </right>
      <top style="dotted">
        <color indexed="8"/>
      </top>
      <bottom style="dotted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double">
        <color indexed="64"/>
      </right>
      <top style="double">
        <color indexed="8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</borders>
  <cellStyleXfs count="277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19" fillId="0" borderId="0"/>
    <xf numFmtId="0" fontId="1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" fillId="23" borderId="4" applyNumberFormat="0" applyFont="0" applyAlignment="0" applyProtection="0"/>
    <xf numFmtId="0" fontId="2" fillId="23" borderId="4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2" fillId="16" borderId="5" applyNumberForma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166" fontId="1" fillId="0" borderId="0" applyFont="0" applyFill="0" applyBorder="0" applyAlignment="0" applyProtection="0"/>
    <xf numFmtId="166" fontId="19" fillId="0" borderId="0" applyFont="0" applyFill="0" applyBorder="0" applyAlignment="0" applyProtection="0"/>
  </cellStyleXfs>
  <cellXfs count="128">
    <xf numFmtId="0" fontId="0" fillId="0" borderId="0" xfId="0"/>
    <xf numFmtId="166" fontId="20" fillId="0" borderId="0" xfId="275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vertical="center" wrapText="1"/>
    </xf>
    <xf numFmtId="0" fontId="27" fillId="24" borderId="10" xfId="254" applyNumberFormat="1" applyFont="1" applyFill="1" applyBorder="1" applyAlignment="1">
      <alignment horizontal="center" vertical="center" wrapText="1"/>
    </xf>
    <xf numFmtId="0" fontId="27" fillId="24" borderId="11" xfId="254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49" fontId="24" fillId="0" borderId="15" xfId="0" applyNumberFormat="1" applyFont="1" applyBorder="1" applyAlignment="1">
      <alignment vertical="center" wrapText="1"/>
    </xf>
    <xf numFmtId="0" fontId="27" fillId="0" borderId="16" xfId="254" applyNumberFormat="1" applyFont="1" applyFill="1" applyBorder="1" applyAlignment="1">
      <alignment horizontal="center" vertical="center" wrapText="1"/>
    </xf>
    <xf numFmtId="0" fontId="27" fillId="0" borderId="17" xfId="254" applyNumberFormat="1" applyFont="1" applyFill="1" applyBorder="1" applyAlignment="1">
      <alignment horizontal="center" vertical="center" wrapText="1"/>
    </xf>
    <xf numFmtId="166" fontId="22" fillId="0" borderId="0" xfId="171" applyFont="1" applyAlignment="1">
      <alignment vertical="center"/>
    </xf>
    <xf numFmtId="166" fontId="30" fillId="0" borderId="0" xfId="171" applyFont="1" applyBorder="1" applyAlignment="1" applyProtection="1">
      <alignment vertical="center"/>
    </xf>
    <xf numFmtId="166" fontId="22" fillId="0" borderId="0" xfId="171" applyFont="1" applyAlignment="1" applyProtection="1">
      <alignment vertical="center"/>
    </xf>
    <xf numFmtId="166" fontId="22" fillId="0" borderId="0" xfId="171" applyFont="1" applyAlignment="1">
      <alignment horizontal="right" vertical="center"/>
    </xf>
    <xf numFmtId="0" fontId="23" fillId="0" borderId="0" xfId="0" applyFont="1" applyAlignment="1">
      <alignment vertical="center"/>
    </xf>
    <xf numFmtId="166" fontId="29" fillId="24" borderId="11" xfId="275" applyFont="1" applyFill="1" applyBorder="1" applyAlignment="1">
      <alignment vertical="center"/>
    </xf>
    <xf numFmtId="166" fontId="32" fillId="0" borderId="0" xfId="171" applyFont="1" applyBorder="1" applyAlignment="1" applyProtection="1">
      <alignment vertical="center"/>
    </xf>
    <xf numFmtId="166" fontId="33" fillId="0" borderId="0" xfId="171" applyFont="1" applyBorder="1" applyAlignment="1" applyProtection="1">
      <alignment vertical="center"/>
    </xf>
    <xf numFmtId="166" fontId="22" fillId="0" borderId="0" xfId="171" applyFont="1" applyBorder="1" applyAlignment="1" applyProtection="1">
      <alignment vertical="center"/>
    </xf>
    <xf numFmtId="166" fontId="34" fillId="0" borderId="0" xfId="171" applyFont="1" applyBorder="1" applyAlignment="1" applyProtection="1">
      <alignment vertical="center"/>
    </xf>
    <xf numFmtId="166" fontId="31" fillId="0" borderId="0" xfId="171" applyFont="1" applyBorder="1" applyAlignment="1" applyProtection="1">
      <alignment vertical="center"/>
    </xf>
    <xf numFmtId="166" fontId="35" fillId="0" borderId="0" xfId="171" applyFont="1" applyBorder="1" applyAlignment="1" applyProtection="1">
      <alignment vertical="center"/>
    </xf>
    <xf numFmtId="166" fontId="22" fillId="0" borderId="0" xfId="171" applyFont="1" applyFill="1" applyAlignment="1">
      <alignment vertical="center"/>
    </xf>
    <xf numFmtId="166" fontId="20" fillId="0" borderId="0" xfId="171" applyFont="1" applyAlignment="1">
      <alignment vertical="center"/>
    </xf>
    <xf numFmtId="0" fontId="23" fillId="0" borderId="0" xfId="0" applyFont="1" applyAlignment="1">
      <alignment horizontal="center" vertical="center"/>
    </xf>
    <xf numFmtId="1" fontId="26" fillId="0" borderId="14" xfId="0" applyNumberFormat="1" applyFont="1" applyBorder="1" applyAlignment="1">
      <alignment vertical="center" wrapText="1"/>
    </xf>
    <xf numFmtId="49" fontId="26" fillId="0" borderId="15" xfId="0" applyNumberFormat="1" applyFont="1" applyBorder="1" applyAlignment="1">
      <alignment vertical="center" wrapText="1"/>
    </xf>
    <xf numFmtId="166" fontId="23" fillId="0" borderId="15" xfId="275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166" fontId="24" fillId="0" borderId="15" xfId="275" applyFont="1" applyBorder="1" applyAlignment="1">
      <alignment vertical="center" wrapText="1"/>
    </xf>
    <xf numFmtId="49" fontId="24" fillId="0" borderId="15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vertical="center" wrapText="1"/>
    </xf>
    <xf numFmtId="0" fontId="23" fillId="0" borderId="15" xfId="0" applyFont="1" applyBorder="1" applyAlignment="1">
      <alignment horizontal="center" vertical="center" wrapText="1"/>
    </xf>
    <xf numFmtId="49" fontId="26" fillId="0" borderId="17" xfId="0" applyNumberFormat="1" applyFont="1" applyBorder="1" applyAlignment="1">
      <alignment vertical="center" wrapText="1"/>
    </xf>
    <xf numFmtId="0" fontId="23" fillId="0" borderId="17" xfId="0" applyFont="1" applyBorder="1" applyAlignment="1">
      <alignment horizontal="center" vertical="center" wrapText="1"/>
    </xf>
    <xf numFmtId="166" fontId="20" fillId="0" borderId="15" xfId="275" applyFont="1" applyBorder="1" applyAlignment="1">
      <alignment vertical="center" wrapText="1"/>
    </xf>
    <xf numFmtId="1" fontId="26" fillId="0" borderId="19" xfId="0" applyNumberFormat="1" applyFont="1" applyBorder="1" applyAlignment="1">
      <alignment vertical="center" wrapText="1"/>
    </xf>
    <xf numFmtId="49" fontId="26" fillId="0" borderId="20" xfId="0" applyNumberFormat="1" applyFont="1" applyBorder="1" applyAlignment="1">
      <alignment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170" fontId="24" fillId="0" borderId="14" xfId="0" applyNumberFormat="1" applyFont="1" applyBorder="1" applyAlignment="1">
      <alignment vertical="center" wrapText="1"/>
    </xf>
    <xf numFmtId="166" fontId="20" fillId="0" borderId="22" xfId="275" applyFont="1" applyBorder="1" applyAlignment="1">
      <alignment vertical="center"/>
    </xf>
    <xf numFmtId="0" fontId="20" fillId="26" borderId="22" xfId="0" applyNumberFormat="1" applyFont="1" applyFill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/>
    </xf>
    <xf numFmtId="166" fontId="21" fillId="0" borderId="23" xfId="275" applyFont="1" applyBorder="1" applyAlignment="1">
      <alignment vertical="center"/>
    </xf>
    <xf numFmtId="166" fontId="29" fillId="24" borderId="12" xfId="275" applyFont="1" applyFill="1" applyBorder="1" applyAlignment="1">
      <alignment vertical="center"/>
    </xf>
    <xf numFmtId="166" fontId="30" fillId="0" borderId="24" xfId="171" applyFont="1" applyBorder="1" applyAlignment="1" applyProtection="1">
      <alignment vertical="center" wrapText="1"/>
    </xf>
    <xf numFmtId="166" fontId="30" fillId="0" borderId="25" xfId="171" applyFont="1" applyBorder="1" applyAlignment="1" applyProtection="1">
      <alignment vertical="center" wrapText="1"/>
    </xf>
    <xf numFmtId="166" fontId="22" fillId="0" borderId="27" xfId="171" applyFont="1" applyFill="1" applyBorder="1" applyAlignment="1" applyProtection="1">
      <alignment vertical="center" wrapText="1"/>
    </xf>
    <xf numFmtId="166" fontId="22" fillId="0" borderId="28" xfId="171" applyFont="1" applyFill="1" applyBorder="1" applyAlignment="1" applyProtection="1">
      <alignment horizontal="left" vertical="center" wrapText="1"/>
    </xf>
    <xf numFmtId="10" fontId="22" fillId="0" borderId="28" xfId="257" applyNumberFormat="1" applyFont="1" applyFill="1" applyBorder="1" applyAlignment="1" applyProtection="1">
      <alignment horizontal="center" vertical="center" wrapText="1"/>
    </xf>
    <xf numFmtId="10" fontId="22" fillId="0" borderId="28" xfId="257" applyNumberFormat="1" applyFont="1" applyFill="1" applyBorder="1" applyAlignment="1" applyProtection="1">
      <alignment vertical="center" wrapText="1"/>
    </xf>
    <xf numFmtId="166" fontId="30" fillId="25" borderId="31" xfId="171" applyFont="1" applyFill="1" applyBorder="1" applyAlignment="1" applyProtection="1">
      <alignment vertical="center" wrapText="1"/>
    </xf>
    <xf numFmtId="166" fontId="31" fillId="25" borderId="32" xfId="171" applyFont="1" applyFill="1" applyBorder="1" applyAlignment="1" applyProtection="1">
      <alignment vertical="center" wrapText="1"/>
    </xf>
    <xf numFmtId="10" fontId="30" fillId="25" borderId="32" xfId="257" applyNumberFormat="1" applyFont="1" applyFill="1" applyBorder="1" applyAlignment="1" applyProtection="1">
      <alignment vertical="center" wrapText="1"/>
    </xf>
    <xf numFmtId="166" fontId="30" fillId="25" borderId="32" xfId="171" applyFont="1" applyFill="1" applyBorder="1" applyAlignment="1" applyProtection="1">
      <alignment vertical="center" wrapText="1"/>
    </xf>
    <xf numFmtId="166" fontId="30" fillId="0" borderId="31" xfId="171" applyFont="1" applyFill="1" applyBorder="1" applyAlignment="1" applyProtection="1">
      <alignment vertical="center" wrapText="1"/>
    </xf>
    <xf numFmtId="166" fontId="31" fillId="0" borderId="32" xfId="171" applyFont="1" applyFill="1" applyBorder="1" applyAlignment="1" applyProtection="1">
      <alignment vertical="center" wrapText="1"/>
    </xf>
    <xf numFmtId="10" fontId="30" fillId="0" borderId="32" xfId="257" applyNumberFormat="1" applyFont="1" applyFill="1" applyBorder="1" applyAlignment="1" applyProtection="1">
      <alignment vertical="center" wrapText="1"/>
    </xf>
    <xf numFmtId="166" fontId="30" fillId="0" borderId="32" xfId="171" applyFont="1" applyFill="1" applyBorder="1" applyAlignment="1" applyProtection="1">
      <alignment vertical="center" wrapText="1"/>
    </xf>
    <xf numFmtId="10" fontId="30" fillId="25" borderId="32" xfId="257" applyNumberFormat="1" applyFont="1" applyFill="1" applyBorder="1" applyAlignment="1" applyProtection="1">
      <alignment horizontal="center" vertical="center" wrapText="1"/>
    </xf>
    <xf numFmtId="1" fontId="26" fillId="0" borderId="16" xfId="0" applyNumberFormat="1" applyFont="1" applyBorder="1" applyAlignment="1">
      <alignment vertical="center" wrapText="1"/>
    </xf>
    <xf numFmtId="166" fontId="20" fillId="0" borderId="17" xfId="275" applyFont="1" applyBorder="1" applyAlignment="1">
      <alignment vertical="center" wrapText="1"/>
    </xf>
    <xf numFmtId="170" fontId="24" fillId="0" borderId="16" xfId="0" applyNumberFormat="1" applyFont="1" applyBorder="1" applyAlignment="1">
      <alignment vertical="center" wrapText="1"/>
    </xf>
    <xf numFmtId="49" fontId="24" fillId="0" borderId="17" xfId="0" applyNumberFormat="1" applyFont="1" applyBorder="1" applyAlignment="1">
      <alignment vertical="center" wrapText="1"/>
    </xf>
    <xf numFmtId="49" fontId="24" fillId="0" borderId="17" xfId="0" applyNumberFormat="1" applyFont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left" vertical="center"/>
    </xf>
    <xf numFmtId="0" fontId="29" fillId="24" borderId="11" xfId="0" applyFont="1" applyFill="1" applyBorder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166" fontId="24" fillId="0" borderId="15" xfId="275" applyFont="1" applyFill="1" applyBorder="1" applyAlignment="1">
      <alignment vertical="center" wrapText="1"/>
    </xf>
    <xf numFmtId="166" fontId="25" fillId="0" borderId="0" xfId="275" applyFont="1" applyAlignment="1">
      <alignment vertical="center"/>
    </xf>
    <xf numFmtId="0" fontId="28" fillId="0" borderId="0" xfId="0" applyFont="1" applyFill="1" applyAlignment="1" applyProtection="1">
      <alignment horizontal="left" vertical="center"/>
    </xf>
    <xf numFmtId="166" fontId="20" fillId="0" borderId="20" xfId="275" applyFont="1" applyBorder="1" applyAlignment="1">
      <alignment vertical="center" wrapText="1"/>
    </xf>
    <xf numFmtId="166" fontId="36" fillId="0" borderId="0" xfId="171" applyFont="1" applyAlignment="1">
      <alignment vertical="center"/>
    </xf>
    <xf numFmtId="49" fontId="24" fillId="0" borderId="15" xfId="0" applyNumberFormat="1" applyFont="1" applyFill="1" applyBorder="1" applyAlignment="1">
      <alignment vertical="center" wrapText="1"/>
    </xf>
    <xf numFmtId="0" fontId="20" fillId="0" borderId="0" xfId="0" applyFont="1" applyAlignment="1" applyProtection="1">
      <alignment horizontal="center" vertical="center"/>
    </xf>
    <xf numFmtId="0" fontId="24" fillId="0" borderId="16" xfId="0" applyFont="1" applyBorder="1" applyAlignment="1">
      <alignment vertical="center" wrapText="1"/>
    </xf>
    <xf numFmtId="170" fontId="26" fillId="0" borderId="34" xfId="0" applyNumberFormat="1" applyFont="1" applyBorder="1" applyAlignment="1">
      <alignment vertical="center" wrapText="1"/>
    </xf>
    <xf numFmtId="49" fontId="26" fillId="0" borderId="35" xfId="0" applyNumberFormat="1" applyFont="1" applyBorder="1" applyAlignment="1">
      <alignment vertical="center" wrapText="1"/>
    </xf>
    <xf numFmtId="166" fontId="20" fillId="0" borderId="35" xfId="275" applyFont="1" applyBorder="1" applyAlignment="1">
      <alignment vertical="center" wrapText="1"/>
    </xf>
    <xf numFmtId="0" fontId="23" fillId="0" borderId="35" xfId="0" applyFont="1" applyBorder="1" applyAlignment="1">
      <alignment horizontal="center" vertical="center" wrapText="1"/>
    </xf>
    <xf numFmtId="166" fontId="20" fillId="0" borderId="0" xfId="275" applyFont="1" applyAlignment="1" applyProtection="1">
      <alignment horizontal="center" vertical="center"/>
    </xf>
    <xf numFmtId="166" fontId="21" fillId="0" borderId="0" xfId="275" applyFont="1" applyAlignment="1" applyProtection="1">
      <alignment horizontal="center" vertical="center"/>
    </xf>
    <xf numFmtId="166" fontId="21" fillId="0" borderId="0" xfId="275" applyFont="1" applyAlignment="1" applyProtection="1">
      <alignment vertical="center" wrapText="1"/>
    </xf>
    <xf numFmtId="166" fontId="24" fillId="0" borderId="0" xfId="275" applyFont="1" applyAlignment="1">
      <alignment vertical="center"/>
    </xf>
    <xf numFmtId="166" fontId="29" fillId="0" borderId="0" xfId="275" applyFont="1" applyAlignment="1">
      <alignment vertical="center"/>
    </xf>
    <xf numFmtId="166" fontId="23" fillId="0" borderId="0" xfId="275" applyFont="1" applyAlignment="1">
      <alignment vertical="center"/>
    </xf>
    <xf numFmtId="166" fontId="27" fillId="24" borderId="11" xfId="275" applyFont="1" applyFill="1" applyBorder="1" applyAlignment="1">
      <alignment horizontal="center" vertical="center" wrapText="1"/>
    </xf>
    <xf numFmtId="166" fontId="27" fillId="24" borderId="11" xfId="275" applyFont="1" applyFill="1" applyBorder="1" applyAlignment="1">
      <alignment horizontal="center" vertical="center"/>
    </xf>
    <xf numFmtId="166" fontId="21" fillId="24" borderId="12" xfId="275" applyFont="1" applyFill="1" applyBorder="1" applyAlignment="1">
      <alignment horizontal="center" vertical="center"/>
    </xf>
    <xf numFmtId="166" fontId="27" fillId="0" borderId="17" xfId="275" applyFont="1" applyFill="1" applyBorder="1" applyAlignment="1">
      <alignment horizontal="center" vertical="center" wrapText="1"/>
    </xf>
    <xf numFmtId="166" fontId="29" fillId="0" borderId="18" xfId="275" applyFont="1" applyBorder="1" applyAlignment="1">
      <alignment vertical="center" wrapText="1"/>
    </xf>
    <xf numFmtId="166" fontId="29" fillId="0" borderId="13" xfId="275" applyFont="1" applyBorder="1" applyAlignment="1">
      <alignment vertical="center" wrapText="1"/>
    </xf>
    <xf numFmtId="166" fontId="20" fillId="0" borderId="15" xfId="275" applyFont="1" applyFill="1" applyBorder="1" applyAlignment="1">
      <alignment vertical="center" wrapText="1"/>
    </xf>
    <xf numFmtId="166" fontId="24" fillId="0" borderId="17" xfId="275" applyFont="1" applyBorder="1" applyAlignment="1">
      <alignment vertical="center" wrapText="1"/>
    </xf>
    <xf numFmtId="166" fontId="23" fillId="0" borderId="17" xfId="275" applyFont="1" applyBorder="1" applyAlignment="1">
      <alignment vertical="center" wrapText="1"/>
    </xf>
    <xf numFmtId="166" fontId="24" fillId="0" borderId="35" xfId="275" applyFont="1" applyBorder="1" applyAlignment="1">
      <alignment vertical="center" wrapText="1"/>
    </xf>
    <xf numFmtId="166" fontId="23" fillId="0" borderId="35" xfId="275" applyFont="1" applyBorder="1" applyAlignment="1">
      <alignment vertical="center" wrapText="1"/>
    </xf>
    <xf numFmtId="166" fontId="29" fillId="0" borderId="36" xfId="275" applyFont="1" applyBorder="1" applyAlignment="1">
      <alignment vertical="center" wrapText="1"/>
    </xf>
    <xf numFmtId="166" fontId="24" fillId="0" borderId="20" xfId="275" applyFont="1" applyBorder="1" applyAlignment="1">
      <alignment vertical="center" wrapText="1"/>
    </xf>
    <xf numFmtId="166" fontId="23" fillId="0" borderId="20" xfId="275" applyFont="1" applyBorder="1" applyAlignment="1">
      <alignment vertical="center" wrapText="1"/>
    </xf>
    <xf numFmtId="166" fontId="29" fillId="0" borderId="21" xfId="275" applyFont="1" applyBorder="1" applyAlignment="1">
      <alignment vertical="center" wrapText="1"/>
    </xf>
    <xf numFmtId="166" fontId="30" fillId="0" borderId="25" xfId="275" applyFont="1" applyBorder="1" applyAlignment="1" applyProtection="1">
      <alignment vertical="center" wrapText="1"/>
    </xf>
    <xf numFmtId="166" fontId="31" fillId="0" borderId="26" xfId="275" applyFont="1" applyBorder="1" applyAlignment="1" applyProtection="1">
      <alignment vertical="center" wrapText="1"/>
    </xf>
    <xf numFmtId="166" fontId="22" fillId="0" borderId="28" xfId="275" applyFont="1" applyFill="1" applyBorder="1" applyAlignment="1" applyProtection="1">
      <alignment vertical="center" wrapText="1"/>
    </xf>
    <xf numFmtId="166" fontId="22" fillId="0" borderId="29" xfId="275" applyFont="1" applyFill="1" applyBorder="1" applyAlignment="1" applyProtection="1">
      <alignment vertical="center" wrapText="1"/>
    </xf>
    <xf numFmtId="166" fontId="22" fillId="0" borderId="30" xfId="275" applyFont="1" applyFill="1" applyBorder="1" applyAlignment="1" applyProtection="1">
      <alignment vertical="center" wrapText="1"/>
    </xf>
    <xf numFmtId="166" fontId="30" fillId="25" borderId="32" xfId="275" applyFont="1" applyFill="1" applyBorder="1" applyAlignment="1" applyProtection="1">
      <alignment vertical="center" wrapText="1"/>
    </xf>
    <xf numFmtId="166" fontId="31" fillId="25" borderId="33" xfId="275" applyFont="1" applyFill="1" applyBorder="1" applyAlignment="1" applyProtection="1">
      <alignment vertical="center" wrapText="1"/>
    </xf>
    <xf numFmtId="166" fontId="30" fillId="0" borderId="32" xfId="275" applyFont="1" applyFill="1" applyBorder="1" applyAlignment="1" applyProtection="1">
      <alignment vertical="center" wrapText="1"/>
    </xf>
    <xf numFmtId="166" fontId="31" fillId="0" borderId="33" xfId="275" applyFont="1" applyFill="1" applyBorder="1" applyAlignment="1" applyProtection="1">
      <alignment vertical="center" wrapText="1"/>
    </xf>
    <xf numFmtId="166" fontId="32" fillId="0" borderId="0" xfId="275" applyFont="1" applyBorder="1" applyAlignment="1" applyProtection="1">
      <alignment vertical="center"/>
    </xf>
    <xf numFmtId="166" fontId="22" fillId="0" borderId="0" xfId="275" applyFont="1" applyBorder="1" applyAlignment="1" applyProtection="1">
      <alignment vertical="center"/>
    </xf>
    <xf numFmtId="166" fontId="33" fillId="0" borderId="0" xfId="275" applyFont="1" applyAlignment="1">
      <alignment vertical="center"/>
    </xf>
    <xf numFmtId="166" fontId="33" fillId="0" borderId="0" xfId="275" applyFont="1" applyBorder="1" applyAlignment="1" applyProtection="1">
      <alignment vertical="center"/>
    </xf>
    <xf numFmtId="166" fontId="30" fillId="0" borderId="0" xfId="275" applyFont="1" applyBorder="1" applyAlignment="1" applyProtection="1">
      <alignment vertical="center"/>
    </xf>
    <xf numFmtId="166" fontId="22" fillId="0" borderId="0" xfId="275" applyFont="1" applyAlignment="1">
      <alignment vertical="center"/>
    </xf>
    <xf numFmtId="166" fontId="31" fillId="0" borderId="0" xfId="275" applyFont="1" applyBorder="1" applyProtection="1"/>
    <xf numFmtId="166" fontId="35" fillId="0" borderId="0" xfId="275" applyFont="1" applyBorder="1" applyAlignment="1" applyProtection="1">
      <alignment vertical="center"/>
    </xf>
    <xf numFmtId="166" fontId="35" fillId="0" borderId="0" xfId="275" applyFont="1" applyAlignment="1">
      <alignment vertical="center"/>
    </xf>
    <xf numFmtId="166" fontId="31" fillId="0" borderId="0" xfId="275" applyFont="1" applyBorder="1" applyAlignment="1" applyProtection="1">
      <alignment vertical="center"/>
    </xf>
    <xf numFmtId="166" fontId="22" fillId="0" borderId="0" xfId="275" applyFont="1" applyFill="1" applyAlignment="1" applyProtection="1">
      <alignment vertical="center"/>
    </xf>
    <xf numFmtId="166" fontId="22" fillId="0" borderId="0" xfId="275" applyFont="1" applyAlignment="1" applyProtection="1">
      <alignment vertical="center"/>
    </xf>
    <xf numFmtId="0" fontId="21" fillId="0" borderId="0" xfId="0" applyFont="1" applyAlignment="1" applyProtection="1">
      <alignment horizontal="center" vertical="center"/>
    </xf>
    <xf numFmtId="0" fontId="21" fillId="0" borderId="0" xfId="0" quotePrefix="1" applyFont="1" applyAlignment="1" applyProtection="1">
      <alignment horizontal="center" vertical="center"/>
    </xf>
    <xf numFmtId="49" fontId="26" fillId="0" borderId="0" xfId="0" applyNumberFormat="1" applyFont="1" applyAlignment="1">
      <alignment horizontal="center" vertical="center" wrapText="1"/>
    </xf>
  </cellXfs>
  <cellStyles count="277">
    <cellStyle name="20% - Énfasis1 2" xfId="1"/>
    <cellStyle name="20% - Énfasis1 3" xfId="2"/>
    <cellStyle name="20% - Énfasis2 2" xfId="3"/>
    <cellStyle name="20% - Énfasis2 3" xfId="4"/>
    <cellStyle name="20% - Énfasis3 2" xfId="5"/>
    <cellStyle name="20% - Énfasis3 3" xfId="6"/>
    <cellStyle name="20% - Énfasis4 2" xfId="7"/>
    <cellStyle name="20% - Énfasis4 3" xfId="8"/>
    <cellStyle name="20% - Énfasis5 2" xfId="9"/>
    <cellStyle name="20% - Énfasis5 3" xfId="10"/>
    <cellStyle name="20% - Énfasis6 2" xfId="11"/>
    <cellStyle name="20% - Énfasis6 3" xfId="12"/>
    <cellStyle name="40% - Énfasis1 2" xfId="13"/>
    <cellStyle name="40% - Énfasis1 3" xfId="14"/>
    <cellStyle name="40% - Énfasis2 2" xfId="15"/>
    <cellStyle name="40% - Énfasis2 3" xfId="16"/>
    <cellStyle name="40% - Énfasis3 2" xfId="17"/>
    <cellStyle name="40% - Énfasis3 3" xfId="18"/>
    <cellStyle name="40% - Énfasis4 2" xfId="19"/>
    <cellStyle name="40% - Énfasis4 3" xfId="20"/>
    <cellStyle name="40% - Énfasis5 2" xfId="21"/>
    <cellStyle name="40% - Énfasis5 3" xfId="22"/>
    <cellStyle name="40% - Énfasis6 2" xfId="23"/>
    <cellStyle name="40% - Énfasis6 3" xfId="24"/>
    <cellStyle name="60% - Énfasis1 2" xfId="25"/>
    <cellStyle name="60% - Énfasis1 3" xfId="26"/>
    <cellStyle name="60% - Énfasis2 2" xfId="27"/>
    <cellStyle name="60% - Énfasis2 3" xfId="28"/>
    <cellStyle name="60% - Énfasis3 2" xfId="29"/>
    <cellStyle name="60% - Énfasis3 3" xfId="30"/>
    <cellStyle name="60% - Énfasis4 2" xfId="31"/>
    <cellStyle name="60% - Énfasis4 3" xfId="32"/>
    <cellStyle name="60% - Énfasis5 2" xfId="33"/>
    <cellStyle name="60% - Énfasis5 3" xfId="34"/>
    <cellStyle name="60% - Énfasis6 2" xfId="35"/>
    <cellStyle name="60% - Énfasis6 3" xfId="36"/>
    <cellStyle name="Buena 2" xfId="37"/>
    <cellStyle name="Buena 3" xfId="38"/>
    <cellStyle name="Cálculo 2" xfId="39"/>
    <cellStyle name="Cálculo 3" xfId="40"/>
    <cellStyle name="Celda de comprobación 2" xfId="41"/>
    <cellStyle name="Celda de comprobación 3" xfId="42"/>
    <cellStyle name="Celda vinculada 2" xfId="43"/>
    <cellStyle name="Celda vinculada 3" xfId="44"/>
    <cellStyle name="Comma 3" xfId="276"/>
    <cellStyle name="Encabezado 4 2" xfId="45"/>
    <cellStyle name="Encabezado 4 3" xfId="46"/>
    <cellStyle name="Énfasis1 2" xfId="47"/>
    <cellStyle name="Énfasis1 3" xfId="48"/>
    <cellStyle name="Énfasis2 2" xfId="49"/>
    <cellStyle name="Énfasis2 3" xfId="50"/>
    <cellStyle name="Énfasis3 2" xfId="51"/>
    <cellStyle name="Énfasis3 3" xfId="52"/>
    <cellStyle name="Énfasis4 2" xfId="53"/>
    <cellStyle name="Énfasis4 3" xfId="54"/>
    <cellStyle name="Énfasis5 2" xfId="55"/>
    <cellStyle name="Énfasis5 3" xfId="56"/>
    <cellStyle name="Énfasis6 2" xfId="57"/>
    <cellStyle name="Énfasis6 3" xfId="58"/>
    <cellStyle name="Entrada 2" xfId="59"/>
    <cellStyle name="Entrada 3" xfId="60"/>
    <cellStyle name="Euro" xfId="61"/>
    <cellStyle name="Euro 10" xfId="62"/>
    <cellStyle name="Euro 10 2" xfId="63"/>
    <cellStyle name="Euro 10 3" xfId="64"/>
    <cellStyle name="Euro 10 4" xfId="65"/>
    <cellStyle name="Euro 11" xfId="66"/>
    <cellStyle name="Euro 11 2" xfId="67"/>
    <cellStyle name="Euro 11 3" xfId="68"/>
    <cellStyle name="Euro 11 4" xfId="69"/>
    <cellStyle name="Euro 12" xfId="70"/>
    <cellStyle name="Euro 12 2" xfId="71"/>
    <cellStyle name="Euro 12 3" xfId="72"/>
    <cellStyle name="Euro 12 4" xfId="73"/>
    <cellStyle name="Euro 13" xfId="74"/>
    <cellStyle name="Euro 13 2" xfId="75"/>
    <cellStyle name="Euro 13 3" xfId="76"/>
    <cellStyle name="Euro 13 4" xfId="77"/>
    <cellStyle name="Euro 14" xfId="78"/>
    <cellStyle name="Euro 14 2" xfId="79"/>
    <cellStyle name="Euro 14 3" xfId="80"/>
    <cellStyle name="Euro 14 4" xfId="81"/>
    <cellStyle name="Euro 15" xfId="82"/>
    <cellStyle name="Euro 15 2" xfId="83"/>
    <cellStyle name="Euro 15 3" xfId="84"/>
    <cellStyle name="Euro 15 4" xfId="85"/>
    <cellStyle name="Euro 16" xfId="86"/>
    <cellStyle name="Euro 16 2" xfId="87"/>
    <cellStyle name="Euro 16 3" xfId="88"/>
    <cellStyle name="Euro 16 4" xfId="89"/>
    <cellStyle name="Euro 17" xfId="90"/>
    <cellStyle name="Euro 17 2" xfId="91"/>
    <cellStyle name="Euro 17 3" xfId="92"/>
    <cellStyle name="Euro 17 4" xfId="93"/>
    <cellStyle name="Euro 2" xfId="94"/>
    <cellStyle name="Euro 2 10" xfId="95"/>
    <cellStyle name="Euro 2 11" xfId="96"/>
    <cellStyle name="Euro 2 2" xfId="97"/>
    <cellStyle name="Euro 2 2 2" xfId="98"/>
    <cellStyle name="Euro 2 2 2 2" xfId="99"/>
    <cellStyle name="Euro 2 2 2 3" xfId="100"/>
    <cellStyle name="Euro 2 2 2 4" xfId="101"/>
    <cellStyle name="Euro 2 2 3" xfId="102"/>
    <cellStyle name="Euro 2 2 3 2" xfId="103"/>
    <cellStyle name="Euro 2 2 3 3" xfId="104"/>
    <cellStyle name="Euro 2 2 3 4" xfId="105"/>
    <cellStyle name="Euro 2 2 4" xfId="106"/>
    <cellStyle name="Euro 2 2 4 2" xfId="107"/>
    <cellStyle name="Euro 2 2 4 3" xfId="108"/>
    <cellStyle name="Euro 2 2 4 4" xfId="109"/>
    <cellStyle name="Euro 2 2 5" xfId="110"/>
    <cellStyle name="Euro 2 2 5 2" xfId="111"/>
    <cellStyle name="Euro 2 2 5 3" xfId="112"/>
    <cellStyle name="Euro 2 2 5 4" xfId="113"/>
    <cellStyle name="Euro 2 2 6" xfId="114"/>
    <cellStyle name="Euro 2 2 6 2" xfId="115"/>
    <cellStyle name="Euro 2 2 6 3" xfId="116"/>
    <cellStyle name="Euro 2 2 6 4" xfId="117"/>
    <cellStyle name="Euro 2 3" xfId="118"/>
    <cellStyle name="Euro 2 3 2" xfId="119"/>
    <cellStyle name="Euro 2 3 3" xfId="120"/>
    <cellStyle name="Euro 2 3 4" xfId="121"/>
    <cellStyle name="Euro 2 4" xfId="122"/>
    <cellStyle name="Euro 2 5" xfId="123"/>
    <cellStyle name="Euro 2 6" xfId="124"/>
    <cellStyle name="Euro 2 7" xfId="125"/>
    <cellStyle name="Euro 2 8" xfId="126"/>
    <cellStyle name="Euro 2 9" xfId="127"/>
    <cellStyle name="Euro 3" xfId="128"/>
    <cellStyle name="Euro 3 2" xfId="129"/>
    <cellStyle name="Euro 3 3" xfId="130"/>
    <cellStyle name="Euro 3 4" xfId="131"/>
    <cellStyle name="Euro 3 5" xfId="132"/>
    <cellStyle name="Euro 4" xfId="133"/>
    <cellStyle name="Euro 4 2" xfId="134"/>
    <cellStyle name="Euro 4 3" xfId="135"/>
    <cellStyle name="Euro 4 4" xfId="136"/>
    <cellStyle name="Euro 4 5" xfId="137"/>
    <cellStyle name="Euro 5" xfId="138"/>
    <cellStyle name="Euro 5 2" xfId="139"/>
    <cellStyle name="Euro 5 3" xfId="140"/>
    <cellStyle name="Euro 5 4" xfId="141"/>
    <cellStyle name="Euro 6" xfId="142"/>
    <cellStyle name="Euro 6 2" xfId="143"/>
    <cellStyle name="Euro 6 3" xfId="144"/>
    <cellStyle name="Euro 6 4" xfId="145"/>
    <cellStyle name="Euro 7" xfId="146"/>
    <cellStyle name="Euro 7 2" xfId="147"/>
    <cellStyle name="Euro 7 3" xfId="148"/>
    <cellStyle name="Euro 7 4" xfId="149"/>
    <cellStyle name="Euro 8" xfId="150"/>
    <cellStyle name="Euro 8 2" xfId="151"/>
    <cellStyle name="Euro 8 3" xfId="152"/>
    <cellStyle name="Euro 8 4" xfId="153"/>
    <cellStyle name="Euro 9" xfId="154"/>
    <cellStyle name="Euro 9 2" xfId="155"/>
    <cellStyle name="Euro 9 3" xfId="156"/>
    <cellStyle name="Euro 9 4" xfId="157"/>
    <cellStyle name="Euro 9 5" xfId="158"/>
    <cellStyle name="Euro 9 6" xfId="159"/>
    <cellStyle name="Euro 9 7" xfId="160"/>
    <cellStyle name="Euro 9 8" xfId="161"/>
    <cellStyle name="Euro 9 9" xfId="162"/>
    <cellStyle name="Incorrecto 2" xfId="163"/>
    <cellStyle name="Incorrecto 3" xfId="164"/>
    <cellStyle name="Millares" xfId="275" builtinId="3"/>
    <cellStyle name="Millares [0] 2" xfId="165"/>
    <cellStyle name="Millares [0] 3" xfId="166"/>
    <cellStyle name="Millares [0] 4" xfId="167"/>
    <cellStyle name="Millares [0] 5" xfId="168"/>
    <cellStyle name="Millares [0] 6" xfId="169"/>
    <cellStyle name="Millares 10" xfId="170"/>
    <cellStyle name="Millares 2" xfId="171"/>
    <cellStyle name="Millares 2 2" xfId="172"/>
    <cellStyle name="Millares 2 2 2" xfId="173"/>
    <cellStyle name="Millares 2 2 3" xfId="174"/>
    <cellStyle name="Millares 2 2 4" xfId="175"/>
    <cellStyle name="Millares 2 2 5" xfId="176"/>
    <cellStyle name="Millares 2 3" xfId="177"/>
    <cellStyle name="Millares 2 3 2" xfId="178"/>
    <cellStyle name="Millares 2 3 3" xfId="179"/>
    <cellStyle name="Millares 2 3 4" xfId="180"/>
    <cellStyle name="Millares 2 3 5" xfId="181"/>
    <cellStyle name="Millares 2 4" xfId="182"/>
    <cellStyle name="Millares 2 5" xfId="183"/>
    <cellStyle name="Millares 3" xfId="184"/>
    <cellStyle name="Millares 3 2" xfId="185"/>
    <cellStyle name="Millares 3 2 2" xfId="186"/>
    <cellStyle name="Millares 3 2 3" xfId="187"/>
    <cellStyle name="Millares 3 2 4" xfId="188"/>
    <cellStyle name="Millares 3 3" xfId="189"/>
    <cellStyle name="Millares 3 3 2" xfId="190"/>
    <cellStyle name="Millares 3 3 3" xfId="191"/>
    <cellStyle name="Millares 3 3 4" xfId="192"/>
    <cellStyle name="Millares 3 4" xfId="193"/>
    <cellStyle name="Millares 3 4 2" xfId="194"/>
    <cellStyle name="Millares 3 4 3" xfId="195"/>
    <cellStyle name="Millares 3 4 4" xfId="196"/>
    <cellStyle name="Millares 3 5" xfId="197"/>
    <cellStyle name="Millares 3 5 2" xfId="198"/>
    <cellStyle name="Millares 3 5 3" xfId="199"/>
    <cellStyle name="Millares 3 5 4" xfId="200"/>
    <cellStyle name="Millares 3 6" xfId="201"/>
    <cellStyle name="Millares 3 6 2" xfId="202"/>
    <cellStyle name="Millares 3 6 3" xfId="203"/>
    <cellStyle name="Millares 3 6 4" xfId="204"/>
    <cellStyle name="Millares 4 2" xfId="205"/>
    <cellStyle name="Millares 4 2 2" xfId="206"/>
    <cellStyle name="Millares 4 2 3" xfId="207"/>
    <cellStyle name="Millares 4 2 4" xfId="208"/>
    <cellStyle name="Millares 4 3" xfId="209"/>
    <cellStyle name="Millares 4 3 2" xfId="210"/>
    <cellStyle name="Millares 4 3 3" xfId="211"/>
    <cellStyle name="Millares 4 3 4" xfId="212"/>
    <cellStyle name="Millares 4 4" xfId="213"/>
    <cellStyle name="Millares 4 4 2" xfId="214"/>
    <cellStyle name="Millares 4 4 3" xfId="215"/>
    <cellStyle name="Millares 4 4 4" xfId="216"/>
    <cellStyle name="Millares 4 5" xfId="217"/>
    <cellStyle name="Millares 4 5 2" xfId="218"/>
    <cellStyle name="Millares 4 5 3" xfId="219"/>
    <cellStyle name="Millares 4 5 4" xfId="220"/>
    <cellStyle name="Millares 4 6" xfId="221"/>
    <cellStyle name="Millares 4 6 2" xfId="222"/>
    <cellStyle name="Millares 4 6 3" xfId="223"/>
    <cellStyle name="Millares 4 6 4" xfId="224"/>
    <cellStyle name="Millares 7 2" xfId="225"/>
    <cellStyle name="Millares 8" xfId="226"/>
    <cellStyle name="Millares 9" xfId="227"/>
    <cellStyle name="Moneda 10" xfId="228"/>
    <cellStyle name="Moneda 11" xfId="229"/>
    <cellStyle name="Moneda 12" xfId="230"/>
    <cellStyle name="Moneda 13" xfId="231"/>
    <cellStyle name="Moneda 9" xfId="232"/>
    <cellStyle name="Neutral 2" xfId="233"/>
    <cellStyle name="Neutral 3" xfId="234"/>
    <cellStyle name="Normal" xfId="0" builtinId="0"/>
    <cellStyle name="Normal 10" xfId="235"/>
    <cellStyle name="Normal 11" xfId="236"/>
    <cellStyle name="Normal 2" xfId="237"/>
    <cellStyle name="Normal 2 2" xfId="238"/>
    <cellStyle name="Normal 2 2 2" xfId="239"/>
    <cellStyle name="Normal 2 2 3" xfId="240"/>
    <cellStyle name="Normal 2 2 4" xfId="241"/>
    <cellStyle name="Normal 2 2_2009-123" xfId="242"/>
    <cellStyle name="Normal 2 3" xfId="243"/>
    <cellStyle name="Normal 2 3 2" xfId="244"/>
    <cellStyle name="Normal 2 3 3" xfId="245"/>
    <cellStyle name="Normal 2 3 4" xfId="246"/>
    <cellStyle name="Normal 2 3_2009-123" xfId="247"/>
    <cellStyle name="Normal 2_2009-123" xfId="248"/>
    <cellStyle name="Normal 3 2" xfId="249"/>
    <cellStyle name="Normal 4 2" xfId="250"/>
    <cellStyle name="Normal 6 2" xfId="251"/>
    <cellStyle name="Normal 7 2" xfId="252"/>
    <cellStyle name="Normal 9 2" xfId="253"/>
    <cellStyle name="Normal_Presup. General Alc. Las Terrenas Junio 07_Presup. Final Las Terrenas Enero 2008" xfId="254"/>
    <cellStyle name="Notas 2" xfId="255"/>
    <cellStyle name="Notas 3" xfId="256"/>
    <cellStyle name="Porcentaje 2" xfId="257"/>
    <cellStyle name="Porcentual 2" xfId="258"/>
    <cellStyle name="Salida 2" xfId="259"/>
    <cellStyle name="Salida 3" xfId="260"/>
    <cellStyle name="Texto de advertencia 2" xfId="261"/>
    <cellStyle name="Texto de advertencia 3" xfId="262"/>
    <cellStyle name="Texto explicativo 2" xfId="263"/>
    <cellStyle name="Texto explicativo 3" xfId="264"/>
    <cellStyle name="Título 1 2" xfId="265"/>
    <cellStyle name="Título 1 3" xfId="266"/>
    <cellStyle name="Título 2 2" xfId="267"/>
    <cellStyle name="Título 2 3" xfId="268"/>
    <cellStyle name="Título 3 2" xfId="269"/>
    <cellStyle name="Título 3 3" xfId="270"/>
    <cellStyle name="Título 4" xfId="271"/>
    <cellStyle name="Título 5" xfId="272"/>
    <cellStyle name="Total 2" xfId="273"/>
    <cellStyle name="Total 3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4"/>
  <sheetViews>
    <sheetView tabSelected="1" view="pageBreakPreview" zoomScale="75" zoomScaleSheetLayoutView="75" workbookViewId="0">
      <selection activeCell="D5" sqref="D5"/>
    </sheetView>
  </sheetViews>
  <sheetFormatPr baseColWidth="10" defaultColWidth="11.42578125" defaultRowHeight="15.75"/>
  <cols>
    <col min="1" max="1" width="7.42578125" style="15" customWidth="1"/>
    <col min="2" max="2" width="58.140625" style="15" customWidth="1"/>
    <col min="3" max="3" width="14.140625" style="15" customWidth="1"/>
    <col min="4" max="4" width="10.5703125" style="15" customWidth="1"/>
    <col min="5" max="5" width="16.28515625" style="88" bestFit="1" customWidth="1"/>
    <col min="6" max="6" width="20.140625" style="88" customWidth="1"/>
    <col min="7" max="7" width="22.5703125" style="87" customWidth="1"/>
    <col min="8" max="8" width="22.7109375" style="7" bestFit="1" customWidth="1"/>
    <col min="9" max="9" width="26.42578125" style="7" customWidth="1"/>
    <col min="10" max="16384" width="11.42578125" style="7"/>
  </cols>
  <sheetData>
    <row r="1" spans="1:30" s="1" customFormat="1" ht="18.75" customHeight="1">
      <c r="A1" s="125" t="s">
        <v>21</v>
      </c>
      <c r="B1" s="125"/>
      <c r="C1" s="125"/>
      <c r="D1" s="125"/>
      <c r="E1" s="125"/>
      <c r="F1" s="125"/>
      <c r="G1" s="12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1" customFormat="1" ht="18.75" customHeight="1">
      <c r="A2" s="126" t="s">
        <v>22</v>
      </c>
      <c r="B2" s="126"/>
      <c r="C2" s="126"/>
      <c r="D2" s="126"/>
      <c r="E2" s="126"/>
      <c r="F2" s="126"/>
      <c r="G2" s="126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s="1" customFormat="1" ht="15" customHeight="1">
      <c r="A3" s="3"/>
      <c r="B3" s="77"/>
      <c r="C3" s="77"/>
      <c r="D3" s="77"/>
      <c r="E3" s="83"/>
      <c r="F3" s="83"/>
      <c r="G3" s="8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1" customFormat="1" ht="18" customHeight="1">
      <c r="A4" s="73"/>
      <c r="B4" s="4"/>
      <c r="C4" s="4"/>
      <c r="D4" s="4"/>
      <c r="E4" s="85"/>
      <c r="F4" s="85"/>
      <c r="G4" s="8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15" customHeight="1">
      <c r="E5" s="86"/>
      <c r="F5" s="86"/>
    </row>
    <row r="6" spans="1:30" ht="33.75" customHeight="1">
      <c r="A6" s="127" t="s">
        <v>79</v>
      </c>
      <c r="B6" s="127"/>
      <c r="C6" s="127"/>
      <c r="D6" s="127"/>
      <c r="E6" s="127"/>
      <c r="F6" s="127"/>
      <c r="G6" s="127"/>
    </row>
    <row r="7" spans="1:30" ht="13.5" customHeight="1" thickBot="1">
      <c r="E7" s="86"/>
    </row>
    <row r="8" spans="1:30" ht="19.5" customHeight="1" thickTop="1" thickBot="1">
      <c r="A8" s="5" t="s">
        <v>6</v>
      </c>
      <c r="B8" s="6" t="s">
        <v>7</v>
      </c>
      <c r="C8" s="6" t="s">
        <v>8</v>
      </c>
      <c r="D8" s="6" t="s">
        <v>9</v>
      </c>
      <c r="E8" s="89" t="s">
        <v>10</v>
      </c>
      <c r="F8" s="90" t="s">
        <v>11</v>
      </c>
      <c r="G8" s="91" t="s">
        <v>23</v>
      </c>
    </row>
    <row r="9" spans="1:30" ht="14.25" customHeight="1" thickTop="1">
      <c r="A9" s="9"/>
      <c r="B9" s="10"/>
      <c r="C9" s="10"/>
      <c r="D9" s="10"/>
      <c r="E9" s="92"/>
      <c r="F9" s="92"/>
      <c r="G9" s="93"/>
    </row>
    <row r="10" spans="1:30" ht="21" customHeight="1">
      <c r="A10" s="26">
        <v>1</v>
      </c>
      <c r="B10" s="27" t="s">
        <v>34</v>
      </c>
      <c r="C10" s="28"/>
      <c r="D10" s="29"/>
      <c r="E10" s="28"/>
      <c r="F10" s="28"/>
      <c r="G10" s="94"/>
    </row>
    <row r="11" spans="1:30" ht="21" customHeight="1">
      <c r="A11" s="42">
        <f>+A10+0.1</f>
        <v>1.1000000000000001</v>
      </c>
      <c r="B11" s="8" t="s">
        <v>0</v>
      </c>
      <c r="C11" s="30">
        <v>4</v>
      </c>
      <c r="D11" s="31" t="s">
        <v>12</v>
      </c>
      <c r="E11" s="30"/>
      <c r="F11" s="28">
        <f>+E11*C11</f>
        <v>0</v>
      </c>
      <c r="G11" s="94"/>
    </row>
    <row r="12" spans="1:30" ht="32.25" customHeight="1">
      <c r="A12" s="42">
        <f t="shared" ref="A12:A14" si="0">+A11+0.1</f>
        <v>1.2000000000000002</v>
      </c>
      <c r="B12" s="8" t="s">
        <v>36</v>
      </c>
      <c r="C12" s="30">
        <v>1</v>
      </c>
      <c r="D12" s="31" t="s">
        <v>2</v>
      </c>
      <c r="E12" s="30"/>
      <c r="F12" s="28">
        <f t="shared" ref="F12:F25" si="1">+E12*C12</f>
        <v>0</v>
      </c>
      <c r="G12" s="94"/>
      <c r="I12" s="72"/>
    </row>
    <row r="13" spans="1:30" ht="21" customHeight="1">
      <c r="A13" s="42">
        <f t="shared" si="0"/>
        <v>1.3000000000000003</v>
      </c>
      <c r="B13" s="8" t="s">
        <v>3</v>
      </c>
      <c r="C13" s="71">
        <v>50</v>
      </c>
      <c r="D13" s="31" t="s">
        <v>1</v>
      </c>
      <c r="E13" s="30"/>
      <c r="F13" s="28">
        <f t="shared" si="1"/>
        <v>0</v>
      </c>
      <c r="G13" s="94"/>
    </row>
    <row r="14" spans="1:30" ht="31.5" customHeight="1">
      <c r="A14" s="42">
        <f t="shared" si="0"/>
        <v>1.4000000000000004</v>
      </c>
      <c r="B14" s="8" t="s">
        <v>60</v>
      </c>
      <c r="C14" s="30">
        <v>1</v>
      </c>
      <c r="D14" s="31" t="s">
        <v>2</v>
      </c>
      <c r="E14" s="30"/>
      <c r="F14" s="28">
        <f t="shared" si="1"/>
        <v>0</v>
      </c>
      <c r="G14" s="94">
        <f>SUM(F11:F14)</f>
        <v>0</v>
      </c>
    </row>
    <row r="15" spans="1:30" ht="15" customHeight="1">
      <c r="A15" s="32"/>
      <c r="B15" s="8"/>
      <c r="C15" s="30"/>
      <c r="D15" s="31"/>
      <c r="E15" s="30"/>
      <c r="F15" s="28"/>
      <c r="G15" s="94"/>
    </row>
    <row r="16" spans="1:30" ht="21" customHeight="1">
      <c r="A16" s="26">
        <v>2</v>
      </c>
      <c r="B16" s="27" t="s">
        <v>35</v>
      </c>
      <c r="C16" s="28"/>
      <c r="D16" s="33"/>
      <c r="E16" s="30"/>
      <c r="F16" s="28"/>
      <c r="G16" s="94"/>
      <c r="J16" s="70"/>
    </row>
    <row r="17" spans="1:7" ht="33" customHeight="1">
      <c r="A17" s="42">
        <f>+A16+0.1</f>
        <v>2.1</v>
      </c>
      <c r="B17" s="8" t="s">
        <v>39</v>
      </c>
      <c r="C17" s="30">
        <v>1</v>
      </c>
      <c r="D17" s="31" t="s">
        <v>2</v>
      </c>
      <c r="E17" s="30"/>
      <c r="F17" s="28">
        <f t="shared" ref="F17" si="2">+E17*C17</f>
        <v>0</v>
      </c>
      <c r="G17" s="94"/>
    </row>
    <row r="18" spans="1:7" ht="21" customHeight="1">
      <c r="A18" s="42">
        <f t="shared" ref="A18:A19" si="3">+A17+0.1</f>
        <v>2.2000000000000002</v>
      </c>
      <c r="B18" s="8" t="s">
        <v>37</v>
      </c>
      <c r="C18" s="30">
        <v>1</v>
      </c>
      <c r="D18" s="31" t="s">
        <v>2</v>
      </c>
      <c r="E18" s="30"/>
      <c r="F18" s="28">
        <f t="shared" si="1"/>
        <v>0</v>
      </c>
      <c r="G18" s="94"/>
    </row>
    <row r="19" spans="1:7" ht="21" customHeight="1">
      <c r="A19" s="42">
        <f t="shared" si="3"/>
        <v>2.3000000000000003</v>
      </c>
      <c r="B19" s="8" t="s">
        <v>67</v>
      </c>
      <c r="C19" s="30">
        <v>1</v>
      </c>
      <c r="D19" s="31" t="s">
        <v>2</v>
      </c>
      <c r="E19" s="30"/>
      <c r="F19" s="28">
        <f t="shared" si="1"/>
        <v>0</v>
      </c>
      <c r="G19" s="94">
        <f>SUM(F17:F19)</f>
        <v>0</v>
      </c>
    </row>
    <row r="20" spans="1:7">
      <c r="A20" s="32"/>
      <c r="B20" s="8"/>
      <c r="C20" s="30"/>
      <c r="D20" s="31"/>
      <c r="E20" s="30"/>
      <c r="F20" s="28"/>
      <c r="G20" s="94"/>
    </row>
    <row r="21" spans="1:7" ht="21" customHeight="1">
      <c r="A21" s="26">
        <v>3</v>
      </c>
      <c r="B21" s="27" t="s">
        <v>38</v>
      </c>
      <c r="C21" s="28"/>
      <c r="D21" s="33"/>
      <c r="E21" s="30"/>
      <c r="F21" s="28"/>
      <c r="G21" s="94"/>
    </row>
    <row r="22" spans="1:7" ht="21" customHeight="1">
      <c r="A22" s="42">
        <f>+A21+0.1</f>
        <v>3.1</v>
      </c>
      <c r="B22" s="8" t="s">
        <v>40</v>
      </c>
      <c r="C22" s="36">
        <v>5581.25</v>
      </c>
      <c r="D22" s="31" t="s">
        <v>5</v>
      </c>
      <c r="E22" s="95"/>
      <c r="F22" s="28">
        <f t="shared" si="1"/>
        <v>0</v>
      </c>
      <c r="G22" s="94"/>
    </row>
    <row r="23" spans="1:7" ht="34.5" customHeight="1">
      <c r="A23" s="42">
        <f t="shared" ref="A23:A25" si="4">+A22+0.1</f>
        <v>3.2</v>
      </c>
      <c r="B23" s="44" t="s">
        <v>63</v>
      </c>
      <c r="C23" s="30">
        <v>1900</v>
      </c>
      <c r="D23" s="45" t="s">
        <v>5</v>
      </c>
      <c r="E23" s="36"/>
      <c r="F23" s="43">
        <f t="shared" si="1"/>
        <v>0</v>
      </c>
      <c r="G23" s="46"/>
    </row>
    <row r="24" spans="1:7" ht="17.25" customHeight="1">
      <c r="A24" s="42">
        <f t="shared" si="4"/>
        <v>3.3000000000000003</v>
      </c>
      <c r="B24" s="44" t="s">
        <v>64</v>
      </c>
      <c r="C24" s="36">
        <v>1267.6999999999998</v>
      </c>
      <c r="D24" s="45" t="s">
        <v>5</v>
      </c>
      <c r="E24" s="36"/>
      <c r="F24" s="43">
        <f t="shared" si="1"/>
        <v>0</v>
      </c>
      <c r="G24" s="46"/>
    </row>
    <row r="25" spans="1:7" ht="20.25" customHeight="1">
      <c r="A25" s="42">
        <f t="shared" si="4"/>
        <v>3.4000000000000004</v>
      </c>
      <c r="B25" s="8" t="s">
        <v>41</v>
      </c>
      <c r="C25" s="36">
        <v>7255.625</v>
      </c>
      <c r="D25" s="31" t="s">
        <v>5</v>
      </c>
      <c r="E25" s="36"/>
      <c r="F25" s="28">
        <f t="shared" si="1"/>
        <v>0</v>
      </c>
      <c r="G25" s="94">
        <f>SUM(F22:F25)</f>
        <v>0</v>
      </c>
    </row>
    <row r="26" spans="1:7" ht="11.25" customHeight="1">
      <c r="A26" s="32"/>
      <c r="B26" s="8"/>
      <c r="C26" s="36"/>
      <c r="D26" s="31"/>
      <c r="E26" s="30"/>
      <c r="F26" s="28"/>
      <c r="G26" s="94"/>
    </row>
    <row r="27" spans="1:7" ht="36" customHeight="1">
      <c r="A27" s="26">
        <v>4</v>
      </c>
      <c r="B27" s="27" t="s">
        <v>68</v>
      </c>
      <c r="C27" s="36"/>
      <c r="D27" s="31"/>
      <c r="E27" s="30"/>
      <c r="F27" s="28"/>
      <c r="G27" s="94"/>
    </row>
    <row r="28" spans="1:7" ht="39.75" customHeight="1">
      <c r="A28" s="42">
        <f>+A27+0.1</f>
        <v>4.0999999999999996</v>
      </c>
      <c r="B28" s="8" t="s">
        <v>69</v>
      </c>
      <c r="C28" s="36">
        <v>475</v>
      </c>
      <c r="D28" s="31" t="s">
        <v>1</v>
      </c>
      <c r="E28" s="30"/>
      <c r="F28" s="28"/>
      <c r="G28" s="94"/>
    </row>
    <row r="29" spans="1:7" ht="33" customHeight="1">
      <c r="A29" s="42">
        <f t="shared" ref="A29" si="5">+A28+0.1</f>
        <v>4.1999999999999993</v>
      </c>
      <c r="B29" s="8" t="s">
        <v>70</v>
      </c>
      <c r="C29" s="36">
        <v>83</v>
      </c>
      <c r="D29" s="31" t="s">
        <v>1</v>
      </c>
      <c r="E29" s="30"/>
      <c r="F29" s="28"/>
      <c r="G29" s="94"/>
    </row>
    <row r="30" spans="1:7" ht="33" customHeight="1">
      <c r="A30" s="42">
        <f t="shared" ref="A30" si="6">+A29+0.1</f>
        <v>4.2999999999999989</v>
      </c>
      <c r="B30" s="8" t="s">
        <v>80</v>
      </c>
      <c r="C30" s="36">
        <v>424</v>
      </c>
      <c r="D30" s="31" t="s">
        <v>1</v>
      </c>
      <c r="E30" s="30"/>
      <c r="F30" s="28"/>
      <c r="G30" s="94"/>
    </row>
    <row r="31" spans="1:7" ht="33" customHeight="1">
      <c r="A31" s="42">
        <f>+A29+0.1</f>
        <v>4.2999999999999989</v>
      </c>
      <c r="B31" s="8" t="s">
        <v>71</v>
      </c>
      <c r="C31" s="36">
        <v>480</v>
      </c>
      <c r="D31" s="31" t="s">
        <v>1</v>
      </c>
      <c r="E31" s="30"/>
      <c r="F31" s="28"/>
      <c r="G31" s="94"/>
    </row>
    <row r="32" spans="1:7" ht="24.75" customHeight="1">
      <c r="A32" s="42"/>
      <c r="B32" s="8"/>
      <c r="C32" s="36"/>
      <c r="D32" s="31"/>
      <c r="E32" s="30"/>
      <c r="F32" s="28"/>
      <c r="G32" s="94"/>
    </row>
    <row r="33" spans="1:7" ht="24.75" customHeight="1">
      <c r="A33" s="26">
        <v>5</v>
      </c>
      <c r="B33" s="27" t="s">
        <v>72</v>
      </c>
      <c r="C33" s="36"/>
      <c r="D33" s="31"/>
      <c r="E33" s="30"/>
      <c r="F33" s="28"/>
      <c r="G33" s="94"/>
    </row>
    <row r="34" spans="1:7" ht="39.75" customHeight="1">
      <c r="A34" s="42">
        <f>+A33+0.1</f>
        <v>5.0999999999999996</v>
      </c>
      <c r="B34" s="8" t="s">
        <v>69</v>
      </c>
      <c r="C34" s="36">
        <v>475</v>
      </c>
      <c r="D34" s="31" t="s">
        <v>1</v>
      </c>
      <c r="E34" s="30"/>
      <c r="F34" s="28">
        <f t="shared" ref="F34:F37" si="7">+E34*C34</f>
        <v>0</v>
      </c>
      <c r="G34" s="94"/>
    </row>
    <row r="35" spans="1:7" ht="27.75" customHeight="1">
      <c r="A35" s="42">
        <f t="shared" ref="A35:A37" si="8">+A34+0.1</f>
        <v>5.1999999999999993</v>
      </c>
      <c r="B35" s="8" t="s">
        <v>70</v>
      </c>
      <c r="C35" s="36">
        <v>83</v>
      </c>
      <c r="D35" s="31" t="s">
        <v>1</v>
      </c>
      <c r="E35" s="30"/>
      <c r="F35" s="28">
        <f t="shared" si="7"/>
        <v>0</v>
      </c>
      <c r="G35" s="94"/>
    </row>
    <row r="36" spans="1:7" ht="27.75" customHeight="1">
      <c r="A36" s="42">
        <f t="shared" si="8"/>
        <v>5.2999999999999989</v>
      </c>
      <c r="B36" s="8" t="s">
        <v>80</v>
      </c>
      <c r="C36" s="36">
        <v>424</v>
      </c>
      <c r="D36" s="31" t="s">
        <v>1</v>
      </c>
      <c r="E36" s="30"/>
      <c r="F36" s="28">
        <f t="shared" si="7"/>
        <v>0</v>
      </c>
      <c r="G36" s="94"/>
    </row>
    <row r="37" spans="1:7" ht="27.75" customHeight="1">
      <c r="A37" s="42">
        <f t="shared" si="8"/>
        <v>5.3999999999999986</v>
      </c>
      <c r="B37" s="8" t="s">
        <v>71</v>
      </c>
      <c r="C37" s="36">
        <v>480</v>
      </c>
      <c r="D37" s="31" t="s">
        <v>1</v>
      </c>
      <c r="E37" s="30"/>
      <c r="F37" s="28">
        <f t="shared" si="7"/>
        <v>0</v>
      </c>
      <c r="G37" s="94">
        <f>SUM(F34:F37)</f>
        <v>0</v>
      </c>
    </row>
    <row r="38" spans="1:7" ht="22.5" customHeight="1">
      <c r="A38" s="42"/>
      <c r="B38" s="8"/>
      <c r="C38" s="36"/>
      <c r="D38" s="31"/>
      <c r="E38" s="30"/>
      <c r="F38" s="28"/>
      <c r="G38" s="94"/>
    </row>
    <row r="39" spans="1:7" ht="27.75" customHeight="1">
      <c r="A39" s="26">
        <v>6</v>
      </c>
      <c r="B39" s="27" t="s">
        <v>74</v>
      </c>
      <c r="C39" s="36"/>
      <c r="D39" s="31"/>
      <c r="E39" s="30"/>
      <c r="F39" s="28"/>
      <c r="G39" s="94"/>
    </row>
    <row r="40" spans="1:7" ht="20.25" customHeight="1">
      <c r="A40" s="42">
        <f t="shared" ref="A40:A42" si="9">+A39+0.1</f>
        <v>6.1</v>
      </c>
      <c r="B40" s="8" t="s">
        <v>75</v>
      </c>
      <c r="C40" s="36">
        <v>9</v>
      </c>
      <c r="D40" s="35" t="s">
        <v>9</v>
      </c>
      <c r="E40" s="30"/>
      <c r="F40" s="28">
        <f t="shared" ref="F40:F42" si="10">+E40*C40</f>
        <v>0</v>
      </c>
      <c r="G40" s="94"/>
    </row>
    <row r="41" spans="1:7" ht="20.25" customHeight="1">
      <c r="A41" s="42">
        <f t="shared" si="9"/>
        <v>6.1999999999999993</v>
      </c>
      <c r="B41" s="8" t="s">
        <v>76</v>
      </c>
      <c r="C41" s="64">
        <v>9</v>
      </c>
      <c r="D41" s="35" t="s">
        <v>9</v>
      </c>
      <c r="E41" s="96"/>
      <c r="F41" s="28">
        <f t="shared" si="10"/>
        <v>0</v>
      </c>
      <c r="G41" s="93"/>
    </row>
    <row r="42" spans="1:7" ht="20.25" customHeight="1">
      <c r="A42" s="42">
        <f t="shared" si="9"/>
        <v>6.2999999999999989</v>
      </c>
      <c r="B42" s="66" t="s">
        <v>77</v>
      </c>
      <c r="C42" s="64">
        <v>11</v>
      </c>
      <c r="D42" s="35" t="s">
        <v>9</v>
      </c>
      <c r="E42" s="96"/>
      <c r="F42" s="28">
        <f t="shared" si="10"/>
        <v>0</v>
      </c>
      <c r="G42" s="93">
        <f>SUM(F40:F42)</f>
        <v>0</v>
      </c>
    </row>
    <row r="43" spans="1:7" ht="20.25" customHeight="1">
      <c r="A43" s="78"/>
      <c r="B43" s="66"/>
      <c r="C43" s="64"/>
      <c r="D43" s="67"/>
      <c r="E43" s="96"/>
      <c r="F43" s="97"/>
      <c r="G43" s="93"/>
    </row>
    <row r="44" spans="1:7" ht="20.25" customHeight="1">
      <c r="A44" s="63">
        <v>7</v>
      </c>
      <c r="B44" s="34" t="s">
        <v>54</v>
      </c>
      <c r="C44" s="64"/>
      <c r="D44" s="35"/>
      <c r="E44" s="96"/>
      <c r="F44" s="97"/>
      <c r="G44" s="93"/>
    </row>
    <row r="45" spans="1:7" ht="19.5" customHeight="1">
      <c r="A45" s="42">
        <f>+A44+0.1</f>
        <v>7.1</v>
      </c>
      <c r="B45" s="8" t="s">
        <v>56</v>
      </c>
      <c r="C45" s="36">
        <v>120</v>
      </c>
      <c r="D45" s="31" t="s">
        <v>58</v>
      </c>
      <c r="E45" s="30"/>
      <c r="F45" s="28">
        <f t="shared" ref="F45:F49" si="11">+E45*C45</f>
        <v>0</v>
      </c>
      <c r="G45" s="94"/>
    </row>
    <row r="46" spans="1:7" ht="19.5" customHeight="1">
      <c r="A46" s="42">
        <f t="shared" ref="A46:A49" si="12">+A45+0.1</f>
        <v>7.1999999999999993</v>
      </c>
      <c r="B46" s="8" t="s">
        <v>57</v>
      </c>
      <c r="C46" s="36">
        <v>120</v>
      </c>
      <c r="D46" s="31" t="s">
        <v>58</v>
      </c>
      <c r="E46" s="30"/>
      <c r="F46" s="28">
        <f t="shared" si="11"/>
        <v>0</v>
      </c>
      <c r="G46" s="94"/>
    </row>
    <row r="47" spans="1:7" ht="17.25" customHeight="1">
      <c r="A47" s="42">
        <f t="shared" si="12"/>
        <v>7.2999999999999989</v>
      </c>
      <c r="B47" s="8" t="s">
        <v>55</v>
      </c>
      <c r="C47" s="36">
        <v>80</v>
      </c>
      <c r="D47" s="31" t="s">
        <v>58</v>
      </c>
      <c r="E47" s="30"/>
      <c r="F47" s="28">
        <f t="shared" si="11"/>
        <v>0</v>
      </c>
      <c r="G47" s="94"/>
    </row>
    <row r="48" spans="1:7" ht="17.25" customHeight="1">
      <c r="A48" s="42">
        <f t="shared" si="12"/>
        <v>7.3999999999999986</v>
      </c>
      <c r="B48" s="8" t="s">
        <v>62</v>
      </c>
      <c r="C48" s="36">
        <v>80</v>
      </c>
      <c r="D48" s="31" t="s">
        <v>58</v>
      </c>
      <c r="E48" s="30"/>
      <c r="F48" s="28">
        <f t="shared" si="11"/>
        <v>0</v>
      </c>
      <c r="G48" s="94"/>
    </row>
    <row r="49" spans="1:7" ht="45" customHeight="1">
      <c r="A49" s="42">
        <f t="shared" si="12"/>
        <v>7.4999999999999982</v>
      </c>
      <c r="B49" s="66" t="s">
        <v>59</v>
      </c>
      <c r="C49" s="36">
        <v>1</v>
      </c>
      <c r="D49" s="31" t="s">
        <v>46</v>
      </c>
      <c r="E49" s="30"/>
      <c r="F49" s="28">
        <f t="shared" si="11"/>
        <v>0</v>
      </c>
      <c r="G49" s="94">
        <f>SUM(F45:F49)</f>
        <v>0</v>
      </c>
    </row>
    <row r="50" spans="1:7" ht="17.25" customHeight="1" thickBot="1">
      <c r="A50" s="79"/>
      <c r="B50" s="80"/>
      <c r="C50" s="81"/>
      <c r="D50" s="82"/>
      <c r="E50" s="98"/>
      <c r="F50" s="99"/>
      <c r="G50" s="100"/>
    </row>
    <row r="51" spans="1:7" ht="21" customHeight="1" thickTop="1">
      <c r="A51" s="63">
        <v>8</v>
      </c>
      <c r="B51" s="34" t="s">
        <v>44</v>
      </c>
      <c r="C51" s="64"/>
      <c r="D51" s="35"/>
      <c r="E51" s="96"/>
      <c r="F51" s="97"/>
      <c r="G51" s="93"/>
    </row>
    <row r="52" spans="1:7" ht="16.5" customHeight="1">
      <c r="A52" s="42">
        <f>+A51+0.1</f>
        <v>8.1</v>
      </c>
      <c r="B52" s="66" t="s">
        <v>65</v>
      </c>
      <c r="C52" s="64">
        <v>48</v>
      </c>
      <c r="D52" s="35" t="s">
        <v>9</v>
      </c>
      <c r="E52" s="96"/>
      <c r="F52" s="97">
        <f t="shared" ref="F52:F53" si="13">+E52*C52</f>
        <v>0</v>
      </c>
      <c r="G52" s="93"/>
    </row>
    <row r="53" spans="1:7" ht="16.5" customHeight="1">
      <c r="A53" s="42">
        <f>+A52+0.1</f>
        <v>8.1999999999999993</v>
      </c>
      <c r="B53" s="66" t="s">
        <v>66</v>
      </c>
      <c r="C53" s="64">
        <v>48</v>
      </c>
      <c r="D53" s="35" t="s">
        <v>9</v>
      </c>
      <c r="E53" s="96"/>
      <c r="F53" s="97">
        <f t="shared" si="13"/>
        <v>0</v>
      </c>
      <c r="G53" s="93">
        <f>SUM(F52:F53)</f>
        <v>0</v>
      </c>
    </row>
    <row r="54" spans="1:7" ht="16.5" customHeight="1">
      <c r="A54" s="65"/>
      <c r="B54" s="66"/>
      <c r="C54" s="64"/>
      <c r="D54" s="67"/>
      <c r="E54" s="96"/>
      <c r="F54" s="97"/>
      <c r="G54" s="93"/>
    </row>
    <row r="55" spans="1:7" ht="19.5" customHeight="1">
      <c r="A55" s="26">
        <v>9</v>
      </c>
      <c r="B55" s="34" t="s">
        <v>42</v>
      </c>
      <c r="C55" s="64"/>
      <c r="D55" s="35"/>
      <c r="E55" s="96"/>
      <c r="F55" s="97"/>
      <c r="G55" s="93"/>
    </row>
    <row r="56" spans="1:7" ht="16.5" customHeight="1">
      <c r="A56" s="42">
        <f>+A55+0.1</f>
        <v>9.1</v>
      </c>
      <c r="B56" s="8" t="s">
        <v>53</v>
      </c>
      <c r="C56" s="36">
        <v>950</v>
      </c>
      <c r="D56" s="31" t="s">
        <v>1</v>
      </c>
      <c r="E56" s="36"/>
      <c r="F56" s="28">
        <f t="shared" ref="F56:F62" si="14">+E56*C56</f>
        <v>0</v>
      </c>
      <c r="G56" s="94"/>
    </row>
    <row r="57" spans="1:7" ht="20.25" customHeight="1">
      <c r="A57" s="42">
        <f>+A56+0.1</f>
        <v>9.1999999999999993</v>
      </c>
      <c r="B57" s="8" t="s">
        <v>43</v>
      </c>
      <c r="C57" s="36">
        <v>950</v>
      </c>
      <c r="D57" s="31" t="s">
        <v>4</v>
      </c>
      <c r="E57" s="36"/>
      <c r="F57" s="28">
        <f t="shared" si="14"/>
        <v>0</v>
      </c>
      <c r="G57" s="94"/>
    </row>
    <row r="58" spans="1:7" ht="23.25" customHeight="1">
      <c r="A58" s="42">
        <f>+A57+0.1</f>
        <v>9.2999999999999989</v>
      </c>
      <c r="B58" s="8" t="s">
        <v>73</v>
      </c>
      <c r="C58" s="36">
        <v>1</v>
      </c>
      <c r="D58" s="31" t="s">
        <v>46</v>
      </c>
      <c r="E58" s="30"/>
      <c r="F58" s="28">
        <f t="shared" si="14"/>
        <v>0</v>
      </c>
      <c r="G58" s="94"/>
    </row>
    <row r="59" spans="1:7" ht="29.25" customHeight="1">
      <c r="A59" s="42">
        <f>+A58+0.1</f>
        <v>9.3999999999999986</v>
      </c>
      <c r="B59" s="8" t="s">
        <v>61</v>
      </c>
      <c r="C59" s="36">
        <v>1</v>
      </c>
      <c r="D59" s="31" t="s">
        <v>46</v>
      </c>
      <c r="E59" s="30"/>
      <c r="F59" s="28">
        <f t="shared" si="14"/>
        <v>0</v>
      </c>
      <c r="G59" s="94"/>
    </row>
    <row r="60" spans="1:7" ht="21" customHeight="1">
      <c r="A60" s="42">
        <f t="shared" ref="A60:A62" si="15">+A59+0.1</f>
        <v>9.4999999999999982</v>
      </c>
      <c r="B60" s="8" t="s">
        <v>81</v>
      </c>
      <c r="C60" s="36">
        <v>1995</v>
      </c>
      <c r="D60" s="31" t="s">
        <v>5</v>
      </c>
      <c r="E60" s="30"/>
      <c r="F60" s="28">
        <f t="shared" si="14"/>
        <v>0</v>
      </c>
      <c r="G60" s="94"/>
    </row>
    <row r="61" spans="1:7" ht="21" customHeight="1">
      <c r="A61" s="42">
        <f t="shared" si="15"/>
        <v>9.5999999999999979</v>
      </c>
      <c r="B61" s="8" t="s">
        <v>82</v>
      </c>
      <c r="C61" s="36">
        <v>3325</v>
      </c>
      <c r="D61" s="31" t="s">
        <v>4</v>
      </c>
      <c r="E61" s="30"/>
      <c r="F61" s="28">
        <f t="shared" si="14"/>
        <v>0</v>
      </c>
      <c r="G61" s="94"/>
    </row>
    <row r="62" spans="1:7" ht="21" customHeight="1">
      <c r="A62" s="42">
        <f t="shared" si="15"/>
        <v>9.6999999999999975</v>
      </c>
      <c r="B62" s="8" t="s">
        <v>83</v>
      </c>
      <c r="C62" s="36">
        <v>3325</v>
      </c>
      <c r="D62" s="31" t="s">
        <v>4</v>
      </c>
      <c r="E62" s="30"/>
      <c r="F62" s="28">
        <f t="shared" si="14"/>
        <v>0</v>
      </c>
      <c r="G62" s="94">
        <f>SUM(F56:F62)</f>
        <v>0</v>
      </c>
    </row>
    <row r="63" spans="1:7" ht="13.5" customHeight="1">
      <c r="A63" s="42"/>
      <c r="B63" s="8"/>
      <c r="C63" s="36"/>
      <c r="D63" s="31"/>
      <c r="E63" s="36"/>
      <c r="F63" s="28"/>
      <c r="G63" s="94"/>
    </row>
    <row r="64" spans="1:7">
      <c r="A64" s="26">
        <v>10</v>
      </c>
      <c r="B64" s="27" t="s">
        <v>45</v>
      </c>
      <c r="C64" s="36"/>
      <c r="D64" s="33"/>
      <c r="E64" s="30"/>
      <c r="F64" s="28"/>
      <c r="G64" s="94"/>
    </row>
    <row r="65" spans="1:9" ht="22.5" customHeight="1">
      <c r="A65" s="42">
        <f>+A64+0.1</f>
        <v>10.1</v>
      </c>
      <c r="B65" s="8" t="s">
        <v>47</v>
      </c>
      <c r="C65" s="36">
        <v>1</v>
      </c>
      <c r="D65" s="31" t="s">
        <v>46</v>
      </c>
      <c r="E65" s="30"/>
      <c r="F65" s="28">
        <f t="shared" ref="F65:F66" si="16">+E65*C65</f>
        <v>0</v>
      </c>
      <c r="G65" s="94"/>
    </row>
    <row r="66" spans="1:9" ht="36" customHeight="1">
      <c r="A66" s="42">
        <f>+A65+0.1</f>
        <v>10.199999999999999</v>
      </c>
      <c r="B66" s="76" t="s">
        <v>84</v>
      </c>
      <c r="C66" s="30">
        <v>1</v>
      </c>
      <c r="D66" s="31" t="s">
        <v>46</v>
      </c>
      <c r="E66" s="30"/>
      <c r="F66" s="28">
        <f t="shared" si="16"/>
        <v>0</v>
      </c>
      <c r="G66" s="94">
        <f>SUM(F65:F66)</f>
        <v>0</v>
      </c>
      <c r="I66" s="72"/>
    </row>
    <row r="67" spans="1:9" ht="15" customHeight="1">
      <c r="A67" s="37"/>
      <c r="B67" s="38"/>
      <c r="C67" s="74"/>
      <c r="D67" s="39"/>
      <c r="E67" s="101"/>
      <c r="F67" s="102"/>
      <c r="G67" s="103"/>
    </row>
    <row r="68" spans="1:9" ht="16.5" customHeight="1">
      <c r="A68" s="26">
        <v>11</v>
      </c>
      <c r="B68" s="27" t="s">
        <v>48</v>
      </c>
      <c r="C68" s="36">
        <v>1</v>
      </c>
      <c r="D68" s="33" t="s">
        <v>2</v>
      </c>
      <c r="E68" s="30"/>
      <c r="F68" s="28">
        <f t="shared" ref="F68" si="17">+E68*C68</f>
        <v>0</v>
      </c>
      <c r="G68" s="94">
        <f>SUM(F68)</f>
        <v>0</v>
      </c>
    </row>
    <row r="69" spans="1:9" ht="17.25" customHeight="1">
      <c r="A69" s="26"/>
      <c r="B69" s="27"/>
      <c r="C69" s="36"/>
      <c r="D69" s="33"/>
      <c r="E69" s="30"/>
      <c r="F69" s="28"/>
      <c r="G69" s="94"/>
    </row>
    <row r="70" spans="1:9" ht="23.25" customHeight="1">
      <c r="A70" s="26">
        <v>12</v>
      </c>
      <c r="B70" s="27" t="s">
        <v>50</v>
      </c>
      <c r="C70" s="36"/>
      <c r="D70" s="33"/>
      <c r="E70" s="30"/>
      <c r="F70" s="28"/>
      <c r="G70" s="94"/>
    </row>
    <row r="71" spans="1:9" ht="23.25" customHeight="1">
      <c r="A71" s="42">
        <f>+A70+0.1</f>
        <v>12.1</v>
      </c>
      <c r="B71" s="8" t="s">
        <v>78</v>
      </c>
      <c r="C71" s="36"/>
      <c r="D71" s="33"/>
      <c r="E71" s="30"/>
      <c r="F71" s="28"/>
      <c r="G71" s="94"/>
    </row>
    <row r="72" spans="1:9" ht="23.25" customHeight="1">
      <c r="A72" s="42">
        <f t="shared" ref="A72:A77" si="18">+A71+0.1</f>
        <v>12.2</v>
      </c>
      <c r="B72" s="8" t="s">
        <v>51</v>
      </c>
      <c r="C72" s="36">
        <v>1</v>
      </c>
      <c r="D72" s="33" t="s">
        <v>2</v>
      </c>
      <c r="E72" s="30"/>
      <c r="F72" s="28">
        <f t="shared" ref="F72:F77" si="19">+E72*C72</f>
        <v>0</v>
      </c>
      <c r="G72" s="94"/>
    </row>
    <row r="73" spans="1:9" ht="23.25" customHeight="1">
      <c r="A73" s="42">
        <f t="shared" si="18"/>
        <v>12.299999999999999</v>
      </c>
      <c r="B73" s="8" t="s">
        <v>52</v>
      </c>
      <c r="C73" s="36">
        <v>1</v>
      </c>
      <c r="D73" s="33" t="s">
        <v>2</v>
      </c>
      <c r="E73" s="30"/>
      <c r="F73" s="28">
        <f t="shared" si="19"/>
        <v>0</v>
      </c>
      <c r="G73" s="94"/>
    </row>
    <row r="74" spans="1:9" s="11" customFormat="1" ht="33.75" customHeight="1">
      <c r="A74" s="42">
        <f t="shared" si="18"/>
        <v>12.399999999999999</v>
      </c>
      <c r="B74" s="8" t="s">
        <v>69</v>
      </c>
      <c r="C74" s="36">
        <v>475</v>
      </c>
      <c r="D74" s="31" t="s">
        <v>1</v>
      </c>
      <c r="E74" s="30"/>
      <c r="F74" s="28">
        <f t="shared" si="19"/>
        <v>0</v>
      </c>
      <c r="G74" s="94"/>
    </row>
    <row r="75" spans="1:9" s="11" customFormat="1" ht="21" customHeight="1">
      <c r="A75" s="42">
        <f t="shared" si="18"/>
        <v>12.499999999999998</v>
      </c>
      <c r="B75" s="8" t="s">
        <v>70</v>
      </c>
      <c r="C75" s="36">
        <v>83</v>
      </c>
      <c r="D75" s="31" t="s">
        <v>1</v>
      </c>
      <c r="E75" s="30"/>
      <c r="F75" s="28">
        <f t="shared" si="19"/>
        <v>0</v>
      </c>
      <c r="G75" s="94"/>
    </row>
    <row r="76" spans="1:9" s="11" customFormat="1" ht="21" customHeight="1">
      <c r="A76" s="42">
        <f t="shared" si="18"/>
        <v>12.599999999999998</v>
      </c>
      <c r="B76" s="8" t="s">
        <v>80</v>
      </c>
      <c r="C76" s="36">
        <v>424</v>
      </c>
      <c r="D76" s="31" t="s">
        <v>1</v>
      </c>
      <c r="E76" s="30"/>
      <c r="F76" s="28">
        <f t="shared" si="19"/>
        <v>0</v>
      </c>
      <c r="G76" s="94"/>
    </row>
    <row r="77" spans="1:9" s="11" customFormat="1" ht="21" customHeight="1">
      <c r="A77" s="42">
        <f t="shared" si="18"/>
        <v>12.699999999999998</v>
      </c>
      <c r="B77" s="8" t="s">
        <v>71</v>
      </c>
      <c r="C77" s="36">
        <v>480</v>
      </c>
      <c r="D77" s="31" t="s">
        <v>1</v>
      </c>
      <c r="E77" s="30"/>
      <c r="F77" s="28">
        <f t="shared" si="19"/>
        <v>0</v>
      </c>
      <c r="G77" s="94">
        <f>SUM(F72:F77)</f>
        <v>0</v>
      </c>
    </row>
    <row r="78" spans="1:9" s="2" customFormat="1" ht="18" customHeight="1">
      <c r="A78" s="26"/>
      <c r="B78" s="27"/>
      <c r="C78" s="30"/>
      <c r="D78" s="33"/>
      <c r="E78" s="30"/>
      <c r="F78" s="28"/>
      <c r="G78" s="94"/>
    </row>
    <row r="79" spans="1:9" ht="23.25" customHeight="1">
      <c r="A79" s="26">
        <v>13</v>
      </c>
      <c r="B79" s="27" t="s">
        <v>49</v>
      </c>
      <c r="C79" s="30">
        <v>1</v>
      </c>
      <c r="D79" s="33" t="s">
        <v>2</v>
      </c>
      <c r="E79" s="30"/>
      <c r="F79" s="28">
        <f t="shared" ref="F79" si="20">+E79*C79</f>
        <v>0</v>
      </c>
      <c r="G79" s="94">
        <f>SUM(F79)</f>
        <v>0</v>
      </c>
    </row>
    <row r="80" spans="1:9" s="11" customFormat="1" ht="23.25" customHeight="1" thickBot="1">
      <c r="A80" s="40"/>
      <c r="B80" s="41"/>
      <c r="C80" s="41"/>
      <c r="D80" s="39"/>
      <c r="E80" s="101"/>
      <c r="F80" s="102"/>
      <c r="G80" s="103"/>
    </row>
    <row r="81" spans="1:8" s="11" customFormat="1" ht="21" customHeight="1" thickTop="1" thickBot="1">
      <c r="A81" s="68"/>
      <c r="B81" s="69" t="s">
        <v>13</v>
      </c>
      <c r="C81" s="16"/>
      <c r="D81" s="16"/>
      <c r="E81" s="16"/>
      <c r="F81" s="16"/>
      <c r="G81" s="47">
        <f>SUM(G14:G79)</f>
        <v>0</v>
      </c>
      <c r="H81" s="11">
        <f>SUM(F11:F79)</f>
        <v>0</v>
      </c>
    </row>
    <row r="82" spans="1:8" s="11" customFormat="1" ht="21" customHeight="1" thickTop="1" thickBot="1">
      <c r="A82" s="68"/>
      <c r="B82" s="69" t="s">
        <v>13</v>
      </c>
      <c r="C82" s="16"/>
      <c r="D82" s="16"/>
      <c r="E82" s="16"/>
      <c r="F82" s="16"/>
      <c r="G82" s="47">
        <f>SUM(G13:G80)</f>
        <v>0</v>
      </c>
    </row>
    <row r="83" spans="1:8" s="11" customFormat="1" ht="21" customHeight="1" thickTop="1">
      <c r="A83" s="48"/>
      <c r="B83" s="49"/>
      <c r="C83" s="49"/>
      <c r="D83" s="49"/>
      <c r="E83" s="104"/>
      <c r="F83" s="104"/>
      <c r="G83" s="105"/>
    </row>
    <row r="84" spans="1:8" s="11" customFormat="1" ht="21" customHeight="1">
      <c r="A84" s="50"/>
      <c r="B84" s="51" t="s">
        <v>24</v>
      </c>
      <c r="C84" s="51"/>
      <c r="D84" s="52">
        <v>0.1</v>
      </c>
      <c r="E84" s="106"/>
      <c r="F84" s="106">
        <f>D84*G81</f>
        <v>0</v>
      </c>
      <c r="G84" s="107"/>
    </row>
    <row r="85" spans="1:8" s="11" customFormat="1" ht="21" customHeight="1">
      <c r="A85" s="50"/>
      <c r="B85" s="51" t="s">
        <v>14</v>
      </c>
      <c r="C85" s="51"/>
      <c r="D85" s="52">
        <v>2.5000000000000001E-2</v>
      </c>
      <c r="E85" s="106"/>
      <c r="F85" s="106">
        <f>D85*G81</f>
        <v>0</v>
      </c>
      <c r="G85" s="107"/>
    </row>
    <row r="86" spans="1:8" s="11" customFormat="1" ht="21" customHeight="1">
      <c r="A86" s="50"/>
      <c r="B86" s="51" t="s">
        <v>25</v>
      </c>
      <c r="C86" s="51"/>
      <c r="D86" s="52">
        <v>5.3499999999999999E-2</v>
      </c>
      <c r="E86" s="106"/>
      <c r="F86" s="106">
        <f>D86*G81</f>
        <v>0</v>
      </c>
      <c r="G86" s="107"/>
    </row>
    <row r="87" spans="1:8" s="11" customFormat="1" ht="21" customHeight="1">
      <c r="A87" s="50"/>
      <c r="B87" s="51" t="s">
        <v>15</v>
      </c>
      <c r="C87" s="51"/>
      <c r="D87" s="52">
        <v>3.5000000000000003E-2</v>
      </c>
      <c r="E87" s="106"/>
      <c r="F87" s="106">
        <f>D87*G81</f>
        <v>0</v>
      </c>
      <c r="G87" s="107"/>
    </row>
    <row r="88" spans="1:8" s="11" customFormat="1" ht="21" customHeight="1">
      <c r="A88" s="50"/>
      <c r="B88" s="51" t="s">
        <v>16</v>
      </c>
      <c r="C88" s="51"/>
      <c r="D88" s="52">
        <v>0.01</v>
      </c>
      <c r="E88" s="106"/>
      <c r="F88" s="106">
        <f>D88*G81</f>
        <v>0</v>
      </c>
      <c r="G88" s="107"/>
    </row>
    <row r="89" spans="1:8" s="11" customFormat="1" ht="21" customHeight="1">
      <c r="A89" s="50"/>
      <c r="B89" s="51" t="s">
        <v>26</v>
      </c>
      <c r="C89" s="51"/>
      <c r="D89" s="52">
        <v>0.05</v>
      </c>
      <c r="E89" s="106"/>
      <c r="F89" s="106">
        <f>D89*G81</f>
        <v>0</v>
      </c>
      <c r="G89" s="107"/>
    </row>
    <row r="90" spans="1:8" s="11" customFormat="1" ht="21" customHeight="1" thickBot="1">
      <c r="A90" s="50"/>
      <c r="B90" s="51"/>
      <c r="C90" s="51"/>
      <c r="D90" s="53"/>
      <c r="E90" s="106"/>
      <c r="F90" s="106"/>
      <c r="G90" s="108"/>
    </row>
    <row r="91" spans="1:8" s="11" customFormat="1" ht="21" customHeight="1" thickTop="1" thickBot="1">
      <c r="A91" s="54"/>
      <c r="B91" s="55" t="s">
        <v>17</v>
      </c>
      <c r="C91" s="55"/>
      <c r="D91" s="56"/>
      <c r="E91" s="109"/>
      <c r="F91" s="109"/>
      <c r="G91" s="110">
        <f>SUM(F84:F89)</f>
        <v>0</v>
      </c>
    </row>
    <row r="92" spans="1:8" s="11" customFormat="1" ht="21" customHeight="1" thickTop="1" thickBot="1">
      <c r="A92" s="58"/>
      <c r="B92" s="59"/>
      <c r="C92" s="59"/>
      <c r="D92" s="60"/>
      <c r="E92" s="111"/>
      <c r="F92" s="111"/>
      <c r="G92" s="112"/>
    </row>
    <row r="93" spans="1:8" s="11" customFormat="1" ht="19.5" thickTop="1" thickBot="1">
      <c r="A93" s="54"/>
      <c r="B93" s="55" t="s">
        <v>27</v>
      </c>
      <c r="C93" s="55"/>
      <c r="D93" s="56"/>
      <c r="E93" s="109"/>
      <c r="F93" s="109"/>
      <c r="G93" s="110">
        <f>+G91+G81</f>
        <v>0</v>
      </c>
    </row>
    <row r="94" spans="1:8" s="11" customFormat="1" ht="19.5" thickTop="1" thickBot="1">
      <c r="A94" s="58"/>
      <c r="B94" s="59"/>
      <c r="C94" s="59"/>
      <c r="D94" s="60"/>
      <c r="E94" s="111"/>
      <c r="F94" s="111"/>
      <c r="G94" s="112"/>
    </row>
    <row r="95" spans="1:8" s="11" customFormat="1" ht="19.5" thickTop="1" thickBot="1">
      <c r="A95" s="54"/>
      <c r="B95" s="55" t="s">
        <v>18</v>
      </c>
      <c r="C95" s="55"/>
      <c r="D95" s="62">
        <v>0.03</v>
      </c>
      <c r="E95" s="109"/>
      <c r="F95" s="109"/>
      <c r="G95" s="110">
        <f>+G91*D95</f>
        <v>0</v>
      </c>
    </row>
    <row r="96" spans="1:8" s="11" customFormat="1" ht="19.5" thickTop="1" thickBot="1">
      <c r="A96" s="58"/>
      <c r="B96" s="59"/>
      <c r="C96" s="59"/>
      <c r="D96" s="60"/>
      <c r="E96" s="111"/>
      <c r="F96" s="111"/>
      <c r="G96" s="112"/>
    </row>
    <row r="97" spans="1:9" s="11" customFormat="1" ht="19.5" thickTop="1" thickBot="1">
      <c r="A97" s="54"/>
      <c r="B97" s="55" t="s">
        <v>19</v>
      </c>
      <c r="C97" s="55"/>
      <c r="D97" s="62">
        <v>0.06</v>
      </c>
      <c r="E97" s="109"/>
      <c r="F97" s="109"/>
      <c r="G97" s="110">
        <f>D97*G81</f>
        <v>0</v>
      </c>
    </row>
    <row r="98" spans="1:9" s="11" customFormat="1" ht="19.5" thickTop="1" thickBot="1">
      <c r="A98" s="58"/>
      <c r="B98" s="59"/>
      <c r="C98" s="59"/>
      <c r="D98" s="60"/>
      <c r="E98" s="111"/>
      <c r="F98" s="111"/>
      <c r="G98" s="112"/>
    </row>
    <row r="99" spans="1:9" s="11" customFormat="1" ht="19.5" thickTop="1" thickBot="1">
      <c r="A99" s="54"/>
      <c r="B99" s="55" t="s">
        <v>28</v>
      </c>
      <c r="C99" s="55"/>
      <c r="D99" s="62">
        <v>0.05</v>
      </c>
      <c r="E99" s="109"/>
      <c r="F99" s="109"/>
      <c r="G99" s="110">
        <f>+G93*D99</f>
        <v>0</v>
      </c>
    </row>
    <row r="100" spans="1:9" s="11" customFormat="1" ht="15" customHeight="1" thickTop="1" thickBot="1">
      <c r="A100" s="58"/>
      <c r="B100" s="59"/>
      <c r="C100" s="59"/>
      <c r="D100" s="61"/>
      <c r="E100" s="111"/>
      <c r="F100" s="111"/>
      <c r="G100" s="112"/>
    </row>
    <row r="101" spans="1:9" s="11" customFormat="1" ht="21" customHeight="1" thickTop="1" thickBot="1">
      <c r="A101" s="54"/>
      <c r="B101" s="55" t="s">
        <v>20</v>
      </c>
      <c r="C101" s="55"/>
      <c r="D101" s="57"/>
      <c r="E101" s="109"/>
      <c r="F101" s="109"/>
      <c r="G101" s="110">
        <f>G93+G95+G97+G99</f>
        <v>0</v>
      </c>
    </row>
    <row r="102" spans="1:9" s="11" customFormat="1" ht="20.25" customHeight="1" thickTop="1">
      <c r="A102" s="17"/>
      <c r="B102" s="17"/>
      <c r="C102" s="17"/>
      <c r="D102" s="17"/>
      <c r="E102" s="113"/>
      <c r="F102" s="113"/>
      <c r="G102" s="113"/>
      <c r="I102" s="75"/>
    </row>
    <row r="103" spans="1:9" s="11" customFormat="1" ht="18.75" customHeight="1">
      <c r="A103" s="18"/>
      <c r="B103" s="19" t="s">
        <v>29</v>
      </c>
      <c r="C103" s="19"/>
      <c r="D103" s="20"/>
      <c r="E103" s="114" t="s">
        <v>30</v>
      </c>
      <c r="F103" s="115"/>
      <c r="G103" s="116"/>
      <c r="I103" s="75"/>
    </row>
    <row r="104" spans="1:9" s="11" customFormat="1" ht="18.75" customHeight="1">
      <c r="A104" s="18"/>
      <c r="B104" s="19"/>
      <c r="C104" s="19"/>
      <c r="D104" s="20"/>
      <c r="E104" s="114"/>
      <c r="F104" s="115"/>
      <c r="G104" s="116"/>
    </row>
    <row r="105" spans="1:9" s="11" customFormat="1" ht="18.75" customHeight="1">
      <c r="A105" s="12"/>
      <c r="B105" s="12"/>
      <c r="C105" s="12"/>
      <c r="D105" s="12"/>
      <c r="E105" s="117"/>
      <c r="F105" s="118"/>
      <c r="G105" s="117"/>
    </row>
    <row r="106" spans="1:9" s="11" customFormat="1" ht="18">
      <c r="A106" s="12"/>
      <c r="B106" s="12" t="s">
        <v>31</v>
      </c>
      <c r="C106" s="12"/>
      <c r="D106" s="12"/>
      <c r="E106" s="117" t="s">
        <v>31</v>
      </c>
      <c r="F106" s="118"/>
      <c r="G106" s="117"/>
    </row>
    <row r="107" spans="1:9" s="11" customFormat="1" ht="18">
      <c r="A107" s="12"/>
      <c r="B107" s="21"/>
      <c r="C107" s="21"/>
      <c r="D107" s="12"/>
      <c r="E107" s="119"/>
      <c r="F107" s="118"/>
      <c r="G107" s="117"/>
    </row>
    <row r="108" spans="1:9" s="11" customFormat="1" ht="18">
      <c r="A108" s="12"/>
      <c r="B108" s="12"/>
      <c r="C108" s="12"/>
      <c r="D108" s="12"/>
      <c r="E108" s="117"/>
      <c r="F108" s="118"/>
      <c r="G108" s="117"/>
    </row>
    <row r="109" spans="1:9" s="11" customFormat="1" ht="18.75" customHeight="1">
      <c r="A109" s="12"/>
      <c r="B109" s="12"/>
      <c r="C109" s="12"/>
      <c r="D109" s="21"/>
      <c r="E109" s="117"/>
      <c r="F109" s="118"/>
      <c r="G109" s="117"/>
    </row>
    <row r="110" spans="1:9" s="11" customFormat="1" ht="18.75" customHeight="1">
      <c r="B110" s="22"/>
      <c r="C110" s="22"/>
      <c r="D110" s="22"/>
      <c r="E110" s="120"/>
      <c r="F110" s="121"/>
      <c r="G110" s="117"/>
    </row>
    <row r="111" spans="1:9" s="11" customFormat="1" ht="18.75" customHeight="1">
      <c r="B111" s="12"/>
      <c r="C111" s="12"/>
      <c r="D111" s="12"/>
      <c r="E111" s="117"/>
      <c r="F111" s="118"/>
      <c r="G111" s="117"/>
    </row>
    <row r="112" spans="1:9" s="11" customFormat="1" ht="18.75" customHeight="1">
      <c r="B112" s="19" t="s">
        <v>32</v>
      </c>
      <c r="C112" s="19"/>
      <c r="D112" s="22"/>
      <c r="E112" s="114" t="s">
        <v>33</v>
      </c>
      <c r="F112" s="121"/>
      <c r="G112" s="117"/>
    </row>
    <row r="113" spans="1:7" s="11" customFormat="1" ht="18.75" customHeight="1">
      <c r="B113" s="19"/>
      <c r="C113" s="19"/>
      <c r="D113" s="22"/>
      <c r="E113" s="114"/>
      <c r="F113" s="121"/>
      <c r="G113" s="117"/>
    </row>
    <row r="114" spans="1:7" s="11" customFormat="1" ht="15" customHeight="1">
      <c r="B114" s="22"/>
      <c r="C114" s="22"/>
      <c r="D114" s="22"/>
      <c r="E114" s="120"/>
      <c r="F114" s="121"/>
      <c r="G114" s="117"/>
    </row>
    <row r="115" spans="1:7" s="11" customFormat="1" ht="18">
      <c r="B115" s="12" t="s">
        <v>31</v>
      </c>
      <c r="C115" s="12"/>
      <c r="D115" s="12"/>
      <c r="E115" s="117" t="s">
        <v>31</v>
      </c>
      <c r="F115" s="118"/>
      <c r="G115" s="117"/>
    </row>
    <row r="116" spans="1:7" s="15" customFormat="1" ht="18">
      <c r="A116" s="23"/>
      <c r="B116" s="21"/>
      <c r="C116" s="21"/>
      <c r="D116" s="21"/>
      <c r="E116" s="122"/>
      <c r="F116" s="118"/>
      <c r="G116" s="122"/>
    </row>
    <row r="117" spans="1:7" s="15" customFormat="1" ht="18">
      <c r="A117" s="11"/>
      <c r="B117" s="12"/>
      <c r="C117" s="12"/>
      <c r="D117" s="12"/>
      <c r="E117" s="117"/>
      <c r="F117" s="118"/>
      <c r="G117" s="117"/>
    </row>
    <row r="118" spans="1:7" s="15" customFormat="1" ht="18">
      <c r="A118" s="11"/>
      <c r="B118" s="13"/>
      <c r="C118" s="13"/>
      <c r="D118" s="14"/>
      <c r="E118" s="123"/>
      <c r="F118" s="124"/>
      <c r="G118" s="118"/>
    </row>
    <row r="119" spans="1:7" s="15" customFormat="1" ht="15">
      <c r="A119" s="24"/>
      <c r="B119" s="24"/>
      <c r="C119" s="24"/>
      <c r="D119" s="24"/>
      <c r="E119" s="1"/>
      <c r="F119" s="1"/>
      <c r="G119" s="1"/>
    </row>
    <row r="120" spans="1:7" s="15" customFormat="1">
      <c r="D120" s="25"/>
      <c r="E120" s="86"/>
      <c r="F120" s="88"/>
      <c r="G120" s="87"/>
    </row>
    <row r="121" spans="1:7" s="15" customFormat="1">
      <c r="D121" s="25"/>
      <c r="E121" s="86"/>
      <c r="F121" s="88"/>
      <c r="G121" s="87"/>
    </row>
    <row r="122" spans="1:7" s="15" customFormat="1">
      <c r="D122" s="25"/>
      <c r="E122" s="86"/>
      <c r="F122" s="88"/>
      <c r="G122" s="87"/>
    </row>
    <row r="123" spans="1:7" s="15" customFormat="1">
      <c r="D123" s="25"/>
      <c r="E123" s="86"/>
      <c r="F123" s="88"/>
      <c r="G123" s="87"/>
    </row>
    <row r="124" spans="1:7" s="15" customFormat="1">
      <c r="D124" s="25"/>
      <c r="E124" s="86"/>
      <c r="F124" s="88"/>
      <c r="G124" s="87"/>
    </row>
    <row r="125" spans="1:7" s="15" customFormat="1">
      <c r="D125" s="25"/>
      <c r="E125" s="86"/>
      <c r="F125" s="88"/>
      <c r="G125" s="87"/>
    </row>
    <row r="126" spans="1:7" s="15" customFormat="1">
      <c r="D126" s="25"/>
      <c r="E126" s="86"/>
      <c r="F126" s="88"/>
      <c r="G126" s="87"/>
    </row>
    <row r="127" spans="1:7" s="15" customFormat="1">
      <c r="D127" s="25"/>
      <c r="E127" s="86"/>
      <c r="F127" s="88"/>
      <c r="G127" s="87"/>
    </row>
    <row r="128" spans="1:7" s="15" customFormat="1">
      <c r="D128" s="25"/>
      <c r="E128" s="86"/>
      <c r="F128" s="88"/>
      <c r="G128" s="87"/>
    </row>
    <row r="129" spans="4:7" s="15" customFormat="1">
      <c r="D129" s="25"/>
      <c r="E129" s="86"/>
      <c r="F129" s="88"/>
      <c r="G129" s="87"/>
    </row>
    <row r="130" spans="4:7" s="15" customFormat="1">
      <c r="D130" s="25"/>
      <c r="E130" s="86"/>
      <c r="F130" s="88"/>
      <c r="G130" s="87"/>
    </row>
    <row r="131" spans="4:7" s="15" customFormat="1">
      <c r="D131" s="25"/>
      <c r="E131" s="86"/>
      <c r="F131" s="88"/>
      <c r="G131" s="87"/>
    </row>
    <row r="132" spans="4:7" s="15" customFormat="1">
      <c r="D132" s="25"/>
      <c r="E132" s="86"/>
      <c r="F132" s="88"/>
      <c r="G132" s="87"/>
    </row>
    <row r="133" spans="4:7" s="15" customFormat="1">
      <c r="D133" s="25"/>
      <c r="E133" s="86"/>
      <c r="F133" s="88"/>
      <c r="G133" s="87"/>
    </row>
    <row r="134" spans="4:7" s="15" customFormat="1">
      <c r="D134" s="25"/>
      <c r="E134" s="86"/>
      <c r="F134" s="88"/>
      <c r="G134" s="87"/>
    </row>
    <row r="135" spans="4:7" s="15" customFormat="1">
      <c r="D135" s="25"/>
      <c r="E135" s="86"/>
      <c r="F135" s="88"/>
      <c r="G135" s="87"/>
    </row>
    <row r="136" spans="4:7" s="15" customFormat="1">
      <c r="D136" s="25"/>
      <c r="E136" s="86"/>
      <c r="F136" s="88"/>
      <c r="G136" s="87"/>
    </row>
    <row r="137" spans="4:7" s="15" customFormat="1">
      <c r="E137" s="86"/>
      <c r="F137" s="88"/>
      <c r="G137" s="87"/>
    </row>
    <row r="138" spans="4:7" s="15" customFormat="1">
      <c r="E138" s="86"/>
      <c r="F138" s="88"/>
      <c r="G138" s="87"/>
    </row>
    <row r="139" spans="4:7" s="15" customFormat="1">
      <c r="E139" s="86"/>
      <c r="F139" s="88"/>
      <c r="G139" s="87"/>
    </row>
    <row r="140" spans="4:7" s="15" customFormat="1">
      <c r="E140" s="86"/>
      <c r="F140" s="88"/>
      <c r="G140" s="87"/>
    </row>
    <row r="141" spans="4:7">
      <c r="E141" s="86"/>
    </row>
    <row r="142" spans="4:7">
      <c r="E142" s="86"/>
    </row>
    <row r="143" spans="4:7">
      <c r="E143" s="86"/>
    </row>
    <row r="144" spans="4:7">
      <c r="E144" s="86"/>
    </row>
  </sheetData>
  <mergeCells count="3">
    <mergeCell ref="A1:G1"/>
    <mergeCell ref="A2:G2"/>
    <mergeCell ref="A6:G6"/>
  </mergeCells>
  <printOptions horizontalCentered="1"/>
  <pageMargins left="0.511811023622047" right="0.511811023622047" top="0.74803149606299202" bottom="0.94488188976377996" header="0.31496062992126" footer="0.70866141732283505"/>
  <pageSetup paperSize="9" scale="60" orientation="portrait" r:id="rId1"/>
  <headerFooter>
    <oddFooter>&amp;R&amp;10&amp;P de &amp;N</oddFooter>
  </headerFooter>
  <rowBreaks count="2" manualBreakCount="2">
    <brk id="50" max="6" man="1"/>
    <brk id="8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TUB AG</vt:lpstr>
      <vt:lpstr>'PRESUPUESTO TUB AG'!Área_de_impresión</vt:lpstr>
      <vt:lpstr>'PRESUPUESTO TUB AG'!Títulos_a_imprimir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rpeguero</dc:creator>
  <cp:lastModifiedBy>Patricia M. Ruiz De Los Santos</cp:lastModifiedBy>
  <cp:lastPrinted>2016-03-21T20:27:56Z</cp:lastPrinted>
  <dcterms:created xsi:type="dcterms:W3CDTF">2013-12-10T20:58:11Z</dcterms:created>
  <dcterms:modified xsi:type="dcterms:W3CDTF">2016-04-21T14:15:42Z</dcterms:modified>
</cp:coreProperties>
</file>