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480" windowHeight="10992"/>
  </bookViews>
  <sheets>
    <sheet name="Presupuesto UEP" sheetId="2" r:id="rId1"/>
  </sheets>
  <externalReferences>
    <externalReference r:id="rId2"/>
    <externalReference r:id="rId3"/>
    <externalReference r:id="rId4"/>
    <externalReference r:id="rId5"/>
  </externalReferences>
  <definedNames>
    <definedName name="_F" localSheetId="0">'[1]C006201804 (ICI)'!#REF!</definedName>
    <definedName name="_F">'[1]C006201804 (ICI)'!#REF!</definedName>
    <definedName name="A" localSheetId="0">'[1]C006201804 (ICI)'!#REF!</definedName>
    <definedName name="A">'[1]C006201804 (ICI)'!#REF!</definedName>
    <definedName name="A_2" localSheetId="0">#REF!</definedName>
    <definedName name="A_2">#REF!</definedName>
    <definedName name="AcarreoM3EKMde0a5KM">[2]Materiales!$D$99</definedName>
    <definedName name="_xlnm.Print_Area" localSheetId="0">'Presupuesto UEP'!$A$1:$G$134</definedName>
    <definedName name="AyudanteHR">'[2]Mano de Obra'!$H$33</definedName>
    <definedName name="CA25DINAPACAlqui">'[2]Rel. Equipos'!$E$60</definedName>
    <definedName name="CA25DINAPACcomb">'[2]Rel. Equipos'!$G$60</definedName>
    <definedName name="CA25DINAPACLub">'[2]Rel. Equipos'!$H$60</definedName>
    <definedName name="CAMIAGUAhr">'[2]Rel. Equipos livianos'!$E$13</definedName>
    <definedName name="CAMIONDISTRIhr">'[2]Rel. Equipos livianos'!$E$14</definedName>
    <definedName name="CamionHr">'[2]Rel. Equipos livianos'!$E$12</definedName>
    <definedName name="CapatazHr">'[2]Mano de Obra'!$H$18</definedName>
    <definedName name="Cat950Alqui">'[2]Rel. Equipos'!$E$77</definedName>
    <definedName name="CAT950BAlqu">'[2]Rel. Equipos'!$E$75</definedName>
    <definedName name="CAT950BComb">'[2]Rel. Equipos'!$G$75</definedName>
    <definedName name="CAT950BLub">'[2]Rel. Equipos'!$H$75</definedName>
    <definedName name="Cat950Comb">'[2]Rel. Equipos'!$G$77</definedName>
    <definedName name="Cat950Lub">'[2]Rel. Equipos'!$H$77</definedName>
    <definedName name="ChoferHr">'[2]Mano de Obra'!$H$20</definedName>
    <definedName name="ClavosCorriente">[3]Materiales!$D$39</definedName>
    <definedName name="Excel_BuiltIn__FilterDatabase_1" localSheetId="0">'[1]C006201804 (ICI)'!#REF!</definedName>
    <definedName name="Excel_BuiltIn__FilterDatabase_1">'[1]C006201804 (ICI)'!#REF!</definedName>
    <definedName name="Excel_BuiltIn_Print_Area_1_1" localSheetId="0">'[1]C006201804 (ICI)'!#REF!</definedName>
    <definedName name="Excel_BuiltIn_Print_Area_1_1">'[1]C006201804 (ICI)'!#REF!</definedName>
    <definedName name="Excel_BuiltIn_Print_Area_1_1_1_1" localSheetId="0">'[1]C006201804 (ICI)'!#REF!</definedName>
    <definedName name="Excel_BuiltIn_Print_Area_1_1_1_1">'[1]C006201804 (ICI)'!#REF!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F_2" localSheetId="0">#REF!</definedName>
    <definedName name="F_2">#REF!</definedName>
    <definedName name="FactorALQ">[4]alquileres!$E$3</definedName>
    <definedName name="FactorEQ">'[4]Equipos-Herramientass'!$G$3</definedName>
    <definedName name="FactorMAT">[4]Materiales!$D$3</definedName>
    <definedName name="factorMO">[4]M.O!$D$2</definedName>
    <definedName name="Greader12GCAtAlqui">'[2]Rel. Equipos'!$E$32</definedName>
    <definedName name="Greader12GCAtComb">'[2]Rel. Equipos'!$G$32</definedName>
    <definedName name="Greader12GCAtLub">'[2]Rel. Equipos'!$H$32</definedName>
    <definedName name="HiloNylon">[3]Materiales!$D$170</definedName>
    <definedName name="Horm210">[3]Materiales!$D$73</definedName>
    <definedName name="Madera">[3]Materiales!$D$89</definedName>
    <definedName name="MateBase">[2]Materiales!$D$56</definedName>
    <definedName name="MatSubBase">[2]Materiales!$D$117</definedName>
    <definedName name="MedAmbyRod">[2]Materiales!$D$110</definedName>
    <definedName name="MedioAmbyRodaje">[2]Materiales!$D$60</definedName>
    <definedName name="MOGuardera">'[3]Mano de Obra'!$D$134</definedName>
    <definedName name="OPERARARIO3raHr">'[2]Mano de Obra'!$H$37</definedName>
    <definedName name="PeonHr">'[2]Mano de Obra'!$H$14</definedName>
    <definedName name="Print_Area_MI_2" localSheetId="0">#REF!</definedName>
    <definedName name="Print_Area_MI_2">#REF!</definedName>
    <definedName name="PROMEDIO" localSheetId="0">#REF!</definedName>
    <definedName name="PROMEDIO">#REF!</definedName>
    <definedName name="_xlnm.Print_Titles" localSheetId="0">'Presupuesto UEP'!$1:$9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3" i="2"/>
  <c r="F16" i="2"/>
  <c r="F17" i="2"/>
  <c r="F18" i="2"/>
  <c r="F19" i="2"/>
  <c r="F20" i="2"/>
  <c r="F21" i="2"/>
  <c r="F22" i="2"/>
  <c r="F25" i="2"/>
  <c r="F26" i="2"/>
  <c r="F27" i="2"/>
  <c r="F28" i="2"/>
  <c r="F29" i="2"/>
  <c r="F30" i="2"/>
  <c r="F31" i="2"/>
  <c r="F32" i="2"/>
  <c r="F33" i="2"/>
  <c r="F36" i="2"/>
  <c r="F37" i="2"/>
  <c r="F38" i="2"/>
  <c r="F39" i="2"/>
  <c r="F40" i="2"/>
  <c r="F43" i="2"/>
  <c r="F44" i="2"/>
  <c r="G44" i="2" s="1"/>
  <c r="F47" i="2"/>
  <c r="F48" i="2"/>
  <c r="F51" i="2"/>
  <c r="F52" i="2"/>
  <c r="G52" i="2" s="1"/>
  <c r="F55" i="2"/>
  <c r="F56" i="2"/>
  <c r="F57" i="2"/>
  <c r="F58" i="2"/>
  <c r="F59" i="2"/>
  <c r="F60" i="2"/>
  <c r="F61" i="2"/>
  <c r="F62" i="2"/>
  <c r="F63" i="2"/>
  <c r="F64" i="2"/>
  <c r="F67" i="2"/>
  <c r="F69" i="2"/>
  <c r="G69" i="2" s="1"/>
  <c r="F72" i="2"/>
  <c r="F73" i="2"/>
  <c r="F74" i="2"/>
  <c r="F75" i="2"/>
  <c r="F76" i="2"/>
  <c r="F79" i="2"/>
  <c r="F80" i="2"/>
  <c r="F81" i="2"/>
  <c r="F82" i="2"/>
  <c r="F85" i="2"/>
  <c r="F86" i="2"/>
  <c r="F89" i="2"/>
  <c r="G89" i="2" s="1"/>
  <c r="F91" i="2"/>
  <c r="G91" i="2" s="1"/>
  <c r="G67" i="2"/>
  <c r="G115" i="2"/>
  <c r="G48" i="2" l="1"/>
  <c r="G33" i="2"/>
  <c r="G86" i="2"/>
  <c r="G76" i="2"/>
  <c r="G94" i="2"/>
  <c r="F96" i="2" s="1"/>
  <c r="G82" i="2"/>
  <c r="G40" i="2"/>
  <c r="G22" i="2"/>
  <c r="G64" i="2"/>
  <c r="G13" i="2"/>
  <c r="F101" i="2" l="1"/>
  <c r="F98" i="2"/>
  <c r="F100" i="2"/>
  <c r="F99" i="2"/>
  <c r="F97" i="2"/>
  <c r="G109" i="2"/>
  <c r="G93" i="2"/>
  <c r="G111" i="2"/>
  <c r="G103" i="2" l="1"/>
  <c r="G107" i="2" s="1"/>
  <c r="G113" i="2" s="1"/>
  <c r="G105" i="2" l="1"/>
  <c r="G117" i="2" s="1"/>
</calcChain>
</file>

<file path=xl/sharedStrings.xml><?xml version="1.0" encoding="utf-8"?>
<sst xmlns="http://schemas.openxmlformats.org/spreadsheetml/2006/main" count="156" uniqueCount="115">
  <si>
    <t>CORPORACIÓN DEL ACUEDUCTO Y ALCANTARILLADO DE SANTO DOMINGO</t>
  </si>
  <si>
    <t>*** C.A.A.S.D. ***</t>
  </si>
  <si>
    <t>No.</t>
  </si>
  <si>
    <t>PARTIDAS</t>
  </si>
  <si>
    <t>CANT.</t>
  </si>
  <si>
    <t>UD</t>
  </si>
  <si>
    <t>P.U. RD$</t>
  </si>
  <si>
    <t>VALOR RD$</t>
  </si>
  <si>
    <t>TRABAJOS GENERALES:</t>
  </si>
  <si>
    <t>Replanteo General y Nivelación</t>
  </si>
  <si>
    <t>mes</t>
  </si>
  <si>
    <t>Oficina de Campo/Campamento obra (Cubicar desglosado)</t>
  </si>
  <si>
    <t>pa</t>
  </si>
  <si>
    <t>DEMOLICIONES:</t>
  </si>
  <si>
    <t>Limpieza, Desmonte y Destronque (Cubicar Desglosado)</t>
  </si>
  <si>
    <t>ha</t>
  </si>
  <si>
    <t xml:space="preserve">Limpieza del tubo Rib Lock Ø36", Ø32"  Y/O  Ø24" </t>
  </si>
  <si>
    <t>ml</t>
  </si>
  <si>
    <t>Limpieza Registros</t>
  </si>
  <si>
    <t>ud</t>
  </si>
  <si>
    <t>Demolicion de elementos de Hormigón Armado con Compresor de dos pistolas</t>
  </si>
  <si>
    <t>mt3</t>
  </si>
  <si>
    <t>Demolicion Muros de block</t>
  </si>
  <si>
    <t>m3</t>
  </si>
  <si>
    <t xml:space="preserve">Bote de Material (con equipo) </t>
  </si>
  <si>
    <t>MOVIMIENTO DE TIERRA:</t>
  </si>
  <si>
    <t>Excavación no Clasificada  con Retro Pala</t>
  </si>
  <si>
    <t>Excavación no Clasificada  a mano</t>
  </si>
  <si>
    <t>Corte con Greader</t>
  </si>
  <si>
    <t>Suministro y colocación Asiento de Arena</t>
  </si>
  <si>
    <t>Suministro y colocación relleno (tosca)</t>
  </si>
  <si>
    <t>Suministro y Compactación Material de Relleno Granular</t>
  </si>
  <si>
    <t>Base granular natural triturada</t>
  </si>
  <si>
    <t>m³.c</t>
  </si>
  <si>
    <t xml:space="preserve">Bote de Material Sobrante </t>
  </si>
  <si>
    <t>Nivelacion y reacondicionamiento de solar</t>
  </si>
  <si>
    <t>mt2</t>
  </si>
  <si>
    <t xml:space="preserve">SUMINISTRO Y COLOCACIÓN DE TUBERÍAS: </t>
  </si>
  <si>
    <t>Ø36"  Rib-Loc</t>
  </si>
  <si>
    <t>Ø24"  Rib-Loc</t>
  </si>
  <si>
    <t>Ø12"  PVC SDR-41</t>
  </si>
  <si>
    <t>Ø8"  PVC SDR-41</t>
  </si>
  <si>
    <t xml:space="preserve">Polietileno Ø2'' </t>
  </si>
  <si>
    <t>MANEJO DE AGUA CON BOMBA DE ACHIQUE DE:</t>
  </si>
  <si>
    <t>Ø3"</t>
  </si>
  <si>
    <t>día</t>
  </si>
  <si>
    <t>Ø4"</t>
  </si>
  <si>
    <t>ACOMETIDA AGUA POTABLE PROMEDIO DE:</t>
  </si>
  <si>
    <t>Acometida urbana 4'' x 1/2'Polietileno</t>
  </si>
  <si>
    <t>Acometida urbana Ø2'' x Ø1/2'Polietileno</t>
  </si>
  <si>
    <t>ACOMETIDA SANITARIA PROMEDIO DE:</t>
  </si>
  <si>
    <t xml:space="preserve">12 X 4 PVC </t>
  </si>
  <si>
    <t xml:space="preserve">8 X 4 PVC  </t>
  </si>
  <si>
    <t>CONSTRUCCION DE:</t>
  </si>
  <si>
    <t>Contén</t>
  </si>
  <si>
    <t>Acera</t>
  </si>
  <si>
    <t>m2</t>
  </si>
  <si>
    <t>Bordillos</t>
  </si>
  <si>
    <t>Sumideros de Dos Parrillas</t>
  </si>
  <si>
    <t>Interconexión de sumidero a tubería existentes (cubicar desglosado)</t>
  </si>
  <si>
    <t>Obras Especiales (Registros, Baden… ) (Cubicar Desglosado)</t>
  </si>
  <si>
    <t>Imbornal de Tres Parrillas  Medidas Internas 2.70 mt x 1.65 mt x 2.70 mt</t>
  </si>
  <si>
    <t>Baden Dimensiones ancho 1.50 mt, Base en Piedra de rio espesor 0.30 mt), Hormigón 250 kg/cm2 espesor 0.30 mt) Acero Ø1/2" @ 0.20 mt A.D. dos camadas</t>
  </si>
  <si>
    <t>ML</t>
  </si>
  <si>
    <t>Encache</t>
  </si>
  <si>
    <t>M2</t>
  </si>
  <si>
    <t>Muros de Gaviones</t>
  </si>
  <si>
    <t>M3</t>
  </si>
  <si>
    <t>REPOSICIÓN DE:</t>
  </si>
  <si>
    <t>Servicio Existente (Cubicar Desglosado)</t>
  </si>
  <si>
    <t>ILUMINACIÓN DE CALLE (Cubicar Desglosado)</t>
  </si>
  <si>
    <t xml:space="preserve">CAPA DE RODADURA: </t>
  </si>
  <si>
    <t>Camiones de agua para asfaltado</t>
  </si>
  <si>
    <t>Limpieza preliminar para asfalto</t>
  </si>
  <si>
    <t>m²</t>
  </si>
  <si>
    <t xml:space="preserve">Riego de Imprimación </t>
  </si>
  <si>
    <t>Hormigón Asfaltico e= 2"  (incluye riego de adherencia)</t>
  </si>
  <si>
    <t>Losa e = 0.15 Mts con malle electrosoldada 10x10</t>
  </si>
  <si>
    <t xml:space="preserve">SEÑALIZACIÓN VERTICAL Y HORIZONTAL: </t>
  </si>
  <si>
    <t xml:space="preserve">Suministro y aplicación material termoplástico blanco en líneas intermitente </t>
  </si>
  <si>
    <t>CRUCE TIPO CEBRA</t>
  </si>
  <si>
    <t xml:space="preserve">Suministro y colocación señales informativas 16" x 48" </t>
  </si>
  <si>
    <t>Uds.</t>
  </si>
  <si>
    <t>Pintura de transito en bordillos y Contenes</t>
  </si>
  <si>
    <t>TRANSPORTE DE:</t>
  </si>
  <si>
    <t>Equipos Pesados  (Cubicar Desglosado)</t>
  </si>
  <si>
    <t>Interno de materiales (Cubicar Desglosado)</t>
  </si>
  <si>
    <t>OTROS</t>
  </si>
  <si>
    <t>LIMPIEZA FINAL</t>
  </si>
  <si>
    <t xml:space="preserve">SUB-TOTAL  GENERAL 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</si>
  <si>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</si>
  <si>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</si>
  <si>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</si>
  <si>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</si>
  <si>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</si>
  <si>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</si>
  <si>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</si>
  <si>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CUENCA HIDROGRÁFICA</t>
  </si>
  <si>
    <t>SUB-TOTAL GENERAL EN RD$</t>
  </si>
  <si>
    <t>EQUIPAMIENTO CAASD</t>
  </si>
  <si>
    <t>IMPREVISTOS</t>
  </si>
  <si>
    <t>Depósito alquiler viviendas personas desalojadas</t>
  </si>
  <si>
    <t>PA</t>
  </si>
  <si>
    <t>TOTAL GENERAL A CONTRATAR</t>
  </si>
  <si>
    <t xml:space="preserve">SUB-TOTAL </t>
  </si>
  <si>
    <t>ITBIS (18% DE DIRECCION TECNICA)SEGÚN NORMA 07-2007 DGII</t>
  </si>
  <si>
    <t>Sometido por :</t>
  </si>
  <si>
    <t>Revisado por :</t>
  </si>
  <si>
    <t>___________________________</t>
  </si>
  <si>
    <t>Visto Bueno por:</t>
  </si>
  <si>
    <t>Aprobado por :</t>
  </si>
  <si>
    <t>Limpieza Cajon</t>
  </si>
  <si>
    <t>SUB TOTAL RD$</t>
  </si>
  <si>
    <t>Construccion De Edificios (2 Edificios, 08 Apartamentos) (Cubicar desglosado)</t>
  </si>
  <si>
    <t xml:space="preserve">CONSTRUCCION DE CALLE RAMAL II DE LA  CAÑADA LOS PLATANITOS, SANTO DOMINGO NORTE.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</si>
</sst>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\-??_);_(@_)"/>
    <numFmt numFmtId="166" formatCode="_(* #,##0.00_);_(* \(#,##0.00\);_(* \-??_);_(@_)"/>
    <numFmt numFmtId="167" formatCode="0.00_)"/>
    <numFmt numFmtId="168" formatCode="0.0"/>
    <numFmt numFmtId="169" formatCode="#,##0.0_);\(#,##0.0\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Courier New"/>
      <family val="3"/>
    </font>
    <font>
      <sz val="14"/>
      <color theme="9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b/>
      <sz val="14"/>
      <color theme="4" tint="-0.249977111117893"/>
      <name val="Arial"/>
      <family val="2"/>
    </font>
    <font>
      <sz val="14"/>
      <color rgb="FF00B0F0"/>
      <name val="Arial"/>
      <family val="2"/>
    </font>
    <font>
      <sz val="12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8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4" fillId="0" borderId="0"/>
    <xf numFmtId="164" fontId="18" fillId="0" borderId="0" applyFont="0" applyFill="0" applyBorder="0" applyAlignment="0" applyProtection="0"/>
  </cellStyleXfs>
  <cellXfs count="144">
    <xf numFmtId="0" fontId="0" fillId="0" borderId="0" xfId="0"/>
    <xf numFmtId="0" fontId="7" fillId="0" borderId="6" xfId="0" applyFont="1" applyFill="1" applyBorder="1" applyAlignment="1">
      <alignment vertical="center" wrapText="1"/>
    </xf>
    <xf numFmtId="43" fontId="7" fillId="0" borderId="6" xfId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6" fontId="7" fillId="0" borderId="6" xfId="4" applyFont="1" applyFill="1" applyBorder="1" applyAlignment="1" applyProtection="1">
      <alignment vertical="center" wrapText="1"/>
    </xf>
    <xf numFmtId="166" fontId="7" fillId="0" borderId="7" xfId="4" applyFont="1" applyFill="1" applyBorder="1" applyAlignment="1" applyProtection="1">
      <alignment vertical="center" wrapText="1"/>
    </xf>
    <xf numFmtId="166" fontId="6" fillId="0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43" fontId="7" fillId="0" borderId="11" xfId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6" fontId="7" fillId="0" borderId="11" xfId="4" applyFont="1" applyFill="1" applyBorder="1" applyAlignment="1" applyProtection="1">
      <alignment vertical="center" wrapText="1"/>
    </xf>
    <xf numFmtId="0" fontId="6" fillId="0" borderId="10" xfId="0" applyNumberFormat="1" applyFont="1" applyFill="1" applyBorder="1" applyAlignment="1">
      <alignment horizontal="right" vertical="center" wrapText="1"/>
    </xf>
    <xf numFmtId="43" fontId="7" fillId="0" borderId="10" xfId="1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43" fontId="7" fillId="0" borderId="12" xfId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6" fontId="7" fillId="0" borderId="12" xfId="4" applyFont="1" applyFill="1" applyBorder="1" applyAlignment="1" applyProtection="1">
      <alignment vertical="center" wrapText="1"/>
    </xf>
    <xf numFmtId="1" fontId="6" fillId="0" borderId="10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 wrapText="1"/>
    </xf>
    <xf numFmtId="43" fontId="7" fillId="0" borderId="11" xfId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166" fontId="7" fillId="0" borderId="13" xfId="4" applyFont="1" applyFill="1" applyBorder="1" applyAlignment="1" applyProtection="1">
      <alignment vertical="center" wrapText="1"/>
    </xf>
    <xf numFmtId="1" fontId="6" fillId="0" borderId="5" xfId="0" applyNumberFormat="1" applyFont="1" applyFill="1" applyBorder="1" applyAlignment="1">
      <alignment horizontal="right" vertical="center" wrapText="1"/>
    </xf>
    <xf numFmtId="43" fontId="7" fillId="4" borderId="1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49" fontId="6" fillId="0" borderId="14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43" fontId="7" fillId="4" borderId="12" xfId="1" applyFont="1" applyFill="1" applyBorder="1" applyAlignment="1" applyProtection="1">
      <alignment horizontal="center" vertical="center" wrapText="1"/>
    </xf>
    <xf numFmtId="166" fontId="7" fillId="0" borderId="15" xfId="4" applyFont="1" applyFill="1" applyBorder="1" applyAlignment="1" applyProtection="1">
      <alignment vertical="center" wrapText="1"/>
    </xf>
    <xf numFmtId="166" fontId="6" fillId="0" borderId="16" xfId="0" applyNumberFormat="1" applyFont="1" applyFill="1" applyBorder="1" applyAlignment="1" applyProtection="1">
      <alignment horizontal="right" vertical="center"/>
    </xf>
    <xf numFmtId="166" fontId="7" fillId="2" borderId="0" xfId="0" applyNumberFormat="1" applyFont="1" applyFill="1" applyAlignment="1">
      <alignment vertical="center"/>
    </xf>
    <xf numFmtId="43" fontId="7" fillId="2" borderId="0" xfId="1" applyFont="1" applyFill="1" applyAlignment="1">
      <alignment vertical="center"/>
    </xf>
    <xf numFmtId="167" fontId="7" fillId="0" borderId="14" xfId="0" applyNumberFormat="1" applyFont="1" applyBorder="1" applyAlignment="1" applyProtection="1">
      <alignment vertical="center" wrapText="1"/>
    </xf>
    <xf numFmtId="167" fontId="7" fillId="0" borderId="12" xfId="0" applyNumberFormat="1" applyFont="1" applyBorder="1" applyAlignment="1" applyProtection="1">
      <alignment vertical="center" wrapText="1"/>
    </xf>
    <xf numFmtId="43" fontId="7" fillId="0" borderId="12" xfId="1" applyFont="1" applyBorder="1" applyAlignment="1" applyProtection="1">
      <alignment vertical="center" wrapText="1"/>
    </xf>
    <xf numFmtId="39" fontId="7" fillId="0" borderId="12" xfId="0" applyNumberFormat="1" applyFont="1" applyBorder="1" applyAlignment="1" applyProtection="1">
      <alignment vertical="center" wrapText="1"/>
    </xf>
    <xf numFmtId="39" fontId="6" fillId="0" borderId="12" xfId="0" applyNumberFormat="1" applyFont="1" applyBorder="1" applyAlignment="1" applyProtection="1">
      <alignment vertical="center" wrapText="1"/>
    </xf>
    <xf numFmtId="164" fontId="7" fillId="0" borderId="0" xfId="5" applyFont="1" applyAlignment="1">
      <alignment vertical="center"/>
    </xf>
    <xf numFmtId="164" fontId="7" fillId="2" borderId="0" xfId="5" applyFont="1" applyFill="1" applyAlignment="1">
      <alignment vertical="center"/>
    </xf>
    <xf numFmtId="167" fontId="7" fillId="0" borderId="1" xfId="0" applyNumberFormat="1" applyFont="1" applyFill="1" applyBorder="1" applyAlignment="1" applyProtection="1">
      <alignment horizontal="fill" vertical="center" wrapText="1"/>
    </xf>
    <xf numFmtId="167" fontId="6" fillId="0" borderId="3" xfId="0" applyNumberFormat="1" applyFont="1" applyFill="1" applyBorder="1" applyAlignment="1" applyProtection="1">
      <alignment vertical="center" wrapText="1"/>
    </xf>
    <xf numFmtId="43" fontId="6" fillId="0" borderId="3" xfId="1" applyFont="1" applyFill="1" applyBorder="1" applyAlignment="1" applyProtection="1">
      <alignment vertical="center" wrapText="1"/>
    </xf>
    <xf numFmtId="167" fontId="6" fillId="0" borderId="2" xfId="0" applyNumberFormat="1" applyFont="1" applyFill="1" applyBorder="1" applyAlignment="1" applyProtection="1">
      <alignment vertical="center" wrapText="1"/>
    </xf>
    <xf numFmtId="164" fontId="6" fillId="0" borderId="9" xfId="5" applyFont="1" applyFill="1" applyBorder="1" applyAlignment="1" applyProtection="1">
      <alignment vertical="center" wrapText="1"/>
    </xf>
    <xf numFmtId="167" fontId="7" fillId="0" borderId="0" xfId="0" applyNumberFormat="1" applyFont="1" applyBorder="1" applyAlignment="1" applyProtection="1">
      <alignment vertical="center"/>
    </xf>
    <xf numFmtId="167" fontId="7" fillId="0" borderId="0" xfId="0" applyNumberFormat="1" applyFont="1" applyBorder="1" applyAlignment="1" applyProtection="1">
      <alignment vertical="center" wrapText="1"/>
    </xf>
    <xf numFmtId="43" fontId="7" fillId="0" borderId="0" xfId="1" applyFont="1" applyBorder="1" applyAlignment="1" applyProtection="1">
      <alignment vertical="center"/>
    </xf>
    <xf numFmtId="43" fontId="7" fillId="0" borderId="0" xfId="1" applyFont="1" applyBorder="1" applyAlignment="1" applyProtection="1">
      <alignment horizontal="center" vertical="center"/>
    </xf>
    <xf numFmtId="43" fontId="6" fillId="0" borderId="0" xfId="1" applyFont="1" applyBorder="1" applyAlignment="1" applyProtection="1">
      <alignment vertical="center"/>
    </xf>
    <xf numFmtId="164" fontId="6" fillId="0" borderId="0" xfId="5" applyFont="1" applyAlignment="1">
      <alignment vertical="center"/>
    </xf>
    <xf numFmtId="167" fontId="7" fillId="0" borderId="0" xfId="0" applyNumberFormat="1" applyFont="1" applyBorder="1" applyAlignment="1" applyProtection="1">
      <alignment horizontal="center" vertical="center"/>
    </xf>
    <xf numFmtId="164" fontId="7" fillId="0" borderId="0" xfId="5" applyFont="1" applyBorder="1" applyAlignment="1" applyProtection="1">
      <alignment vertical="center"/>
    </xf>
    <xf numFmtId="167" fontId="6" fillId="0" borderId="0" xfId="0" applyNumberFormat="1" applyFont="1" applyBorder="1" applyAlignment="1" applyProtection="1">
      <alignment vertical="center"/>
    </xf>
    <xf numFmtId="164" fontId="6" fillId="0" borderId="0" xfId="5" applyFont="1" applyBorder="1" applyAlignment="1" applyProtection="1">
      <alignment vertical="center"/>
    </xf>
    <xf numFmtId="168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9" fontId="7" fillId="0" borderId="0" xfId="0" applyNumberFormat="1" applyFont="1" applyFill="1" applyAlignment="1">
      <alignment vertical="center"/>
    </xf>
    <xf numFmtId="167" fontId="6" fillId="0" borderId="0" xfId="0" applyNumberFormat="1" applyFont="1" applyBorder="1" applyAlignment="1" applyProtection="1">
      <alignment horizontal="center" vertical="center"/>
    </xf>
    <xf numFmtId="43" fontId="11" fillId="0" borderId="0" xfId="1" applyFont="1" applyAlignment="1">
      <alignment vertical="center"/>
    </xf>
    <xf numFmtId="0" fontId="7" fillId="0" borderId="0" xfId="0" applyFont="1" applyAlignment="1">
      <alignment vertical="center" wrapText="1"/>
    </xf>
    <xf numFmtId="43" fontId="7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43" fontId="7" fillId="0" borderId="0" xfId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4" fontId="7" fillId="0" borderId="0" xfId="3" applyFont="1" applyAlignment="1">
      <alignment vertical="center"/>
    </xf>
    <xf numFmtId="0" fontId="7" fillId="3" borderId="0" xfId="0" applyFont="1" applyFill="1"/>
    <xf numFmtId="49" fontId="5" fillId="0" borderId="0" xfId="0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>
      <alignment horizontal="right" vertical="center" wrapText="1"/>
    </xf>
    <xf numFmtId="0" fontId="6" fillId="5" borderId="21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43" fontId="6" fillId="6" borderId="2" xfId="1" applyFont="1" applyFill="1" applyBorder="1" applyAlignment="1">
      <alignment horizontal="center" vertical="center" wrapText="1"/>
    </xf>
    <xf numFmtId="43" fontId="6" fillId="6" borderId="3" xfId="1" applyFont="1" applyFill="1" applyBorder="1" applyAlignment="1">
      <alignment horizontal="center" vertical="center"/>
    </xf>
    <xf numFmtId="43" fontId="6" fillId="6" borderId="2" xfId="1" applyFont="1" applyFill="1" applyBorder="1" applyAlignment="1">
      <alignment horizontal="center" vertical="center"/>
    </xf>
    <xf numFmtId="43" fontId="6" fillId="6" borderId="4" xfId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vertical="center" wrapText="1"/>
    </xf>
    <xf numFmtId="43" fontId="6" fillId="5" borderId="3" xfId="1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166" fontId="6" fillId="5" borderId="9" xfId="4" applyNumberFormat="1" applyFont="1" applyFill="1" applyBorder="1" applyAlignment="1" applyProtection="1">
      <alignment horizontal="right" vertical="center" wrapText="1"/>
    </xf>
    <xf numFmtId="49" fontId="6" fillId="5" borderId="17" xfId="0" applyNumberFormat="1" applyFont="1" applyFill="1" applyBorder="1" applyAlignment="1">
      <alignment horizontal="right" vertical="center" wrapText="1"/>
    </xf>
    <xf numFmtId="0" fontId="6" fillId="5" borderId="18" xfId="0" applyFont="1" applyFill="1" applyBorder="1" applyAlignment="1">
      <alignment vertical="center" wrapText="1"/>
    </xf>
    <xf numFmtId="43" fontId="6" fillId="5" borderId="18" xfId="1" applyFont="1" applyFill="1" applyBorder="1" applyAlignment="1" applyProtection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166" fontId="6" fillId="5" borderId="18" xfId="4" applyFont="1" applyFill="1" applyBorder="1" applyAlignment="1" applyProtection="1">
      <alignment horizontal="right" vertical="center" wrapText="1"/>
    </xf>
    <xf numFmtId="166" fontId="6" fillId="5" borderId="19" xfId="4" applyFont="1" applyFill="1" applyBorder="1" applyAlignment="1" applyProtection="1">
      <alignment horizontal="right" vertical="center" wrapText="1"/>
    </xf>
    <xf numFmtId="166" fontId="6" fillId="5" borderId="20" xfId="4" applyNumberFormat="1" applyFont="1" applyFill="1" applyBorder="1" applyAlignment="1" applyProtection="1">
      <alignment horizontal="right" vertical="center" wrapText="1"/>
    </xf>
    <xf numFmtId="0" fontId="6" fillId="5" borderId="19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166" fontId="7" fillId="5" borderId="18" xfId="4" applyFont="1" applyFill="1" applyBorder="1" applyAlignment="1" applyProtection="1">
      <alignment horizontal="right" vertical="center" wrapText="1"/>
    </xf>
    <xf numFmtId="167" fontId="7" fillId="0" borderId="3" xfId="0" applyNumberFormat="1" applyFont="1" applyFill="1" applyBorder="1" applyAlignment="1" applyProtection="1">
      <alignment vertical="center" wrapText="1"/>
    </xf>
    <xf numFmtId="43" fontId="7" fillId="0" borderId="3" xfId="1" applyFont="1" applyFill="1" applyBorder="1" applyAlignment="1" applyProtection="1">
      <alignment vertical="center" wrapText="1"/>
    </xf>
    <xf numFmtId="43" fontId="7" fillId="5" borderId="18" xfId="1" applyFont="1" applyFill="1" applyBorder="1" applyAlignment="1" applyProtection="1">
      <alignment horizontal="center" vertical="center"/>
    </xf>
    <xf numFmtId="10" fontId="7" fillId="0" borderId="12" xfId="2" applyNumberFormat="1" applyFont="1" applyBorder="1" applyAlignment="1" applyProtection="1">
      <alignment horizontal="right" vertical="center" wrapText="1"/>
    </xf>
    <xf numFmtId="10" fontId="6" fillId="5" borderId="18" xfId="2" applyNumberFormat="1" applyFont="1" applyFill="1" applyBorder="1" applyAlignment="1" applyProtection="1">
      <alignment horizontal="right" vertical="center" wrapText="1"/>
    </xf>
    <xf numFmtId="10" fontId="6" fillId="0" borderId="3" xfId="2" applyNumberFormat="1" applyFont="1" applyFill="1" applyBorder="1" applyAlignment="1" applyProtection="1">
      <alignment horizontal="right" vertical="center" wrapText="1"/>
    </xf>
    <xf numFmtId="10" fontId="7" fillId="6" borderId="12" xfId="2" applyNumberFormat="1" applyFont="1" applyFill="1" applyBorder="1" applyAlignment="1" applyProtection="1">
      <alignment horizontal="right" vertical="center" wrapText="1"/>
    </xf>
    <xf numFmtId="10" fontId="7" fillId="0" borderId="3" xfId="2" applyNumberFormat="1" applyFont="1" applyFill="1" applyBorder="1" applyAlignment="1" applyProtection="1">
      <alignment horizontal="right" vertical="center" wrapText="1"/>
    </xf>
    <xf numFmtId="10" fontId="7" fillId="5" borderId="18" xfId="2" applyNumberFormat="1" applyFont="1" applyFill="1" applyBorder="1" applyAlignment="1" applyProtection="1">
      <alignment horizontal="right" vertical="center" wrapText="1"/>
    </xf>
    <xf numFmtId="10" fontId="7" fillId="5" borderId="18" xfId="2" applyNumberFormat="1" applyFont="1" applyFill="1" applyBorder="1" applyAlignment="1" applyProtection="1">
      <alignment horizontal="right" vertical="center"/>
    </xf>
    <xf numFmtId="167" fontId="12" fillId="0" borderId="0" xfId="0" applyNumberFormat="1" applyFont="1" applyBorder="1" applyAlignment="1" applyProtection="1">
      <alignment vertical="center"/>
    </xf>
    <xf numFmtId="164" fontId="12" fillId="0" borderId="0" xfId="5" applyFont="1" applyBorder="1" applyAlignment="1" applyProtection="1">
      <alignment vertical="center"/>
    </xf>
    <xf numFmtId="164" fontId="12" fillId="0" borderId="0" xfId="5" applyFont="1" applyBorder="1" applyAlignment="1" applyProtection="1">
      <alignment horizontal="center" vertical="center"/>
    </xf>
    <xf numFmtId="164" fontId="13" fillId="0" borderId="0" xfId="5" applyFont="1" applyBorder="1" applyAlignment="1" applyProtection="1">
      <alignment vertical="center"/>
    </xf>
    <xf numFmtId="167" fontId="14" fillId="0" borderId="0" xfId="0" applyNumberFormat="1" applyFont="1" applyBorder="1" applyAlignment="1" applyProtection="1">
      <alignment vertical="center"/>
    </xf>
    <xf numFmtId="164" fontId="15" fillId="0" borderId="0" xfId="5" applyFont="1" applyBorder="1" applyAlignment="1" applyProtection="1">
      <alignment vertical="center"/>
    </xf>
    <xf numFmtId="164" fontId="15" fillId="0" borderId="0" xfId="5" applyFont="1" applyBorder="1" applyAlignment="1" applyProtection="1">
      <alignment horizontal="center" vertical="center"/>
    </xf>
    <xf numFmtId="164" fontId="14" fillId="0" borderId="0" xfId="5" applyFont="1" applyAlignment="1">
      <alignment vertical="center"/>
    </xf>
    <xf numFmtId="164" fontId="16" fillId="0" borderId="0" xfId="5" applyFont="1" applyBorder="1" applyAlignment="1" applyProtection="1">
      <alignment vertical="center"/>
    </xf>
    <xf numFmtId="164" fontId="17" fillId="0" borderId="0" xfId="5" applyFont="1" applyBorder="1" applyAlignment="1" applyProtection="1">
      <alignment vertical="center"/>
    </xf>
    <xf numFmtId="164" fontId="17" fillId="0" borderId="0" xfId="5" applyFont="1" applyBorder="1" applyAlignment="1" applyProtection="1">
      <alignment horizontal="center" vertical="center"/>
    </xf>
    <xf numFmtId="164" fontId="17" fillId="0" borderId="0" xfId="5" applyFont="1" applyAlignment="1">
      <alignment vertical="center"/>
    </xf>
    <xf numFmtId="167" fontId="17" fillId="0" borderId="0" xfId="0" applyNumberFormat="1" applyFont="1" applyBorder="1" applyAlignment="1" applyProtection="1">
      <alignment vertical="center"/>
    </xf>
    <xf numFmtId="164" fontId="7" fillId="0" borderId="0" xfId="6" applyFont="1" applyAlignment="1">
      <alignment vertical="center"/>
    </xf>
    <xf numFmtId="164" fontId="7" fillId="0" borderId="0" xfId="5" applyFont="1" applyAlignment="1">
      <alignment horizontal="center" vertical="center"/>
    </xf>
    <xf numFmtId="0" fontId="7" fillId="0" borderId="0" xfId="7" applyNumberFormat="1" applyFont="1" applyAlignment="1">
      <alignment vertical="center"/>
    </xf>
    <xf numFmtId="43" fontId="7" fillId="3" borderId="0" xfId="1" applyFont="1" applyFill="1"/>
    <xf numFmtId="43" fontId="7" fillId="0" borderId="0" xfId="1" applyFont="1" applyFill="1" applyAlignment="1">
      <alignment vertical="center"/>
    </xf>
    <xf numFmtId="43" fontId="9" fillId="0" borderId="0" xfId="1" applyFont="1" applyFill="1" applyAlignment="1">
      <alignment vertical="center"/>
    </xf>
    <xf numFmtId="43" fontId="7" fillId="0" borderId="22" xfId="1" applyNumberFormat="1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vertical="center" wrapText="1"/>
    </xf>
    <xf numFmtId="43" fontId="7" fillId="0" borderId="23" xfId="1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66" fontId="7" fillId="0" borderId="23" xfId="4" applyFont="1" applyFill="1" applyBorder="1" applyAlignment="1" applyProtection="1">
      <alignment vertical="center" wrapText="1"/>
    </xf>
    <xf numFmtId="166" fontId="7" fillId="0" borderId="24" xfId="4" applyFont="1" applyFill="1" applyBorder="1" applyAlignment="1" applyProtection="1">
      <alignment vertical="center" wrapText="1"/>
    </xf>
    <xf numFmtId="166" fontId="6" fillId="0" borderId="25" xfId="0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10" xfId="5"/>
    <cellStyle name="Millares 2" xfId="3"/>
    <cellStyle name="Millares 2 2" xfId="6"/>
    <cellStyle name="Millares 5 5" xfId="8"/>
    <cellStyle name="Millares 8" xfId="4"/>
    <cellStyle name="Normal" xfId="0" builtinId="0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TICIA%202\Ca&#241;ada%20Los%20Platanitos%20Los%20Guaricanos\Cubicaciones%20Segunda%20etapa\Cubicacion%203\Nueva%20carpeta\1-C006201804%20(INGENIERIA%20CIVIL%20INTERNACIO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TICIA%202\Carretera%20chirino\APU%202%20agosto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saillant\AppData\Local\Microsoft\Windows\INetCache\Content.Outlook\GCRQF8DO\3-anexo_2_relacion_de_partidas_para_presupuesto__lpn-001-2016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491\Downloads\NUEVO%2013%20febrero%202019%20PRESUPUESTO%20TERMINACION%20CALLE%20LOS%20PLATAN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06201804 (ICI)"/>
      <sheetName val="HOJA RESUMEN"/>
      <sheetName val="ANEXO"/>
      <sheetName val="DESCUENTOS"/>
      <sheetName val="SOPORTE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idec Chirino"/>
      <sheetName val="Oisoe Chirino"/>
      <sheetName val="Oisoe Chirino (2)"/>
      <sheetName val="APU"/>
      <sheetName val="Rel. Equipos"/>
      <sheetName val="Hoja1"/>
      <sheetName val="mezclas"/>
      <sheetName val="FSR"/>
      <sheetName val="Materiales"/>
      <sheetName val="Mano de Obra"/>
      <sheetName val="Rel. Equipos livianos"/>
      <sheetName val="Hoja2"/>
    </sheetNames>
    <sheetDataSet>
      <sheetData sheetId="0"/>
      <sheetData sheetId="1" refreshError="1"/>
      <sheetData sheetId="2"/>
      <sheetData sheetId="3" refreshError="1"/>
      <sheetData sheetId="4">
        <row r="32">
          <cell r="E32">
            <v>2641.1506849315069</v>
          </cell>
          <cell r="G32">
            <v>835.92000000000007</v>
          </cell>
          <cell r="H32">
            <v>167.18400000000003</v>
          </cell>
        </row>
        <row r="60">
          <cell r="E60">
            <v>2000</v>
          </cell>
          <cell r="G60">
            <v>774</v>
          </cell>
          <cell r="H60">
            <v>154.80000000000001</v>
          </cell>
        </row>
        <row r="75">
          <cell r="E75">
            <v>1884.78</v>
          </cell>
          <cell r="G75">
            <v>959.7600000000001</v>
          </cell>
          <cell r="H75">
            <v>191.95200000000003</v>
          </cell>
        </row>
        <row r="77">
          <cell r="E77">
            <v>1637.59</v>
          </cell>
          <cell r="G77">
            <v>804.96</v>
          </cell>
          <cell r="H77">
            <v>160.99200000000002</v>
          </cell>
        </row>
      </sheetData>
      <sheetData sheetId="5" refreshError="1"/>
      <sheetData sheetId="6" refreshError="1"/>
      <sheetData sheetId="7" refreshError="1"/>
      <sheetData sheetId="8">
        <row r="56">
          <cell r="D56">
            <v>665.25423728813564</v>
          </cell>
        </row>
        <row r="60">
          <cell r="D60">
            <v>6.5</v>
          </cell>
        </row>
        <row r="99">
          <cell r="D99">
            <v>21.34</v>
          </cell>
        </row>
        <row r="110">
          <cell r="D110">
            <v>16.670000000000002</v>
          </cell>
        </row>
        <row r="117">
          <cell r="D117">
            <v>300</v>
          </cell>
        </row>
      </sheetData>
      <sheetData sheetId="9">
        <row r="14">
          <cell r="H14">
            <v>86.387536718422155</v>
          </cell>
        </row>
        <row r="18">
          <cell r="H18">
            <v>186.875</v>
          </cell>
        </row>
        <row r="20">
          <cell r="H20">
            <v>80.628367603860681</v>
          </cell>
        </row>
        <row r="33">
          <cell r="H33">
            <v>80.068749999999994</v>
          </cell>
        </row>
        <row r="37">
          <cell r="H37">
            <v>103.93125000000001</v>
          </cell>
        </row>
      </sheetData>
      <sheetData sheetId="10">
        <row r="12">
          <cell r="E12">
            <v>431.70373478808227</v>
          </cell>
        </row>
        <row r="13">
          <cell r="E13">
            <v>625</v>
          </cell>
        </row>
        <row r="14">
          <cell r="E14">
            <v>1421.875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 DE PARTIDAS"/>
      <sheetName val="APU"/>
      <sheetName val="Analisis auxiliares"/>
      <sheetName val="mezclas"/>
      <sheetName val="FSR"/>
      <sheetName val="Materiales"/>
      <sheetName val="Mano de Obra"/>
      <sheetName val="Rel. Equipos"/>
      <sheetName val="Rel. Equipos livianos"/>
    </sheetNames>
    <sheetDataSet>
      <sheetData sheetId="0"/>
      <sheetData sheetId="1"/>
      <sheetData sheetId="2"/>
      <sheetData sheetId="3"/>
      <sheetData sheetId="4"/>
      <sheetData sheetId="5">
        <row r="39">
          <cell r="D39">
            <v>33.9</v>
          </cell>
        </row>
        <row r="73">
          <cell r="D73">
            <v>4497.2</v>
          </cell>
        </row>
        <row r="89">
          <cell r="D89">
            <v>42.38</v>
          </cell>
        </row>
        <row r="170">
          <cell r="D170">
            <v>106.29</v>
          </cell>
        </row>
      </sheetData>
      <sheetData sheetId="6">
        <row r="14">
          <cell r="H14">
            <v>94.508546342972295</v>
          </cell>
        </row>
        <row r="134">
          <cell r="D134">
            <v>150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 Adenda"/>
      <sheetName val="PRE CALLE"/>
      <sheetName val="PRESUPUESTO REVISADO UEP"/>
      <sheetName val="listado de cant  LIC "/>
      <sheetName val="PRESUPUESTO REVISADO LIC"/>
      <sheetName val="APUlicMOD21-9-18"/>
      <sheetName val="APUlicMOD21-9-18COMPL"/>
      <sheetName val="HOJA RESUMENCUB01"/>
      <sheetName val="APU AD CUB1"/>
      <sheetName val="omsa"/>
      <sheetName val="APU AD cub2"/>
      <sheetName val="APU AD calle"/>
      <sheetName val="Pre term CALLE"/>
      <sheetName val="Pre term CALLE (2)"/>
      <sheetName val="Pre term CALLE (3)"/>
      <sheetName val="A-1.01"/>
      <sheetName val="A-1.02"/>
      <sheetName val="A-1.03"/>
      <sheetName val="A-2.01"/>
      <sheetName val="A-2.02"/>
      <sheetName val="A-2.03"/>
      <sheetName val="A-2.04"/>
      <sheetName val="A-2.05"/>
      <sheetName val="A-3.01"/>
      <sheetName val="A-3.02"/>
      <sheetName val="A-3.03"/>
      <sheetName val="A-3.04"/>
      <sheetName val="A-3.05"/>
      <sheetName val="A-3.6"/>
      <sheetName val="A-3.7"/>
      <sheetName val="A-3.08"/>
      <sheetName val="A-3.09"/>
      <sheetName val="A-4.01"/>
      <sheetName val="A-4.02"/>
      <sheetName val="A-4.03"/>
      <sheetName val="A-4.04"/>
      <sheetName val="A-4.05"/>
      <sheetName val="A-4.06"/>
      <sheetName val="A-4.07"/>
      <sheetName val="A-5.01"/>
      <sheetName val="A-5.02"/>
      <sheetName val="A-6.01"/>
      <sheetName val="A-7.01"/>
      <sheetName val="A-7.02"/>
      <sheetName val="A-8.01"/>
      <sheetName val="A-8.02"/>
      <sheetName val="A-8.03"/>
      <sheetName val="A-8.04"/>
      <sheetName val="A-8.05"/>
      <sheetName val="A-8.06"/>
      <sheetName val="A-8.07"/>
      <sheetName val="A-8.08"/>
      <sheetName val="A-8.09"/>
      <sheetName val="A-8.10"/>
      <sheetName val="A-9.01"/>
      <sheetName val="A-10"/>
      <sheetName val="A-11.01"/>
      <sheetName val="A-11.02"/>
      <sheetName val="A-11.03"/>
      <sheetName val="A-11.04"/>
      <sheetName val="A-11.05"/>
      <sheetName val="A-12.01"/>
      <sheetName val="A-12.02"/>
      <sheetName val="A-12.03"/>
      <sheetName val="A-12.04"/>
      <sheetName val="A-13.01"/>
      <sheetName val="A-13.02"/>
      <sheetName val="A-14"/>
      <sheetName val="DemBlock"/>
      <sheetName val="RotuloIdent"/>
      <sheetName val="ALQCASAS"/>
      <sheetName val="PRE edificios"/>
      <sheetName val="COMPLETO PRE edificios"/>
      <sheetName val="Materiales"/>
      <sheetName val="M.O"/>
      <sheetName val="alquileres"/>
      <sheetName val="Equipos-Herramient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3">
          <cell r="D3">
            <v>1</v>
          </cell>
        </row>
      </sheetData>
      <sheetData sheetId="74">
        <row r="2">
          <cell r="D2">
            <v>1</v>
          </cell>
        </row>
      </sheetData>
      <sheetData sheetId="75">
        <row r="3">
          <cell r="E3">
            <v>1</v>
          </cell>
        </row>
      </sheetData>
      <sheetData sheetId="76">
        <row r="3">
          <cell r="G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137"/>
  <sheetViews>
    <sheetView tabSelected="1" view="pageBreakPreview" zoomScale="75" zoomScaleSheetLayoutView="75" workbookViewId="0">
      <selection activeCell="B132" sqref="B132:E133"/>
    </sheetView>
  </sheetViews>
  <sheetFormatPr baseColWidth="10" defaultColWidth="11" defaultRowHeight="17.7" x14ac:dyDescent="0.6"/>
  <cols>
    <col min="1" max="1" width="10.75" style="32" customWidth="1"/>
    <col min="2" max="2" width="52.09765625" style="67" customWidth="1"/>
    <col min="3" max="3" width="13.34765625" style="68" bestFit="1" customWidth="1"/>
    <col min="4" max="4" width="8.5" style="68" bestFit="1" customWidth="1"/>
    <col min="5" max="6" width="17.84765625" style="68" customWidth="1"/>
    <col min="7" max="7" width="25.34765625" style="69" customWidth="1"/>
    <col min="8" max="8" width="18.34765625" style="63" bestFit="1" customWidth="1"/>
    <col min="9" max="9" width="18.34765625" style="66" bestFit="1" customWidth="1"/>
    <col min="10" max="16384" width="11" style="63"/>
  </cols>
  <sheetData>
    <row r="1" spans="1:24" ht="19.5" customHeight="1" x14ac:dyDescent="0.6">
      <c r="A1" s="142" t="s">
        <v>0</v>
      </c>
      <c r="B1" s="142"/>
      <c r="C1" s="142"/>
      <c r="D1" s="142"/>
      <c r="E1" s="142"/>
      <c r="F1" s="142"/>
      <c r="G1" s="142"/>
    </row>
    <row r="2" spans="1:24" s="32" customFormat="1" ht="19.5" customHeight="1" x14ac:dyDescent="0.6">
      <c r="A2" s="142" t="s">
        <v>1</v>
      </c>
      <c r="B2" s="142"/>
      <c r="C2" s="142"/>
      <c r="D2" s="142"/>
      <c r="E2" s="142"/>
      <c r="F2" s="142"/>
      <c r="G2" s="142"/>
      <c r="I2" s="68"/>
    </row>
    <row r="3" spans="1:24" s="32" customFormat="1" ht="19.5" customHeight="1" x14ac:dyDescent="0.6">
      <c r="A3" s="142"/>
      <c r="B3" s="142"/>
      <c r="C3" s="142"/>
      <c r="D3" s="142"/>
      <c r="E3" s="142"/>
      <c r="F3" s="142"/>
      <c r="G3" s="142"/>
      <c r="I3" s="68"/>
    </row>
    <row r="4" spans="1:24" s="32" customFormat="1" ht="19.5" customHeight="1" x14ac:dyDescent="0.6">
      <c r="A4" s="70"/>
      <c r="B4" s="71"/>
      <c r="C4" s="72"/>
      <c r="D4" s="73"/>
      <c r="E4" s="71"/>
      <c r="F4" s="71"/>
      <c r="G4" s="74"/>
      <c r="I4" s="68"/>
    </row>
    <row r="5" spans="1:24" s="32" customFormat="1" ht="19.5" customHeight="1" x14ac:dyDescent="0.6">
      <c r="A5" s="81"/>
      <c r="B5" s="71"/>
      <c r="C5" s="72"/>
      <c r="D5" s="73"/>
      <c r="E5" s="71"/>
      <c r="F5" s="71"/>
      <c r="G5" s="74"/>
      <c r="I5" s="68"/>
    </row>
    <row r="6" spans="1:24" s="32" customFormat="1" ht="19.5" customHeight="1" x14ac:dyDescent="0.6">
      <c r="A6" s="70"/>
      <c r="B6" s="71"/>
      <c r="C6" s="72"/>
      <c r="D6" s="73"/>
      <c r="E6" s="71"/>
      <c r="F6" s="71"/>
      <c r="G6" s="74"/>
      <c r="I6" s="68"/>
    </row>
    <row r="7" spans="1:24" s="32" customFormat="1" ht="19.5" customHeight="1" x14ac:dyDescent="0.6">
      <c r="A7" s="143" t="s">
        <v>114</v>
      </c>
      <c r="B7" s="143"/>
      <c r="C7" s="143"/>
      <c r="D7" s="143"/>
      <c r="E7" s="143"/>
      <c r="F7" s="143"/>
      <c r="G7" s="143"/>
      <c r="I7" s="68"/>
    </row>
    <row r="8" spans="1:24" s="79" customFormat="1" ht="19.5" customHeight="1" thickBot="1" x14ac:dyDescent="0.65">
      <c r="A8" s="75"/>
      <c r="B8" s="76"/>
      <c r="C8" s="77"/>
      <c r="D8" s="77"/>
      <c r="E8" s="77"/>
      <c r="F8" s="77"/>
      <c r="G8" s="78"/>
      <c r="H8" s="32"/>
      <c r="I8" s="68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s="80" customFormat="1" ht="38.25" customHeight="1" thickTop="1" thickBot="1" x14ac:dyDescent="0.6">
      <c r="A9" s="84" t="s">
        <v>2</v>
      </c>
      <c r="B9" s="85" t="s">
        <v>3</v>
      </c>
      <c r="C9" s="86" t="s">
        <v>4</v>
      </c>
      <c r="D9" s="87" t="s">
        <v>5</v>
      </c>
      <c r="E9" s="87" t="s">
        <v>6</v>
      </c>
      <c r="F9" s="88" t="s">
        <v>7</v>
      </c>
      <c r="G9" s="89" t="s">
        <v>112</v>
      </c>
      <c r="I9" s="132"/>
    </row>
    <row r="10" spans="1:24" s="7" customFormat="1" ht="25.5" customHeight="1" thickTop="1" x14ac:dyDescent="0.6">
      <c r="A10" s="82"/>
      <c r="B10" s="18"/>
      <c r="C10" s="19"/>
      <c r="D10" s="20"/>
      <c r="E10" s="21"/>
      <c r="F10" s="36"/>
      <c r="G10" s="37"/>
      <c r="I10" s="133"/>
    </row>
    <row r="11" spans="1:24" s="7" customFormat="1" ht="25.5" customHeight="1" x14ac:dyDescent="0.6">
      <c r="A11" s="13">
        <v>1</v>
      </c>
      <c r="B11" s="9" t="s">
        <v>8</v>
      </c>
      <c r="C11" s="10"/>
      <c r="D11" s="11"/>
      <c r="E11" s="12"/>
      <c r="F11" s="5"/>
      <c r="G11" s="6"/>
      <c r="I11" s="133"/>
    </row>
    <row r="12" spans="1:24" s="7" customFormat="1" ht="25.5" customHeight="1" x14ac:dyDescent="0.6">
      <c r="A12" s="14">
        <v>1.01</v>
      </c>
      <c r="B12" s="15" t="s">
        <v>9</v>
      </c>
      <c r="C12" s="10">
        <v>1</v>
      </c>
      <c r="D12" s="11" t="s">
        <v>10</v>
      </c>
      <c r="E12" s="12"/>
      <c r="F12" s="5">
        <f>ROUNDUP(C12*E12,2)</f>
        <v>0</v>
      </c>
      <c r="G12" s="6"/>
      <c r="I12" s="133"/>
    </row>
    <row r="13" spans="1:24" s="7" customFormat="1" ht="36.75" customHeight="1" x14ac:dyDescent="0.6">
      <c r="A13" s="14">
        <v>1.02</v>
      </c>
      <c r="B13" s="15" t="s">
        <v>11</v>
      </c>
      <c r="C13" s="10">
        <v>1</v>
      </c>
      <c r="D13" s="11" t="s">
        <v>12</v>
      </c>
      <c r="E13" s="12"/>
      <c r="F13" s="5">
        <f>ROUNDUP(C13*E13,2)</f>
        <v>0</v>
      </c>
      <c r="G13" s="6">
        <f>SUM(F12:F13)</f>
        <v>0</v>
      </c>
      <c r="I13" s="133"/>
    </row>
    <row r="14" spans="1:24" s="7" customFormat="1" ht="21" customHeight="1" x14ac:dyDescent="0.6">
      <c r="A14" s="16"/>
      <c r="B14" s="15"/>
      <c r="C14" s="10"/>
      <c r="D14" s="11"/>
      <c r="E14" s="12"/>
      <c r="F14" s="5"/>
      <c r="G14" s="6"/>
      <c r="I14" s="133"/>
    </row>
    <row r="15" spans="1:24" s="7" customFormat="1" ht="24" customHeight="1" x14ac:dyDescent="0.6">
      <c r="A15" s="13">
        <v>2</v>
      </c>
      <c r="B15" s="9" t="s">
        <v>13</v>
      </c>
      <c r="C15" s="10"/>
      <c r="D15" s="11"/>
      <c r="E15" s="12"/>
      <c r="F15" s="5"/>
      <c r="G15" s="6"/>
      <c r="I15" s="133"/>
    </row>
    <row r="16" spans="1:24" s="7" customFormat="1" ht="46.5" customHeight="1" x14ac:dyDescent="0.6">
      <c r="A16" s="14">
        <v>2.0099999999999998</v>
      </c>
      <c r="B16" s="15" t="s">
        <v>14</v>
      </c>
      <c r="C16" s="10">
        <v>1</v>
      </c>
      <c r="D16" s="11" t="s">
        <v>15</v>
      </c>
      <c r="E16" s="12"/>
      <c r="F16" s="5">
        <f>ROUNDUP(C16*E16,2)</f>
        <v>0</v>
      </c>
      <c r="G16" s="6"/>
      <c r="I16" s="133"/>
    </row>
    <row r="17" spans="1:9" s="7" customFormat="1" ht="42.75" customHeight="1" x14ac:dyDescent="0.6">
      <c r="A17" s="14">
        <v>2.0199999999999996</v>
      </c>
      <c r="B17" s="15" t="s">
        <v>16</v>
      </c>
      <c r="C17" s="10">
        <v>250</v>
      </c>
      <c r="D17" s="11" t="s">
        <v>17</v>
      </c>
      <c r="E17" s="12"/>
      <c r="F17" s="5">
        <f t="shared" ref="F17:F22" si="0">ROUNDUP(C17*E17,2)</f>
        <v>0</v>
      </c>
      <c r="G17" s="6"/>
      <c r="I17" s="133"/>
    </row>
    <row r="18" spans="1:9" s="7" customFormat="1" ht="27.75" customHeight="1" x14ac:dyDescent="0.6">
      <c r="A18" s="14">
        <v>2.0299999999999998</v>
      </c>
      <c r="B18" s="15" t="s">
        <v>18</v>
      </c>
      <c r="C18" s="10">
        <v>20</v>
      </c>
      <c r="D18" s="11" t="s">
        <v>19</v>
      </c>
      <c r="E18" s="12"/>
      <c r="F18" s="5">
        <f t="shared" si="0"/>
        <v>0</v>
      </c>
      <c r="G18" s="6"/>
      <c r="I18" s="133"/>
    </row>
    <row r="19" spans="1:9" s="7" customFormat="1" ht="27.75" customHeight="1" x14ac:dyDescent="0.6">
      <c r="A19" s="14">
        <v>2.04</v>
      </c>
      <c r="B19" s="15" t="s">
        <v>111</v>
      </c>
      <c r="C19" s="10">
        <v>280</v>
      </c>
      <c r="D19" s="11" t="s">
        <v>17</v>
      </c>
      <c r="E19" s="12"/>
      <c r="F19" s="5">
        <f t="shared" si="0"/>
        <v>0</v>
      </c>
      <c r="G19" s="6"/>
      <c r="I19" s="133"/>
    </row>
    <row r="20" spans="1:9" s="7" customFormat="1" ht="43.5" customHeight="1" x14ac:dyDescent="0.6">
      <c r="A20" s="14">
        <v>2.0499999999999998</v>
      </c>
      <c r="B20" s="15" t="s">
        <v>20</v>
      </c>
      <c r="C20" s="10">
        <v>249.64999999999998</v>
      </c>
      <c r="D20" s="11" t="s">
        <v>21</v>
      </c>
      <c r="E20" s="12"/>
      <c r="F20" s="5">
        <f t="shared" si="0"/>
        <v>0</v>
      </c>
      <c r="G20" s="6"/>
      <c r="I20" s="133"/>
    </row>
    <row r="21" spans="1:9" s="7" customFormat="1" ht="25.5" customHeight="1" x14ac:dyDescent="0.6">
      <c r="A21" s="14">
        <v>2.06</v>
      </c>
      <c r="B21" s="1" t="s">
        <v>22</v>
      </c>
      <c r="C21" s="2">
        <v>89.520000000000437</v>
      </c>
      <c r="D21" s="3" t="s">
        <v>23</v>
      </c>
      <c r="E21" s="4"/>
      <c r="F21" s="5">
        <f t="shared" si="0"/>
        <v>0</v>
      </c>
      <c r="G21" s="6"/>
      <c r="I21" s="133"/>
    </row>
    <row r="22" spans="1:9" s="7" customFormat="1" ht="21" customHeight="1" x14ac:dyDescent="0.6">
      <c r="A22" s="14">
        <v>2.0699999999999998</v>
      </c>
      <c r="B22" s="15" t="s">
        <v>24</v>
      </c>
      <c r="C22" s="10">
        <v>542.67000000000007</v>
      </c>
      <c r="D22" s="11" t="s">
        <v>23</v>
      </c>
      <c r="E22" s="12"/>
      <c r="F22" s="5">
        <f t="shared" si="0"/>
        <v>0</v>
      </c>
      <c r="G22" s="6">
        <f>SUM(F16:F22)</f>
        <v>0</v>
      </c>
      <c r="I22" s="133"/>
    </row>
    <row r="23" spans="1:9" s="7" customFormat="1" ht="21" customHeight="1" x14ac:dyDescent="0.6">
      <c r="A23" s="14"/>
      <c r="B23" s="15"/>
      <c r="C23" s="10"/>
      <c r="D23" s="11"/>
      <c r="E23" s="12"/>
      <c r="F23" s="5"/>
      <c r="G23" s="6"/>
      <c r="I23" s="133"/>
    </row>
    <row r="24" spans="1:9" s="7" customFormat="1" ht="24" customHeight="1" x14ac:dyDescent="0.6">
      <c r="A24" s="13">
        <v>3</v>
      </c>
      <c r="B24" s="9" t="s">
        <v>25</v>
      </c>
      <c r="C24" s="10"/>
      <c r="D24" s="11"/>
      <c r="E24" s="12"/>
      <c r="F24" s="5"/>
      <c r="G24" s="6"/>
      <c r="I24" s="133"/>
    </row>
    <row r="25" spans="1:9" s="7" customFormat="1" ht="24" customHeight="1" x14ac:dyDescent="0.6">
      <c r="A25" s="14">
        <v>3.01</v>
      </c>
      <c r="B25" s="15" t="s">
        <v>26</v>
      </c>
      <c r="C25" s="10">
        <v>806.47400000000016</v>
      </c>
      <c r="D25" s="11" t="s">
        <v>23</v>
      </c>
      <c r="E25" s="12"/>
      <c r="F25" s="5">
        <f t="shared" ref="F25:F33" si="1">ROUNDUP(C25*E25,2)</f>
        <v>0</v>
      </c>
      <c r="G25" s="6"/>
      <c r="I25" s="133"/>
    </row>
    <row r="26" spans="1:9" s="7" customFormat="1" ht="24" customHeight="1" x14ac:dyDescent="0.6">
      <c r="A26" s="14">
        <v>3.0199999999999996</v>
      </c>
      <c r="B26" s="15" t="s">
        <v>27</v>
      </c>
      <c r="C26" s="10">
        <v>151.64999999999998</v>
      </c>
      <c r="D26" s="11" t="s">
        <v>23</v>
      </c>
      <c r="E26" s="12"/>
      <c r="F26" s="5">
        <f t="shared" si="1"/>
        <v>0</v>
      </c>
      <c r="G26" s="6"/>
      <c r="I26" s="133"/>
    </row>
    <row r="27" spans="1:9" s="7" customFormat="1" ht="24" customHeight="1" x14ac:dyDescent="0.6">
      <c r="A27" s="14">
        <v>3.0299999999999994</v>
      </c>
      <c r="B27" s="15" t="s">
        <v>28</v>
      </c>
      <c r="C27" s="10">
        <v>175</v>
      </c>
      <c r="D27" s="11" t="s">
        <v>23</v>
      </c>
      <c r="E27" s="12"/>
      <c r="F27" s="5">
        <f t="shared" si="1"/>
        <v>0</v>
      </c>
      <c r="G27" s="6"/>
      <c r="I27" s="133"/>
    </row>
    <row r="28" spans="1:9" s="7" customFormat="1" ht="24" customHeight="1" x14ac:dyDescent="0.6">
      <c r="A28" s="14">
        <v>3.04</v>
      </c>
      <c r="B28" s="15" t="s">
        <v>29</v>
      </c>
      <c r="C28" s="10">
        <v>164.52</v>
      </c>
      <c r="D28" s="11" t="s">
        <v>23</v>
      </c>
      <c r="E28" s="12"/>
      <c r="F28" s="5">
        <f t="shared" si="1"/>
        <v>0</v>
      </c>
      <c r="G28" s="6"/>
      <c r="I28" s="133"/>
    </row>
    <row r="29" spans="1:9" s="7" customFormat="1" ht="24" customHeight="1" x14ac:dyDescent="0.6">
      <c r="A29" s="14">
        <v>3.05</v>
      </c>
      <c r="B29" s="15" t="s">
        <v>30</v>
      </c>
      <c r="C29" s="10">
        <v>1778.8300000000008</v>
      </c>
      <c r="D29" s="11" t="s">
        <v>23</v>
      </c>
      <c r="E29" s="12"/>
      <c r="F29" s="5">
        <f t="shared" si="1"/>
        <v>0</v>
      </c>
      <c r="G29" s="6"/>
      <c r="I29" s="133"/>
    </row>
    <row r="30" spans="1:9" s="17" customFormat="1" ht="39.75" customHeight="1" x14ac:dyDescent="0.6">
      <c r="A30" s="14">
        <v>3.06</v>
      </c>
      <c r="B30" s="15" t="s">
        <v>31</v>
      </c>
      <c r="C30" s="10">
        <v>2229.4600000000028</v>
      </c>
      <c r="D30" s="11" t="s">
        <v>23</v>
      </c>
      <c r="E30" s="12"/>
      <c r="F30" s="5">
        <f t="shared" si="1"/>
        <v>0</v>
      </c>
      <c r="G30" s="6"/>
      <c r="I30" s="134"/>
    </row>
    <row r="31" spans="1:9" s="17" customFormat="1" ht="21.75" customHeight="1" x14ac:dyDescent="0.6">
      <c r="A31" s="14">
        <v>3.07</v>
      </c>
      <c r="B31" s="15" t="s">
        <v>32</v>
      </c>
      <c r="C31" s="10">
        <v>2728.4960000000001</v>
      </c>
      <c r="D31" s="11" t="s">
        <v>33</v>
      </c>
      <c r="E31" s="12"/>
      <c r="F31" s="5">
        <f t="shared" si="1"/>
        <v>0</v>
      </c>
      <c r="G31" s="6"/>
      <c r="I31" s="134"/>
    </row>
    <row r="32" spans="1:9" s="7" customFormat="1" ht="21.75" customHeight="1" x14ac:dyDescent="0.6">
      <c r="A32" s="14">
        <v>3.08</v>
      </c>
      <c r="B32" s="15" t="s">
        <v>34</v>
      </c>
      <c r="C32" s="10">
        <v>1245.5699999999997</v>
      </c>
      <c r="D32" s="11" t="s">
        <v>23</v>
      </c>
      <c r="E32" s="12"/>
      <c r="F32" s="5">
        <f t="shared" si="1"/>
        <v>0</v>
      </c>
      <c r="G32" s="6"/>
      <c r="I32" s="133"/>
    </row>
    <row r="33" spans="1:9" s="7" customFormat="1" ht="35.25" customHeight="1" x14ac:dyDescent="0.6">
      <c r="A33" s="14">
        <v>3.09</v>
      </c>
      <c r="B33" s="18" t="s">
        <v>35</v>
      </c>
      <c r="C33" s="19">
        <v>8500</v>
      </c>
      <c r="D33" s="20" t="s">
        <v>36</v>
      </c>
      <c r="E33" s="21"/>
      <c r="F33" s="5">
        <f t="shared" si="1"/>
        <v>0</v>
      </c>
      <c r="G33" s="6">
        <f>SUM(F25:F33)</f>
        <v>0</v>
      </c>
      <c r="I33" s="133"/>
    </row>
    <row r="34" spans="1:9" s="7" customFormat="1" ht="21.75" customHeight="1" x14ac:dyDescent="0.6">
      <c r="A34" s="16"/>
      <c r="B34" s="15"/>
      <c r="C34" s="10"/>
      <c r="D34" s="11"/>
      <c r="E34" s="12"/>
      <c r="F34" s="5"/>
      <c r="G34" s="6"/>
      <c r="I34" s="133"/>
    </row>
    <row r="35" spans="1:9" s="7" customFormat="1" ht="21.75" customHeight="1" x14ac:dyDescent="0.6">
      <c r="A35" s="13">
        <v>4</v>
      </c>
      <c r="B35" s="9" t="s">
        <v>37</v>
      </c>
      <c r="C35" s="10"/>
      <c r="D35" s="11"/>
      <c r="E35" s="12"/>
      <c r="F35" s="5"/>
      <c r="G35" s="6"/>
      <c r="I35" s="133"/>
    </row>
    <row r="36" spans="1:9" s="7" customFormat="1" ht="21.75" customHeight="1" x14ac:dyDescent="0.6">
      <c r="A36" s="14">
        <v>4.01</v>
      </c>
      <c r="B36" s="15" t="s">
        <v>38</v>
      </c>
      <c r="C36" s="10">
        <v>130</v>
      </c>
      <c r="D36" s="11" t="s">
        <v>17</v>
      </c>
      <c r="E36" s="12"/>
      <c r="F36" s="5">
        <f t="shared" ref="F36:F40" si="2">ROUNDUP(C36*E36,2)</f>
        <v>0</v>
      </c>
      <c r="G36" s="6"/>
      <c r="I36" s="133"/>
    </row>
    <row r="37" spans="1:9" s="7" customFormat="1" ht="21.75" customHeight="1" x14ac:dyDescent="0.6">
      <c r="A37" s="14">
        <v>4.0199999999999996</v>
      </c>
      <c r="B37" s="15" t="s">
        <v>39</v>
      </c>
      <c r="C37" s="10">
        <v>25</v>
      </c>
      <c r="D37" s="11" t="s">
        <v>17</v>
      </c>
      <c r="E37" s="12"/>
      <c r="F37" s="5">
        <f t="shared" si="2"/>
        <v>0</v>
      </c>
      <c r="G37" s="6"/>
      <c r="I37" s="133"/>
    </row>
    <row r="38" spans="1:9" s="7" customFormat="1" ht="21.75" customHeight="1" x14ac:dyDescent="0.6">
      <c r="A38" s="14">
        <v>4.03</v>
      </c>
      <c r="B38" s="15" t="s">
        <v>40</v>
      </c>
      <c r="C38" s="10">
        <v>263.59999999999997</v>
      </c>
      <c r="D38" s="11" t="s">
        <v>17</v>
      </c>
      <c r="E38" s="12"/>
      <c r="F38" s="5">
        <f t="shared" si="2"/>
        <v>0</v>
      </c>
      <c r="G38" s="6"/>
      <c r="I38" s="133"/>
    </row>
    <row r="39" spans="1:9" s="7" customFormat="1" ht="21.75" customHeight="1" x14ac:dyDescent="0.6">
      <c r="A39" s="14">
        <v>4.04</v>
      </c>
      <c r="B39" s="15" t="s">
        <v>41</v>
      </c>
      <c r="C39" s="10">
        <v>30</v>
      </c>
      <c r="D39" s="11" t="s">
        <v>17</v>
      </c>
      <c r="E39" s="12"/>
      <c r="F39" s="5">
        <f t="shared" si="2"/>
        <v>0</v>
      </c>
      <c r="G39" s="6"/>
      <c r="I39" s="133"/>
    </row>
    <row r="40" spans="1:9" s="7" customFormat="1" ht="21.75" customHeight="1" x14ac:dyDescent="0.6">
      <c r="A40" s="14">
        <v>4.05</v>
      </c>
      <c r="B40" s="15" t="s">
        <v>42</v>
      </c>
      <c r="C40" s="10">
        <v>300</v>
      </c>
      <c r="D40" s="11" t="s">
        <v>17</v>
      </c>
      <c r="E40" s="12"/>
      <c r="F40" s="5">
        <f t="shared" si="2"/>
        <v>0</v>
      </c>
      <c r="G40" s="6">
        <f>SUM(F36:F40)</f>
        <v>0</v>
      </c>
      <c r="I40" s="133"/>
    </row>
    <row r="41" spans="1:9" s="7" customFormat="1" ht="21.75" customHeight="1" x14ac:dyDescent="0.6">
      <c r="A41" s="16"/>
      <c r="B41" s="15"/>
      <c r="C41" s="10"/>
      <c r="D41" s="11"/>
      <c r="E41" s="12"/>
      <c r="F41" s="5"/>
      <c r="G41" s="6"/>
      <c r="I41" s="133"/>
    </row>
    <row r="42" spans="1:9" s="7" customFormat="1" ht="49.5" customHeight="1" x14ac:dyDescent="0.6">
      <c r="A42" s="22">
        <v>5</v>
      </c>
      <c r="B42" s="9" t="s">
        <v>43</v>
      </c>
      <c r="C42" s="10"/>
      <c r="D42" s="11"/>
      <c r="E42" s="12"/>
      <c r="F42" s="5"/>
      <c r="G42" s="6"/>
      <c r="I42" s="133"/>
    </row>
    <row r="43" spans="1:9" s="7" customFormat="1" ht="21.75" customHeight="1" x14ac:dyDescent="0.6">
      <c r="A43" s="14">
        <v>5.01</v>
      </c>
      <c r="B43" s="15" t="s">
        <v>44</v>
      </c>
      <c r="C43" s="10">
        <v>10</v>
      </c>
      <c r="D43" s="11" t="s">
        <v>45</v>
      </c>
      <c r="E43" s="12"/>
      <c r="F43" s="5">
        <f t="shared" ref="F43:F44" si="3">ROUNDUP(C43*E43,2)</f>
        <v>0</v>
      </c>
      <c r="G43" s="6"/>
      <c r="I43" s="133"/>
    </row>
    <row r="44" spans="1:9" s="7" customFormat="1" ht="21.75" customHeight="1" x14ac:dyDescent="0.6">
      <c r="A44" s="14">
        <v>5.0199999999999996</v>
      </c>
      <c r="B44" s="15" t="s">
        <v>46</v>
      </c>
      <c r="C44" s="10">
        <v>10</v>
      </c>
      <c r="D44" s="11" t="s">
        <v>45</v>
      </c>
      <c r="E44" s="12"/>
      <c r="F44" s="5">
        <f t="shared" si="3"/>
        <v>0</v>
      </c>
      <c r="G44" s="6">
        <f>SUM(F43:F44)</f>
        <v>0</v>
      </c>
      <c r="I44" s="133"/>
    </row>
    <row r="45" spans="1:9" s="7" customFormat="1" ht="21.75" customHeight="1" thickBot="1" x14ac:dyDescent="0.65">
      <c r="A45" s="135"/>
      <c r="B45" s="136"/>
      <c r="C45" s="137"/>
      <c r="D45" s="138"/>
      <c r="E45" s="139"/>
      <c r="F45" s="140"/>
      <c r="G45" s="141"/>
      <c r="I45" s="133"/>
    </row>
    <row r="46" spans="1:9" s="7" customFormat="1" ht="21.75" customHeight="1" thickTop="1" x14ac:dyDescent="0.6">
      <c r="A46" s="23">
        <v>6</v>
      </c>
      <c r="B46" s="24" t="s">
        <v>47</v>
      </c>
      <c r="C46" s="2"/>
      <c r="D46" s="3"/>
      <c r="E46" s="4"/>
      <c r="F46" s="5"/>
      <c r="G46" s="6"/>
      <c r="I46" s="133"/>
    </row>
    <row r="47" spans="1:9" s="7" customFormat="1" ht="21.75" customHeight="1" x14ac:dyDescent="0.6">
      <c r="A47" s="14">
        <v>6.01</v>
      </c>
      <c r="B47" s="15" t="s">
        <v>48</v>
      </c>
      <c r="C47" s="10">
        <v>10</v>
      </c>
      <c r="D47" s="11" t="s">
        <v>19</v>
      </c>
      <c r="E47" s="12"/>
      <c r="F47" s="5">
        <f t="shared" ref="F47:F48" si="4">ROUNDUP(C47*E47,2)</f>
        <v>0</v>
      </c>
      <c r="G47" s="6"/>
      <c r="I47" s="133"/>
    </row>
    <row r="48" spans="1:9" s="7" customFormat="1" ht="25.5" customHeight="1" x14ac:dyDescent="0.6">
      <c r="A48" s="14">
        <v>6.02</v>
      </c>
      <c r="B48" s="1" t="s">
        <v>49</v>
      </c>
      <c r="C48" s="2">
        <v>50</v>
      </c>
      <c r="D48" s="3" t="s">
        <v>19</v>
      </c>
      <c r="E48" s="4"/>
      <c r="F48" s="5">
        <f t="shared" si="4"/>
        <v>0</v>
      </c>
      <c r="G48" s="6">
        <f>SUM(F47:F48)</f>
        <v>0</v>
      </c>
      <c r="I48" s="133"/>
    </row>
    <row r="49" spans="1:9" s="7" customFormat="1" ht="21" customHeight="1" x14ac:dyDescent="0.6">
      <c r="A49" s="16"/>
      <c r="B49" s="15"/>
      <c r="C49" s="10"/>
      <c r="D49" s="11"/>
      <c r="E49" s="12"/>
      <c r="F49" s="5"/>
      <c r="G49" s="6"/>
      <c r="I49" s="133"/>
    </row>
    <row r="50" spans="1:9" s="7" customFormat="1" ht="21" customHeight="1" x14ac:dyDescent="0.6">
      <c r="A50" s="22">
        <v>7</v>
      </c>
      <c r="B50" s="9" t="s">
        <v>50</v>
      </c>
      <c r="C50" s="10"/>
      <c r="D50" s="11"/>
      <c r="E50" s="12"/>
      <c r="F50" s="5"/>
      <c r="G50" s="6"/>
      <c r="I50" s="133"/>
    </row>
    <row r="51" spans="1:9" s="17" customFormat="1" ht="21" customHeight="1" x14ac:dyDescent="0.6">
      <c r="A51" s="14">
        <v>7.01</v>
      </c>
      <c r="B51" s="15" t="s">
        <v>51</v>
      </c>
      <c r="C51" s="10">
        <v>35</v>
      </c>
      <c r="D51" s="11" t="s">
        <v>19</v>
      </c>
      <c r="E51" s="12"/>
      <c r="F51" s="5">
        <f t="shared" ref="F51:F52" si="5">ROUNDUP(C51*E51,2)</f>
        <v>0</v>
      </c>
      <c r="G51" s="6"/>
      <c r="I51" s="134"/>
    </row>
    <row r="52" spans="1:9" s="7" customFormat="1" ht="21" customHeight="1" x14ac:dyDescent="0.6">
      <c r="A52" s="14">
        <v>7.02</v>
      </c>
      <c r="B52" s="15" t="s">
        <v>52</v>
      </c>
      <c r="C52" s="10">
        <v>20</v>
      </c>
      <c r="D52" s="11" t="s">
        <v>19</v>
      </c>
      <c r="E52" s="12"/>
      <c r="F52" s="5">
        <f t="shared" si="5"/>
        <v>0</v>
      </c>
      <c r="G52" s="6">
        <f>SUM(F51:F52)</f>
        <v>0</v>
      </c>
      <c r="I52" s="133"/>
    </row>
    <row r="53" spans="1:9" s="7" customFormat="1" ht="21" customHeight="1" x14ac:dyDescent="0.6">
      <c r="A53" s="16"/>
      <c r="B53" s="15"/>
      <c r="C53" s="10"/>
      <c r="D53" s="11"/>
      <c r="E53" s="12"/>
      <c r="F53" s="5"/>
      <c r="G53" s="6"/>
      <c r="I53" s="133"/>
    </row>
    <row r="54" spans="1:9" s="7" customFormat="1" ht="23.25" customHeight="1" x14ac:dyDescent="0.6">
      <c r="A54" s="22">
        <v>8</v>
      </c>
      <c r="B54" s="9" t="s">
        <v>53</v>
      </c>
      <c r="C54" s="10"/>
      <c r="D54" s="11"/>
      <c r="E54" s="12"/>
      <c r="F54" s="5"/>
      <c r="G54" s="6"/>
      <c r="I54" s="133"/>
    </row>
    <row r="55" spans="1:9" s="17" customFormat="1" ht="23.25" customHeight="1" x14ac:dyDescent="0.6">
      <c r="A55" s="14">
        <v>8.01</v>
      </c>
      <c r="B55" s="15" t="s">
        <v>54</v>
      </c>
      <c r="C55" s="10">
        <v>1804.3820000000003</v>
      </c>
      <c r="D55" s="11" t="s">
        <v>17</v>
      </c>
      <c r="E55" s="12"/>
      <c r="F55" s="5">
        <f t="shared" ref="F55:F64" si="6">ROUNDUP(C55*E55,2)</f>
        <v>0</v>
      </c>
      <c r="G55" s="6"/>
      <c r="I55" s="134"/>
    </row>
    <row r="56" spans="1:9" s="17" customFormat="1" ht="23.25" customHeight="1" x14ac:dyDescent="0.6">
      <c r="A56" s="14">
        <v>8.02</v>
      </c>
      <c r="B56" s="15" t="s">
        <v>55</v>
      </c>
      <c r="C56" s="10">
        <v>2517.0900000000006</v>
      </c>
      <c r="D56" s="11" t="s">
        <v>56</v>
      </c>
      <c r="E56" s="12"/>
      <c r="F56" s="5">
        <f t="shared" si="6"/>
        <v>0</v>
      </c>
      <c r="G56" s="6"/>
      <c r="I56" s="134"/>
    </row>
    <row r="57" spans="1:9" s="7" customFormat="1" ht="23.25" customHeight="1" x14ac:dyDescent="0.6">
      <c r="A57" s="14">
        <v>8.0299999999999994</v>
      </c>
      <c r="B57" s="15" t="s">
        <v>57</v>
      </c>
      <c r="C57" s="10">
        <v>211.89999999999998</v>
      </c>
      <c r="D57" s="11" t="s">
        <v>17</v>
      </c>
      <c r="E57" s="12"/>
      <c r="F57" s="5">
        <f t="shared" si="6"/>
        <v>0</v>
      </c>
      <c r="G57" s="6"/>
      <c r="I57" s="133"/>
    </row>
    <row r="58" spans="1:9" s="7" customFormat="1" ht="23.25" customHeight="1" x14ac:dyDescent="0.6">
      <c r="A58" s="14">
        <v>8.0399999999999991</v>
      </c>
      <c r="B58" s="15" t="s">
        <v>58</v>
      </c>
      <c r="C58" s="10">
        <v>23</v>
      </c>
      <c r="D58" s="11" t="s">
        <v>19</v>
      </c>
      <c r="E58" s="12"/>
      <c r="F58" s="5">
        <f t="shared" si="6"/>
        <v>0</v>
      </c>
      <c r="G58" s="6"/>
      <c r="I58" s="133"/>
    </row>
    <row r="59" spans="1:9" s="7" customFormat="1" ht="41.25" customHeight="1" x14ac:dyDescent="0.6">
      <c r="A59" s="14">
        <v>8.0500000000000007</v>
      </c>
      <c r="B59" s="15" t="s">
        <v>59</v>
      </c>
      <c r="C59" s="10">
        <v>133.39999999999998</v>
      </c>
      <c r="D59" s="11" t="s">
        <v>17</v>
      </c>
      <c r="E59" s="12"/>
      <c r="F59" s="5">
        <f t="shared" si="6"/>
        <v>0</v>
      </c>
      <c r="G59" s="6"/>
      <c r="I59" s="133"/>
    </row>
    <row r="60" spans="1:9" s="7" customFormat="1" ht="47.25" customHeight="1" x14ac:dyDescent="0.6">
      <c r="A60" s="14">
        <v>8.06</v>
      </c>
      <c r="B60" s="15" t="s">
        <v>60</v>
      </c>
      <c r="C60" s="10">
        <v>1</v>
      </c>
      <c r="D60" s="11" t="s">
        <v>12</v>
      </c>
      <c r="E60" s="12"/>
      <c r="F60" s="5">
        <f t="shared" si="6"/>
        <v>0</v>
      </c>
      <c r="G60" s="6"/>
      <c r="I60" s="133"/>
    </row>
    <row r="61" spans="1:9" s="7" customFormat="1" ht="42.75" customHeight="1" x14ac:dyDescent="0.6">
      <c r="A61" s="14">
        <v>8.07</v>
      </c>
      <c r="B61" s="15" t="s">
        <v>61</v>
      </c>
      <c r="C61" s="10">
        <v>5</v>
      </c>
      <c r="D61" s="11" t="s">
        <v>19</v>
      </c>
      <c r="E61" s="12"/>
      <c r="F61" s="5">
        <f t="shared" si="6"/>
        <v>0</v>
      </c>
      <c r="G61" s="6"/>
      <c r="I61" s="133"/>
    </row>
    <row r="62" spans="1:9" s="7" customFormat="1" ht="78.75" customHeight="1" x14ac:dyDescent="0.6">
      <c r="A62" s="14">
        <v>8.08</v>
      </c>
      <c r="B62" s="15" t="s">
        <v>62</v>
      </c>
      <c r="C62" s="10">
        <v>103.33399999999999</v>
      </c>
      <c r="D62" s="11" t="s">
        <v>63</v>
      </c>
      <c r="E62" s="12"/>
      <c r="F62" s="5">
        <f t="shared" si="6"/>
        <v>0</v>
      </c>
      <c r="G62" s="6"/>
      <c r="I62" s="133"/>
    </row>
    <row r="63" spans="1:9" s="7" customFormat="1" ht="21.75" customHeight="1" x14ac:dyDescent="0.6">
      <c r="A63" s="14">
        <v>8.09</v>
      </c>
      <c r="B63" s="15" t="s">
        <v>64</v>
      </c>
      <c r="C63" s="10">
        <v>740.0029999999997</v>
      </c>
      <c r="D63" s="11" t="s">
        <v>65</v>
      </c>
      <c r="E63" s="12"/>
      <c r="F63" s="5">
        <f t="shared" si="6"/>
        <v>0</v>
      </c>
      <c r="G63" s="6"/>
      <c r="I63" s="133"/>
    </row>
    <row r="64" spans="1:9" s="7" customFormat="1" ht="21.75" customHeight="1" x14ac:dyDescent="0.6">
      <c r="A64" s="14">
        <v>8.1</v>
      </c>
      <c r="B64" s="15" t="s">
        <v>66</v>
      </c>
      <c r="C64" s="10">
        <v>420.75000000000011</v>
      </c>
      <c r="D64" s="11" t="s">
        <v>67</v>
      </c>
      <c r="E64" s="12"/>
      <c r="F64" s="5">
        <f t="shared" si="6"/>
        <v>0</v>
      </c>
      <c r="G64" s="6">
        <f>SUM(F55:F64)</f>
        <v>0</v>
      </c>
      <c r="I64" s="133"/>
    </row>
    <row r="65" spans="1:9" s="7" customFormat="1" ht="21.75" customHeight="1" x14ac:dyDescent="0.6">
      <c r="A65" s="16"/>
      <c r="B65" s="15"/>
      <c r="C65" s="10"/>
      <c r="D65" s="11"/>
      <c r="E65" s="12"/>
      <c r="F65" s="5"/>
      <c r="G65" s="6"/>
      <c r="I65" s="133"/>
    </row>
    <row r="66" spans="1:9" s="7" customFormat="1" ht="21.75" customHeight="1" x14ac:dyDescent="0.6">
      <c r="A66" s="22">
        <v>9</v>
      </c>
      <c r="B66" s="9" t="s">
        <v>68</v>
      </c>
      <c r="C66" s="10"/>
      <c r="D66" s="11"/>
      <c r="E66" s="12"/>
      <c r="F66" s="5"/>
      <c r="G66" s="6"/>
      <c r="I66" s="133"/>
    </row>
    <row r="67" spans="1:9" s="7" customFormat="1" ht="21.75" customHeight="1" x14ac:dyDescent="0.6">
      <c r="A67" s="14">
        <v>9.01</v>
      </c>
      <c r="B67" s="15" t="s">
        <v>69</v>
      </c>
      <c r="C67" s="10">
        <v>1</v>
      </c>
      <c r="D67" s="11" t="s">
        <v>12</v>
      </c>
      <c r="E67" s="12"/>
      <c r="F67" s="5">
        <f t="shared" ref="F67:F69" si="7">ROUNDUP(C67*E67,2)</f>
        <v>0</v>
      </c>
      <c r="G67" s="6">
        <f>F67</f>
        <v>0</v>
      </c>
      <c r="I67" s="133"/>
    </row>
    <row r="68" spans="1:9" s="7" customFormat="1" ht="21" customHeight="1" x14ac:dyDescent="0.6">
      <c r="A68" s="16"/>
      <c r="B68" s="15"/>
      <c r="C68" s="10"/>
      <c r="D68" s="11"/>
      <c r="E68" s="12"/>
      <c r="F68" s="5"/>
      <c r="G68" s="6"/>
      <c r="I68" s="133"/>
    </row>
    <row r="69" spans="1:9" s="7" customFormat="1" ht="44.25" customHeight="1" x14ac:dyDescent="0.6">
      <c r="A69" s="22">
        <v>10</v>
      </c>
      <c r="B69" s="9" t="s">
        <v>70</v>
      </c>
      <c r="C69" s="10">
        <v>1</v>
      </c>
      <c r="D69" s="11" t="s">
        <v>12</v>
      </c>
      <c r="E69" s="12"/>
      <c r="F69" s="5">
        <f t="shared" si="7"/>
        <v>0</v>
      </c>
      <c r="G69" s="6">
        <f>F69</f>
        <v>0</v>
      </c>
      <c r="I69" s="133"/>
    </row>
    <row r="70" spans="1:9" s="7" customFormat="1" ht="23.25" customHeight="1" x14ac:dyDescent="0.6">
      <c r="A70" s="25"/>
      <c r="B70" s="15"/>
      <c r="C70" s="10"/>
      <c r="D70" s="11"/>
      <c r="E70" s="12"/>
      <c r="F70" s="5"/>
      <c r="G70" s="6"/>
      <c r="I70" s="133"/>
    </row>
    <row r="71" spans="1:9" s="7" customFormat="1" ht="23.25" customHeight="1" x14ac:dyDescent="0.6">
      <c r="A71" s="22">
        <v>11</v>
      </c>
      <c r="B71" s="9" t="s">
        <v>71</v>
      </c>
      <c r="C71" s="10"/>
      <c r="D71" s="11"/>
      <c r="E71" s="12"/>
      <c r="F71" s="5"/>
      <c r="G71" s="6"/>
      <c r="I71" s="133"/>
    </row>
    <row r="72" spans="1:9" s="17" customFormat="1" ht="23.25" customHeight="1" x14ac:dyDescent="0.6">
      <c r="A72" s="14">
        <v>11.01</v>
      </c>
      <c r="B72" s="15" t="s">
        <v>72</v>
      </c>
      <c r="C72" s="10">
        <v>28</v>
      </c>
      <c r="D72" s="11" t="s">
        <v>19</v>
      </c>
      <c r="E72" s="12"/>
      <c r="F72" s="5">
        <f t="shared" ref="F72:F75" si="8">ROUNDUP(C72*E72,2)</f>
        <v>0</v>
      </c>
      <c r="G72" s="6"/>
      <c r="I72" s="134"/>
    </row>
    <row r="73" spans="1:9" s="17" customFormat="1" ht="23.25" customHeight="1" x14ac:dyDescent="0.6">
      <c r="A73" s="14">
        <v>11.02</v>
      </c>
      <c r="B73" s="15" t="s">
        <v>73</v>
      </c>
      <c r="C73" s="10">
        <v>9400.19</v>
      </c>
      <c r="D73" s="11" t="s">
        <v>74</v>
      </c>
      <c r="E73" s="12"/>
      <c r="F73" s="5">
        <f t="shared" si="8"/>
        <v>0</v>
      </c>
      <c r="G73" s="6"/>
      <c r="I73" s="134"/>
    </row>
    <row r="74" spans="1:9" s="17" customFormat="1" ht="23.25" customHeight="1" x14ac:dyDescent="0.6">
      <c r="A74" s="14">
        <v>11.03</v>
      </c>
      <c r="B74" s="15" t="s">
        <v>75</v>
      </c>
      <c r="C74" s="10">
        <v>9400.19</v>
      </c>
      <c r="D74" s="11" t="s">
        <v>74</v>
      </c>
      <c r="E74" s="12"/>
      <c r="F74" s="5">
        <f t="shared" si="8"/>
        <v>0</v>
      </c>
      <c r="G74" s="6"/>
      <c r="I74" s="134"/>
    </row>
    <row r="75" spans="1:9" s="17" customFormat="1" ht="46.5" customHeight="1" x14ac:dyDescent="0.6">
      <c r="A75" s="14">
        <v>11.04</v>
      </c>
      <c r="B75" s="15" t="s">
        <v>76</v>
      </c>
      <c r="C75" s="10">
        <v>9400.19</v>
      </c>
      <c r="D75" s="11" t="s">
        <v>74</v>
      </c>
      <c r="E75" s="12"/>
      <c r="F75" s="5">
        <f t="shared" si="8"/>
        <v>0</v>
      </c>
      <c r="G75" s="6"/>
      <c r="I75" s="134"/>
    </row>
    <row r="76" spans="1:9" s="7" customFormat="1" ht="42" customHeight="1" x14ac:dyDescent="0.6">
      <c r="A76" s="14">
        <v>11.05</v>
      </c>
      <c r="B76" s="26" t="s">
        <v>77</v>
      </c>
      <c r="C76" s="27">
        <v>120</v>
      </c>
      <c r="D76" s="28" t="s">
        <v>23</v>
      </c>
      <c r="E76" s="29"/>
      <c r="F76" s="5">
        <f>ROUNDUP(C76*E76,2)</f>
        <v>0</v>
      </c>
      <c r="G76" s="6">
        <f>SUM(F72:F76)</f>
        <v>0</v>
      </c>
      <c r="I76" s="133"/>
    </row>
    <row r="77" spans="1:9" s="7" customFormat="1" ht="21.75" customHeight="1" thickBot="1" x14ac:dyDescent="0.65">
      <c r="A77" s="135"/>
      <c r="B77" s="136"/>
      <c r="C77" s="137"/>
      <c r="D77" s="138"/>
      <c r="E77" s="139"/>
      <c r="F77" s="140"/>
      <c r="G77" s="141"/>
      <c r="I77" s="133"/>
    </row>
    <row r="78" spans="1:9" s="7" customFormat="1" ht="23.25" customHeight="1" thickTop="1" x14ac:dyDescent="0.6">
      <c r="A78" s="30">
        <v>12</v>
      </c>
      <c r="B78" s="24" t="s">
        <v>78</v>
      </c>
      <c r="C78" s="2"/>
      <c r="D78" s="3"/>
      <c r="E78" s="4"/>
      <c r="F78" s="5"/>
      <c r="G78" s="6"/>
      <c r="I78" s="133"/>
    </row>
    <row r="79" spans="1:9" s="17" customFormat="1" ht="41.25" customHeight="1" x14ac:dyDescent="0.6">
      <c r="A79" s="14">
        <v>12.01</v>
      </c>
      <c r="B79" s="15" t="s">
        <v>79</v>
      </c>
      <c r="C79" s="10">
        <v>3372.54</v>
      </c>
      <c r="D79" s="11" t="s">
        <v>17</v>
      </c>
      <c r="E79" s="12"/>
      <c r="F79" s="5">
        <f t="shared" ref="F79:F82" si="9">ROUNDUP(C79*E79,2)</f>
        <v>0</v>
      </c>
      <c r="G79" s="6"/>
      <c r="I79" s="134"/>
    </row>
    <row r="80" spans="1:9" s="17" customFormat="1" ht="21" customHeight="1" x14ac:dyDescent="0.6">
      <c r="A80" s="14">
        <v>12.02</v>
      </c>
      <c r="B80" s="15" t="s">
        <v>80</v>
      </c>
      <c r="C80" s="10">
        <v>113.17</v>
      </c>
      <c r="D80" s="11" t="s">
        <v>56</v>
      </c>
      <c r="E80" s="12"/>
      <c r="F80" s="5">
        <f t="shared" si="9"/>
        <v>0</v>
      </c>
      <c r="G80" s="6"/>
      <c r="I80" s="134"/>
    </row>
    <row r="81" spans="1:9" s="17" customFormat="1" ht="45.75" customHeight="1" x14ac:dyDescent="0.6">
      <c r="A81" s="14">
        <v>12.03</v>
      </c>
      <c r="B81" s="15" t="s">
        <v>81</v>
      </c>
      <c r="C81" s="10">
        <v>15</v>
      </c>
      <c r="D81" s="11" t="s">
        <v>82</v>
      </c>
      <c r="E81" s="12"/>
      <c r="F81" s="5">
        <f t="shared" si="9"/>
        <v>0</v>
      </c>
      <c r="G81" s="6"/>
      <c r="I81" s="134"/>
    </row>
    <row r="82" spans="1:9" s="7" customFormat="1" ht="21.75" customHeight="1" x14ac:dyDescent="0.6">
      <c r="A82" s="14">
        <v>12.04</v>
      </c>
      <c r="B82" s="15" t="s">
        <v>83</v>
      </c>
      <c r="C82" s="10">
        <v>4054.5810000000001</v>
      </c>
      <c r="D82" s="11" t="s">
        <v>17</v>
      </c>
      <c r="E82" s="12"/>
      <c r="F82" s="5">
        <f t="shared" si="9"/>
        <v>0</v>
      </c>
      <c r="G82" s="6">
        <f>SUM(F79:F82)</f>
        <v>0</v>
      </c>
      <c r="I82" s="133"/>
    </row>
    <row r="83" spans="1:9" s="7" customFormat="1" ht="21.75" customHeight="1" x14ac:dyDescent="0.6">
      <c r="A83" s="16"/>
      <c r="B83" s="15"/>
      <c r="C83" s="10"/>
      <c r="D83" s="11"/>
      <c r="E83" s="12"/>
      <c r="F83" s="5"/>
      <c r="G83" s="6"/>
      <c r="I83" s="133"/>
    </row>
    <row r="84" spans="1:9" s="7" customFormat="1" ht="21.75" customHeight="1" x14ac:dyDescent="0.6">
      <c r="A84" s="22">
        <v>13</v>
      </c>
      <c r="B84" s="9" t="s">
        <v>84</v>
      </c>
      <c r="C84" s="10"/>
      <c r="D84" s="11"/>
      <c r="E84" s="12"/>
      <c r="F84" s="5"/>
      <c r="G84" s="6"/>
      <c r="I84" s="133"/>
    </row>
    <row r="85" spans="1:9" s="7" customFormat="1" ht="21.75" customHeight="1" x14ac:dyDescent="0.6">
      <c r="A85" s="14">
        <v>13.01</v>
      </c>
      <c r="B85" s="15" t="s">
        <v>85</v>
      </c>
      <c r="C85" s="10">
        <v>1</v>
      </c>
      <c r="D85" s="11" t="s">
        <v>12</v>
      </c>
      <c r="E85" s="12"/>
      <c r="F85" s="5">
        <f>ROUNDUP(C85*E85,2)</f>
        <v>0</v>
      </c>
      <c r="G85" s="6"/>
      <c r="I85" s="133"/>
    </row>
    <row r="86" spans="1:9" s="7" customFormat="1" ht="21.75" customHeight="1" x14ac:dyDescent="0.6">
      <c r="A86" s="14">
        <v>13.02</v>
      </c>
      <c r="B86" s="15" t="s">
        <v>86</v>
      </c>
      <c r="C86" s="10">
        <v>1</v>
      </c>
      <c r="D86" s="11" t="s">
        <v>12</v>
      </c>
      <c r="E86" s="12"/>
      <c r="F86" s="5">
        <f>ROUNDUP(C86*E86,2)</f>
        <v>0</v>
      </c>
      <c r="G86" s="6">
        <f>SUM(F85:F86)</f>
        <v>0</v>
      </c>
      <c r="I86" s="133"/>
    </row>
    <row r="87" spans="1:9" s="7" customFormat="1" ht="21.75" customHeight="1" x14ac:dyDescent="0.6">
      <c r="A87" s="16"/>
      <c r="B87" s="15"/>
      <c r="C87" s="10"/>
      <c r="D87" s="11"/>
      <c r="E87" s="12"/>
      <c r="F87" s="5"/>
      <c r="G87" s="6"/>
      <c r="I87" s="133"/>
    </row>
    <row r="88" spans="1:9" s="7" customFormat="1" ht="21.75" customHeight="1" x14ac:dyDescent="0.6">
      <c r="A88" s="22">
        <v>14</v>
      </c>
      <c r="B88" s="9" t="s">
        <v>87</v>
      </c>
      <c r="C88" s="10"/>
      <c r="D88" s="11"/>
      <c r="E88" s="12"/>
      <c r="F88" s="5"/>
      <c r="G88" s="6"/>
      <c r="I88" s="133"/>
    </row>
    <row r="89" spans="1:9" s="7" customFormat="1" ht="45" customHeight="1" x14ac:dyDescent="0.6">
      <c r="A89" s="14">
        <v>14.03</v>
      </c>
      <c r="B89" s="15" t="s">
        <v>113</v>
      </c>
      <c r="C89" s="10">
        <v>1</v>
      </c>
      <c r="D89" s="11" t="s">
        <v>12</v>
      </c>
      <c r="E89" s="12"/>
      <c r="F89" s="5">
        <f t="shared" ref="F89" si="10">ROUNDUP(C89*E89,2)</f>
        <v>0</v>
      </c>
      <c r="G89" s="6">
        <f>SUM(F89:F89)</f>
        <v>0</v>
      </c>
      <c r="I89" s="133"/>
    </row>
    <row r="90" spans="1:9" s="32" customFormat="1" ht="21.75" customHeight="1" x14ac:dyDescent="0.6">
      <c r="A90" s="16"/>
      <c r="B90" s="15"/>
      <c r="C90" s="31"/>
      <c r="D90" s="11"/>
      <c r="E90" s="12"/>
      <c r="F90" s="5"/>
      <c r="G90" s="6"/>
      <c r="I90" s="68"/>
    </row>
    <row r="91" spans="1:9" s="32" customFormat="1" ht="21.75" customHeight="1" x14ac:dyDescent="0.6">
      <c r="A91" s="22">
        <v>15</v>
      </c>
      <c r="B91" s="9" t="s">
        <v>88</v>
      </c>
      <c r="C91" s="31">
        <v>1</v>
      </c>
      <c r="D91" s="11" t="s">
        <v>12</v>
      </c>
      <c r="E91" s="12"/>
      <c r="F91" s="5">
        <f>ROUNDUP(C91*E91,2)</f>
        <v>0</v>
      </c>
      <c r="G91" s="6">
        <f>F91</f>
        <v>0</v>
      </c>
      <c r="I91" s="68"/>
    </row>
    <row r="92" spans="1:9" s="32" customFormat="1" ht="21.75" customHeight="1" thickBot="1" x14ac:dyDescent="0.65">
      <c r="A92" s="33"/>
      <c r="B92" s="34"/>
      <c r="C92" s="35"/>
      <c r="D92" s="20"/>
      <c r="E92" s="21"/>
      <c r="F92" s="36"/>
      <c r="G92" s="37"/>
      <c r="I92" s="68"/>
    </row>
    <row r="93" spans="1:9" s="8" customFormat="1" ht="21.75" customHeight="1" thickTop="1" thickBot="1" x14ac:dyDescent="0.65">
      <c r="A93" s="90"/>
      <c r="B93" s="91" t="s">
        <v>104</v>
      </c>
      <c r="C93" s="92"/>
      <c r="D93" s="93"/>
      <c r="E93" s="91"/>
      <c r="F93" s="94"/>
      <c r="G93" s="95">
        <f>SUM(G11:G91)</f>
        <v>0</v>
      </c>
      <c r="H93" s="38"/>
      <c r="I93" s="39"/>
    </row>
    <row r="94" spans="1:9" s="8" customFormat="1" ht="21.75" customHeight="1" thickTop="1" thickBot="1" x14ac:dyDescent="0.65">
      <c r="A94" s="96"/>
      <c r="B94" s="97" t="s">
        <v>89</v>
      </c>
      <c r="C94" s="98"/>
      <c r="D94" s="99"/>
      <c r="E94" s="97"/>
      <c r="F94" s="97"/>
      <c r="G94" s="95">
        <f>SUM(F12:F91)</f>
        <v>0</v>
      </c>
      <c r="H94" s="39"/>
      <c r="I94" s="39"/>
    </row>
    <row r="95" spans="1:9" s="45" customFormat="1" ht="24" customHeight="1" thickTop="1" x14ac:dyDescent="0.6">
      <c r="A95" s="40"/>
      <c r="B95" s="41"/>
      <c r="C95" s="42"/>
      <c r="D95" s="43"/>
      <c r="E95" s="43"/>
      <c r="F95" s="43"/>
      <c r="G95" s="44"/>
      <c r="I95" s="68"/>
    </row>
    <row r="96" spans="1:9" s="45" customFormat="1" ht="24" customHeight="1" x14ac:dyDescent="0.6">
      <c r="A96" s="40"/>
      <c r="B96" s="41" t="s">
        <v>90</v>
      </c>
      <c r="C96" s="109">
        <v>0.1</v>
      </c>
      <c r="D96" s="43"/>
      <c r="E96" s="43"/>
      <c r="F96" s="43">
        <f>ROUNDUP($C$96*G94,2)</f>
        <v>0</v>
      </c>
      <c r="I96" s="68"/>
    </row>
    <row r="97" spans="1:9" s="45" customFormat="1" ht="24" customHeight="1" x14ac:dyDescent="0.6">
      <c r="A97" s="40"/>
      <c r="B97" s="41" t="s">
        <v>91</v>
      </c>
      <c r="C97" s="109">
        <v>2.5000000000000001E-2</v>
      </c>
      <c r="D97" s="43"/>
      <c r="E97" s="43"/>
      <c r="F97" s="43">
        <f>ROUNDUP($C$97*G94,2)</f>
        <v>0</v>
      </c>
      <c r="I97" s="68"/>
    </row>
    <row r="98" spans="1:9" s="45" customFormat="1" ht="24" customHeight="1" x14ac:dyDescent="0.6">
      <c r="A98" s="40"/>
      <c r="B98" s="41" t="s">
        <v>92</v>
      </c>
      <c r="C98" s="109">
        <v>5.3499999999999999E-2</v>
      </c>
      <c r="D98" s="43"/>
      <c r="E98" s="43"/>
      <c r="F98" s="43">
        <f>ROUNDUP($C$98*G94,2)</f>
        <v>0</v>
      </c>
      <c r="I98" s="68"/>
    </row>
    <row r="99" spans="1:9" s="45" customFormat="1" ht="24" customHeight="1" x14ac:dyDescent="0.6">
      <c r="A99" s="40"/>
      <c r="B99" s="41" t="s">
        <v>93</v>
      </c>
      <c r="C99" s="109">
        <v>1.4999999999999999E-2</v>
      </c>
      <c r="D99" s="43"/>
      <c r="E99" s="43"/>
      <c r="F99" s="43">
        <f>ROUNDUP($C$99*G94,2)</f>
        <v>0</v>
      </c>
      <c r="I99" s="68"/>
    </row>
    <row r="100" spans="1:9" s="45" customFormat="1" ht="24" customHeight="1" x14ac:dyDescent="0.6">
      <c r="A100" s="40"/>
      <c r="B100" s="41" t="s">
        <v>94</v>
      </c>
      <c r="C100" s="109">
        <v>0.01</v>
      </c>
      <c r="D100" s="43"/>
      <c r="E100" s="43"/>
      <c r="F100" s="43">
        <f>ROUNDUP($C$100*G94,2)</f>
        <v>0</v>
      </c>
      <c r="I100" s="68"/>
    </row>
    <row r="101" spans="1:9" s="45" customFormat="1" ht="24" customHeight="1" x14ac:dyDescent="0.6">
      <c r="A101" s="40"/>
      <c r="B101" s="41" t="s">
        <v>95</v>
      </c>
      <c r="C101" s="109">
        <v>0.05</v>
      </c>
      <c r="D101" s="43"/>
      <c r="E101" s="43"/>
      <c r="F101" s="43">
        <f>ROUNDUP($C$101*G94,2)</f>
        <v>0</v>
      </c>
      <c r="I101" s="68"/>
    </row>
    <row r="102" spans="1:9" s="45" customFormat="1" ht="24" customHeight="1" thickBot="1" x14ac:dyDescent="0.65">
      <c r="A102" s="40"/>
      <c r="B102" s="41"/>
      <c r="C102" s="109"/>
      <c r="D102" s="43"/>
      <c r="E102" s="43"/>
      <c r="F102" s="43"/>
      <c r="G102" s="44"/>
      <c r="I102" s="68"/>
    </row>
    <row r="103" spans="1:9" s="46" customFormat="1" ht="24" customHeight="1" thickTop="1" thickBot="1" x14ac:dyDescent="0.65">
      <c r="A103" s="96"/>
      <c r="B103" s="97" t="s">
        <v>96</v>
      </c>
      <c r="C103" s="110"/>
      <c r="D103" s="99"/>
      <c r="E103" s="100"/>
      <c r="F103" s="101"/>
      <c r="G103" s="102">
        <f>SUM(F96:F101)</f>
        <v>0</v>
      </c>
      <c r="I103" s="39"/>
    </row>
    <row r="104" spans="1:9" s="45" customFormat="1" ht="24" customHeight="1" thickTop="1" thickBot="1" x14ac:dyDescent="0.65">
      <c r="A104" s="47"/>
      <c r="B104" s="48"/>
      <c r="C104" s="111"/>
      <c r="D104" s="48"/>
      <c r="E104" s="48"/>
      <c r="F104" s="50"/>
      <c r="G104" s="51"/>
      <c r="I104" s="68"/>
    </row>
    <row r="105" spans="1:9" s="46" customFormat="1" ht="24" customHeight="1" thickTop="1" thickBot="1" x14ac:dyDescent="0.65">
      <c r="A105" s="96"/>
      <c r="B105" s="97" t="s">
        <v>97</v>
      </c>
      <c r="C105" s="112">
        <v>0.03</v>
      </c>
      <c r="D105" s="104"/>
      <c r="E105" s="105"/>
      <c r="F105" s="101"/>
      <c r="G105" s="102">
        <f>ROUNDUP($C$105*G103,2)</f>
        <v>0</v>
      </c>
      <c r="I105" s="39"/>
    </row>
    <row r="106" spans="1:9" s="45" customFormat="1" ht="24" customHeight="1" thickTop="1" thickBot="1" x14ac:dyDescent="0.65">
      <c r="A106" s="47"/>
      <c r="B106" s="48"/>
      <c r="C106" s="113"/>
      <c r="D106" s="106"/>
      <c r="E106" s="106"/>
      <c r="F106" s="50"/>
      <c r="G106" s="51"/>
      <c r="I106" s="68"/>
    </row>
    <row r="107" spans="1:9" s="46" customFormat="1" ht="24" customHeight="1" thickTop="1" thickBot="1" x14ac:dyDescent="0.65">
      <c r="A107" s="96"/>
      <c r="B107" s="97" t="s">
        <v>98</v>
      </c>
      <c r="C107" s="114"/>
      <c r="D107" s="104"/>
      <c r="E107" s="105"/>
      <c r="F107" s="101"/>
      <c r="G107" s="102">
        <f>G94+G103</f>
        <v>0</v>
      </c>
      <c r="I107" s="39"/>
    </row>
    <row r="108" spans="1:9" s="45" customFormat="1" ht="24" customHeight="1" thickTop="1" thickBot="1" x14ac:dyDescent="0.65">
      <c r="A108" s="47"/>
      <c r="B108" s="48"/>
      <c r="C108" s="113"/>
      <c r="D108" s="106"/>
      <c r="E108" s="106"/>
      <c r="F108" s="50"/>
      <c r="G108" s="51"/>
      <c r="I108" s="68"/>
    </row>
    <row r="109" spans="1:9" s="46" customFormat="1" ht="24" customHeight="1" thickTop="1" thickBot="1" x14ac:dyDescent="0.65">
      <c r="A109" s="96"/>
      <c r="B109" s="97" t="s">
        <v>99</v>
      </c>
      <c r="C109" s="112">
        <v>0.06</v>
      </c>
      <c r="D109" s="104"/>
      <c r="E109" s="105"/>
      <c r="F109" s="101"/>
      <c r="G109" s="102">
        <f>ROUNDUP($C$109*G94,2)</f>
        <v>0</v>
      </c>
      <c r="I109" s="39"/>
    </row>
    <row r="110" spans="1:9" s="45" customFormat="1" ht="24" customHeight="1" thickTop="1" thickBot="1" x14ac:dyDescent="0.65">
      <c r="A110" s="47"/>
      <c r="B110" s="48"/>
      <c r="C110" s="113"/>
      <c r="D110" s="106"/>
      <c r="E110" s="106"/>
      <c r="F110" s="50"/>
      <c r="G110" s="51"/>
      <c r="I110" s="68"/>
    </row>
    <row r="111" spans="1:9" s="46" customFormat="1" ht="48" customHeight="1" thickTop="1" thickBot="1" x14ac:dyDescent="0.65">
      <c r="A111" s="96"/>
      <c r="B111" s="83" t="s">
        <v>105</v>
      </c>
      <c r="C111" s="112">
        <v>0.18</v>
      </c>
      <c r="D111" s="104"/>
      <c r="E111" s="105"/>
      <c r="F111" s="101"/>
      <c r="G111" s="102">
        <f>ROUNDUP($C$111*F96,2)</f>
        <v>0</v>
      </c>
      <c r="I111" s="39"/>
    </row>
    <row r="112" spans="1:9" s="45" customFormat="1" ht="24" customHeight="1" thickTop="1" thickBot="1" x14ac:dyDescent="0.65">
      <c r="A112" s="47"/>
      <c r="B112" s="48"/>
      <c r="C112" s="113"/>
      <c r="D112" s="106"/>
      <c r="E112" s="106"/>
      <c r="F112" s="50"/>
      <c r="G112" s="51"/>
      <c r="I112" s="68"/>
    </row>
    <row r="113" spans="1:9" s="46" customFormat="1" ht="24" customHeight="1" thickTop="1" thickBot="1" x14ac:dyDescent="0.65">
      <c r="A113" s="96"/>
      <c r="B113" s="97" t="s">
        <v>100</v>
      </c>
      <c r="C113" s="115">
        <v>0.05</v>
      </c>
      <c r="D113" s="104"/>
      <c r="E113" s="105"/>
      <c r="F113" s="101"/>
      <c r="G113" s="102">
        <f>ROUNDUP(C113*G107,2)</f>
        <v>0</v>
      </c>
      <c r="I113" s="39"/>
    </row>
    <row r="114" spans="1:9" s="45" customFormat="1" ht="24" customHeight="1" thickTop="1" thickBot="1" x14ac:dyDescent="0.65">
      <c r="A114" s="47"/>
      <c r="B114" s="48"/>
      <c r="C114" s="107"/>
      <c r="D114" s="106"/>
      <c r="E114" s="106"/>
      <c r="F114" s="50"/>
      <c r="G114" s="51"/>
      <c r="I114" s="68"/>
    </row>
    <row r="115" spans="1:9" s="46" customFormat="1" ht="50.25" customHeight="1" thickTop="1" thickBot="1" x14ac:dyDescent="0.65">
      <c r="A115" s="96"/>
      <c r="B115" s="97" t="s">
        <v>101</v>
      </c>
      <c r="C115" s="108">
        <v>1</v>
      </c>
      <c r="D115" s="104" t="s">
        <v>102</v>
      </c>
      <c r="E115" s="105"/>
      <c r="F115" s="101"/>
      <c r="G115" s="102">
        <f>ROUNDUP(E115*C115,2)</f>
        <v>0</v>
      </c>
      <c r="I115" s="39"/>
    </row>
    <row r="116" spans="1:9" s="45" customFormat="1" ht="24" customHeight="1" thickTop="1" thickBot="1" x14ac:dyDescent="0.65">
      <c r="A116" s="47"/>
      <c r="B116" s="48"/>
      <c r="C116" s="49"/>
      <c r="D116" s="48"/>
      <c r="E116" s="48"/>
      <c r="F116" s="50"/>
      <c r="G116" s="51"/>
      <c r="I116" s="68"/>
    </row>
    <row r="117" spans="1:9" s="46" customFormat="1" ht="24" customHeight="1" thickTop="1" thickBot="1" x14ac:dyDescent="0.65">
      <c r="A117" s="96"/>
      <c r="B117" s="97" t="s">
        <v>103</v>
      </c>
      <c r="C117" s="98"/>
      <c r="D117" s="99"/>
      <c r="E117" s="97"/>
      <c r="F117" s="103"/>
      <c r="G117" s="102">
        <f>G105+G107+G109+G111+G113+G115</f>
        <v>0</v>
      </c>
      <c r="I117" s="39"/>
    </row>
    <row r="118" spans="1:9" s="45" customFormat="1" ht="18.75" customHeight="1" thickTop="1" x14ac:dyDescent="0.6">
      <c r="A118" s="52"/>
      <c r="B118" s="53"/>
      <c r="C118" s="54"/>
      <c r="D118" s="55"/>
      <c r="E118" s="54"/>
      <c r="F118" s="54"/>
      <c r="I118" s="68"/>
    </row>
    <row r="119" spans="1:9" s="45" customFormat="1" ht="21.75" customHeight="1" x14ac:dyDescent="0.6">
      <c r="A119" s="116"/>
      <c r="B119" s="116"/>
      <c r="C119" s="117"/>
      <c r="D119" s="118"/>
      <c r="E119" s="117"/>
      <c r="F119" s="117"/>
      <c r="G119" s="119"/>
      <c r="I119" s="68"/>
    </row>
    <row r="120" spans="1:9" s="45" customFormat="1" ht="21.75" customHeight="1" x14ac:dyDescent="0.6">
      <c r="A120" s="120"/>
      <c r="B120" s="52" t="s">
        <v>106</v>
      </c>
      <c r="C120" s="121"/>
      <c r="D120" s="122"/>
      <c r="E120" s="59" t="s">
        <v>107</v>
      </c>
      <c r="F120" s="123"/>
      <c r="G120" s="124"/>
      <c r="I120" s="68"/>
    </row>
    <row r="121" spans="1:9" s="45" customFormat="1" ht="21.75" customHeight="1" x14ac:dyDescent="0.6">
      <c r="A121" s="120"/>
      <c r="B121" s="52"/>
      <c r="C121" s="121"/>
      <c r="D121" s="122"/>
      <c r="E121" s="59"/>
      <c r="F121" s="123"/>
      <c r="G121" s="124"/>
      <c r="I121" s="68"/>
    </row>
    <row r="122" spans="1:9" s="45" customFormat="1" ht="24.75" customHeight="1" x14ac:dyDescent="0.6">
      <c r="A122" s="120"/>
      <c r="B122" s="52"/>
      <c r="C122" s="121"/>
      <c r="D122" s="122"/>
      <c r="E122" s="59"/>
      <c r="F122" s="123"/>
      <c r="G122" s="124"/>
      <c r="I122" s="68"/>
    </row>
    <row r="123" spans="1:9" s="45" customFormat="1" ht="24.75" customHeight="1" x14ac:dyDescent="0.6">
      <c r="A123" s="116"/>
      <c r="B123" s="116" t="s">
        <v>108</v>
      </c>
      <c r="C123" s="117"/>
      <c r="D123" s="118"/>
      <c r="E123" s="117" t="s">
        <v>108</v>
      </c>
      <c r="G123" s="119"/>
      <c r="I123" s="68"/>
    </row>
    <row r="124" spans="1:9" s="45" customFormat="1" ht="18.75" customHeight="1" x14ac:dyDescent="0.6">
      <c r="A124" s="116"/>
      <c r="B124" s="119"/>
      <c r="D124" s="68"/>
    </row>
    <row r="125" spans="1:9" s="45" customFormat="1" ht="24.75" customHeight="1" x14ac:dyDescent="0.6">
      <c r="A125" s="116"/>
      <c r="B125" s="119"/>
      <c r="D125" s="68"/>
    </row>
    <row r="126" spans="1:9" s="32" customFormat="1" x14ac:dyDescent="0.6">
      <c r="A126" s="116"/>
      <c r="B126" s="116"/>
      <c r="C126" s="117"/>
      <c r="D126" s="118"/>
      <c r="E126" s="117"/>
      <c r="F126" s="45"/>
      <c r="G126" s="119"/>
      <c r="I126" s="68"/>
    </row>
    <row r="127" spans="1:9" s="32" customFormat="1" x14ac:dyDescent="0.6">
      <c r="A127" s="116"/>
      <c r="B127" s="116"/>
      <c r="C127" s="117"/>
      <c r="D127" s="118"/>
      <c r="E127" s="117"/>
      <c r="F127" s="45"/>
      <c r="G127" s="119"/>
      <c r="I127" s="68"/>
    </row>
    <row r="128" spans="1:9" s="32" customFormat="1" x14ac:dyDescent="0.6">
      <c r="A128" s="62"/>
      <c r="B128" s="52" t="s">
        <v>109</v>
      </c>
      <c r="C128" s="125"/>
      <c r="D128" s="126"/>
      <c r="E128" s="59" t="s">
        <v>110</v>
      </c>
      <c r="F128" s="127"/>
      <c r="G128" s="119"/>
      <c r="I128" s="68"/>
    </row>
    <row r="129" spans="1:9" s="32" customFormat="1" x14ac:dyDescent="0.6">
      <c r="A129" s="62"/>
      <c r="B129" s="52"/>
      <c r="C129" s="125"/>
      <c r="D129" s="126"/>
      <c r="E129" s="59"/>
      <c r="F129" s="127"/>
      <c r="G129" s="119"/>
      <c r="I129" s="68"/>
    </row>
    <row r="130" spans="1:9" s="32" customFormat="1" x14ac:dyDescent="0.6">
      <c r="A130" s="62"/>
      <c r="B130" s="128"/>
      <c r="C130" s="125"/>
      <c r="D130" s="126"/>
      <c r="E130" s="125"/>
      <c r="F130" s="127"/>
      <c r="G130" s="119"/>
      <c r="I130" s="68"/>
    </row>
    <row r="131" spans="1:9" s="32" customFormat="1" x14ac:dyDescent="0.6">
      <c r="A131" s="62"/>
      <c r="B131" s="116" t="s">
        <v>108</v>
      </c>
      <c r="C131" s="117"/>
      <c r="D131" s="118"/>
      <c r="E131" s="117" t="s">
        <v>108</v>
      </c>
      <c r="F131" s="45"/>
      <c r="G131" s="119"/>
      <c r="I131" s="68"/>
    </row>
    <row r="132" spans="1:9" s="32" customFormat="1" x14ac:dyDescent="0.6">
      <c r="A132" s="64"/>
      <c r="B132" s="45"/>
      <c r="C132" s="119"/>
      <c r="E132" s="68"/>
    </row>
    <row r="133" spans="1:9" s="32" customFormat="1" x14ac:dyDescent="0.6">
      <c r="A133" s="62"/>
      <c r="B133" s="45"/>
      <c r="C133" s="119"/>
      <c r="E133" s="68"/>
    </row>
    <row r="134" spans="1:9" s="32" customFormat="1" ht="17.399999999999999" x14ac:dyDescent="0.6">
      <c r="A134" s="129"/>
      <c r="B134" s="129"/>
      <c r="C134" s="45"/>
      <c r="D134" s="130"/>
      <c r="E134" s="45"/>
      <c r="F134" s="45"/>
      <c r="G134" s="45"/>
      <c r="I134" s="68"/>
    </row>
    <row r="135" spans="1:9" ht="17.399999999999999" x14ac:dyDescent="0.6">
      <c r="A135" s="131"/>
      <c r="B135" s="131"/>
      <c r="C135" s="45"/>
      <c r="D135" s="130"/>
      <c r="E135" s="45"/>
      <c r="F135" s="45"/>
      <c r="G135" s="45"/>
    </row>
    <row r="136" spans="1:9" x14ac:dyDescent="0.6">
      <c r="A136" s="64"/>
      <c r="B136" s="60"/>
      <c r="C136" s="56"/>
      <c r="D136" s="65"/>
      <c r="E136" s="61"/>
      <c r="F136" s="61"/>
      <c r="G136" s="57"/>
    </row>
    <row r="137" spans="1:9" s="66" customFormat="1" x14ac:dyDescent="0.6">
      <c r="A137" s="62"/>
      <c r="B137" s="52"/>
      <c r="C137" s="54"/>
      <c r="D137" s="58"/>
      <c r="E137" s="59"/>
      <c r="F137" s="59"/>
      <c r="G137" s="57"/>
    </row>
  </sheetData>
  <mergeCells count="4">
    <mergeCell ref="A1:G1"/>
    <mergeCell ref="A2:G2"/>
    <mergeCell ref="A3:G3"/>
    <mergeCell ref="A7:G7"/>
  </mergeCells>
  <printOptions horizontalCentered="1"/>
  <pageMargins left="0.55118110236220474" right="0.55118110236220474" top="0.59055118110236227" bottom="0.9055118110236221" header="0.31496062992125984" footer="0.78740157480314965"/>
  <pageSetup scale="55" fitToHeight="0" orientation="portrait" r:id="rId1"/>
  <headerFooter alignWithMargins="0">
    <oddFooter>&amp;L&amp;"Arial,Normal"&amp;9&amp;F&amp;Z&amp;R&amp;"Arial,Normal"&amp;11&amp;P de &amp;N</oddFooter>
  </headerFooter>
  <rowBreaks count="3" manualBreakCount="3">
    <brk id="45" max="6" man="1"/>
    <brk id="77" max="6" man="1"/>
    <brk id="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UEP</vt:lpstr>
      <vt:lpstr>'Presupuesto UEP'!Área_de_impresión</vt:lpstr>
      <vt:lpstr>'Presupuesto UEP'!Títulos_a_imprimir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Medina</dc:creator>
  <cp:lastModifiedBy>Abelardo Reyes</cp:lastModifiedBy>
  <cp:lastPrinted>2019-04-22T21:02:56Z</cp:lastPrinted>
  <dcterms:created xsi:type="dcterms:W3CDTF">2019-02-13T19:18:45Z</dcterms:created>
  <dcterms:modified xsi:type="dcterms:W3CDTF">2019-04-25T15:42:01Z</dcterms:modified>
</cp:coreProperties>
</file>