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BC/Documents/CAASD/_LICITACIONES/2021/CP/CAASD-CCC-CP-2021-00/"/>
    </mc:Choice>
  </mc:AlternateContent>
  <xr:revisionPtr revIDLastSave="0" documentId="13_ncr:1_{5572B581-2B81-864F-8E48-391C00238D76}" xr6:coauthVersionLast="47" xr6:coauthVersionMax="47" xr10:uidLastSave="{00000000-0000-0000-0000-000000000000}"/>
  <bookViews>
    <workbookView xWindow="0" yWindow="500" windowWidth="25600" windowHeight="14060" xr2:uid="{57986545-569D-4D52-8E95-69034E3C5CBB}"/>
  </bookViews>
  <sheets>
    <sheet name="Presupuesto Final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8" i="2" l="1"/>
  <c r="G188" i="2"/>
  <c r="G186" i="2"/>
  <c r="G177" i="2"/>
  <c r="G175" i="2"/>
  <c r="F169" i="2"/>
  <c r="F168" i="2"/>
  <c r="G166" i="2"/>
  <c r="G165" i="2"/>
  <c r="G142" i="2"/>
  <c r="F118" i="2"/>
  <c r="D192" i="2"/>
  <c r="F162" i="2"/>
  <c r="F161" i="2"/>
  <c r="D161" i="2"/>
  <c r="F160" i="2"/>
  <c r="B159" i="2"/>
  <c r="F157" i="2"/>
  <c r="F156" i="2"/>
  <c r="F155" i="2"/>
  <c r="F154" i="2"/>
  <c r="F153" i="2"/>
  <c r="F152" i="2"/>
  <c r="F151" i="2"/>
  <c r="F150" i="2"/>
  <c r="B149" i="2"/>
  <c r="F147" i="2"/>
  <c r="F146" i="2"/>
  <c r="F145" i="2"/>
  <c r="F184" i="2"/>
  <c r="F183" i="2"/>
  <c r="F142" i="2"/>
  <c r="F185" i="2"/>
  <c r="F141" i="2"/>
  <c r="F140" i="2"/>
  <c r="F139" i="2"/>
  <c r="F136" i="2"/>
  <c r="F135" i="2"/>
  <c r="F134" i="2"/>
  <c r="F133" i="2"/>
  <c r="F130" i="2"/>
  <c r="F129" i="2"/>
  <c r="F128" i="2"/>
  <c r="F127" i="2"/>
  <c r="F126" i="2"/>
  <c r="F125" i="2"/>
  <c r="F124" i="2"/>
  <c r="F121" i="2"/>
  <c r="F120" i="2"/>
  <c r="F119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186" i="2"/>
  <c r="F182" i="2"/>
  <c r="F181" i="2"/>
  <c r="F180" i="2"/>
  <c r="F39" i="2"/>
  <c r="F38" i="2"/>
  <c r="F179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0" i="2"/>
  <c r="F19" i="2"/>
  <c r="F18" i="2"/>
  <c r="F17" i="2"/>
  <c r="F16" i="2"/>
  <c r="F15" i="2"/>
  <c r="F14" i="2"/>
  <c r="F13" i="2"/>
  <c r="F12" i="2"/>
  <c r="F11" i="2"/>
  <c r="F10" i="2"/>
  <c r="G163" i="2" l="1"/>
  <c r="G35" i="2"/>
  <c r="G157" i="2"/>
  <c r="G136" i="2"/>
  <c r="G121" i="2"/>
  <c r="G130" i="2"/>
  <c r="G147" i="2"/>
  <c r="G20" i="2"/>
  <c r="G192" i="2" l="1"/>
  <c r="G190" i="2" l="1"/>
  <c r="F172" i="2"/>
  <c r="F173" i="2"/>
  <c r="F170" i="2"/>
  <c r="F171" i="2"/>
  <c r="G194" i="2"/>
  <c r="G196" i="2" l="1"/>
</calcChain>
</file>

<file path=xl/sharedStrings.xml><?xml version="1.0" encoding="utf-8"?>
<sst xmlns="http://schemas.openxmlformats.org/spreadsheetml/2006/main" count="322" uniqueCount="187">
  <si>
    <t xml:space="preserve">CORPORACIÓN DEL ACUEDUCTO Y ALCANTARILLADO DE SANTO DOMINGO </t>
  </si>
  <si>
    <t>* * *  C. A. A. S. D.  * * *</t>
  </si>
  <si>
    <t>Unidad Ejecutora de Proyectos</t>
  </si>
  <si>
    <t>No.</t>
  </si>
  <si>
    <t>DESCRIPCION</t>
  </si>
  <si>
    <t>CANTIDAD</t>
  </si>
  <si>
    <t>UD</t>
  </si>
  <si>
    <t>P.U. (RD$)</t>
  </si>
  <si>
    <t>COSTO (RD$)</t>
  </si>
  <si>
    <t>SUB-TOTAL (RD$)</t>
  </si>
  <si>
    <t>TERMINACIONES</t>
  </si>
  <si>
    <t>Confección de rampa de acceso frontal de edificación.</t>
  </si>
  <si>
    <t>PA</t>
  </si>
  <si>
    <t>Baranda de seguridad acceso discapacitados</t>
  </si>
  <si>
    <t>ML</t>
  </si>
  <si>
    <t>Suministro e instalacion de piso pvc tipo madera</t>
  </si>
  <si>
    <t>M2</t>
  </si>
  <si>
    <t>Microcemento</t>
  </si>
  <si>
    <t>Suministro e instalacion de panel calado pvc tipo madera  .15 x 3.00 mts exterior</t>
  </si>
  <si>
    <t>Suministro y apliacacion de pintura tipo STUCCO</t>
  </si>
  <si>
    <t>Suministro e instalacion Alfombra comercial de alto transito</t>
  </si>
  <si>
    <t>Y2</t>
  </si>
  <si>
    <t>Resane y Masillado de Paredes Perimetrales Exterior</t>
  </si>
  <si>
    <t xml:space="preserve">Brillado, Pulido y cristalizado de piso edificacion </t>
  </si>
  <si>
    <t>Apertura de hueco de ventana y colocacion de ventana en oficina al lado de oficina general</t>
  </si>
  <si>
    <t>BAÑOS</t>
  </si>
  <si>
    <t>Suministro e instalación de topes para lavamanos de baño</t>
  </si>
  <si>
    <t>Suministro e instalación de espejos para baños</t>
  </si>
  <si>
    <t>Suministro e instalación Puertas plegables para ducha</t>
  </si>
  <si>
    <t>Suministro e instalación Extractores de baño</t>
  </si>
  <si>
    <t>Suministro e instalación de divisiones de baño en melamina (9 divisiones en melamina tipo roble hidrofugo de 1.2m de ancho x 1.651m de alto. 10 Puertas de 0.75m de ancho x 1.651m de alto con sus herrajes. 1 tope en melamina hidrofugo de 1.5m de ancho x 0.56m de profundidad x 0.90m de alto. 2 Topes 1.5m de ancho x 0.56m de profundidad x 0.90m de alto)</t>
  </si>
  <si>
    <t>Suministro e instalación de dispensadores de papel higienico, jabon, servilletas y safacones para baños</t>
  </si>
  <si>
    <t>Acondicinamiento de bano en area de cocina, revestimiento ceramica piso y paredes, plomeria, aparatos sanitarios, terminaciones.</t>
  </si>
  <si>
    <t>Suministro y Colocacion  de llave de chorro para jardineria</t>
  </si>
  <si>
    <t>Suministro e instalacion de bomba de agua 2.0 hp y tanque precargado 60 gal</t>
  </si>
  <si>
    <t>Confecion de pozo tubular para abastecimiento de agua , Perforado con barrena de 8'', para ser encamisado con tubos SDR 41 de 6''. Incluye bomba sumergible.</t>
  </si>
  <si>
    <t>Pie</t>
  </si>
  <si>
    <t>Confeccion de pozo filtrante para recoger aguas negras , perforado con barrena de 10'' , para ser encamisado con tubos de SDR 41 de 8''.</t>
  </si>
  <si>
    <t>Confeccion de pozo filtrante para recoger aguas negras , perforado con barrena de 8'' , para ser encamisado con tubos de SDR 41 de 6''.</t>
  </si>
  <si>
    <t>MOBILIARIO</t>
  </si>
  <si>
    <t>Mobiliario de administración: sillas, escritorios, estaciones de trabajo, credenzas, cubiculos, archiveros, mesas de reuniones. 120 puestos</t>
  </si>
  <si>
    <t>Manufactura de mueble para area de caja en densglass y revestimiento en melamina tipo madera con divisiones en cristal (Especificaciones: Ancho 2.71m - Tope superior Ubicado a 1.08m del piso x el ancho x 0.25 de profundidad en melamina tipo roble   - Tope inferior a 0.78m del piso x el ancho por 0.55m de profundidad en melamina tipo roble -   Division en cristal de 3/8 templado Ancho 2.81m x Alto 0.60m fijado en ambos extremos - Mueble con previsiones de rutas electricas y data para computadoras, verfiones, etc..</t>
  </si>
  <si>
    <t>Descripción: Manufactura de mueble para recepción en densglass, revestimiento en marmol, melamina y espaldar en perfiles de aluminio tipo madera. Especificaciones: Mueble Ancho 2.6m x Profundidad 1.0m x Alto 1.05 - Estructura en perfiles de 1¨5/8 - Revestimiento frontal y laterales en Marmol Blanco y Melamina tipo roble con iluminación. Tope superior de 0.4m por 2.6m ancho en marmol blanco - Tope inferior de 0.60m Profundidad x 2.6m de anocho con previsiones de rutas electricas y de data para computadoras - En la parte trasera del mueble se colocaran 34 perfiles de aluminio con textura de madera de 1¨ 3/4 x 4¨ a una altura de 3.45m</t>
  </si>
  <si>
    <t>TV LED 65"</t>
  </si>
  <si>
    <t>Sillas alta para area de caja con espaldar en tela, soporte lumbar, asiento en piel giratorio de altura ajustable</t>
  </si>
  <si>
    <t xml:space="preserve">Archivos de panel (0.80m ancho x 0.43m) en metal color plateado con puertas proyectable. Instalados en divisiones de paneles de cubiculos en estaciones extras </t>
  </si>
  <si>
    <t>ELECTRICIDAD</t>
  </si>
  <si>
    <t xml:space="preserve">Alambre engomado </t>
  </si>
  <si>
    <t>P</t>
  </si>
  <si>
    <t>adaptador pvc macho de 3''</t>
  </si>
  <si>
    <t>AISL. Suspe. Polimérico 15kv-70kn</t>
  </si>
  <si>
    <t>Alambre #02 ST awg negro</t>
  </si>
  <si>
    <t>Alambre #04 st awg negro</t>
  </si>
  <si>
    <t>Alambre #06 st awg negro</t>
  </si>
  <si>
    <t>Alambre #08 st awg negro</t>
  </si>
  <si>
    <t>Alambre #1/0 st THHN AWG negro</t>
  </si>
  <si>
    <t>Alambre #10 st awg negro</t>
  </si>
  <si>
    <t>Alambre #12 st awg negro pies</t>
  </si>
  <si>
    <t>Alambre #3/0 st THHN awg negro</t>
  </si>
  <si>
    <t>Alambre ALM #1/0 AAAC (AZUSA)</t>
  </si>
  <si>
    <t>Alambre URD #1/0 100%</t>
  </si>
  <si>
    <t>ARANDELA CUAD. 2X2-1/8 P/TRON. 1/2 (AM)</t>
  </si>
  <si>
    <t>BRK GE. 1P 15A G. THQL1115</t>
  </si>
  <si>
    <t>BRK GE. 1P 20A G. THQL1120</t>
  </si>
  <si>
    <t>BRK GE. 1P 30A G THQL1130</t>
  </si>
  <si>
    <t>CONECTOR EMT 1" TOPAZ</t>
  </si>
  <si>
    <t>CONECTOR EMT 1-1/2 TOPAZ</t>
  </si>
  <si>
    <t>CONECTOR LT RECTO 1" TOPAZ</t>
  </si>
  <si>
    <t>CONECTOR LT RECTO 1-1/2 TOPAZ</t>
  </si>
  <si>
    <t>CONECTOR PIN P/TERM. #2 PSS-12-6 1/2</t>
  </si>
  <si>
    <t>COUPLING EMT 1 TOPAZ</t>
  </si>
  <si>
    <t>COUPLING EMT 1-1/2 TOPAZ</t>
  </si>
  <si>
    <t>COUPLING EMT 3 TOPAZ</t>
  </si>
  <si>
    <t>CURVA EMT 1-1/2</t>
  </si>
  <si>
    <t>CURVA EMT 1</t>
  </si>
  <si>
    <t>CURVA EMT 3</t>
  </si>
  <si>
    <t>CURVA PVC REF. 1-1/2</t>
  </si>
  <si>
    <t>CURVA PVC REF. 1</t>
  </si>
  <si>
    <t>CURVA PVC REF. 2 (UNID)</t>
  </si>
  <si>
    <t>CURVA PVC REF. 3</t>
  </si>
  <si>
    <t>CUT OUT ABB 200A ICX 15KV 110KVBIL</t>
  </si>
  <si>
    <t>ELBOW CONECTOR # 1/0 (ELAST./HUB.)</t>
  </si>
  <si>
    <t>FUSIBLE CINTA TIPO K 06A</t>
  </si>
  <si>
    <t>PANEL BRK GE. 04/8C 125AMP TL412C</t>
  </si>
  <si>
    <t>PANEL BRK GE. TRIP 24C 150A TL 24415C</t>
  </si>
  <si>
    <t>PANEL BRK GE. TRIP 42C 200A TL42420C</t>
  </si>
  <si>
    <t>PARARRATO (POLIM) 9KV-10KA</t>
  </si>
  <si>
    <t>REGSITRO N-3R 15 X 06</t>
  </si>
  <si>
    <t>SOPORTE L P/CUT-OUT Y PARARRAYO EN CRUCETA</t>
  </si>
  <si>
    <t>SOPORTE PLANCHUE. DON. P/CUT-O Y/ PARR 5103</t>
  </si>
  <si>
    <t>TAPE 3M SCOTH SUPER 33+ PLAST. 6132</t>
  </si>
  <si>
    <t>TAPE 3M SCOTH -23 GOMA UND</t>
  </si>
  <si>
    <t>TAPE 3M TEMFLEX GRANDE 3/4X60 FT RF.165</t>
  </si>
  <si>
    <t>TERM. 3M P/EXT/ SC-5601 DE 2 HASTA 4/0</t>
  </si>
  <si>
    <t>TORN. PASANTE 1/2X12"</t>
  </si>
  <si>
    <t>TRANSF. PAD M. 112.5 KVA 7.2/120-240V 3F/RAD</t>
  </si>
  <si>
    <t>Tubería LT 1-1/2</t>
  </si>
  <si>
    <t>TUBERIA LT 1</t>
  </si>
  <si>
    <t>TUBO EMT 3X10</t>
  </si>
  <si>
    <t>TUBO PVC SDR -26 DE 1X19</t>
  </si>
  <si>
    <t>TUBO PVC SDR -26 DE 1 1/2X19</t>
  </si>
  <si>
    <t>TUBO PVC SDR -26 DE 2 X19  UND</t>
  </si>
  <si>
    <t>TUBO PVC SDR -26 DE 3 X19  UND</t>
  </si>
  <si>
    <t>PANEL BOARD 400A - 3F/240 V HIMEL INCLUYE: GAB MET 1-MAIN BK 400A/3P 2-BK 150A/3P , 1-BK 100A/3P 1-BK 80A/3P 1-BK 60A/3P 6-DISPONIBLES P/60A Y BARRA DE NEUTRO Y TIERRA</t>
  </si>
  <si>
    <t>PANEL BOARD 125A/3F/240V HIMEL 24-C INCLUYE: GAB MET 20-BK P/RIEL 2P-30A 4-BK P/RIEL 2P-50A , BARRA DE NEUTRO Y TIERRA   *NO INCLUYE MAIN BK</t>
  </si>
  <si>
    <t>PANEL CONTROL DE LUCES P/60A-1F/230V HIMEL INCLUYE: GAB MET 1-BK P/RIEL 60A/2P 1-CONTACTOR 60A 3-BK P/RIEL 1P/20A 3-BK P/RIEL 1P/16A Y BARRA DE NEUTRO Y TIERRA</t>
  </si>
  <si>
    <t>PANEL CONTROL DE LUCES P/40A-1F/230V HIMEL , INCLUYE: GAB MET 1-BK P/RIEL 40A/2P 1-CONTACTOR P/40A 4-BK P/RIEL *BARRA DE NEUTRO Y TIERRA</t>
  </si>
  <si>
    <t>PANEL CONTROL DE LUCES P/30A-1F/230V HIMEL INCLUYE: GAB MET 1-BK P/RIEL 30A/2P 1-CONTACTOR 30A 4-BK P/RIEL *BARRA DE NEUTRO Y TIERRA</t>
  </si>
  <si>
    <t>ENCLOUSER BK 400A/3P HIMEL</t>
  </si>
  <si>
    <t>TRANSFER AUTOMATICO 400A-3F/230V HIMEL INCLUYE: GAB MET *CONTACTORES MAG *SWITCH SEL *LEDS IND *TEMPORIZADORES *RELE AUX *ENCLAV MECANICO Y BARRA DE NEUTRO Y TIERRA</t>
  </si>
  <si>
    <t>Planta de 150KW abierta cummins/Stamford</t>
  </si>
  <si>
    <t>Lámparas decorativas para recepción</t>
  </si>
  <si>
    <t>Iluminación exterior fachada</t>
  </si>
  <si>
    <t>Manguera led exterior</t>
  </si>
  <si>
    <t>Conector para manguera</t>
  </si>
  <si>
    <t>Iluminación jardineras frontales</t>
  </si>
  <si>
    <t>Ojos de buey de superficie</t>
  </si>
  <si>
    <t>Perfiles LED aluminio base</t>
  </si>
  <si>
    <t>Cinta LED</t>
  </si>
  <si>
    <t>Power supply</t>
  </si>
  <si>
    <t>Alambrado Provicional de electricidad de edificio para trabajos nocturnos y Techo recepcion,  cocina, luces 2x2 en plafones y techo concreto, luces decorativas</t>
  </si>
  <si>
    <t>Suministro e instalacion de canalizacion EMT de UPS, Electricidad, Data y CCT</t>
  </si>
  <si>
    <t>Suministro de materiales para Alimentacion Electrica Para Aires Acondicionados</t>
  </si>
  <si>
    <t>Mano de obra Instalacion de Aires Acondicionados</t>
  </si>
  <si>
    <t>Mano de obra para instalación eléctrica completa .</t>
  </si>
  <si>
    <t>Accesorio de tomacorrientes e interruptores</t>
  </si>
  <si>
    <t>Iluminacion del Parqueo 150W LED</t>
  </si>
  <si>
    <t>CRISTALES</t>
  </si>
  <si>
    <t xml:space="preserve">Cristales fijos 3/8 con lamina de seguridad perfileria p-40 negro Oficina directiva (Hueco Ancho 5.00m x Alto 2.19m) </t>
  </si>
  <si>
    <t xml:space="preserve">Puertas flotantes - vidrio templado </t>
  </si>
  <si>
    <t xml:space="preserve">Tragaluz en perfil p40 negro  (h = 0.7m) </t>
  </si>
  <si>
    <t>Ventanas corredizas p40 negro</t>
  </si>
  <si>
    <t>P2</t>
  </si>
  <si>
    <t>Puertas comerciales con aluminio negro</t>
  </si>
  <si>
    <t>Fachada (Cristales + Perfiles de aluminio tipo madera)</t>
  </si>
  <si>
    <t xml:space="preserve">Perfiles de Aluminio Tipo Madera en Recepcion </t>
  </si>
  <si>
    <t>LETREROS</t>
  </si>
  <si>
    <t>Manufactura e instalación de letrero en fachada frontal en acrílico iluminado con relieve de 3.086m x 1.25m</t>
  </si>
  <si>
    <t>Señalética interior en ACM cepillado sobre acrílico (13" x 7" / 18" x 9.75" )</t>
  </si>
  <si>
    <t>Manufactura e instalacion de letrero en interior- recepcion</t>
  </si>
  <si>
    <t xml:space="preserve">Suministro e instalación laminado tipo frost </t>
  </si>
  <si>
    <t>COCINA</t>
  </si>
  <si>
    <t>Bebederos</t>
  </si>
  <si>
    <t>Platos, Cubiertos, Vasos, Manteles, Bandejas, Tazas, para 40 personas</t>
  </si>
  <si>
    <t>JARDINERIA</t>
  </si>
  <si>
    <t>Maceteros cuadrados</t>
  </si>
  <si>
    <t>Vegetación artificial variada (0.30 x 0.60)</t>
  </si>
  <si>
    <t>Cortinas Rollers para ventanas perimetrales</t>
  </si>
  <si>
    <t>Bote de material (escombros).</t>
  </si>
  <si>
    <t>M3</t>
  </si>
  <si>
    <t>Grava 1/2</t>
  </si>
  <si>
    <t>Puerta automatica corrediza de 1 hoja en cristal templado de 3/8 (Ancho 49.5" x Alto 84")</t>
  </si>
  <si>
    <t>Puerta Apanelada de Caseta de Bomba</t>
  </si>
  <si>
    <t>Ventana Apanelada Caseta De Bomba</t>
  </si>
  <si>
    <t>KWP</t>
  </si>
  <si>
    <t>Kit Materiales Fotovoltaico, Incluye Mano de Obra, Materiales Eléctricos y Estructura Estandar</t>
  </si>
  <si>
    <t>Data Logger</t>
  </si>
  <si>
    <t>SUB-TOTAL  FASE A</t>
  </si>
  <si>
    <t xml:space="preserve">SUB-TOTAL GENERAL 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</si>
  <si>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</si>
  <si>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</si>
  <si>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</si>
  <si>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</si>
  <si>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</si>
  <si>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</si>
  <si>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</si>
  <si>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</si>
  <si>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HIDROGRAFICA</t>
  </si>
  <si>
    <t>EQUIPAMIENTO CAASD</t>
  </si>
  <si>
    <t>CODIA</t>
  </si>
  <si>
    <t>IMPREVISTOS</t>
  </si>
  <si>
    <t>ITBIS (18% DE DIRECCIÓN TÉCNICA)SEGÚN NORMA 07-2007 DGII</t>
  </si>
  <si>
    <t>TOTAL GENERAL A CONTRATAR</t>
  </si>
  <si>
    <t>Caja Fuerte  3.85cu (144 cm x 34 cm x 22 cm)</t>
  </si>
  <si>
    <t>Confeccion Isla de cocina en melamina tipo roble con trameria interior con tope en granito con voladizo de 0.10m - Ancho 2.40m x Profundidad 0.60m</t>
  </si>
  <si>
    <t>Confeccion Mueble de cocina modular en melamina tipo roble con tope en granito (Especificaciones: Largo 4.00m alto de superficie terminada 0.90m Profundidad 0.70m - Despensa Ancho 0.46m Profundidad 0.60m - Tope en granito gris - Gabinete aereo de 1.5m de ancho 0.35m de profundidad con puertas proyectadas)</t>
  </si>
  <si>
    <t>Suministro e instalacion de Extractor de grasa</t>
  </si>
  <si>
    <t>Suministro e instalacion de Estufas de Tope eléctrica</t>
  </si>
  <si>
    <t>Demolicion de Drive truth y garita de seguridad</t>
  </si>
  <si>
    <t>Instalacion de Paneles Solares</t>
  </si>
  <si>
    <t>Suministro e instalacion Lockers para empleados de campo</t>
  </si>
  <si>
    <t>Vegetación interior (Lobby y areas comunes )</t>
  </si>
  <si>
    <t>Vegetacion Exterior ( Frente Edificacion)</t>
  </si>
  <si>
    <t>Pintura Viga metal azul Pantone 294 C (Azul CAASD)</t>
  </si>
  <si>
    <t>Paneles Canadian Solar 440 Watts M/3W-P/S/14/F9/1400/T4PPE/440 incluye (5) inversores de 20KW</t>
  </si>
  <si>
    <t>Nevera</t>
  </si>
  <si>
    <t xml:space="preserve">PRESUPUESTO: ADECUACION DE EDIFICIO COMERCIAL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</si>
</sst>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.00_);_(* \(#,##0.00\);_(* \-??_);_(@_)"/>
    <numFmt numFmtId="166" formatCode="_(&quot;DOP&quot;* #,##0.00_);_(&quot;DOP&quot;* \(#,##0.00\);_(&quot;DOP&quot;* &quot;-&quot;??_);_(@_)"/>
    <numFmt numFmtId="167" formatCode="_-* #,##0.00_-;\-* #,##0.00_-;_-* &quot;-&quot;??_-;_-@_-"/>
    <numFmt numFmtId="168" formatCode="0.000_)"/>
    <numFmt numFmtId="169" formatCode="0_)"/>
    <numFmt numFmtId="170" formatCode="0.00_)"/>
    <numFmt numFmtId="171" formatCode="0.0_)"/>
    <numFmt numFmtId="172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Courier New"/>
      <family val="3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8"/>
      </right>
      <top style="double">
        <color indexed="8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64"/>
      </top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double">
        <color indexed="8"/>
      </bottom>
      <diagonal/>
    </border>
    <border>
      <left style="double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Fill="0" applyBorder="0" applyAlignment="0" applyProtection="0"/>
    <xf numFmtId="165" fontId="3" fillId="0" borderId="0" applyFill="0" applyBorder="0" applyAlignment="0" applyProtection="0"/>
    <xf numFmtId="170" fontId="3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  <xf numFmtId="165" fontId="9" fillId="0" borderId="0" applyFill="0" applyBorder="0" applyAlignment="0" applyProtection="0"/>
  </cellStyleXfs>
  <cellXfs count="188">
    <xf numFmtId="0" fontId="0" fillId="0" borderId="0" xfId="0"/>
    <xf numFmtId="43" fontId="4" fillId="0" borderId="0" xfId="1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2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8" fillId="0" borderId="0" xfId="2" applyNumberFormat="1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3" fontId="4" fillId="0" borderId="0" xfId="1" applyFont="1" applyFill="1" applyBorder="1" applyAlignment="1" applyProtection="1">
      <alignment vertical="center"/>
    </xf>
    <xf numFmtId="167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8" fillId="0" borderId="1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7" fontId="8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8" fillId="3" borderId="1" xfId="2" applyFont="1" applyFill="1" applyBorder="1" applyAlignment="1">
      <alignment vertical="center" wrapText="1"/>
    </xf>
    <xf numFmtId="164" fontId="4" fillId="0" borderId="1" xfId="4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3" fontId="4" fillId="3" borderId="0" xfId="1" applyFont="1" applyFill="1" applyBorder="1" applyAlignment="1" applyProtection="1">
      <alignment vertical="center"/>
    </xf>
    <xf numFmtId="0" fontId="10" fillId="3" borderId="1" xfId="0" applyFont="1" applyFill="1" applyBorder="1" applyAlignment="1">
      <alignment vertical="center" wrapText="1"/>
    </xf>
    <xf numFmtId="167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2" applyFont="1" applyFill="1" applyBorder="1" applyAlignment="1">
      <alignment vertical="center" wrapText="1"/>
    </xf>
    <xf numFmtId="43" fontId="4" fillId="0" borderId="0" xfId="1" applyFont="1" applyFill="1" applyBorder="1" applyAlignment="1" applyProtection="1">
      <alignment horizontal="left"/>
    </xf>
    <xf numFmtId="164" fontId="8" fillId="0" borderId="1" xfId="2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164" fontId="10" fillId="0" borderId="1" xfId="2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top" wrapText="1"/>
    </xf>
    <xf numFmtId="167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2" applyFont="1" applyFill="1" applyBorder="1" applyAlignment="1">
      <alignment horizontal="center" vertical="center"/>
    </xf>
    <xf numFmtId="164" fontId="10" fillId="0" borderId="1" xfId="2" applyFont="1" applyFill="1" applyBorder="1" applyAlignment="1">
      <alignment horizontal="right" vertical="center"/>
    </xf>
    <xf numFmtId="167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4" fontId="10" fillId="3" borderId="1" xfId="2" applyFont="1" applyFill="1" applyBorder="1" applyAlignment="1">
      <alignment horizontal="center" vertical="center"/>
    </xf>
    <xf numFmtId="164" fontId="10" fillId="3" borderId="1" xfId="2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167" fontId="7" fillId="2" borderId="2" xfId="5" applyNumberFormat="1" applyFont="1" applyFill="1" applyBorder="1" applyAlignment="1" applyProtection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5" applyFont="1" applyFill="1" applyBorder="1" applyAlignment="1" applyProtection="1">
      <alignment horizontal="center" vertical="center"/>
    </xf>
    <xf numFmtId="0" fontId="7" fillId="2" borderId="3" xfId="2" applyNumberFormat="1" applyFont="1" applyFill="1" applyBorder="1" applyAlignment="1" applyProtection="1">
      <alignment horizontal="center" vertical="center"/>
    </xf>
    <xf numFmtId="170" fontId="8" fillId="0" borderId="4" xfId="6" applyFont="1" applyBorder="1" applyAlignment="1">
      <alignment horizontal="left" vertical="center"/>
    </xf>
    <xf numFmtId="167" fontId="8" fillId="0" borderId="4" xfId="7" applyNumberFormat="1" applyFont="1" applyFill="1" applyBorder="1" applyAlignment="1" applyProtection="1">
      <alignment vertical="center"/>
    </xf>
    <xf numFmtId="165" fontId="8" fillId="0" borderId="4" xfId="7" applyFont="1" applyFill="1" applyBorder="1" applyAlignment="1" applyProtection="1">
      <alignment vertical="center"/>
    </xf>
    <xf numFmtId="165" fontId="8" fillId="0" borderId="4" xfId="7" applyFont="1" applyFill="1" applyBorder="1" applyAlignment="1" applyProtection="1">
      <alignment horizontal="center" vertical="center"/>
    </xf>
    <xf numFmtId="0" fontId="8" fillId="0" borderId="5" xfId="2" applyNumberFormat="1" applyFont="1" applyFill="1" applyBorder="1" applyAlignment="1" applyProtection="1">
      <alignment vertical="center"/>
    </xf>
    <xf numFmtId="170" fontId="4" fillId="0" borderId="6" xfId="6" applyFont="1" applyBorder="1" applyAlignment="1">
      <alignment horizontal="left" vertical="center"/>
    </xf>
    <xf numFmtId="167" fontId="4" fillId="0" borderId="6" xfId="7" applyNumberFormat="1" applyFont="1" applyFill="1" applyBorder="1" applyAlignment="1" applyProtection="1">
      <alignment vertical="center"/>
    </xf>
    <xf numFmtId="10" fontId="4" fillId="0" borderId="6" xfId="8" applyNumberFormat="1" applyFont="1" applyFill="1" applyBorder="1" applyAlignment="1" applyProtection="1">
      <alignment horizontal="center" vertical="center" wrapText="1"/>
    </xf>
    <xf numFmtId="165" fontId="4" fillId="0" borderId="6" xfId="7" applyFont="1" applyFill="1" applyBorder="1" applyAlignment="1" applyProtection="1">
      <alignment horizontal="center" vertical="center"/>
    </xf>
    <xf numFmtId="164" fontId="4" fillId="0" borderId="7" xfId="2" applyFont="1" applyFill="1" applyBorder="1" applyAlignment="1" applyProtection="1">
      <alignment vertical="center"/>
    </xf>
    <xf numFmtId="10" fontId="4" fillId="0" borderId="6" xfId="8" applyNumberFormat="1" applyFont="1" applyFill="1" applyBorder="1" applyAlignment="1" applyProtection="1">
      <alignment vertical="center" wrapText="1"/>
    </xf>
    <xf numFmtId="0" fontId="4" fillId="0" borderId="7" xfId="2" applyNumberFormat="1" applyFont="1" applyFill="1" applyBorder="1" applyAlignment="1" applyProtection="1">
      <alignment vertical="center"/>
    </xf>
    <xf numFmtId="170" fontId="7" fillId="2" borderId="2" xfId="6" applyFont="1" applyFill="1" applyBorder="1" applyAlignment="1">
      <alignment horizontal="left" vertical="center"/>
    </xf>
    <xf numFmtId="167" fontId="7" fillId="2" borderId="2" xfId="7" applyNumberFormat="1" applyFont="1" applyFill="1" applyBorder="1" applyAlignment="1" applyProtection="1">
      <alignment vertical="center"/>
    </xf>
    <xf numFmtId="10" fontId="8" fillId="2" borderId="2" xfId="8" applyNumberFormat="1" applyFont="1" applyFill="1" applyBorder="1" applyAlignment="1" applyProtection="1">
      <alignment vertical="center" wrapText="1"/>
    </xf>
    <xf numFmtId="165" fontId="8" fillId="2" borderId="2" xfId="7" applyFont="1" applyFill="1" applyBorder="1" applyAlignment="1" applyProtection="1">
      <alignment horizontal="center" vertical="center"/>
    </xf>
    <xf numFmtId="0" fontId="8" fillId="2" borderId="3" xfId="2" applyNumberFormat="1" applyFont="1" applyFill="1" applyBorder="1" applyAlignment="1" applyProtection="1">
      <alignment vertical="center"/>
    </xf>
    <xf numFmtId="170" fontId="7" fillId="4" borderId="4" xfId="6" applyFont="1" applyFill="1" applyBorder="1" applyAlignment="1">
      <alignment horizontal="left" vertical="center"/>
    </xf>
    <xf numFmtId="167" fontId="7" fillId="4" borderId="4" xfId="7" applyNumberFormat="1" applyFont="1" applyFill="1" applyBorder="1" applyAlignment="1" applyProtection="1">
      <alignment vertical="center"/>
    </xf>
    <xf numFmtId="10" fontId="8" fillId="4" borderId="4" xfId="8" applyNumberFormat="1" applyFont="1" applyFill="1" applyBorder="1" applyAlignment="1" applyProtection="1">
      <alignment vertical="center" wrapText="1"/>
    </xf>
    <xf numFmtId="165" fontId="8" fillId="4" borderId="4" xfId="7" applyFont="1" applyFill="1" applyBorder="1" applyAlignment="1" applyProtection="1">
      <alignment horizontal="center" vertical="center"/>
    </xf>
    <xf numFmtId="0" fontId="8" fillId="4" borderId="5" xfId="2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170" fontId="7" fillId="0" borderId="2" xfId="6" applyFont="1" applyBorder="1" applyAlignment="1">
      <alignment horizontal="left" vertical="center"/>
    </xf>
    <xf numFmtId="167" fontId="7" fillId="0" borderId="2" xfId="7" applyNumberFormat="1" applyFont="1" applyFill="1" applyBorder="1" applyAlignment="1" applyProtection="1">
      <alignment vertical="center"/>
    </xf>
    <xf numFmtId="10" fontId="8" fillId="0" borderId="2" xfId="8" applyNumberFormat="1" applyFont="1" applyFill="1" applyBorder="1" applyAlignment="1" applyProtection="1">
      <alignment vertical="center" wrapText="1"/>
    </xf>
    <xf numFmtId="165" fontId="8" fillId="0" borderId="2" xfId="7" applyFont="1" applyFill="1" applyBorder="1" applyAlignment="1" applyProtection="1">
      <alignment horizontal="center" vertical="center"/>
    </xf>
    <xf numFmtId="0" fontId="8" fillId="0" borderId="3" xfId="2" applyNumberFormat="1" applyFont="1" applyFill="1" applyBorder="1" applyAlignment="1" applyProtection="1">
      <alignment vertical="center"/>
    </xf>
    <xf numFmtId="10" fontId="8" fillId="0" borderId="2" xfId="8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7" fontId="8" fillId="2" borderId="2" xfId="0" applyNumberFormat="1" applyFont="1" applyFill="1" applyBorder="1" applyAlignment="1">
      <alignment vertical="center" wrapText="1"/>
    </xf>
    <xf numFmtId="10" fontId="8" fillId="2" borderId="2" xfId="8" applyNumberFormat="1" applyFont="1" applyFill="1" applyBorder="1" applyAlignment="1" applyProtection="1">
      <alignment horizontal="center" vertical="center" wrapText="1"/>
    </xf>
    <xf numFmtId="165" fontId="8" fillId="2" borderId="2" xfId="9" applyFont="1" applyFill="1" applyBorder="1" applyAlignment="1" applyProtection="1">
      <alignment horizontal="center" vertical="center" wrapText="1"/>
    </xf>
    <xf numFmtId="0" fontId="8" fillId="2" borderId="3" xfId="2" applyNumberFormat="1" applyFont="1" applyFill="1" applyBorder="1" applyAlignment="1" applyProtection="1">
      <alignment vertical="center" wrapText="1"/>
    </xf>
    <xf numFmtId="165" fontId="8" fillId="0" borderId="2" xfId="7" applyFont="1" applyFill="1" applyBorder="1" applyAlignment="1" applyProtection="1">
      <alignment vertical="center"/>
    </xf>
    <xf numFmtId="171" fontId="7" fillId="2" borderId="2" xfId="6" applyNumberFormat="1" applyFont="1" applyFill="1" applyBorder="1" applyAlignment="1">
      <alignment vertical="center" wrapText="1"/>
    </xf>
    <xf numFmtId="165" fontId="8" fillId="2" borderId="2" xfId="7" applyFont="1" applyFill="1" applyBorder="1" applyAlignment="1" applyProtection="1">
      <alignment vertical="center"/>
    </xf>
    <xf numFmtId="171" fontId="8" fillId="0" borderId="0" xfId="6" applyNumberFormat="1" applyFont="1" applyAlignment="1">
      <alignment horizontal="center" vertical="center"/>
    </xf>
    <xf numFmtId="170" fontId="8" fillId="0" borderId="0" xfId="6" applyFont="1" applyAlignment="1">
      <alignment horizontal="left" vertical="center"/>
    </xf>
    <xf numFmtId="167" fontId="8" fillId="0" borderId="0" xfId="7" applyNumberFormat="1" applyFont="1" applyFill="1" applyBorder="1" applyAlignment="1" applyProtection="1">
      <alignment vertical="center"/>
    </xf>
    <xf numFmtId="165" fontId="8" fillId="0" borderId="0" xfId="7" applyFont="1" applyFill="1" applyBorder="1" applyAlignment="1" applyProtection="1">
      <alignment vertical="center"/>
    </xf>
    <xf numFmtId="165" fontId="8" fillId="0" borderId="0" xfId="7" applyFont="1" applyFill="1" applyBorder="1" applyAlignment="1" applyProtection="1">
      <alignment horizontal="center" vertical="center"/>
    </xf>
    <xf numFmtId="0" fontId="8" fillId="0" borderId="0" xfId="2" applyNumberFormat="1" applyFont="1" applyFill="1" applyBorder="1" applyAlignment="1" applyProtection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2" applyNumberFormat="1" applyFont="1" applyAlignment="1">
      <alignment vertical="center"/>
    </xf>
    <xf numFmtId="172" fontId="4" fillId="0" borderId="0" xfId="0" applyNumberFormat="1" applyFont="1" applyAlignment="1">
      <alignment horizontal="center" vertical="center"/>
    </xf>
    <xf numFmtId="168" fontId="8" fillId="0" borderId="8" xfId="0" applyNumberFormat="1" applyFont="1" applyBorder="1" applyAlignment="1">
      <alignment horizontal="center" vertical="center" wrapText="1"/>
    </xf>
    <xf numFmtId="169" fontId="7" fillId="0" borderId="8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171" fontId="7" fillId="0" borderId="8" xfId="0" applyNumberFormat="1" applyFont="1" applyBorder="1" applyAlignment="1">
      <alignment horizontal="center" vertical="center" wrapText="1"/>
    </xf>
    <xf numFmtId="170" fontId="8" fillId="3" borderId="8" xfId="0" applyNumberFormat="1" applyFont="1" applyFill="1" applyBorder="1" applyAlignment="1">
      <alignment horizontal="center" vertical="center" wrapText="1"/>
    </xf>
    <xf numFmtId="168" fontId="7" fillId="0" borderId="8" xfId="0" applyNumberFormat="1" applyFont="1" applyBorder="1" applyAlignment="1">
      <alignment horizontal="center" vertical="center" wrapText="1"/>
    </xf>
    <xf numFmtId="168" fontId="10" fillId="3" borderId="8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1" fontId="8" fillId="0" borderId="10" xfId="6" applyNumberFormat="1" applyFont="1" applyBorder="1" applyAlignment="1">
      <alignment horizontal="center" vertical="center"/>
    </xf>
    <xf numFmtId="171" fontId="4" fillId="0" borderId="11" xfId="6" applyNumberFormat="1" applyFont="1" applyBorder="1" applyAlignment="1">
      <alignment horizontal="center" vertical="center"/>
    </xf>
    <xf numFmtId="171" fontId="8" fillId="2" borderId="9" xfId="6" applyNumberFormat="1" applyFont="1" applyFill="1" applyBorder="1" applyAlignment="1">
      <alignment horizontal="center" vertical="center"/>
    </xf>
    <xf numFmtId="171" fontId="8" fillId="4" borderId="10" xfId="6" applyNumberFormat="1" applyFont="1" applyFill="1" applyBorder="1" applyAlignment="1">
      <alignment horizontal="center" vertical="center"/>
    </xf>
    <xf numFmtId="171" fontId="8" fillId="0" borderId="9" xfId="6" applyNumberFormat="1" applyFont="1" applyBorder="1" applyAlignment="1">
      <alignment horizontal="center" vertical="center"/>
    </xf>
    <xf numFmtId="170" fontId="7" fillId="2" borderId="9" xfId="6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164" fontId="7" fillId="0" borderId="12" xfId="2" applyFont="1" applyFill="1" applyBorder="1" applyAlignment="1">
      <alignment vertical="center" wrapText="1"/>
    </xf>
    <xf numFmtId="164" fontId="7" fillId="0" borderId="12" xfId="2" applyFont="1" applyFill="1" applyBorder="1" applyAlignment="1">
      <alignment horizontal="left" vertical="center" wrapText="1"/>
    </xf>
    <xf numFmtId="164" fontId="7" fillId="3" borderId="12" xfId="2" applyFont="1" applyFill="1" applyBorder="1" applyAlignment="1">
      <alignment vertical="center" wrapText="1"/>
    </xf>
    <xf numFmtId="43" fontId="4" fillId="0" borderId="12" xfId="1" applyFont="1" applyFill="1" applyBorder="1" applyAlignment="1" applyProtection="1">
      <alignment vertical="center"/>
    </xf>
    <xf numFmtId="164" fontId="11" fillId="3" borderId="12" xfId="2" applyFont="1" applyFill="1" applyBorder="1" applyAlignment="1">
      <alignment vertical="center" wrapText="1"/>
    </xf>
    <xf numFmtId="164" fontId="7" fillId="0" borderId="12" xfId="2" applyFont="1" applyBorder="1" applyAlignment="1">
      <alignment vertical="center" wrapText="1"/>
    </xf>
    <xf numFmtId="164" fontId="7" fillId="0" borderId="12" xfId="2" applyFont="1" applyFill="1" applyBorder="1" applyAlignment="1" applyProtection="1">
      <alignment horizontal="center" vertical="center" wrapText="1"/>
    </xf>
    <xf numFmtId="164" fontId="7" fillId="0" borderId="12" xfId="2" applyFont="1" applyFill="1" applyBorder="1" applyAlignment="1" applyProtection="1">
      <alignment horizontal="center" vertical="center"/>
    </xf>
    <xf numFmtId="164" fontId="5" fillId="0" borderId="12" xfId="2" applyFont="1" applyFill="1" applyBorder="1" applyAlignment="1" applyProtection="1">
      <alignment vertical="center"/>
    </xf>
    <xf numFmtId="164" fontId="4" fillId="3" borderId="12" xfId="2" applyFont="1" applyFill="1" applyBorder="1" applyAlignment="1" applyProtection="1">
      <alignment vertical="center"/>
    </xf>
    <xf numFmtId="164" fontId="4" fillId="0" borderId="12" xfId="2" applyFont="1" applyFill="1" applyBorder="1" applyAlignment="1" applyProtection="1">
      <alignment vertical="center"/>
    </xf>
    <xf numFmtId="164" fontId="7" fillId="0" borderId="12" xfId="2" applyFont="1" applyFill="1" applyBorder="1" applyAlignment="1" applyProtection="1">
      <alignment vertical="center"/>
    </xf>
    <xf numFmtId="164" fontId="7" fillId="3" borderId="12" xfId="2" applyFont="1" applyFill="1" applyBorder="1" applyAlignment="1" applyProtection="1">
      <alignment vertical="center"/>
    </xf>
    <xf numFmtId="164" fontId="8" fillId="0" borderId="12" xfId="2" applyFont="1" applyFill="1" applyBorder="1" applyAlignment="1" applyProtection="1">
      <alignment vertical="center"/>
    </xf>
    <xf numFmtId="164" fontId="4" fillId="0" borderId="12" xfId="2" applyFont="1" applyBorder="1" applyAlignment="1">
      <alignment vertical="center"/>
    </xf>
    <xf numFmtId="164" fontId="5" fillId="0" borderId="12" xfId="2" applyFont="1" applyBorder="1" applyAlignment="1">
      <alignment vertical="center"/>
    </xf>
    <xf numFmtId="164" fontId="4" fillId="3" borderId="12" xfId="2" applyFont="1" applyFill="1" applyBorder="1" applyAlignment="1">
      <alignment vertical="center"/>
    </xf>
    <xf numFmtId="43" fontId="7" fillId="2" borderId="13" xfId="1" applyFont="1" applyFill="1" applyBorder="1" applyAlignment="1" applyProtection="1">
      <alignment horizontal="center" vertical="center" wrapText="1"/>
    </xf>
    <xf numFmtId="4" fontId="4" fillId="0" borderId="14" xfId="0" applyNumberFormat="1" applyFont="1" applyBorder="1" applyAlignment="1">
      <alignment vertical="center"/>
    </xf>
    <xf numFmtId="165" fontId="7" fillId="2" borderId="15" xfId="7" applyFont="1" applyFill="1" applyBorder="1" applyAlignment="1" applyProtection="1">
      <alignment vertical="center"/>
    </xf>
    <xf numFmtId="165" fontId="7" fillId="4" borderId="16" xfId="7" applyFont="1" applyFill="1" applyBorder="1" applyAlignment="1" applyProtection="1">
      <alignment vertical="center"/>
    </xf>
    <xf numFmtId="165" fontId="7" fillId="0" borderId="15" xfId="7" applyFont="1" applyFill="1" applyBorder="1" applyAlignment="1" applyProtection="1">
      <alignment vertical="center"/>
    </xf>
    <xf numFmtId="4" fontId="4" fillId="0" borderId="17" xfId="0" applyNumberFormat="1" applyFont="1" applyBorder="1" applyAlignment="1">
      <alignment vertical="center"/>
    </xf>
    <xf numFmtId="165" fontId="7" fillId="2" borderId="15" xfId="9" applyFont="1" applyFill="1" applyBorder="1" applyAlignment="1" applyProtection="1">
      <alignment vertical="center" wrapText="1"/>
    </xf>
    <xf numFmtId="4" fontId="4" fillId="0" borderId="18" xfId="0" applyNumberFormat="1" applyFont="1" applyBorder="1" applyAlignment="1">
      <alignment vertical="center"/>
    </xf>
    <xf numFmtId="165" fontId="12" fillId="2" borderId="15" xfId="7" applyFont="1" applyFill="1" applyBorder="1" applyAlignment="1" applyProtection="1">
      <alignment vertical="center"/>
    </xf>
    <xf numFmtId="168" fontId="8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167" fontId="8" fillId="0" borderId="21" xfId="0" applyNumberFormat="1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166" fontId="4" fillId="0" borderId="21" xfId="0" applyNumberFormat="1" applyFont="1" applyBorder="1" applyAlignment="1">
      <alignment horizontal="center" vertical="center" wrapText="1"/>
    </xf>
    <xf numFmtId="0" fontId="8" fillId="0" borderId="21" xfId="2" applyNumberFormat="1" applyFont="1" applyFill="1" applyBorder="1" applyAlignment="1">
      <alignment vertical="center" wrapText="1"/>
    </xf>
    <xf numFmtId="164" fontId="7" fillId="0" borderId="22" xfId="2" applyFont="1" applyFill="1" applyBorder="1" applyAlignment="1">
      <alignment vertical="center" wrapText="1"/>
    </xf>
    <xf numFmtId="168" fontId="7" fillId="2" borderId="19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7" fontId="7" fillId="2" borderId="19" xfId="1" applyNumberFormat="1" applyFont="1" applyFill="1" applyBorder="1" applyAlignment="1" applyProtection="1">
      <alignment vertical="center"/>
    </xf>
    <xf numFmtId="43" fontId="7" fillId="2" borderId="19" xfId="1" applyFont="1" applyFill="1" applyBorder="1" applyAlignment="1" applyProtection="1">
      <alignment horizontal="center" vertical="center"/>
    </xf>
    <xf numFmtId="0" fontId="7" fillId="2" borderId="19" xfId="2" applyNumberFormat="1" applyFont="1" applyFill="1" applyBorder="1" applyAlignment="1" applyProtection="1">
      <alignment horizontal="center" vertical="center"/>
    </xf>
    <xf numFmtId="172" fontId="8" fillId="0" borderId="23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167" fontId="8" fillId="0" borderId="24" xfId="0" applyNumberFormat="1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8" fillId="0" borderId="24" xfId="2" applyFont="1" applyBorder="1" applyAlignment="1">
      <alignment vertical="center" wrapText="1"/>
    </xf>
    <xf numFmtId="164" fontId="4" fillId="0" borderId="25" xfId="2" applyFont="1" applyBorder="1" applyAlignment="1">
      <alignment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 vertical="center" wrapText="1"/>
    </xf>
    <xf numFmtId="167" fontId="7" fillId="2" borderId="27" xfId="1" applyNumberFormat="1" applyFont="1" applyFill="1" applyBorder="1" applyAlignment="1" applyProtection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43" fontId="7" fillId="2" borderId="27" xfId="1" applyFont="1" applyFill="1" applyBorder="1" applyAlignment="1" applyProtection="1">
      <alignment horizontal="center" vertical="center" wrapText="1"/>
    </xf>
    <xf numFmtId="0" fontId="7" fillId="2" borderId="28" xfId="2" applyNumberFormat="1" applyFont="1" applyFill="1" applyBorder="1" applyAlignment="1" applyProtection="1">
      <alignment horizontal="center" vertical="center" wrapText="1"/>
    </xf>
    <xf numFmtId="43" fontId="7" fillId="2" borderId="29" xfId="1" applyFont="1" applyFill="1" applyBorder="1" applyAlignment="1" applyProtection="1">
      <alignment horizontal="center" vertical="center" wrapText="1"/>
    </xf>
    <xf numFmtId="9" fontId="8" fillId="2" borderId="2" xfId="3" applyFont="1" applyFill="1" applyBorder="1" applyAlignment="1">
      <alignment horizontal="center" vertical="center"/>
    </xf>
    <xf numFmtId="170" fontId="8" fillId="0" borderId="3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7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8" fillId="0" borderId="0" xfId="2" applyFont="1" applyFill="1" applyBorder="1" applyAlignment="1">
      <alignment vertical="center" wrapText="1"/>
    </xf>
    <xf numFmtId="164" fontId="7" fillId="0" borderId="17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7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2" xfId="2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67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70" fontId="8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0">
    <cellStyle name="Millares" xfId="1" builtinId="3"/>
    <cellStyle name="Millares 10" xfId="5" xr:uid="{F0EEC47B-EE82-4C9B-A279-194B0387D4F7}"/>
    <cellStyle name="Millares 2 2 3" xfId="7" xr:uid="{F56592F6-7D1E-4A12-937C-F4271C1A92B8}"/>
    <cellStyle name="Millares 2 4" xfId="9" xr:uid="{8784397C-CA52-44F2-8D09-4459DA0C819A}"/>
    <cellStyle name="Millares 8" xfId="4" xr:uid="{0FBF8B66-8340-4B6C-A612-579580721C13}"/>
    <cellStyle name="Moneda" xfId="2" builtinId="4"/>
    <cellStyle name="Normal" xfId="0" builtinId="0"/>
    <cellStyle name="Normal 3" xfId="6" xr:uid="{B6886AFE-D954-48D9-A2EF-677824161F57}"/>
    <cellStyle name="Porcentaje" xfId="3" builtinId="5"/>
    <cellStyle name="Porcentaje 2" xfId="8" xr:uid="{BF4B1524-9735-4D0B-AD52-48B63C3F03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468151</xdr:colOff>
      <xdr:row>150</xdr:row>
      <xdr:rowOff>306002</xdr:rowOff>
    </xdr:from>
    <xdr:to>
      <xdr:col>1</xdr:col>
      <xdr:colOff>2588558</xdr:colOff>
      <xdr:row>150</xdr:row>
      <xdr:rowOff>2689902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1BCF9A-1B9F-4D71-8690-8C868D48F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357" y="60010943"/>
          <a:ext cx="2120407" cy="238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2E69-09E5-4925-83CC-DA2E8FE5573A}">
  <dimension ref="A1:G316"/>
  <sheetViews>
    <sheetView tabSelected="1" zoomScale="85" zoomScaleNormal="85" workbookViewId="0">
      <selection activeCell="A3" sqref="A3:G3"/>
    </sheetView>
  </sheetViews>
  <sheetFormatPr baseColWidth="10" defaultColWidth="16.33203125" defaultRowHeight="15" customHeight="1" x14ac:dyDescent="0.2"/>
  <cols>
    <col min="1" max="1" width="10.6640625" style="99" bestFit="1" customWidth="1"/>
    <col min="2" max="2" width="72.83203125" style="73" customWidth="1"/>
    <col min="3" max="3" width="16.5" style="96" customWidth="1"/>
    <col min="4" max="4" width="10.6640625" style="95" bestFit="1" customWidth="1"/>
    <col min="5" max="5" width="23.6640625" style="95" customWidth="1"/>
    <col min="6" max="6" width="21.83203125" style="98" customWidth="1"/>
    <col min="7" max="7" width="25.5" style="73" customWidth="1"/>
    <col min="8" max="8" width="21" style="73" bestFit="1" customWidth="1"/>
    <col min="9" max="16384" width="16.33203125" style="73"/>
  </cols>
  <sheetData>
    <row r="1" spans="1:7" s="1" customFormat="1" ht="58.5" customHeight="1" x14ac:dyDescent="0.2">
      <c r="A1" s="185" t="s">
        <v>0</v>
      </c>
      <c r="B1" s="185"/>
      <c r="C1" s="185"/>
      <c r="D1" s="185"/>
      <c r="E1" s="185"/>
      <c r="F1" s="185"/>
      <c r="G1" s="185"/>
    </row>
    <row r="2" spans="1:7" s="1" customFormat="1" ht="23.25" customHeight="1" x14ac:dyDescent="0.2">
      <c r="A2" s="185" t="s">
        <v>1</v>
      </c>
      <c r="B2" s="185"/>
      <c r="C2" s="185"/>
      <c r="D2" s="185"/>
      <c r="E2" s="185"/>
      <c r="F2" s="185"/>
      <c r="G2" s="185"/>
    </row>
    <row r="3" spans="1:7" s="1" customFormat="1" ht="23.25" customHeight="1" x14ac:dyDescent="0.2">
      <c r="A3" s="186" t="s">
        <v>2</v>
      </c>
      <c r="B3" s="186"/>
      <c r="C3" s="186"/>
      <c r="D3" s="186"/>
      <c r="E3" s="186"/>
      <c r="F3" s="186"/>
      <c r="G3" s="186"/>
    </row>
    <row r="4" spans="1:7" s="1" customFormat="1" ht="23.25" customHeight="1" x14ac:dyDescent="0.2">
      <c r="A4" s="2"/>
      <c r="B4" s="2"/>
      <c r="C4" s="2"/>
      <c r="D4" s="2"/>
      <c r="E4" s="2"/>
      <c r="F4" s="3"/>
      <c r="G4" s="2"/>
    </row>
    <row r="5" spans="1:7" s="1" customFormat="1" ht="23.25" customHeight="1" x14ac:dyDescent="0.2">
      <c r="A5" s="187" t="s">
        <v>186</v>
      </c>
      <c r="B5" s="187"/>
      <c r="C5" s="187"/>
      <c r="D5" s="187"/>
      <c r="E5" s="187"/>
      <c r="F5" s="187"/>
      <c r="G5" s="187"/>
    </row>
    <row r="6" spans="1:7" s="10" customFormat="1" ht="19.5" customHeight="1" thickBot="1" x14ac:dyDescent="0.25">
      <c r="A6" s="4"/>
      <c r="B6" s="5"/>
      <c r="C6" s="6"/>
      <c r="D6" s="5"/>
      <c r="E6" s="7"/>
      <c r="F6" s="8"/>
      <c r="G6" s="9"/>
    </row>
    <row r="7" spans="1:7" s="10" customFormat="1" ht="38.25" customHeight="1" thickTop="1" thickBot="1" x14ac:dyDescent="0.25">
      <c r="A7" s="148" t="s">
        <v>3</v>
      </c>
      <c r="B7" s="149" t="s">
        <v>4</v>
      </c>
      <c r="C7" s="150" t="s">
        <v>5</v>
      </c>
      <c r="D7" s="149" t="s">
        <v>6</v>
      </c>
      <c r="E7" s="151" t="s">
        <v>7</v>
      </c>
      <c r="F7" s="152" t="s">
        <v>8</v>
      </c>
      <c r="G7" s="151" t="s">
        <v>9</v>
      </c>
    </row>
    <row r="8" spans="1:7" s="10" customFormat="1" ht="21.75" customHeight="1" thickTop="1" x14ac:dyDescent="0.2">
      <c r="A8" s="141"/>
      <c r="B8" s="142"/>
      <c r="C8" s="143"/>
      <c r="D8" s="144"/>
      <c r="E8" s="145"/>
      <c r="F8" s="146"/>
      <c r="G8" s="147"/>
    </row>
    <row r="9" spans="1:7" s="10" customFormat="1" ht="24.75" customHeight="1" x14ac:dyDescent="0.2">
      <c r="A9" s="101">
        <v>1</v>
      </c>
      <c r="B9" s="13" t="s">
        <v>10</v>
      </c>
      <c r="C9" s="11"/>
      <c r="D9" s="12"/>
      <c r="E9" s="14"/>
      <c r="F9" s="15"/>
      <c r="G9" s="115"/>
    </row>
    <row r="10" spans="1:7" s="10" customFormat="1" ht="42" customHeight="1" x14ac:dyDescent="0.2">
      <c r="A10" s="102">
        <v>1.01</v>
      </c>
      <c r="B10" s="16" t="s">
        <v>11</v>
      </c>
      <c r="C10" s="11">
        <v>1</v>
      </c>
      <c r="D10" s="12" t="s">
        <v>12</v>
      </c>
      <c r="E10" s="14"/>
      <c r="F10" s="15">
        <f t="shared" ref="F10:F18" si="0">+C10*E10</f>
        <v>0</v>
      </c>
      <c r="G10" s="115"/>
    </row>
    <row r="11" spans="1:7" s="10" customFormat="1" ht="21.75" customHeight="1" x14ac:dyDescent="0.2">
      <c r="A11" s="102">
        <v>1.02</v>
      </c>
      <c r="B11" s="16" t="s">
        <v>13</v>
      </c>
      <c r="C11" s="17">
        <v>10.1</v>
      </c>
      <c r="D11" s="12" t="s">
        <v>14</v>
      </c>
      <c r="E11" s="14"/>
      <c r="F11" s="15">
        <f t="shared" si="0"/>
        <v>0</v>
      </c>
      <c r="G11" s="115"/>
    </row>
    <row r="12" spans="1:7" s="10" customFormat="1" ht="21.75" customHeight="1" x14ac:dyDescent="0.2">
      <c r="A12" s="102">
        <v>1.03</v>
      </c>
      <c r="B12" s="18" t="s">
        <v>15</v>
      </c>
      <c r="C12" s="11">
        <v>266</v>
      </c>
      <c r="D12" s="12" t="s">
        <v>16</v>
      </c>
      <c r="E12" s="14"/>
      <c r="F12" s="15">
        <f t="shared" si="0"/>
        <v>0</v>
      </c>
      <c r="G12" s="116"/>
    </row>
    <row r="13" spans="1:7" s="10" customFormat="1" ht="33.75" customHeight="1" x14ac:dyDescent="0.2">
      <c r="A13" s="102">
        <v>1.04</v>
      </c>
      <c r="B13" s="16" t="s">
        <v>17</v>
      </c>
      <c r="C13" s="11">
        <v>234</v>
      </c>
      <c r="D13" s="12" t="s">
        <v>16</v>
      </c>
      <c r="E13" s="14"/>
      <c r="F13" s="15">
        <f t="shared" si="0"/>
        <v>0</v>
      </c>
      <c r="G13" s="115"/>
    </row>
    <row r="14" spans="1:7" s="10" customFormat="1" ht="45.75" customHeight="1" x14ac:dyDescent="0.2">
      <c r="A14" s="102">
        <v>1.05</v>
      </c>
      <c r="B14" s="16" t="s">
        <v>18</v>
      </c>
      <c r="C14" s="11">
        <v>160</v>
      </c>
      <c r="D14" s="12" t="s">
        <v>6</v>
      </c>
      <c r="E14" s="14"/>
      <c r="F14" s="15">
        <f t="shared" si="0"/>
        <v>0</v>
      </c>
      <c r="G14" s="115"/>
    </row>
    <row r="15" spans="1:7" s="10" customFormat="1" ht="38" customHeight="1" x14ac:dyDescent="0.2">
      <c r="A15" s="102">
        <v>1.06</v>
      </c>
      <c r="B15" s="16" t="s">
        <v>19</v>
      </c>
      <c r="C15" s="11">
        <v>322</v>
      </c>
      <c r="D15" s="12" t="s">
        <v>16</v>
      </c>
      <c r="E15" s="14"/>
      <c r="F15" s="15">
        <f t="shared" si="0"/>
        <v>0</v>
      </c>
      <c r="G15" s="115"/>
    </row>
    <row r="16" spans="1:7" s="10" customFormat="1" ht="19" x14ac:dyDescent="0.2">
      <c r="A16" s="102">
        <v>1.07</v>
      </c>
      <c r="B16" s="16" t="s">
        <v>20</v>
      </c>
      <c r="C16" s="11">
        <v>48</v>
      </c>
      <c r="D16" s="12" t="s">
        <v>21</v>
      </c>
      <c r="E16" s="14"/>
      <c r="F16" s="15">
        <f t="shared" si="0"/>
        <v>0</v>
      </c>
      <c r="G16" s="115"/>
    </row>
    <row r="17" spans="1:7" s="10" customFormat="1" ht="19" x14ac:dyDescent="0.2">
      <c r="A17" s="102">
        <v>1.08</v>
      </c>
      <c r="B17" s="19" t="s">
        <v>183</v>
      </c>
      <c r="C17" s="17">
        <v>1</v>
      </c>
      <c r="D17" s="20" t="s">
        <v>12</v>
      </c>
      <c r="E17" s="21"/>
      <c r="F17" s="22">
        <f t="shared" si="0"/>
        <v>0</v>
      </c>
      <c r="G17" s="117"/>
    </row>
    <row r="18" spans="1:7" s="10" customFormat="1" ht="19" x14ac:dyDescent="0.2">
      <c r="A18" s="102">
        <v>1.0900000000000001</v>
      </c>
      <c r="B18" s="16" t="s">
        <v>22</v>
      </c>
      <c r="C18" s="11">
        <v>557.72</v>
      </c>
      <c r="D18" s="12" t="s">
        <v>16</v>
      </c>
      <c r="E18" s="14"/>
      <c r="F18" s="15">
        <f t="shared" si="0"/>
        <v>0</v>
      </c>
      <c r="G18" s="117"/>
    </row>
    <row r="19" spans="1:7" s="10" customFormat="1" ht="19" x14ac:dyDescent="0.2">
      <c r="A19" s="102">
        <v>1.1000000000000001</v>
      </c>
      <c r="B19" s="16" t="s">
        <v>23</v>
      </c>
      <c r="C19" s="11">
        <v>1</v>
      </c>
      <c r="D19" s="12" t="s">
        <v>12</v>
      </c>
      <c r="E19" s="14"/>
      <c r="F19" s="15">
        <f>E19*C19</f>
        <v>0</v>
      </c>
      <c r="G19" s="117"/>
    </row>
    <row r="20" spans="1:7" s="10" customFormat="1" ht="38" x14ac:dyDescent="0.2">
      <c r="A20" s="102">
        <v>1.1100000000000001</v>
      </c>
      <c r="B20" s="16" t="s">
        <v>24</v>
      </c>
      <c r="C20" s="11">
        <v>1</v>
      </c>
      <c r="D20" s="12" t="s">
        <v>12</v>
      </c>
      <c r="E20" s="14"/>
      <c r="F20" s="15">
        <f>E20*C20</f>
        <v>0</v>
      </c>
      <c r="G20" s="115">
        <f>+SUM(F10:F20)</f>
        <v>0</v>
      </c>
    </row>
    <row r="21" spans="1:7" s="10" customFormat="1" ht="22.5" customHeight="1" x14ac:dyDescent="0.2">
      <c r="A21" s="100"/>
      <c r="B21" s="16"/>
      <c r="C21" s="11"/>
      <c r="D21" s="12"/>
      <c r="E21" s="14"/>
      <c r="F21" s="15"/>
      <c r="G21" s="115"/>
    </row>
    <row r="22" spans="1:7" s="10" customFormat="1" ht="21.75" customHeight="1" x14ac:dyDescent="0.2">
      <c r="A22" s="101">
        <v>2</v>
      </c>
      <c r="B22" s="13" t="s">
        <v>25</v>
      </c>
      <c r="C22" s="11"/>
      <c r="D22" s="12"/>
      <c r="E22" s="14"/>
      <c r="F22" s="15"/>
      <c r="G22" s="115"/>
    </row>
    <row r="23" spans="1:7" s="10" customFormat="1" ht="29" customHeight="1" x14ac:dyDescent="0.2">
      <c r="A23" s="102">
        <v>2.0099999999999998</v>
      </c>
      <c r="B23" s="16" t="s">
        <v>26</v>
      </c>
      <c r="C23" s="11">
        <v>4</v>
      </c>
      <c r="D23" s="12" t="s">
        <v>16</v>
      </c>
      <c r="E23" s="14"/>
      <c r="F23" s="15">
        <f t="shared" ref="F23:F29" si="1">+C23*E23</f>
        <v>0</v>
      </c>
      <c r="G23" s="115"/>
    </row>
    <row r="24" spans="1:7" s="10" customFormat="1" ht="19" x14ac:dyDescent="0.2">
      <c r="A24" s="102">
        <v>2.02</v>
      </c>
      <c r="B24" s="16" t="s">
        <v>27</v>
      </c>
      <c r="C24" s="11">
        <v>7</v>
      </c>
      <c r="D24" s="12" t="s">
        <v>6</v>
      </c>
      <c r="E24" s="14"/>
      <c r="F24" s="15">
        <f t="shared" si="1"/>
        <v>0</v>
      </c>
      <c r="G24" s="115"/>
    </row>
    <row r="25" spans="1:7" s="10" customFormat="1" ht="38" customHeight="1" x14ac:dyDescent="0.2">
      <c r="A25" s="102">
        <v>2.0299999999999998</v>
      </c>
      <c r="B25" s="16" t="s">
        <v>28</v>
      </c>
      <c r="C25" s="11">
        <v>3</v>
      </c>
      <c r="D25" s="12" t="s">
        <v>6</v>
      </c>
      <c r="E25" s="14"/>
      <c r="F25" s="15">
        <f t="shared" si="1"/>
        <v>0</v>
      </c>
      <c r="G25" s="115"/>
    </row>
    <row r="26" spans="1:7" s="10" customFormat="1" ht="19" x14ac:dyDescent="0.2">
      <c r="A26" s="102">
        <v>2.04</v>
      </c>
      <c r="B26" s="16" t="s">
        <v>29</v>
      </c>
      <c r="C26" s="11">
        <v>10</v>
      </c>
      <c r="D26" s="12" t="s">
        <v>6</v>
      </c>
      <c r="E26" s="23"/>
      <c r="F26" s="15">
        <f t="shared" si="1"/>
        <v>0</v>
      </c>
      <c r="G26" s="115"/>
    </row>
    <row r="27" spans="1:7" s="10" customFormat="1" ht="131" customHeight="1" x14ac:dyDescent="0.2">
      <c r="A27" s="102">
        <v>2.0499999999999998</v>
      </c>
      <c r="B27" s="16" t="s">
        <v>30</v>
      </c>
      <c r="C27" s="11">
        <v>1</v>
      </c>
      <c r="D27" s="12" t="s">
        <v>12</v>
      </c>
      <c r="E27" s="23"/>
      <c r="F27" s="15">
        <f t="shared" si="1"/>
        <v>0</v>
      </c>
      <c r="G27" s="115"/>
    </row>
    <row r="28" spans="1:7" s="10" customFormat="1" ht="19" x14ac:dyDescent="0.2">
      <c r="A28" s="102">
        <v>2.06</v>
      </c>
      <c r="B28" s="16" t="s">
        <v>180</v>
      </c>
      <c r="C28" s="11">
        <v>2</v>
      </c>
      <c r="D28" s="12" t="s">
        <v>6</v>
      </c>
      <c r="E28" s="24"/>
      <c r="F28" s="15">
        <f t="shared" si="1"/>
        <v>0</v>
      </c>
      <c r="G28" s="115"/>
    </row>
    <row r="29" spans="1:7" s="10" customFormat="1" ht="40" customHeight="1" x14ac:dyDescent="0.2">
      <c r="A29" s="102">
        <v>2.0699999999999998</v>
      </c>
      <c r="B29" s="16" t="s">
        <v>31</v>
      </c>
      <c r="C29" s="11">
        <v>1</v>
      </c>
      <c r="D29" s="12" t="s">
        <v>12</v>
      </c>
      <c r="E29" s="14"/>
      <c r="F29" s="15">
        <f t="shared" si="1"/>
        <v>0</v>
      </c>
      <c r="G29" s="115"/>
    </row>
    <row r="30" spans="1:7" s="10" customFormat="1" ht="57" x14ac:dyDescent="0.2">
      <c r="A30" s="102">
        <v>2.08</v>
      </c>
      <c r="B30" s="16" t="s">
        <v>32</v>
      </c>
      <c r="C30" s="11">
        <v>1</v>
      </c>
      <c r="D30" s="12" t="s">
        <v>12</v>
      </c>
      <c r="E30" s="14"/>
      <c r="F30" s="15">
        <f t="shared" ref="F30:F35" si="2">E30*C30</f>
        <v>0</v>
      </c>
      <c r="G30" s="115"/>
    </row>
    <row r="31" spans="1:7" s="10" customFormat="1" ht="19" x14ac:dyDescent="0.2">
      <c r="A31" s="102">
        <v>2.09</v>
      </c>
      <c r="B31" s="16" t="s">
        <v>33</v>
      </c>
      <c r="C31" s="11">
        <v>2</v>
      </c>
      <c r="D31" s="12" t="s">
        <v>6</v>
      </c>
      <c r="E31" s="14"/>
      <c r="F31" s="15">
        <f t="shared" si="2"/>
        <v>0</v>
      </c>
      <c r="G31" s="115"/>
    </row>
    <row r="32" spans="1:7" s="10" customFormat="1" ht="38" x14ac:dyDescent="0.2">
      <c r="A32" s="102">
        <v>2.1</v>
      </c>
      <c r="B32" s="16" t="s">
        <v>34</v>
      </c>
      <c r="C32" s="11">
        <v>1</v>
      </c>
      <c r="D32" s="12" t="s">
        <v>6</v>
      </c>
      <c r="E32" s="14"/>
      <c r="F32" s="15">
        <f t="shared" si="2"/>
        <v>0</v>
      </c>
      <c r="G32" s="115"/>
    </row>
    <row r="33" spans="1:7" s="10" customFormat="1" ht="57" x14ac:dyDescent="0.2">
      <c r="A33" s="102">
        <v>2.11</v>
      </c>
      <c r="B33" s="16" t="s">
        <v>35</v>
      </c>
      <c r="C33" s="11">
        <v>180</v>
      </c>
      <c r="D33" s="12" t="s">
        <v>36</v>
      </c>
      <c r="E33" s="14"/>
      <c r="F33" s="15">
        <f t="shared" si="2"/>
        <v>0</v>
      </c>
      <c r="G33" s="115"/>
    </row>
    <row r="34" spans="1:7" s="10" customFormat="1" ht="57" x14ac:dyDescent="0.2">
      <c r="A34" s="102">
        <v>2.12</v>
      </c>
      <c r="B34" s="16" t="s">
        <v>37</v>
      </c>
      <c r="C34" s="11">
        <v>120</v>
      </c>
      <c r="D34" s="12" t="s">
        <v>36</v>
      </c>
      <c r="E34" s="14"/>
      <c r="F34" s="15">
        <f t="shared" si="2"/>
        <v>0</v>
      </c>
      <c r="G34" s="115"/>
    </row>
    <row r="35" spans="1:7" s="10" customFormat="1" ht="57" x14ac:dyDescent="0.2">
      <c r="A35" s="102">
        <v>2.13</v>
      </c>
      <c r="B35" s="16" t="s">
        <v>38</v>
      </c>
      <c r="C35" s="11">
        <v>120</v>
      </c>
      <c r="D35" s="12" t="s">
        <v>36</v>
      </c>
      <c r="E35" s="14"/>
      <c r="F35" s="15">
        <f t="shared" si="2"/>
        <v>0</v>
      </c>
      <c r="G35" s="115">
        <f>+SUM(F23:F35)</f>
        <v>0</v>
      </c>
    </row>
    <row r="36" spans="1:7" s="10" customFormat="1" ht="18" x14ac:dyDescent="0.2">
      <c r="A36" s="100"/>
      <c r="B36" s="16"/>
      <c r="C36" s="11"/>
      <c r="D36" s="12"/>
      <c r="E36" s="14"/>
      <c r="F36" s="15"/>
      <c r="G36" s="115"/>
    </row>
    <row r="37" spans="1:7" s="10" customFormat="1" ht="22" customHeight="1" x14ac:dyDescent="0.2">
      <c r="A37" s="101">
        <v>3</v>
      </c>
      <c r="B37" s="13" t="s">
        <v>39</v>
      </c>
      <c r="C37" s="11"/>
      <c r="D37" s="12"/>
      <c r="E37" s="14"/>
      <c r="F37" s="15"/>
      <c r="G37" s="115"/>
    </row>
    <row r="38" spans="1:7" s="10" customFormat="1" ht="171" x14ac:dyDescent="0.2">
      <c r="A38" s="102">
        <v>3.01</v>
      </c>
      <c r="B38" s="16" t="s">
        <v>41</v>
      </c>
      <c r="C38" s="11">
        <v>1</v>
      </c>
      <c r="D38" s="12" t="s">
        <v>12</v>
      </c>
      <c r="E38" s="14"/>
      <c r="F38" s="15">
        <f t="shared" ref="F38:F39" si="3">+C38*E38</f>
        <v>0</v>
      </c>
      <c r="G38" s="115"/>
    </row>
    <row r="39" spans="1:7" s="10" customFormat="1" ht="209" x14ac:dyDescent="0.2">
      <c r="A39" s="102">
        <v>3.02</v>
      </c>
      <c r="B39" s="16" t="s">
        <v>42</v>
      </c>
      <c r="C39" s="11">
        <v>1</v>
      </c>
      <c r="D39" s="12" t="s">
        <v>12</v>
      </c>
      <c r="E39" s="14"/>
      <c r="F39" s="15">
        <f t="shared" si="3"/>
        <v>0</v>
      </c>
      <c r="G39" s="115"/>
    </row>
    <row r="40" spans="1:7" s="10" customFormat="1" ht="26.25" customHeight="1" x14ac:dyDescent="0.2">
      <c r="A40" s="102"/>
      <c r="B40" s="16"/>
      <c r="C40" s="11"/>
      <c r="D40" s="12"/>
      <c r="E40" s="14"/>
      <c r="F40" s="15"/>
      <c r="G40" s="118"/>
    </row>
    <row r="41" spans="1:7" s="10" customFormat="1" ht="24.75" customHeight="1" x14ac:dyDescent="0.2">
      <c r="A41" s="101">
        <v>4</v>
      </c>
      <c r="B41" s="13" t="s">
        <v>46</v>
      </c>
      <c r="C41" s="11"/>
      <c r="D41" s="12"/>
      <c r="E41" s="14"/>
      <c r="F41" s="15"/>
      <c r="G41" s="115"/>
    </row>
    <row r="42" spans="1:7" s="10" customFormat="1" ht="21.75" customHeight="1" x14ac:dyDescent="0.2">
      <c r="A42" s="102">
        <v>4.01</v>
      </c>
      <c r="B42" s="16" t="s">
        <v>47</v>
      </c>
      <c r="C42" s="11">
        <v>2000</v>
      </c>
      <c r="D42" s="12" t="s">
        <v>48</v>
      </c>
      <c r="E42" s="14"/>
      <c r="F42" s="15">
        <f t="shared" ref="F42:F113" si="4">+C42*E42</f>
        <v>0</v>
      </c>
      <c r="G42" s="115"/>
    </row>
    <row r="43" spans="1:7" s="10" customFormat="1" ht="21.75" customHeight="1" x14ac:dyDescent="0.2">
      <c r="A43" s="102">
        <v>4.0199999999999996</v>
      </c>
      <c r="B43" s="16" t="s">
        <v>49</v>
      </c>
      <c r="C43" s="11">
        <v>10</v>
      </c>
      <c r="D43" s="12" t="s">
        <v>6</v>
      </c>
      <c r="E43" s="14"/>
      <c r="F43" s="15">
        <f t="shared" si="4"/>
        <v>0</v>
      </c>
      <c r="G43" s="115"/>
    </row>
    <row r="44" spans="1:7" s="10" customFormat="1" ht="21.75" customHeight="1" x14ac:dyDescent="0.2">
      <c r="A44" s="102">
        <v>4.03</v>
      </c>
      <c r="B44" s="16" t="s">
        <v>49</v>
      </c>
      <c r="C44" s="11">
        <v>6</v>
      </c>
      <c r="D44" s="12" t="s">
        <v>6</v>
      </c>
      <c r="E44" s="14"/>
      <c r="F44" s="15">
        <f t="shared" si="4"/>
        <v>0</v>
      </c>
      <c r="G44" s="115"/>
    </row>
    <row r="45" spans="1:7" s="10" customFormat="1" ht="32" customHeight="1" x14ac:dyDescent="0.2">
      <c r="A45" s="102">
        <v>4.04</v>
      </c>
      <c r="B45" s="16" t="s">
        <v>50</v>
      </c>
      <c r="C45" s="11">
        <v>2</v>
      </c>
      <c r="D45" s="12" t="s">
        <v>6</v>
      </c>
      <c r="E45" s="14"/>
      <c r="F45" s="15">
        <f t="shared" si="4"/>
        <v>0</v>
      </c>
      <c r="G45" s="115"/>
    </row>
    <row r="46" spans="1:7" s="10" customFormat="1" ht="21.75" customHeight="1" x14ac:dyDescent="0.2">
      <c r="A46" s="102">
        <v>4.05</v>
      </c>
      <c r="B46" s="16" t="s">
        <v>51</v>
      </c>
      <c r="C46" s="11">
        <v>1000</v>
      </c>
      <c r="D46" s="12" t="s">
        <v>48</v>
      </c>
      <c r="E46" s="14"/>
      <c r="F46" s="15">
        <f t="shared" si="4"/>
        <v>0</v>
      </c>
      <c r="G46" s="115"/>
    </row>
    <row r="47" spans="1:7" s="10" customFormat="1" ht="21.75" customHeight="1" x14ac:dyDescent="0.2">
      <c r="A47" s="102">
        <v>4.0599999999999996</v>
      </c>
      <c r="B47" s="16" t="s">
        <v>52</v>
      </c>
      <c r="C47" s="11">
        <v>1000</v>
      </c>
      <c r="D47" s="12" t="s">
        <v>48</v>
      </c>
      <c r="E47" s="14"/>
      <c r="F47" s="15">
        <f t="shared" si="4"/>
        <v>0</v>
      </c>
      <c r="G47" s="115"/>
    </row>
    <row r="48" spans="1:7" s="10" customFormat="1" ht="34" customHeight="1" x14ac:dyDescent="0.2">
      <c r="A48" s="102">
        <v>4.07</v>
      </c>
      <c r="B48" s="16" t="s">
        <v>53</v>
      </c>
      <c r="C48" s="11">
        <v>6000</v>
      </c>
      <c r="D48" s="12" t="s">
        <v>48</v>
      </c>
      <c r="E48" s="14"/>
      <c r="F48" s="15">
        <f t="shared" si="4"/>
        <v>0</v>
      </c>
      <c r="G48" s="115"/>
    </row>
    <row r="49" spans="1:7" s="10" customFormat="1" ht="25" customHeight="1" x14ac:dyDescent="0.2">
      <c r="A49" s="102">
        <v>4.08</v>
      </c>
      <c r="B49" s="16" t="s">
        <v>54</v>
      </c>
      <c r="C49" s="11">
        <v>5000</v>
      </c>
      <c r="D49" s="12" t="s">
        <v>48</v>
      </c>
      <c r="E49" s="14"/>
      <c r="F49" s="15">
        <f t="shared" si="4"/>
        <v>0</v>
      </c>
      <c r="G49" s="115"/>
    </row>
    <row r="50" spans="1:7" s="30" customFormat="1" ht="32" customHeight="1" x14ac:dyDescent="0.2">
      <c r="A50" s="102">
        <v>4.09</v>
      </c>
      <c r="B50" s="16" t="s">
        <v>55</v>
      </c>
      <c r="C50" s="11">
        <v>2600</v>
      </c>
      <c r="D50" s="12" t="s">
        <v>48</v>
      </c>
      <c r="E50" s="14"/>
      <c r="F50" s="15">
        <f t="shared" si="4"/>
        <v>0</v>
      </c>
      <c r="G50" s="115"/>
    </row>
    <row r="51" spans="1:7" s="10" customFormat="1" ht="21.75" customHeight="1" x14ac:dyDescent="0.2">
      <c r="A51" s="102">
        <v>4.0999999999999996</v>
      </c>
      <c r="B51" s="16" t="s">
        <v>56</v>
      </c>
      <c r="C51" s="11">
        <v>18000</v>
      </c>
      <c r="D51" s="12" t="s">
        <v>48</v>
      </c>
      <c r="E51" s="14"/>
      <c r="F51" s="15">
        <f t="shared" si="4"/>
        <v>0</v>
      </c>
      <c r="G51" s="115"/>
    </row>
    <row r="52" spans="1:7" s="10" customFormat="1" ht="34" customHeight="1" x14ac:dyDescent="0.2">
      <c r="A52" s="102">
        <v>4.1100000000000003</v>
      </c>
      <c r="B52" s="16" t="s">
        <v>57</v>
      </c>
      <c r="C52" s="11">
        <v>60000</v>
      </c>
      <c r="D52" s="12" t="s">
        <v>48</v>
      </c>
      <c r="E52" s="14"/>
      <c r="F52" s="15">
        <f t="shared" si="4"/>
        <v>0</v>
      </c>
      <c r="G52" s="115"/>
    </row>
    <row r="53" spans="1:7" s="10" customFormat="1" ht="28" customHeight="1" x14ac:dyDescent="0.2">
      <c r="A53" s="102">
        <v>4.12</v>
      </c>
      <c r="B53" s="16" t="s">
        <v>58</v>
      </c>
      <c r="C53" s="11">
        <v>600</v>
      </c>
      <c r="D53" s="12" t="s">
        <v>48</v>
      </c>
      <c r="E53" s="14"/>
      <c r="F53" s="15">
        <f t="shared" si="4"/>
        <v>0</v>
      </c>
      <c r="G53" s="115"/>
    </row>
    <row r="54" spans="1:7" s="10" customFormat="1" ht="28" customHeight="1" x14ac:dyDescent="0.2">
      <c r="A54" s="102">
        <v>4.13</v>
      </c>
      <c r="B54" s="16" t="s">
        <v>59</v>
      </c>
      <c r="C54" s="11">
        <v>150</v>
      </c>
      <c r="D54" s="12" t="s">
        <v>48</v>
      </c>
      <c r="E54" s="14"/>
      <c r="F54" s="15">
        <f t="shared" si="4"/>
        <v>0</v>
      </c>
      <c r="G54" s="115"/>
    </row>
    <row r="55" spans="1:7" s="10" customFormat="1" ht="32" customHeight="1" x14ac:dyDescent="0.2">
      <c r="A55" s="102">
        <v>4.1399999999999997</v>
      </c>
      <c r="B55" s="16" t="s">
        <v>60</v>
      </c>
      <c r="C55" s="11">
        <v>1500</v>
      </c>
      <c r="D55" s="12" t="s">
        <v>48</v>
      </c>
      <c r="E55" s="14"/>
      <c r="F55" s="15">
        <f t="shared" si="4"/>
        <v>0</v>
      </c>
      <c r="G55" s="115"/>
    </row>
    <row r="56" spans="1:7" s="10" customFormat="1" ht="21.75" customHeight="1" x14ac:dyDescent="0.2">
      <c r="A56" s="102">
        <v>4.1500000000000004</v>
      </c>
      <c r="B56" s="16" t="s">
        <v>61</v>
      </c>
      <c r="C56" s="11">
        <v>3</v>
      </c>
      <c r="D56" s="12" t="s">
        <v>6</v>
      </c>
      <c r="E56" s="14"/>
      <c r="F56" s="15">
        <f t="shared" si="4"/>
        <v>0</v>
      </c>
      <c r="G56" s="115"/>
    </row>
    <row r="57" spans="1:7" s="10" customFormat="1" ht="21.75" customHeight="1" x14ac:dyDescent="0.2">
      <c r="A57" s="102">
        <v>4.16</v>
      </c>
      <c r="B57" s="16" t="s">
        <v>62</v>
      </c>
      <c r="C57" s="11">
        <v>15</v>
      </c>
      <c r="D57" s="12" t="s">
        <v>6</v>
      </c>
      <c r="E57" s="14"/>
      <c r="F57" s="15">
        <f t="shared" si="4"/>
        <v>0</v>
      </c>
      <c r="G57" s="115"/>
    </row>
    <row r="58" spans="1:7" s="10" customFormat="1" ht="34" customHeight="1" x14ac:dyDescent="0.2">
      <c r="A58" s="102">
        <v>4.17</v>
      </c>
      <c r="B58" s="16" t="s">
        <v>63</v>
      </c>
      <c r="C58" s="11">
        <v>45</v>
      </c>
      <c r="D58" s="12" t="s">
        <v>6</v>
      </c>
      <c r="E58" s="14"/>
      <c r="F58" s="15">
        <f t="shared" si="4"/>
        <v>0</v>
      </c>
      <c r="G58" s="115"/>
    </row>
    <row r="59" spans="1:7" s="10" customFormat="1" ht="25" customHeight="1" x14ac:dyDescent="0.2">
      <c r="A59" s="102">
        <v>4.18</v>
      </c>
      <c r="B59" s="16" t="s">
        <v>64</v>
      </c>
      <c r="C59" s="11">
        <v>10</v>
      </c>
      <c r="D59" s="12" t="s">
        <v>6</v>
      </c>
      <c r="E59" s="14"/>
      <c r="F59" s="15">
        <f t="shared" si="4"/>
        <v>0</v>
      </c>
      <c r="G59" s="115"/>
    </row>
    <row r="60" spans="1:7" s="10" customFormat="1" ht="28" customHeight="1" x14ac:dyDescent="0.2">
      <c r="A60" s="102">
        <v>4.1900000000000004</v>
      </c>
      <c r="B60" s="16" t="s">
        <v>65</v>
      </c>
      <c r="C60" s="11">
        <v>20</v>
      </c>
      <c r="D60" s="12" t="s">
        <v>6</v>
      </c>
      <c r="E60" s="14"/>
      <c r="F60" s="15">
        <f t="shared" si="4"/>
        <v>0</v>
      </c>
      <c r="G60" s="115"/>
    </row>
    <row r="61" spans="1:7" s="10" customFormat="1" ht="24" customHeight="1" x14ac:dyDescent="0.2">
      <c r="A61" s="102">
        <v>4.2</v>
      </c>
      <c r="B61" s="16" t="s">
        <v>66</v>
      </c>
      <c r="C61" s="11">
        <v>20</v>
      </c>
      <c r="D61" s="12" t="s">
        <v>6</v>
      </c>
      <c r="E61" s="14"/>
      <c r="F61" s="15">
        <f t="shared" si="4"/>
        <v>0</v>
      </c>
      <c r="G61" s="115"/>
    </row>
    <row r="62" spans="1:7" s="10" customFormat="1" ht="25" customHeight="1" x14ac:dyDescent="0.2">
      <c r="A62" s="102">
        <v>4.21</v>
      </c>
      <c r="B62" s="16" t="s">
        <v>67</v>
      </c>
      <c r="C62" s="11">
        <v>10</v>
      </c>
      <c r="D62" s="12" t="s">
        <v>6</v>
      </c>
      <c r="E62" s="14"/>
      <c r="F62" s="15">
        <f t="shared" si="4"/>
        <v>0</v>
      </c>
      <c r="G62" s="115"/>
    </row>
    <row r="63" spans="1:7" s="10" customFormat="1" ht="27" customHeight="1" x14ac:dyDescent="0.2">
      <c r="A63" s="102">
        <v>4.22</v>
      </c>
      <c r="B63" s="16" t="s">
        <v>68</v>
      </c>
      <c r="C63" s="11">
        <v>10</v>
      </c>
      <c r="D63" s="12" t="s">
        <v>6</v>
      </c>
      <c r="E63" s="14"/>
      <c r="F63" s="15">
        <f t="shared" si="4"/>
        <v>0</v>
      </c>
      <c r="G63" s="115"/>
    </row>
    <row r="64" spans="1:7" s="10" customFormat="1" ht="25" customHeight="1" x14ac:dyDescent="0.2">
      <c r="A64" s="102">
        <v>4.2300000000000004</v>
      </c>
      <c r="B64" s="16" t="s">
        <v>69</v>
      </c>
      <c r="C64" s="11">
        <v>3</v>
      </c>
      <c r="D64" s="12" t="s">
        <v>6</v>
      </c>
      <c r="E64" s="14"/>
      <c r="F64" s="15">
        <f t="shared" si="4"/>
        <v>0</v>
      </c>
      <c r="G64" s="115"/>
    </row>
    <row r="65" spans="1:7" s="10" customFormat="1" ht="21.75" customHeight="1" x14ac:dyDescent="0.2">
      <c r="A65" s="102">
        <v>4.2399999999999904</v>
      </c>
      <c r="B65" s="16" t="s">
        <v>70</v>
      </c>
      <c r="C65" s="11">
        <v>15</v>
      </c>
      <c r="D65" s="12" t="s">
        <v>6</v>
      </c>
      <c r="E65" s="14"/>
      <c r="F65" s="31">
        <f t="shared" si="4"/>
        <v>0</v>
      </c>
      <c r="G65" s="120"/>
    </row>
    <row r="66" spans="1:7" s="10" customFormat="1" ht="21.75" customHeight="1" x14ac:dyDescent="0.2">
      <c r="A66" s="102">
        <v>4.2499999999999902</v>
      </c>
      <c r="B66" s="16" t="s">
        <v>71</v>
      </c>
      <c r="C66" s="11">
        <v>15</v>
      </c>
      <c r="D66" s="12" t="s">
        <v>6</v>
      </c>
      <c r="E66" s="14"/>
      <c r="F66" s="31">
        <f t="shared" si="4"/>
        <v>0</v>
      </c>
      <c r="G66" s="120"/>
    </row>
    <row r="67" spans="1:7" s="10" customFormat="1" ht="29" customHeight="1" x14ac:dyDescent="0.2">
      <c r="A67" s="102">
        <v>4.25999999999999</v>
      </c>
      <c r="B67" s="16" t="s">
        <v>72</v>
      </c>
      <c r="C67" s="11">
        <v>12</v>
      </c>
      <c r="D67" s="12" t="s">
        <v>6</v>
      </c>
      <c r="E67" s="14"/>
      <c r="F67" s="31">
        <f t="shared" si="4"/>
        <v>0</v>
      </c>
      <c r="G67" s="120"/>
    </row>
    <row r="68" spans="1:7" s="10" customFormat="1" ht="27" customHeight="1" x14ac:dyDescent="0.2">
      <c r="A68" s="102">
        <v>4.2699999999999898</v>
      </c>
      <c r="B68" s="16" t="s">
        <v>73</v>
      </c>
      <c r="C68" s="11">
        <v>10</v>
      </c>
      <c r="D68" s="12" t="s">
        <v>6</v>
      </c>
      <c r="E68" s="14"/>
      <c r="F68" s="31">
        <f t="shared" si="4"/>
        <v>0</v>
      </c>
      <c r="G68" s="120"/>
    </row>
    <row r="69" spans="1:7" s="10" customFormat="1" ht="26" customHeight="1" x14ac:dyDescent="0.2">
      <c r="A69" s="102">
        <v>4.2799999999999896</v>
      </c>
      <c r="B69" s="16" t="s">
        <v>74</v>
      </c>
      <c r="C69" s="11">
        <v>10</v>
      </c>
      <c r="D69" s="12" t="s">
        <v>6</v>
      </c>
      <c r="E69" s="14"/>
      <c r="F69" s="31">
        <f t="shared" si="4"/>
        <v>0</v>
      </c>
      <c r="G69" s="120"/>
    </row>
    <row r="70" spans="1:7" s="10" customFormat="1" ht="28" customHeight="1" x14ac:dyDescent="0.2">
      <c r="A70" s="102">
        <v>4.2899999999999903</v>
      </c>
      <c r="B70" s="16" t="s">
        <v>75</v>
      </c>
      <c r="C70" s="11">
        <v>6</v>
      </c>
      <c r="D70" s="12" t="s">
        <v>6</v>
      </c>
      <c r="E70" s="14"/>
      <c r="F70" s="31">
        <f t="shared" si="4"/>
        <v>0</v>
      </c>
      <c r="G70" s="120"/>
    </row>
    <row r="71" spans="1:7" s="10" customFormat="1" ht="21.75" customHeight="1" x14ac:dyDescent="0.2">
      <c r="A71" s="102">
        <v>4.2999999999999901</v>
      </c>
      <c r="B71" s="16" t="s">
        <v>76</v>
      </c>
      <c r="C71" s="11">
        <v>8</v>
      </c>
      <c r="D71" s="12" t="s">
        <v>6</v>
      </c>
      <c r="E71" s="14"/>
      <c r="F71" s="31">
        <f t="shared" si="4"/>
        <v>0</v>
      </c>
      <c r="G71" s="120"/>
    </row>
    <row r="72" spans="1:7" s="10" customFormat="1" ht="21.75" customHeight="1" x14ac:dyDescent="0.2">
      <c r="A72" s="102">
        <v>4.3099999999999898</v>
      </c>
      <c r="B72" s="16" t="s">
        <v>77</v>
      </c>
      <c r="C72" s="11">
        <v>6</v>
      </c>
      <c r="D72" s="12" t="s">
        <v>6</v>
      </c>
      <c r="E72" s="14"/>
      <c r="F72" s="31">
        <f t="shared" si="4"/>
        <v>0</v>
      </c>
      <c r="G72" s="120"/>
    </row>
    <row r="73" spans="1:7" s="10" customFormat="1" ht="21.75" customHeight="1" x14ac:dyDescent="0.2">
      <c r="A73" s="102">
        <v>4.3199999999999896</v>
      </c>
      <c r="B73" s="16" t="s">
        <v>78</v>
      </c>
      <c r="C73" s="11">
        <v>10</v>
      </c>
      <c r="D73" s="12" t="s">
        <v>6</v>
      </c>
      <c r="E73" s="14"/>
      <c r="F73" s="31">
        <f t="shared" si="4"/>
        <v>0</v>
      </c>
      <c r="G73" s="120"/>
    </row>
    <row r="74" spans="1:7" s="10" customFormat="1" ht="21.75" customHeight="1" x14ac:dyDescent="0.2">
      <c r="A74" s="102">
        <v>4.3299999999999903</v>
      </c>
      <c r="B74" s="16" t="s">
        <v>79</v>
      </c>
      <c r="C74" s="11">
        <v>6</v>
      </c>
      <c r="D74" s="12" t="s">
        <v>6</v>
      </c>
      <c r="E74" s="14"/>
      <c r="F74" s="31">
        <f t="shared" si="4"/>
        <v>0</v>
      </c>
      <c r="G74" s="120"/>
    </row>
    <row r="75" spans="1:7" s="10" customFormat="1" ht="21.75" customHeight="1" x14ac:dyDescent="0.2">
      <c r="A75" s="102">
        <v>4.3399999999999901</v>
      </c>
      <c r="B75" s="16" t="s">
        <v>80</v>
      </c>
      <c r="C75" s="11">
        <v>3</v>
      </c>
      <c r="D75" s="12" t="s">
        <v>6</v>
      </c>
      <c r="E75" s="14"/>
      <c r="F75" s="31">
        <f t="shared" si="4"/>
        <v>0</v>
      </c>
      <c r="G75" s="120"/>
    </row>
    <row r="76" spans="1:7" s="10" customFormat="1" ht="21.75" customHeight="1" x14ac:dyDescent="0.2">
      <c r="A76" s="102">
        <v>4.3499999999999899</v>
      </c>
      <c r="B76" s="16" t="s">
        <v>81</v>
      </c>
      <c r="C76" s="11">
        <v>3</v>
      </c>
      <c r="D76" s="12" t="s">
        <v>6</v>
      </c>
      <c r="E76" s="14"/>
      <c r="F76" s="31">
        <f t="shared" si="4"/>
        <v>0</v>
      </c>
      <c r="G76" s="120"/>
    </row>
    <row r="77" spans="1:7" s="10" customFormat="1" ht="21.75" customHeight="1" x14ac:dyDescent="0.2">
      <c r="A77" s="102">
        <v>4.3599999999999897</v>
      </c>
      <c r="B77" s="16" t="s">
        <v>82</v>
      </c>
      <c r="C77" s="11">
        <v>3</v>
      </c>
      <c r="D77" s="12" t="s">
        <v>6</v>
      </c>
      <c r="E77" s="14"/>
      <c r="F77" s="31">
        <f t="shared" si="4"/>
        <v>0</v>
      </c>
      <c r="G77" s="120"/>
    </row>
    <row r="78" spans="1:7" s="10" customFormat="1" ht="21.75" customHeight="1" x14ac:dyDescent="0.2">
      <c r="A78" s="102">
        <v>4.3699999999999903</v>
      </c>
      <c r="B78" s="16" t="s">
        <v>83</v>
      </c>
      <c r="C78" s="11">
        <v>1</v>
      </c>
      <c r="D78" s="12" t="s">
        <v>6</v>
      </c>
      <c r="E78" s="14"/>
      <c r="F78" s="31">
        <f t="shared" si="4"/>
        <v>0</v>
      </c>
      <c r="G78" s="120"/>
    </row>
    <row r="79" spans="1:7" s="10" customFormat="1" ht="19" x14ac:dyDescent="0.2">
      <c r="A79" s="102">
        <v>4.3799999999999901</v>
      </c>
      <c r="B79" s="16" t="s">
        <v>84</v>
      </c>
      <c r="C79" s="11">
        <v>2</v>
      </c>
      <c r="D79" s="12" t="s">
        <v>6</v>
      </c>
      <c r="E79" s="14"/>
      <c r="F79" s="31">
        <f t="shared" si="4"/>
        <v>0</v>
      </c>
      <c r="G79" s="120"/>
    </row>
    <row r="80" spans="1:7" s="10" customFormat="1" ht="19" x14ac:dyDescent="0.2">
      <c r="A80" s="102">
        <v>4.3899999999999899</v>
      </c>
      <c r="B80" s="16" t="s">
        <v>85</v>
      </c>
      <c r="C80" s="11">
        <v>1</v>
      </c>
      <c r="D80" s="12" t="s">
        <v>6</v>
      </c>
      <c r="E80" s="14"/>
      <c r="F80" s="31">
        <f t="shared" si="4"/>
        <v>0</v>
      </c>
      <c r="G80" s="120"/>
    </row>
    <row r="81" spans="1:7" s="10" customFormat="1" ht="21.75" customHeight="1" x14ac:dyDescent="0.2">
      <c r="A81" s="102">
        <v>4.3999999999999897</v>
      </c>
      <c r="B81" s="16" t="s">
        <v>86</v>
      </c>
      <c r="C81" s="11">
        <v>3</v>
      </c>
      <c r="D81" s="12" t="s">
        <v>6</v>
      </c>
      <c r="E81" s="14"/>
      <c r="F81" s="31">
        <f t="shared" si="4"/>
        <v>0</v>
      </c>
      <c r="G81" s="120"/>
    </row>
    <row r="82" spans="1:7" s="10" customFormat="1" ht="21.75" customHeight="1" x14ac:dyDescent="0.2">
      <c r="A82" s="102">
        <v>4.4099999999999904</v>
      </c>
      <c r="B82" s="16" t="s">
        <v>87</v>
      </c>
      <c r="C82" s="11">
        <v>6</v>
      </c>
      <c r="D82" s="12" t="s">
        <v>6</v>
      </c>
      <c r="E82" s="14"/>
      <c r="F82" s="31">
        <f t="shared" si="4"/>
        <v>0</v>
      </c>
      <c r="G82" s="120"/>
    </row>
    <row r="83" spans="1:7" s="10" customFormat="1" ht="19" x14ac:dyDescent="0.2">
      <c r="A83" s="102">
        <v>4.4199999999999902</v>
      </c>
      <c r="B83" s="16" t="s">
        <v>88</v>
      </c>
      <c r="C83" s="11">
        <v>3</v>
      </c>
      <c r="D83" s="12" t="s">
        <v>6</v>
      </c>
      <c r="E83" s="14"/>
      <c r="F83" s="31">
        <f t="shared" si="4"/>
        <v>0</v>
      </c>
      <c r="G83" s="120"/>
    </row>
    <row r="84" spans="1:7" s="10" customFormat="1" ht="21.75" customHeight="1" x14ac:dyDescent="0.2">
      <c r="A84" s="102">
        <v>4.4299999999999899</v>
      </c>
      <c r="B84" s="16" t="s">
        <v>89</v>
      </c>
      <c r="C84" s="11">
        <v>3</v>
      </c>
      <c r="D84" s="12" t="s">
        <v>6</v>
      </c>
      <c r="E84" s="23"/>
      <c r="F84" s="31">
        <f t="shared" si="4"/>
        <v>0</v>
      </c>
      <c r="G84" s="120"/>
    </row>
    <row r="85" spans="1:7" s="10" customFormat="1" ht="21.75" customHeight="1" x14ac:dyDescent="0.2">
      <c r="A85" s="102">
        <v>4.4399999999999897</v>
      </c>
      <c r="B85" s="16" t="s">
        <v>90</v>
      </c>
      <c r="C85" s="11">
        <v>25</v>
      </c>
      <c r="D85" s="12" t="s">
        <v>6</v>
      </c>
      <c r="E85" s="24"/>
      <c r="F85" s="31">
        <f t="shared" si="4"/>
        <v>0</v>
      </c>
      <c r="G85" s="120"/>
    </row>
    <row r="86" spans="1:7" s="10" customFormat="1" ht="19" x14ac:dyDescent="0.2">
      <c r="A86" s="102">
        <v>4.4499999999999904</v>
      </c>
      <c r="B86" s="16" t="s">
        <v>91</v>
      </c>
      <c r="C86" s="11">
        <v>5</v>
      </c>
      <c r="D86" s="12" t="s">
        <v>6</v>
      </c>
      <c r="E86" s="24"/>
      <c r="F86" s="31">
        <f t="shared" si="4"/>
        <v>0</v>
      </c>
      <c r="G86" s="120"/>
    </row>
    <row r="87" spans="1:7" s="10" customFormat="1" ht="21.75" customHeight="1" x14ac:dyDescent="0.2">
      <c r="A87" s="102">
        <v>4.4599999999999902</v>
      </c>
      <c r="B87" s="16" t="s">
        <v>92</v>
      </c>
      <c r="C87" s="11">
        <v>20</v>
      </c>
      <c r="D87" s="12" t="s">
        <v>6</v>
      </c>
      <c r="E87" s="24"/>
      <c r="F87" s="31">
        <f t="shared" si="4"/>
        <v>0</v>
      </c>
      <c r="G87" s="120"/>
    </row>
    <row r="88" spans="1:7" s="10" customFormat="1" ht="21.75" customHeight="1" x14ac:dyDescent="0.2">
      <c r="A88" s="102">
        <v>4.46999999999999</v>
      </c>
      <c r="B88" s="16" t="s">
        <v>93</v>
      </c>
      <c r="C88" s="11">
        <v>3</v>
      </c>
      <c r="D88" s="12" t="s">
        <v>6</v>
      </c>
      <c r="E88" s="24"/>
      <c r="F88" s="31">
        <f t="shared" si="4"/>
        <v>0</v>
      </c>
      <c r="G88" s="120"/>
    </row>
    <row r="89" spans="1:7" s="10" customFormat="1" ht="21.75" customHeight="1" x14ac:dyDescent="0.2">
      <c r="A89" s="102">
        <v>4.4799999999999898</v>
      </c>
      <c r="B89" s="16" t="s">
        <v>94</v>
      </c>
      <c r="C89" s="11">
        <v>3</v>
      </c>
      <c r="D89" s="12" t="s">
        <v>6</v>
      </c>
      <c r="E89" s="24"/>
      <c r="F89" s="31">
        <f t="shared" si="4"/>
        <v>0</v>
      </c>
      <c r="G89" s="120"/>
    </row>
    <row r="90" spans="1:7" s="10" customFormat="1" ht="21.75" customHeight="1" x14ac:dyDescent="0.2">
      <c r="A90" s="102">
        <v>4.4899999999999904</v>
      </c>
      <c r="B90" s="16" t="s">
        <v>95</v>
      </c>
      <c r="C90" s="11">
        <v>1</v>
      </c>
      <c r="D90" s="12" t="s">
        <v>6</v>
      </c>
      <c r="E90" s="24"/>
      <c r="F90" s="31">
        <f t="shared" si="4"/>
        <v>0</v>
      </c>
      <c r="G90" s="120"/>
    </row>
    <row r="91" spans="1:7" s="10" customFormat="1" ht="21.75" customHeight="1" x14ac:dyDescent="0.2">
      <c r="A91" s="102">
        <v>4.4999999999999902</v>
      </c>
      <c r="B91" s="16" t="s">
        <v>96</v>
      </c>
      <c r="C91" s="11">
        <v>100</v>
      </c>
      <c r="D91" s="12" t="s">
        <v>48</v>
      </c>
      <c r="E91" s="24"/>
      <c r="F91" s="31">
        <f t="shared" si="4"/>
        <v>0</v>
      </c>
      <c r="G91" s="120"/>
    </row>
    <row r="92" spans="1:7" s="10" customFormat="1" ht="21.75" customHeight="1" x14ac:dyDescent="0.2">
      <c r="A92" s="102">
        <v>4.50999999999999</v>
      </c>
      <c r="B92" s="16" t="s">
        <v>97</v>
      </c>
      <c r="C92" s="11">
        <v>100</v>
      </c>
      <c r="D92" s="12" t="s">
        <v>48</v>
      </c>
      <c r="E92" s="24"/>
      <c r="F92" s="31">
        <f t="shared" si="4"/>
        <v>0</v>
      </c>
      <c r="G92" s="120"/>
    </row>
    <row r="93" spans="1:7" s="10" customFormat="1" ht="21.75" customHeight="1" x14ac:dyDescent="0.2">
      <c r="A93" s="102">
        <v>4.5199999999999898</v>
      </c>
      <c r="B93" s="16" t="s">
        <v>98</v>
      </c>
      <c r="C93" s="11">
        <v>4</v>
      </c>
      <c r="D93" s="12" t="s">
        <v>6</v>
      </c>
      <c r="E93" s="24"/>
      <c r="F93" s="31">
        <f t="shared" si="4"/>
        <v>0</v>
      </c>
      <c r="G93" s="120"/>
    </row>
    <row r="94" spans="1:7" s="10" customFormat="1" ht="19" x14ac:dyDescent="0.2">
      <c r="A94" s="102">
        <v>4.5299999999999896</v>
      </c>
      <c r="B94" s="16" t="s">
        <v>99</v>
      </c>
      <c r="C94" s="11">
        <v>10</v>
      </c>
      <c r="D94" s="12" t="s">
        <v>6</v>
      </c>
      <c r="E94" s="24"/>
      <c r="F94" s="31">
        <f t="shared" si="4"/>
        <v>0</v>
      </c>
      <c r="G94" s="120"/>
    </row>
    <row r="95" spans="1:7" s="10" customFormat="1" ht="19" x14ac:dyDescent="0.2">
      <c r="A95" s="102">
        <v>4.5399999999999903</v>
      </c>
      <c r="B95" s="16" t="s">
        <v>100</v>
      </c>
      <c r="C95" s="11">
        <v>10</v>
      </c>
      <c r="D95" s="12" t="s">
        <v>6</v>
      </c>
      <c r="E95" s="24"/>
      <c r="F95" s="31">
        <f t="shared" si="4"/>
        <v>0</v>
      </c>
      <c r="G95" s="120"/>
    </row>
    <row r="96" spans="1:7" s="10" customFormat="1" ht="19" x14ac:dyDescent="0.2">
      <c r="A96" s="102">
        <v>4.5499999999999901</v>
      </c>
      <c r="B96" s="16" t="s">
        <v>101</v>
      </c>
      <c r="C96" s="11">
        <v>20</v>
      </c>
      <c r="D96" s="12" t="s">
        <v>6</v>
      </c>
      <c r="E96" s="24"/>
      <c r="F96" s="31">
        <f t="shared" si="4"/>
        <v>0</v>
      </c>
      <c r="G96" s="120"/>
    </row>
    <row r="97" spans="1:7" s="10" customFormat="1" ht="19" x14ac:dyDescent="0.2">
      <c r="A97" s="102">
        <v>4.5599999999999898</v>
      </c>
      <c r="B97" s="16" t="s">
        <v>102</v>
      </c>
      <c r="C97" s="11">
        <v>10</v>
      </c>
      <c r="D97" s="12" t="s">
        <v>6</v>
      </c>
      <c r="E97" s="24"/>
      <c r="F97" s="31">
        <f t="shared" si="4"/>
        <v>0</v>
      </c>
      <c r="G97" s="120"/>
    </row>
    <row r="98" spans="1:7" s="10" customFormat="1" ht="76" x14ac:dyDescent="0.2">
      <c r="A98" s="102">
        <v>4.5699999999999896</v>
      </c>
      <c r="B98" s="16" t="s">
        <v>103</v>
      </c>
      <c r="C98" s="11">
        <v>1</v>
      </c>
      <c r="D98" s="12" t="s">
        <v>6</v>
      </c>
      <c r="E98" s="24"/>
      <c r="F98" s="31">
        <f t="shared" si="4"/>
        <v>0</v>
      </c>
      <c r="G98" s="120"/>
    </row>
    <row r="99" spans="1:7" s="10" customFormat="1" ht="57" x14ac:dyDescent="0.2">
      <c r="A99" s="102">
        <v>4.5799999999999903</v>
      </c>
      <c r="B99" s="16" t="s">
        <v>104</v>
      </c>
      <c r="C99" s="11">
        <v>2</v>
      </c>
      <c r="D99" s="12" t="s">
        <v>6</v>
      </c>
      <c r="E99" s="24"/>
      <c r="F99" s="31">
        <f t="shared" si="4"/>
        <v>0</v>
      </c>
      <c r="G99" s="120"/>
    </row>
    <row r="100" spans="1:7" s="10" customFormat="1" ht="76" x14ac:dyDescent="0.2">
      <c r="A100" s="102">
        <v>4.5899999999999901</v>
      </c>
      <c r="B100" s="16" t="s">
        <v>105</v>
      </c>
      <c r="C100" s="11">
        <v>1</v>
      </c>
      <c r="D100" s="12" t="s">
        <v>6</v>
      </c>
      <c r="E100" s="14"/>
      <c r="F100" s="31">
        <f t="shared" si="4"/>
        <v>0</v>
      </c>
      <c r="G100" s="120"/>
    </row>
    <row r="101" spans="1:7" s="10" customFormat="1" ht="73" customHeight="1" x14ac:dyDescent="0.2">
      <c r="A101" s="102">
        <v>4.5999999999999899</v>
      </c>
      <c r="B101" s="16" t="s">
        <v>106</v>
      </c>
      <c r="C101" s="11">
        <v>1</v>
      </c>
      <c r="D101" s="12" t="s">
        <v>6</v>
      </c>
      <c r="E101" s="14"/>
      <c r="F101" s="31">
        <f t="shared" si="4"/>
        <v>0</v>
      </c>
      <c r="G101" s="120"/>
    </row>
    <row r="102" spans="1:7" s="10" customFormat="1" ht="71" customHeight="1" x14ac:dyDescent="0.2">
      <c r="A102" s="102">
        <v>4.6099999999999897</v>
      </c>
      <c r="B102" s="16" t="s">
        <v>107</v>
      </c>
      <c r="C102" s="11">
        <v>1</v>
      </c>
      <c r="D102" s="12" t="s">
        <v>6</v>
      </c>
      <c r="E102" s="14"/>
      <c r="F102" s="31">
        <f t="shared" si="4"/>
        <v>0</v>
      </c>
      <c r="G102" s="120"/>
    </row>
    <row r="103" spans="1:7" s="10" customFormat="1" ht="21.75" customHeight="1" x14ac:dyDescent="0.2">
      <c r="A103" s="102">
        <v>4.6199999999999903</v>
      </c>
      <c r="B103" s="16" t="s">
        <v>108</v>
      </c>
      <c r="C103" s="11">
        <v>2</v>
      </c>
      <c r="D103" s="12" t="s">
        <v>6</v>
      </c>
      <c r="E103" s="14"/>
      <c r="F103" s="31">
        <f t="shared" si="4"/>
        <v>0</v>
      </c>
      <c r="G103" s="120"/>
    </row>
    <row r="104" spans="1:7" s="10" customFormat="1" ht="91" customHeight="1" x14ac:dyDescent="0.2">
      <c r="A104" s="102">
        <v>4.6299999999999901</v>
      </c>
      <c r="B104" s="16" t="s">
        <v>109</v>
      </c>
      <c r="C104" s="11">
        <v>1</v>
      </c>
      <c r="D104" s="12" t="s">
        <v>6</v>
      </c>
      <c r="E104" s="24"/>
      <c r="F104" s="31">
        <f t="shared" si="4"/>
        <v>0</v>
      </c>
      <c r="G104" s="120"/>
    </row>
    <row r="105" spans="1:7" s="10" customFormat="1" ht="21.75" customHeight="1" x14ac:dyDescent="0.2">
      <c r="A105" s="102">
        <v>4.6399999999999899</v>
      </c>
      <c r="B105" s="16" t="s">
        <v>110</v>
      </c>
      <c r="C105" s="11">
        <v>1</v>
      </c>
      <c r="D105" s="12" t="s">
        <v>6</v>
      </c>
      <c r="E105" s="24"/>
      <c r="F105" s="31">
        <f t="shared" si="4"/>
        <v>0</v>
      </c>
      <c r="G105" s="120"/>
    </row>
    <row r="106" spans="1:7" s="10" customFormat="1" ht="21.75" customHeight="1" x14ac:dyDescent="0.2">
      <c r="A106" s="102">
        <v>4.6499999999999897</v>
      </c>
      <c r="B106" s="16" t="s">
        <v>111</v>
      </c>
      <c r="C106" s="11">
        <v>3</v>
      </c>
      <c r="D106" s="12" t="s">
        <v>6</v>
      </c>
      <c r="E106" s="24"/>
      <c r="F106" s="31">
        <f t="shared" si="4"/>
        <v>0</v>
      </c>
      <c r="G106" s="120"/>
    </row>
    <row r="107" spans="1:7" s="10" customFormat="1" ht="21.75" customHeight="1" x14ac:dyDescent="0.2">
      <c r="A107" s="102">
        <v>4.6599999999999904</v>
      </c>
      <c r="B107" s="16" t="s">
        <v>112</v>
      </c>
      <c r="C107" s="11">
        <v>35</v>
      </c>
      <c r="D107" s="12" t="s">
        <v>6</v>
      </c>
      <c r="E107" s="24"/>
      <c r="F107" s="31">
        <f t="shared" si="4"/>
        <v>0</v>
      </c>
      <c r="G107" s="120"/>
    </row>
    <row r="108" spans="1:7" s="10" customFormat="1" ht="23" customHeight="1" x14ac:dyDescent="0.2">
      <c r="A108" s="102">
        <v>4.6699999999999902</v>
      </c>
      <c r="B108" s="16" t="s">
        <v>113</v>
      </c>
      <c r="C108" s="11">
        <v>46</v>
      </c>
      <c r="D108" s="12" t="s">
        <v>14</v>
      </c>
      <c r="E108" s="24"/>
      <c r="F108" s="31">
        <f t="shared" si="4"/>
        <v>0</v>
      </c>
      <c r="G108" s="120"/>
    </row>
    <row r="109" spans="1:7" s="10" customFormat="1" ht="21.75" customHeight="1" x14ac:dyDescent="0.2">
      <c r="A109" s="102">
        <v>4.6799999999999899</v>
      </c>
      <c r="B109" s="16" t="s">
        <v>114</v>
      </c>
      <c r="C109" s="11">
        <v>6</v>
      </c>
      <c r="D109" s="12" t="s">
        <v>6</v>
      </c>
      <c r="E109" s="24"/>
      <c r="F109" s="31">
        <f t="shared" si="4"/>
        <v>0</v>
      </c>
      <c r="G109" s="120"/>
    </row>
    <row r="110" spans="1:7" s="10" customFormat="1" ht="21.75" customHeight="1" x14ac:dyDescent="0.2">
      <c r="A110" s="102">
        <v>4.6899999999999897</v>
      </c>
      <c r="B110" s="16" t="s">
        <v>115</v>
      </c>
      <c r="C110" s="11">
        <v>12</v>
      </c>
      <c r="D110" s="12" t="s">
        <v>6</v>
      </c>
      <c r="E110" s="24"/>
      <c r="F110" s="31">
        <f t="shared" si="4"/>
        <v>0</v>
      </c>
      <c r="G110" s="120"/>
    </row>
    <row r="111" spans="1:7" s="10" customFormat="1" ht="19" x14ac:dyDescent="0.2">
      <c r="A111" s="102">
        <v>4.6999999999999904</v>
      </c>
      <c r="B111" s="16" t="s">
        <v>116</v>
      </c>
      <c r="C111" s="11">
        <v>18</v>
      </c>
      <c r="D111" s="12" t="s">
        <v>6</v>
      </c>
      <c r="E111" s="24"/>
      <c r="F111" s="31">
        <f t="shared" si="4"/>
        <v>0</v>
      </c>
      <c r="G111" s="120"/>
    </row>
    <row r="112" spans="1:7" s="10" customFormat="1" ht="21.75" customHeight="1" x14ac:dyDescent="0.2">
      <c r="A112" s="102">
        <v>4.7099999999999804</v>
      </c>
      <c r="B112" s="16" t="s">
        <v>117</v>
      </c>
      <c r="C112" s="11">
        <v>10</v>
      </c>
      <c r="D112" s="12" t="s">
        <v>6</v>
      </c>
      <c r="E112" s="24"/>
      <c r="F112" s="31">
        <f t="shared" si="4"/>
        <v>0</v>
      </c>
      <c r="G112" s="120"/>
    </row>
    <row r="113" spans="1:7" s="10" customFormat="1" ht="21.75" customHeight="1" x14ac:dyDescent="0.2">
      <c r="A113" s="102">
        <v>4.7199999999999802</v>
      </c>
      <c r="B113" s="16" t="s">
        <v>118</v>
      </c>
      <c r="C113" s="11">
        <v>5</v>
      </c>
      <c r="D113" s="12" t="s">
        <v>6</v>
      </c>
      <c r="E113" s="24"/>
      <c r="F113" s="31">
        <f t="shared" si="4"/>
        <v>0</v>
      </c>
      <c r="G113" s="120"/>
    </row>
    <row r="114" spans="1:7" s="10" customFormat="1" ht="21.75" customHeight="1" x14ac:dyDescent="0.2">
      <c r="A114" s="102">
        <v>4.72999999999998</v>
      </c>
      <c r="B114" s="16" t="s">
        <v>119</v>
      </c>
      <c r="C114" s="11">
        <v>5</v>
      </c>
      <c r="D114" s="12" t="s">
        <v>6</v>
      </c>
      <c r="E114" s="24"/>
      <c r="F114" s="31">
        <f>+C114*E114</f>
        <v>0</v>
      </c>
      <c r="G114" s="121"/>
    </row>
    <row r="115" spans="1:7" s="10" customFormat="1" ht="57" x14ac:dyDescent="0.2">
      <c r="A115" s="102">
        <v>4.7399999999999798</v>
      </c>
      <c r="B115" s="16" t="s">
        <v>120</v>
      </c>
      <c r="C115" s="11">
        <v>1</v>
      </c>
      <c r="D115" s="12" t="s">
        <v>12</v>
      </c>
      <c r="E115" s="24"/>
      <c r="F115" s="15">
        <f>+C115*E115</f>
        <v>0</v>
      </c>
      <c r="G115" s="121"/>
    </row>
    <row r="116" spans="1:7" s="10" customFormat="1" ht="38" x14ac:dyDescent="0.2">
      <c r="A116" s="102">
        <v>4.7499999999999796</v>
      </c>
      <c r="B116" s="16" t="s">
        <v>121</v>
      </c>
      <c r="C116" s="11">
        <v>1</v>
      </c>
      <c r="D116" s="12" t="s">
        <v>12</v>
      </c>
      <c r="E116" s="24"/>
      <c r="F116" s="15">
        <f>+C116*E116</f>
        <v>0</v>
      </c>
      <c r="G116" s="121"/>
    </row>
    <row r="117" spans="1:7" s="10" customFormat="1" ht="38" x14ac:dyDescent="0.2">
      <c r="A117" s="102">
        <v>4.7599999999999802</v>
      </c>
      <c r="B117" s="16" t="s">
        <v>122</v>
      </c>
      <c r="C117" s="11">
        <v>1</v>
      </c>
      <c r="D117" s="12" t="s">
        <v>12</v>
      </c>
      <c r="E117" s="24"/>
      <c r="F117" s="15">
        <f>+C117*E117</f>
        <v>0</v>
      </c>
      <c r="G117" s="121"/>
    </row>
    <row r="118" spans="1:7" s="10" customFormat="1" ht="19" x14ac:dyDescent="0.2">
      <c r="A118" s="102">
        <v>4.76999999999998</v>
      </c>
      <c r="B118" s="16" t="s">
        <v>123</v>
      </c>
      <c r="C118" s="11">
        <v>1</v>
      </c>
      <c r="D118" s="12" t="s">
        <v>12</v>
      </c>
      <c r="E118" s="24"/>
      <c r="F118" s="15">
        <f>E118*C118</f>
        <v>0</v>
      </c>
      <c r="G118" s="121"/>
    </row>
    <row r="119" spans="1:7" s="10" customFormat="1" ht="19" x14ac:dyDescent="0.2">
      <c r="A119" s="102">
        <v>4.7799999999999798</v>
      </c>
      <c r="B119" s="16" t="s">
        <v>124</v>
      </c>
      <c r="C119" s="11">
        <v>1</v>
      </c>
      <c r="D119" s="12" t="s">
        <v>12</v>
      </c>
      <c r="E119" s="14"/>
      <c r="F119" s="15">
        <f>+C119*E119</f>
        <v>0</v>
      </c>
      <c r="G119" s="122"/>
    </row>
    <row r="120" spans="1:7" s="10" customFormat="1" ht="19" x14ac:dyDescent="0.2">
      <c r="A120" s="102">
        <v>4.7899999999999796</v>
      </c>
      <c r="B120" s="16" t="s">
        <v>125</v>
      </c>
      <c r="C120" s="11">
        <v>400</v>
      </c>
      <c r="D120" s="12" t="s">
        <v>6</v>
      </c>
      <c r="E120" s="14"/>
      <c r="F120" s="15">
        <f>E120*C120</f>
        <v>0</v>
      </c>
      <c r="G120" s="122"/>
    </row>
    <row r="121" spans="1:7" s="10" customFormat="1" ht="19" x14ac:dyDescent="0.2">
      <c r="A121" s="102">
        <v>4.7999999999999803</v>
      </c>
      <c r="B121" s="16" t="s">
        <v>126</v>
      </c>
      <c r="C121" s="11">
        <v>21</v>
      </c>
      <c r="D121" s="12" t="s">
        <v>6</v>
      </c>
      <c r="E121" s="14"/>
      <c r="F121" s="15">
        <f>E121*C121</f>
        <v>0</v>
      </c>
      <c r="G121" s="115">
        <f>+SUM(F42:F121)</f>
        <v>0</v>
      </c>
    </row>
    <row r="122" spans="1:7" s="10" customFormat="1" ht="18" x14ac:dyDescent="0.2">
      <c r="A122" s="100"/>
      <c r="B122" s="16"/>
      <c r="C122" s="11"/>
      <c r="D122" s="12"/>
      <c r="E122" s="14"/>
      <c r="F122" s="31"/>
      <c r="G122" s="122"/>
    </row>
    <row r="123" spans="1:7" s="10" customFormat="1" ht="21.75" customHeight="1" x14ac:dyDescent="0.2">
      <c r="A123" s="103">
        <v>5</v>
      </c>
      <c r="B123" s="32" t="s">
        <v>127</v>
      </c>
      <c r="C123" s="11"/>
      <c r="D123" s="12"/>
      <c r="E123" s="14"/>
      <c r="F123" s="31"/>
      <c r="G123" s="123"/>
    </row>
    <row r="124" spans="1:7" s="25" customFormat="1" ht="57" customHeight="1" x14ac:dyDescent="0.2">
      <c r="A124" s="104">
        <v>5.01</v>
      </c>
      <c r="B124" s="19" t="s">
        <v>128</v>
      </c>
      <c r="C124" s="17">
        <v>1</v>
      </c>
      <c r="D124" s="20" t="s">
        <v>12</v>
      </c>
      <c r="E124" s="21"/>
      <c r="F124" s="22">
        <f t="shared" ref="F124:F130" si="5">+C124*E124</f>
        <v>0</v>
      </c>
      <c r="G124" s="124"/>
    </row>
    <row r="125" spans="1:7" s="10" customFormat="1" ht="21.75" customHeight="1" x14ac:dyDescent="0.2">
      <c r="A125" s="102">
        <v>5.0199999999999996</v>
      </c>
      <c r="B125" s="16" t="s">
        <v>129</v>
      </c>
      <c r="C125" s="11">
        <v>3</v>
      </c>
      <c r="D125" s="12" t="s">
        <v>6</v>
      </c>
      <c r="E125" s="14"/>
      <c r="F125" s="31">
        <f t="shared" si="5"/>
        <v>0</v>
      </c>
      <c r="G125" s="125"/>
    </row>
    <row r="126" spans="1:7" s="10" customFormat="1" ht="32" customHeight="1" x14ac:dyDescent="0.2">
      <c r="A126" s="104">
        <v>5.03</v>
      </c>
      <c r="B126" s="16" t="s">
        <v>130</v>
      </c>
      <c r="C126" s="11">
        <v>1</v>
      </c>
      <c r="D126" s="12" t="s">
        <v>12</v>
      </c>
      <c r="E126" s="14"/>
      <c r="F126" s="31">
        <f t="shared" si="5"/>
        <v>0</v>
      </c>
      <c r="G126" s="125"/>
    </row>
    <row r="127" spans="1:7" s="10" customFormat="1" ht="34" customHeight="1" x14ac:dyDescent="0.2">
      <c r="A127" s="102">
        <v>5.04</v>
      </c>
      <c r="B127" s="16" t="s">
        <v>131</v>
      </c>
      <c r="C127" s="11">
        <v>890</v>
      </c>
      <c r="D127" s="12" t="s">
        <v>132</v>
      </c>
      <c r="E127" s="14"/>
      <c r="F127" s="31">
        <f t="shared" si="5"/>
        <v>0</v>
      </c>
      <c r="G127" s="125"/>
    </row>
    <row r="128" spans="1:7" s="10" customFormat="1" ht="19" x14ac:dyDescent="0.2">
      <c r="A128" s="104">
        <v>5.05</v>
      </c>
      <c r="B128" s="33" t="s">
        <v>133</v>
      </c>
      <c r="C128" s="11">
        <v>9</v>
      </c>
      <c r="D128" s="12" t="s">
        <v>6</v>
      </c>
      <c r="E128" s="14"/>
      <c r="F128" s="31">
        <f t="shared" si="5"/>
        <v>0</v>
      </c>
      <c r="G128" s="125"/>
    </row>
    <row r="129" spans="1:7" s="10" customFormat="1" ht="19" x14ac:dyDescent="0.2">
      <c r="A129" s="102">
        <v>5.0599999999999996</v>
      </c>
      <c r="B129" s="33" t="s">
        <v>134</v>
      </c>
      <c r="C129" s="11">
        <v>1</v>
      </c>
      <c r="D129" s="12" t="s">
        <v>12</v>
      </c>
      <c r="E129" s="14"/>
      <c r="F129" s="15">
        <f t="shared" si="5"/>
        <v>0</v>
      </c>
      <c r="G129" s="125"/>
    </row>
    <row r="130" spans="1:7" s="10" customFormat="1" ht="19" x14ac:dyDescent="0.2">
      <c r="A130" s="102">
        <v>5.07</v>
      </c>
      <c r="B130" s="16" t="s">
        <v>135</v>
      </c>
      <c r="C130" s="11">
        <v>1</v>
      </c>
      <c r="D130" s="12" t="s">
        <v>12</v>
      </c>
      <c r="E130" s="24"/>
      <c r="F130" s="15">
        <f t="shared" si="5"/>
        <v>0</v>
      </c>
      <c r="G130" s="115">
        <f>+SUM(F124:F130)</f>
        <v>0</v>
      </c>
    </row>
    <row r="131" spans="1:7" s="10" customFormat="1" ht="18" x14ac:dyDescent="0.2">
      <c r="A131" s="105"/>
      <c r="B131" s="32"/>
      <c r="C131" s="11"/>
      <c r="D131" s="12"/>
      <c r="E131" s="14"/>
      <c r="F131" s="31"/>
      <c r="G131" s="125"/>
    </row>
    <row r="132" spans="1:7" s="10" customFormat="1" ht="21.75" customHeight="1" x14ac:dyDescent="0.2">
      <c r="A132" s="101">
        <v>6</v>
      </c>
      <c r="B132" s="32" t="s">
        <v>136</v>
      </c>
      <c r="C132" s="11"/>
      <c r="D132" s="12"/>
      <c r="E132" s="14"/>
      <c r="F132" s="31"/>
      <c r="G132" s="126"/>
    </row>
    <row r="133" spans="1:7" s="25" customFormat="1" ht="38" x14ac:dyDescent="0.2">
      <c r="A133" s="104">
        <v>6.01</v>
      </c>
      <c r="B133" s="19" t="s">
        <v>137</v>
      </c>
      <c r="C133" s="17">
        <v>1</v>
      </c>
      <c r="D133" s="20" t="s">
        <v>6</v>
      </c>
      <c r="E133" s="21"/>
      <c r="F133" s="22">
        <f>E133*C133</f>
        <v>0</v>
      </c>
      <c r="G133" s="127"/>
    </row>
    <row r="134" spans="1:7" s="10" customFormat="1" ht="47" customHeight="1" x14ac:dyDescent="0.2">
      <c r="A134" s="102">
        <v>6.02</v>
      </c>
      <c r="B134" s="16" t="s">
        <v>138</v>
      </c>
      <c r="C134" s="11">
        <v>44</v>
      </c>
      <c r="D134" s="12" t="s">
        <v>6</v>
      </c>
      <c r="E134" s="14"/>
      <c r="F134" s="31">
        <f>E134*C134</f>
        <v>0</v>
      </c>
      <c r="G134" s="126"/>
    </row>
    <row r="135" spans="1:7" s="10" customFormat="1" ht="47" customHeight="1" x14ac:dyDescent="0.2">
      <c r="A135" s="104">
        <v>6.03</v>
      </c>
      <c r="B135" s="16" t="s">
        <v>139</v>
      </c>
      <c r="C135" s="11">
        <v>1</v>
      </c>
      <c r="D135" s="12" t="s">
        <v>6</v>
      </c>
      <c r="E135" s="14"/>
      <c r="F135" s="15">
        <f>E135*C135</f>
        <v>0</v>
      </c>
      <c r="G135" s="126"/>
    </row>
    <row r="136" spans="1:7" s="10" customFormat="1" ht="21.75" customHeight="1" x14ac:dyDescent="0.2">
      <c r="A136" s="102">
        <v>6.04</v>
      </c>
      <c r="B136" s="16" t="s">
        <v>140</v>
      </c>
      <c r="C136" s="11">
        <v>355</v>
      </c>
      <c r="D136" s="12" t="s">
        <v>132</v>
      </c>
      <c r="E136" s="14"/>
      <c r="F136" s="15">
        <f>E136*C136</f>
        <v>0</v>
      </c>
      <c r="G136" s="115">
        <f>+SUM(F133:F136)</f>
        <v>0</v>
      </c>
    </row>
    <row r="137" spans="1:7" s="10" customFormat="1" ht="21.75" customHeight="1" x14ac:dyDescent="0.2">
      <c r="A137" s="105"/>
      <c r="B137" s="32"/>
      <c r="C137" s="11"/>
      <c r="D137" s="12"/>
      <c r="E137" s="14"/>
      <c r="F137" s="31"/>
      <c r="G137" s="126"/>
    </row>
    <row r="138" spans="1:7" s="10" customFormat="1" ht="21.75" customHeight="1" x14ac:dyDescent="0.2">
      <c r="A138" s="101">
        <v>7</v>
      </c>
      <c r="B138" s="13" t="s">
        <v>141</v>
      </c>
      <c r="C138" s="11"/>
      <c r="D138" s="12"/>
      <c r="E138" s="14"/>
      <c r="F138" s="31"/>
      <c r="G138" s="126"/>
    </row>
    <row r="139" spans="1:7" s="10" customFormat="1" ht="129" customHeight="1" x14ac:dyDescent="0.2">
      <c r="A139" s="102">
        <v>7.01</v>
      </c>
      <c r="B139" s="16" t="s">
        <v>175</v>
      </c>
      <c r="C139" s="11">
        <v>1</v>
      </c>
      <c r="D139" s="12" t="s">
        <v>12</v>
      </c>
      <c r="E139" s="14"/>
      <c r="F139" s="15">
        <f t="shared" ref="F139:F142" si="6">+C139*E139</f>
        <v>0</v>
      </c>
      <c r="G139" s="126"/>
    </row>
    <row r="140" spans="1:7" s="10" customFormat="1" ht="69" customHeight="1" x14ac:dyDescent="0.2">
      <c r="A140" s="102">
        <v>7.02</v>
      </c>
      <c r="B140" s="16" t="s">
        <v>174</v>
      </c>
      <c r="C140" s="11">
        <v>1</v>
      </c>
      <c r="D140" s="12" t="s">
        <v>12</v>
      </c>
      <c r="E140" s="14"/>
      <c r="F140" s="15">
        <f t="shared" si="6"/>
        <v>0</v>
      </c>
      <c r="G140" s="126"/>
    </row>
    <row r="141" spans="1:7" s="10" customFormat="1" ht="21.75" customHeight="1" x14ac:dyDescent="0.2">
      <c r="A141" s="102">
        <v>7.03</v>
      </c>
      <c r="B141" s="16" t="s">
        <v>176</v>
      </c>
      <c r="C141" s="11">
        <v>1</v>
      </c>
      <c r="D141" s="12" t="s">
        <v>6</v>
      </c>
      <c r="E141" s="14"/>
      <c r="F141" s="31">
        <f t="shared" si="6"/>
        <v>0</v>
      </c>
      <c r="G141" s="126"/>
    </row>
    <row r="142" spans="1:7" s="10" customFormat="1" ht="33" customHeight="1" x14ac:dyDescent="0.2">
      <c r="A142" s="102">
        <v>7.04</v>
      </c>
      <c r="B142" s="16" t="s">
        <v>177</v>
      </c>
      <c r="C142" s="11">
        <v>1</v>
      </c>
      <c r="D142" s="12" t="s">
        <v>6</v>
      </c>
      <c r="E142" s="14"/>
      <c r="F142" s="31">
        <f t="shared" si="6"/>
        <v>0</v>
      </c>
      <c r="G142" s="129">
        <f>+SUM(F139:F142)</f>
        <v>0</v>
      </c>
    </row>
    <row r="143" spans="1:7" s="10" customFormat="1" ht="19" customHeight="1" x14ac:dyDescent="0.2">
      <c r="A143" s="105"/>
      <c r="B143" s="32"/>
      <c r="C143" s="11"/>
      <c r="D143" s="12"/>
      <c r="E143" s="14"/>
      <c r="F143" s="31"/>
      <c r="G143" s="129"/>
    </row>
    <row r="144" spans="1:7" s="10" customFormat="1" ht="32" customHeight="1" x14ac:dyDescent="0.2">
      <c r="A144" s="101">
        <v>8</v>
      </c>
      <c r="B144" s="13" t="s">
        <v>144</v>
      </c>
      <c r="C144" s="11"/>
      <c r="D144" s="12"/>
      <c r="E144" s="14"/>
      <c r="F144" s="31"/>
      <c r="G144" s="130"/>
    </row>
    <row r="145" spans="1:7" s="10" customFormat="1" ht="31" customHeight="1" x14ac:dyDescent="0.2">
      <c r="A145" s="102">
        <v>8.01</v>
      </c>
      <c r="B145" s="16" t="s">
        <v>145</v>
      </c>
      <c r="C145" s="11">
        <v>13</v>
      </c>
      <c r="D145" s="12" t="s">
        <v>6</v>
      </c>
      <c r="E145" s="14"/>
      <c r="F145" s="31">
        <f>E145*C145</f>
        <v>0</v>
      </c>
      <c r="G145" s="129"/>
    </row>
    <row r="146" spans="1:7" s="10" customFormat="1" ht="21.75" customHeight="1" x14ac:dyDescent="0.2">
      <c r="A146" s="102">
        <v>8.02</v>
      </c>
      <c r="B146" s="16" t="s">
        <v>181</v>
      </c>
      <c r="C146" s="11">
        <v>1</v>
      </c>
      <c r="D146" s="12" t="s">
        <v>12</v>
      </c>
      <c r="E146" s="14"/>
      <c r="F146" s="31">
        <f>E146*C146</f>
        <v>0</v>
      </c>
      <c r="G146" s="129"/>
    </row>
    <row r="147" spans="1:7" s="10" customFormat="1" ht="21.75" customHeight="1" x14ac:dyDescent="0.2">
      <c r="A147" s="102">
        <v>8.0299999999999994</v>
      </c>
      <c r="B147" s="33" t="s">
        <v>182</v>
      </c>
      <c r="C147" s="11">
        <v>1</v>
      </c>
      <c r="D147" s="12" t="s">
        <v>12</v>
      </c>
      <c r="E147" s="14"/>
      <c r="F147" s="15">
        <f>E147*C147</f>
        <v>0</v>
      </c>
      <c r="G147" s="115">
        <f>+SUM(F145:F147)</f>
        <v>0</v>
      </c>
    </row>
    <row r="148" spans="1:7" s="10" customFormat="1" ht="21.75" customHeight="1" x14ac:dyDescent="0.2">
      <c r="A148" s="105"/>
      <c r="B148" s="32"/>
      <c r="C148" s="11"/>
      <c r="D148" s="12"/>
      <c r="E148" s="14"/>
      <c r="F148" s="31"/>
      <c r="G148" s="129"/>
    </row>
    <row r="149" spans="1:7" s="10" customFormat="1" ht="21.75" customHeight="1" x14ac:dyDescent="0.2">
      <c r="A149" s="105">
        <v>9</v>
      </c>
      <c r="B149" s="13" t="str">
        <f>UPPER("Misceláneos")</f>
        <v>MISCELÁNEOS</v>
      </c>
      <c r="C149" s="11"/>
      <c r="D149" s="12"/>
      <c r="E149" s="14"/>
      <c r="F149" s="31"/>
      <c r="G149" s="130"/>
    </row>
    <row r="150" spans="1:7" s="10" customFormat="1" ht="21.75" customHeight="1" x14ac:dyDescent="0.2">
      <c r="A150" s="102">
        <v>9.01</v>
      </c>
      <c r="B150" s="16" t="s">
        <v>146</v>
      </c>
      <c r="C150" s="11">
        <v>240</v>
      </c>
      <c r="D150" s="12" t="s">
        <v>6</v>
      </c>
      <c r="E150" s="14"/>
      <c r="F150" s="31">
        <f>E150*C150</f>
        <v>0</v>
      </c>
      <c r="G150" s="129"/>
    </row>
    <row r="151" spans="1:7" s="25" customFormat="1" ht="223" customHeight="1" x14ac:dyDescent="0.2">
      <c r="A151" s="104">
        <v>9.02</v>
      </c>
      <c r="B151" s="35" t="s">
        <v>147</v>
      </c>
      <c r="C151" s="17">
        <v>11</v>
      </c>
      <c r="D151" s="20" t="s">
        <v>6</v>
      </c>
      <c r="E151" s="21"/>
      <c r="F151" s="22">
        <f>E151*C151</f>
        <v>0</v>
      </c>
      <c r="G151" s="131"/>
    </row>
    <row r="152" spans="1:7" s="10" customFormat="1" ht="19" x14ac:dyDescent="0.2">
      <c r="A152" s="102">
        <v>9.0299999999999994</v>
      </c>
      <c r="B152" s="16" t="s">
        <v>178</v>
      </c>
      <c r="C152" s="36">
        <v>1</v>
      </c>
      <c r="D152" s="37" t="s">
        <v>12</v>
      </c>
      <c r="E152" s="38"/>
      <c r="F152" s="39">
        <f t="shared" ref="F152:F155" si="7">C152*E152</f>
        <v>0</v>
      </c>
      <c r="G152" s="115"/>
    </row>
    <row r="153" spans="1:7" s="10" customFormat="1" ht="18.75" customHeight="1" x14ac:dyDescent="0.2">
      <c r="A153" s="104">
        <v>9.0399999999999991</v>
      </c>
      <c r="B153" s="16" t="s">
        <v>148</v>
      </c>
      <c r="C153" s="36">
        <v>766.97</v>
      </c>
      <c r="D153" s="37" t="s">
        <v>149</v>
      </c>
      <c r="E153" s="38"/>
      <c r="F153" s="39">
        <f t="shared" si="7"/>
        <v>0</v>
      </c>
      <c r="G153" s="115"/>
    </row>
    <row r="154" spans="1:7" s="10" customFormat="1" ht="20.25" customHeight="1" x14ac:dyDescent="0.2">
      <c r="A154" s="102">
        <v>9.0500000000000007</v>
      </c>
      <c r="B154" s="19" t="s">
        <v>150</v>
      </c>
      <c r="C154" s="40">
        <v>72</v>
      </c>
      <c r="D154" s="41" t="s">
        <v>149</v>
      </c>
      <c r="E154" s="42"/>
      <c r="F154" s="43">
        <f t="shared" si="7"/>
        <v>0</v>
      </c>
      <c r="G154" s="117"/>
    </row>
    <row r="155" spans="1:7" s="25" customFormat="1" ht="36" customHeight="1" x14ac:dyDescent="0.2">
      <c r="A155" s="104">
        <v>9.06</v>
      </c>
      <c r="B155" s="19" t="s">
        <v>151</v>
      </c>
      <c r="C155" s="17">
        <v>1</v>
      </c>
      <c r="D155" s="20" t="s">
        <v>6</v>
      </c>
      <c r="E155" s="21"/>
      <c r="F155" s="43">
        <f t="shared" si="7"/>
        <v>0</v>
      </c>
      <c r="G155" s="131"/>
    </row>
    <row r="156" spans="1:7" s="25" customFormat="1" ht="36" customHeight="1" x14ac:dyDescent="0.2">
      <c r="A156" s="102">
        <v>9.07</v>
      </c>
      <c r="B156" s="19" t="s">
        <v>152</v>
      </c>
      <c r="C156" s="17">
        <v>1</v>
      </c>
      <c r="D156" s="20" t="s">
        <v>6</v>
      </c>
      <c r="E156" s="21"/>
      <c r="F156" s="43">
        <f>E156*C156</f>
        <v>0</v>
      </c>
      <c r="G156" s="131"/>
    </row>
    <row r="157" spans="1:7" s="25" customFormat="1" ht="26.25" customHeight="1" x14ac:dyDescent="0.2">
      <c r="A157" s="104">
        <v>9.08</v>
      </c>
      <c r="B157" s="19" t="s">
        <v>153</v>
      </c>
      <c r="C157" s="17">
        <v>1</v>
      </c>
      <c r="D157" s="20" t="s">
        <v>6</v>
      </c>
      <c r="E157" s="21"/>
      <c r="F157" s="43">
        <f>E157*C157</f>
        <v>0</v>
      </c>
      <c r="G157" s="115">
        <f>+SUM(F150:F157)</f>
        <v>0</v>
      </c>
    </row>
    <row r="158" spans="1:7" s="25" customFormat="1" ht="36" customHeight="1" x14ac:dyDescent="0.2">
      <c r="A158" s="106"/>
      <c r="B158" s="19"/>
      <c r="C158" s="17"/>
      <c r="D158" s="20"/>
      <c r="E158" s="21"/>
      <c r="F158" s="43"/>
      <c r="G158" s="131"/>
    </row>
    <row r="159" spans="1:7" s="10" customFormat="1" ht="34" customHeight="1" x14ac:dyDescent="0.2">
      <c r="A159" s="101">
        <v>10</v>
      </c>
      <c r="B159" s="13" t="str">
        <f>UPPER("Paneles Solares")</f>
        <v>PANELES SOLARES</v>
      </c>
      <c r="C159" s="11"/>
      <c r="D159" s="12"/>
      <c r="E159" s="14"/>
      <c r="F159" s="31"/>
      <c r="G159" s="130"/>
    </row>
    <row r="160" spans="1:7" s="10" customFormat="1" ht="38" x14ac:dyDescent="0.2">
      <c r="A160" s="102">
        <v>10.01</v>
      </c>
      <c r="B160" s="16" t="s">
        <v>184</v>
      </c>
      <c r="C160" s="44">
        <v>100.32</v>
      </c>
      <c r="D160" s="45" t="s">
        <v>154</v>
      </c>
      <c r="E160" s="14"/>
      <c r="F160" s="31">
        <f>E160*C160</f>
        <v>0</v>
      </c>
      <c r="G160" s="129"/>
    </row>
    <row r="161" spans="1:7" s="10" customFormat="1" ht="42" customHeight="1" x14ac:dyDescent="0.2">
      <c r="A161" s="102">
        <v>10.02</v>
      </c>
      <c r="B161" s="16" t="s">
        <v>155</v>
      </c>
      <c r="C161" s="44">
        <v>100.32</v>
      </c>
      <c r="D161" s="45" t="str">
        <f>D160</f>
        <v>KWP</v>
      </c>
      <c r="E161" s="14"/>
      <c r="F161" s="31">
        <f>E161*C161</f>
        <v>0</v>
      </c>
      <c r="G161" s="129"/>
    </row>
    <row r="162" spans="1:7" s="10" customFormat="1" ht="20.25" customHeight="1" x14ac:dyDescent="0.2">
      <c r="A162" s="102">
        <v>10.029999999999999</v>
      </c>
      <c r="B162" s="16" t="s">
        <v>156</v>
      </c>
      <c r="C162" s="44">
        <v>1</v>
      </c>
      <c r="D162" s="45" t="s">
        <v>6</v>
      </c>
      <c r="E162" s="14"/>
      <c r="F162" s="31">
        <f>E162*C162</f>
        <v>0</v>
      </c>
      <c r="G162" s="129"/>
    </row>
    <row r="163" spans="1:7" s="10" customFormat="1" ht="20.25" customHeight="1" x14ac:dyDescent="0.2">
      <c r="A163" s="100">
        <v>10.039999999999999</v>
      </c>
      <c r="B163" s="16" t="s">
        <v>179</v>
      </c>
      <c r="C163" s="11">
        <v>1</v>
      </c>
      <c r="D163" s="12" t="s">
        <v>12</v>
      </c>
      <c r="E163" s="14"/>
      <c r="F163" s="31">
        <v>0</v>
      </c>
      <c r="G163" s="129">
        <f>+SUM(F160:F163)</f>
        <v>0</v>
      </c>
    </row>
    <row r="164" spans="1:7" s="10" customFormat="1" ht="20.25" customHeight="1" thickBot="1" x14ac:dyDescent="0.25">
      <c r="A164" s="153"/>
      <c r="B164" s="154"/>
      <c r="C164" s="155"/>
      <c r="D164" s="156"/>
      <c r="E164" s="157"/>
      <c r="F164" s="158"/>
      <c r="G164" s="159"/>
    </row>
    <row r="165" spans="1:7" s="10" customFormat="1" ht="24.75" customHeight="1" thickTop="1" thickBot="1" x14ac:dyDescent="0.25">
      <c r="A165" s="160"/>
      <c r="B165" s="161" t="s">
        <v>157</v>
      </c>
      <c r="C165" s="162"/>
      <c r="D165" s="163"/>
      <c r="E165" s="164"/>
      <c r="F165" s="165"/>
      <c r="G165" s="166">
        <f>SUM(G8:G164)</f>
        <v>0</v>
      </c>
    </row>
    <row r="166" spans="1:7" s="10" customFormat="1" ht="27" customHeight="1" thickTop="1" thickBot="1" x14ac:dyDescent="0.25">
      <c r="A166" s="107"/>
      <c r="B166" s="46" t="s">
        <v>158</v>
      </c>
      <c r="C166" s="47"/>
      <c r="D166" s="48"/>
      <c r="E166" s="49"/>
      <c r="F166" s="50"/>
      <c r="G166" s="132">
        <f>+SUM(F10:F163)</f>
        <v>0</v>
      </c>
    </row>
    <row r="167" spans="1:7" s="10" customFormat="1" ht="36" customHeight="1" thickTop="1" x14ac:dyDescent="0.2">
      <c r="A167" s="108"/>
      <c r="B167" s="51"/>
      <c r="C167" s="52"/>
      <c r="D167" s="53"/>
      <c r="E167" s="54"/>
      <c r="F167" s="55"/>
      <c r="G167" s="133"/>
    </row>
    <row r="168" spans="1:7" s="10" customFormat="1" ht="18.75" customHeight="1" x14ac:dyDescent="0.2">
      <c r="A168" s="109"/>
      <c r="B168" s="56" t="s">
        <v>159</v>
      </c>
      <c r="C168" s="57"/>
      <c r="D168" s="58">
        <v>0.1</v>
      </c>
      <c r="E168" s="59"/>
      <c r="F168" s="60">
        <f>D168*G166</f>
        <v>0</v>
      </c>
      <c r="G168" s="133"/>
    </row>
    <row r="169" spans="1:7" s="10" customFormat="1" ht="18.75" customHeight="1" x14ac:dyDescent="0.2">
      <c r="A169" s="109"/>
      <c r="B169" s="56" t="s">
        <v>160</v>
      </c>
      <c r="C169" s="57"/>
      <c r="D169" s="58">
        <v>2.5000000000000001E-2</v>
      </c>
      <c r="E169" s="59"/>
      <c r="F169" s="60">
        <f>D169*G166</f>
        <v>0</v>
      </c>
      <c r="G169" s="133"/>
    </row>
    <row r="170" spans="1:7" s="10" customFormat="1" ht="18.75" customHeight="1" x14ac:dyDescent="0.2">
      <c r="A170" s="109"/>
      <c r="B170" s="56" t="s">
        <v>161</v>
      </c>
      <c r="C170" s="57"/>
      <c r="D170" s="58">
        <v>5.3499999999999999E-2</v>
      </c>
      <c r="E170" s="59"/>
      <c r="F170" s="60">
        <f>D170*G166</f>
        <v>0</v>
      </c>
      <c r="G170" s="133"/>
    </row>
    <row r="171" spans="1:7" s="10" customFormat="1" ht="18.75" customHeight="1" x14ac:dyDescent="0.2">
      <c r="A171" s="109"/>
      <c r="B171" s="56" t="s">
        <v>162</v>
      </c>
      <c r="C171" s="57"/>
      <c r="D171" s="58">
        <v>0.02</v>
      </c>
      <c r="E171" s="59"/>
      <c r="F171" s="60">
        <f>D171*G166</f>
        <v>0</v>
      </c>
      <c r="G171" s="133"/>
    </row>
    <row r="172" spans="1:7" s="10" customFormat="1" ht="38.25" customHeight="1" x14ac:dyDescent="0.2">
      <c r="A172" s="109"/>
      <c r="B172" s="56" t="s">
        <v>163</v>
      </c>
      <c r="C172" s="57"/>
      <c r="D172" s="58">
        <v>0.01</v>
      </c>
      <c r="E172" s="59"/>
      <c r="F172" s="60">
        <f>D172*G166</f>
        <v>0</v>
      </c>
      <c r="G172" s="133"/>
    </row>
    <row r="173" spans="1:7" s="10" customFormat="1" ht="18.75" customHeight="1" x14ac:dyDescent="0.2">
      <c r="A173" s="109"/>
      <c r="B173" s="56" t="s">
        <v>164</v>
      </c>
      <c r="C173" s="57"/>
      <c r="D173" s="58">
        <v>0.05</v>
      </c>
      <c r="E173" s="59"/>
      <c r="F173" s="60">
        <f>D173*G166</f>
        <v>0</v>
      </c>
      <c r="G173" s="133"/>
    </row>
    <row r="174" spans="1:7" s="10" customFormat="1" ht="24" customHeight="1" thickBot="1" x14ac:dyDescent="0.25">
      <c r="A174" s="109"/>
      <c r="B174" s="56"/>
      <c r="C174" s="57"/>
      <c r="D174" s="61"/>
      <c r="E174" s="59"/>
      <c r="F174" s="62"/>
      <c r="G174" s="133"/>
    </row>
    <row r="175" spans="1:7" s="10" customFormat="1" ht="18.75" customHeight="1" thickTop="1" thickBot="1" x14ac:dyDescent="0.25">
      <c r="A175" s="110"/>
      <c r="B175" s="63" t="s">
        <v>165</v>
      </c>
      <c r="C175" s="64"/>
      <c r="D175" s="65"/>
      <c r="E175" s="66"/>
      <c r="F175" s="67"/>
      <c r="G175" s="134">
        <f>SUM(F168:F173)</f>
        <v>0</v>
      </c>
    </row>
    <row r="176" spans="1:7" s="10" customFormat="1" ht="18.75" customHeight="1" thickTop="1" thickBot="1" x14ac:dyDescent="0.25">
      <c r="A176" s="111"/>
      <c r="B176" s="68"/>
      <c r="C176" s="69"/>
      <c r="D176" s="70"/>
      <c r="E176" s="71"/>
      <c r="F176" s="72"/>
      <c r="G176" s="135"/>
    </row>
    <row r="177" spans="1:7" ht="25" customHeight="1" thickTop="1" thickBot="1" x14ac:dyDescent="0.25">
      <c r="A177" s="110"/>
      <c r="B177" s="63" t="s">
        <v>166</v>
      </c>
      <c r="C177" s="64"/>
      <c r="D177" s="65"/>
      <c r="E177" s="66"/>
      <c r="F177" s="67"/>
      <c r="G177" s="134">
        <f>G166+G175</f>
        <v>0</v>
      </c>
    </row>
    <row r="178" spans="1:7" ht="25" customHeight="1" thickTop="1" thickBot="1" x14ac:dyDescent="0.25">
      <c r="A178" s="112"/>
      <c r="B178" s="74"/>
      <c r="C178" s="75"/>
      <c r="D178" s="76"/>
      <c r="E178" s="77"/>
      <c r="F178" s="78"/>
      <c r="G178" s="136"/>
    </row>
    <row r="179" spans="1:7" s="10" customFormat="1" ht="55" customHeight="1" thickTop="1" x14ac:dyDescent="0.2">
      <c r="A179" s="102"/>
      <c r="B179" s="16" t="s">
        <v>40</v>
      </c>
      <c r="C179" s="11">
        <v>1</v>
      </c>
      <c r="D179" s="12" t="s">
        <v>12</v>
      </c>
      <c r="E179" s="14"/>
      <c r="F179" s="15">
        <f>+C179*E179</f>
        <v>0</v>
      </c>
      <c r="G179" s="115"/>
    </row>
    <row r="180" spans="1:7" s="10" customFormat="1" ht="25" customHeight="1" x14ac:dyDescent="0.2">
      <c r="A180" s="102"/>
      <c r="B180" s="16" t="s">
        <v>43</v>
      </c>
      <c r="C180" s="11">
        <v>8</v>
      </c>
      <c r="D180" s="12" t="s">
        <v>6</v>
      </c>
      <c r="E180" s="14"/>
      <c r="F180" s="15">
        <f>+C180*E180</f>
        <v>0</v>
      </c>
      <c r="G180" s="115"/>
    </row>
    <row r="181" spans="1:7" s="25" customFormat="1" ht="54" customHeight="1" x14ac:dyDescent="0.2">
      <c r="A181" s="102"/>
      <c r="B181" s="19" t="s">
        <v>44</v>
      </c>
      <c r="C181" s="17">
        <v>3</v>
      </c>
      <c r="D181" s="20" t="s">
        <v>6</v>
      </c>
      <c r="E181" s="14"/>
      <c r="F181" s="22">
        <f>+C181*E181</f>
        <v>0</v>
      </c>
      <c r="G181" s="117"/>
    </row>
    <row r="182" spans="1:7" s="25" customFormat="1" ht="78" customHeight="1" x14ac:dyDescent="0.2">
      <c r="A182" s="102"/>
      <c r="B182" s="26" t="s">
        <v>45</v>
      </c>
      <c r="C182" s="27">
        <v>34</v>
      </c>
      <c r="D182" s="28" t="s">
        <v>6</v>
      </c>
      <c r="E182" s="14"/>
      <c r="F182" s="29">
        <f>C182*E182</f>
        <v>0</v>
      </c>
      <c r="G182" s="119"/>
    </row>
    <row r="183" spans="1:7" s="10" customFormat="1" ht="28" customHeight="1" x14ac:dyDescent="0.2">
      <c r="A183" s="184"/>
      <c r="B183" s="175" t="s">
        <v>142</v>
      </c>
      <c r="C183" s="176">
        <v>6</v>
      </c>
      <c r="D183" s="177" t="s">
        <v>6</v>
      </c>
      <c r="E183" s="178"/>
      <c r="F183" s="15">
        <f>+C183*E183</f>
        <v>0</v>
      </c>
      <c r="G183" s="179"/>
    </row>
    <row r="184" spans="1:7" s="10" customFormat="1" ht="41" customHeight="1" x14ac:dyDescent="0.2">
      <c r="A184" s="184"/>
      <c r="B184" s="180" t="s">
        <v>143</v>
      </c>
      <c r="C184" s="181">
        <v>1</v>
      </c>
      <c r="D184" s="182" t="s">
        <v>12</v>
      </c>
      <c r="E184" s="183"/>
      <c r="F184" s="34">
        <f>+C184*E184</f>
        <v>0</v>
      </c>
      <c r="G184" s="115"/>
    </row>
    <row r="185" spans="1:7" s="10" customFormat="1" ht="20" thickBot="1" x14ac:dyDescent="0.25">
      <c r="A185" s="184"/>
      <c r="B185" s="175" t="s">
        <v>185</v>
      </c>
      <c r="C185" s="176">
        <v>1</v>
      </c>
      <c r="D185" s="177" t="s">
        <v>6</v>
      </c>
      <c r="E185" s="178"/>
      <c r="F185" s="15">
        <f>+C185*E185</f>
        <v>0</v>
      </c>
      <c r="G185" s="128"/>
    </row>
    <row r="186" spans="1:7" s="10" customFormat="1" ht="29" customHeight="1" thickTop="1" thickBot="1" x14ac:dyDescent="0.25">
      <c r="A186" s="102"/>
      <c r="B186" s="19" t="s">
        <v>173</v>
      </c>
      <c r="C186" s="17">
        <v>1</v>
      </c>
      <c r="D186" s="20" t="s">
        <v>6</v>
      </c>
      <c r="E186" s="14"/>
      <c r="F186" s="22">
        <f>C186*E186</f>
        <v>0</v>
      </c>
      <c r="G186" s="134">
        <f>+SUM(F179:F186)</f>
        <v>0</v>
      </c>
    </row>
    <row r="187" spans="1:7" s="10" customFormat="1" ht="18" customHeight="1" thickTop="1" thickBot="1" x14ac:dyDescent="0.25">
      <c r="A187" s="168"/>
      <c r="B187" s="169"/>
      <c r="C187" s="170"/>
      <c r="D187" s="171"/>
      <c r="E187" s="172"/>
      <c r="F187" s="173"/>
      <c r="G187" s="174"/>
    </row>
    <row r="188" spans="1:7" ht="29.25" customHeight="1" thickTop="1" thickBot="1" x14ac:dyDescent="0.25">
      <c r="A188" s="113"/>
      <c r="B188" s="63" t="s">
        <v>167</v>
      </c>
      <c r="C188" s="63"/>
      <c r="D188" s="167">
        <v>0.03</v>
      </c>
      <c r="E188" s="63"/>
      <c r="F188" s="63"/>
      <c r="G188" s="134">
        <f>G175*D188</f>
        <v>0</v>
      </c>
    </row>
    <row r="189" spans="1:7" ht="21.75" customHeight="1" thickTop="1" thickBot="1" x14ac:dyDescent="0.25">
      <c r="A189" s="112"/>
      <c r="B189" s="74"/>
      <c r="C189" s="75"/>
      <c r="D189" s="79"/>
      <c r="E189" s="77"/>
      <c r="F189" s="78"/>
      <c r="G189" s="133"/>
    </row>
    <row r="190" spans="1:7" ht="22.5" customHeight="1" thickTop="1" thickBot="1" x14ac:dyDescent="0.25">
      <c r="A190" s="113"/>
      <c r="B190" s="63" t="s">
        <v>168</v>
      </c>
      <c r="C190" s="63"/>
      <c r="D190" s="167">
        <v>0.06</v>
      </c>
      <c r="E190" s="63"/>
      <c r="F190" s="63"/>
      <c r="G190" s="134">
        <f>G166*D190</f>
        <v>0</v>
      </c>
    </row>
    <row r="191" spans="1:7" ht="18" customHeight="1" thickTop="1" thickBot="1" x14ac:dyDescent="0.25">
      <c r="A191" s="112"/>
      <c r="B191" s="74"/>
      <c r="C191" s="75"/>
      <c r="D191" s="76"/>
      <c r="E191" s="77"/>
      <c r="F191" s="78"/>
      <c r="G191" s="137"/>
    </row>
    <row r="192" spans="1:7" ht="21.75" customHeight="1" thickTop="1" thickBot="1" x14ac:dyDescent="0.25">
      <c r="A192" s="114"/>
      <c r="B192" s="80" t="s">
        <v>169</v>
      </c>
      <c r="C192" s="81"/>
      <c r="D192" s="82">
        <f>1/1000</f>
        <v>1E-3</v>
      </c>
      <c r="E192" s="83"/>
      <c r="F192" s="84"/>
      <c r="G192" s="138">
        <f>D192*G166</f>
        <v>0</v>
      </c>
    </row>
    <row r="193" spans="1:7" ht="23" customHeight="1" thickTop="1" thickBot="1" x14ac:dyDescent="0.25">
      <c r="A193" s="112"/>
      <c r="B193" s="74"/>
      <c r="C193" s="75"/>
      <c r="D193" s="76"/>
      <c r="E193" s="77"/>
      <c r="F193" s="78"/>
      <c r="G193" s="139"/>
    </row>
    <row r="194" spans="1:7" ht="19.5" customHeight="1" thickTop="1" thickBot="1" x14ac:dyDescent="0.25">
      <c r="A194" s="110"/>
      <c r="B194" s="63" t="s">
        <v>170</v>
      </c>
      <c r="C194" s="64"/>
      <c r="D194" s="82">
        <v>0.05</v>
      </c>
      <c r="E194" s="66"/>
      <c r="F194" s="67"/>
      <c r="G194" s="134">
        <f>G166*D194</f>
        <v>0</v>
      </c>
    </row>
    <row r="195" spans="1:7" ht="15" customHeight="1" thickTop="1" thickBot="1" x14ac:dyDescent="0.25">
      <c r="A195" s="112"/>
      <c r="B195" s="74"/>
      <c r="C195" s="75"/>
      <c r="D195" s="85"/>
      <c r="E195" s="77"/>
      <c r="F195" s="78"/>
      <c r="G195" s="133"/>
    </row>
    <row r="196" spans="1:7" ht="40" thickTop="1" thickBot="1" x14ac:dyDescent="0.25">
      <c r="A196" s="110"/>
      <c r="B196" s="86" t="s">
        <v>171</v>
      </c>
      <c r="C196" s="64"/>
      <c r="D196" s="82">
        <v>0.18</v>
      </c>
      <c r="E196" s="66"/>
      <c r="F196" s="67"/>
      <c r="G196" s="134">
        <f>D196*F168</f>
        <v>0</v>
      </c>
    </row>
    <row r="197" spans="1:7" ht="15" customHeight="1" thickTop="1" thickBot="1" x14ac:dyDescent="0.25">
      <c r="A197" s="112"/>
      <c r="B197" s="74"/>
      <c r="C197" s="75"/>
      <c r="D197" s="85"/>
      <c r="E197" s="77"/>
      <c r="F197" s="78"/>
      <c r="G197" s="133"/>
    </row>
    <row r="198" spans="1:7" ht="22" customHeight="1" thickTop="1" thickBot="1" x14ac:dyDescent="0.25">
      <c r="A198" s="110"/>
      <c r="B198" s="63" t="s">
        <v>172</v>
      </c>
      <c r="C198" s="64"/>
      <c r="D198" s="87"/>
      <c r="E198" s="66"/>
      <c r="F198" s="67"/>
      <c r="G198" s="140">
        <f>SUM(G177:G196)</f>
        <v>0</v>
      </c>
    </row>
    <row r="199" spans="1:7" ht="15" customHeight="1" thickTop="1" x14ac:dyDescent="0.2">
      <c r="A199" s="88"/>
      <c r="B199" s="89"/>
      <c r="C199" s="90"/>
      <c r="D199" s="91"/>
      <c r="E199" s="92"/>
      <c r="F199" s="93"/>
      <c r="G199" s="94"/>
    </row>
    <row r="200" spans="1:7" ht="15" customHeight="1" x14ac:dyDescent="0.2">
      <c r="A200" s="95"/>
      <c r="D200" s="73"/>
      <c r="E200" s="97"/>
      <c r="G200" s="94"/>
    </row>
    <row r="201" spans="1:7" s="10" customFormat="1" ht="23" customHeight="1" x14ac:dyDescent="0.2">
      <c r="A201" s="95"/>
      <c r="B201" s="73"/>
      <c r="C201" s="96"/>
      <c r="D201" s="73"/>
      <c r="E201" s="97"/>
      <c r="F201" s="98"/>
      <c r="G201" s="94"/>
    </row>
    <row r="202" spans="1:7" s="10" customFormat="1" ht="34" customHeight="1" x14ac:dyDescent="0.2">
      <c r="A202" s="95"/>
      <c r="B202" s="73"/>
      <c r="C202" s="96"/>
      <c r="D202" s="73"/>
      <c r="E202" s="97"/>
      <c r="F202" s="98"/>
      <c r="G202" s="94"/>
    </row>
    <row r="203" spans="1:7" s="10" customFormat="1" ht="34" customHeight="1" x14ac:dyDescent="0.2">
      <c r="A203" s="95"/>
      <c r="B203" s="73"/>
      <c r="C203" s="96"/>
      <c r="D203" s="73"/>
      <c r="E203" s="97"/>
      <c r="F203" s="98"/>
      <c r="G203" s="94"/>
    </row>
    <row r="204" spans="1:7" s="10" customFormat="1" ht="21.75" customHeight="1" x14ac:dyDescent="0.2">
      <c r="A204" s="95"/>
      <c r="B204" s="73"/>
      <c r="C204" s="96"/>
      <c r="D204" s="73"/>
      <c r="E204" s="97"/>
      <c r="F204" s="98"/>
      <c r="G204" s="94"/>
    </row>
    <row r="205" spans="1:7" s="10" customFormat="1" ht="21.75" customHeight="1" x14ac:dyDescent="0.2">
      <c r="A205" s="95"/>
      <c r="B205" s="73"/>
      <c r="C205" s="96"/>
      <c r="D205" s="73"/>
      <c r="E205" s="97"/>
      <c r="F205" s="98"/>
      <c r="G205" s="94"/>
    </row>
    <row r="206" spans="1:7" s="10" customFormat="1" ht="21.75" customHeight="1" x14ac:dyDescent="0.2">
      <c r="A206" s="95"/>
      <c r="B206" s="73"/>
      <c r="C206" s="96"/>
      <c r="D206" s="73"/>
      <c r="E206" s="97"/>
      <c r="F206" s="98"/>
      <c r="G206" s="94"/>
    </row>
    <row r="207" spans="1:7" s="10" customFormat="1" ht="21.75" customHeight="1" x14ac:dyDescent="0.2">
      <c r="A207" s="95"/>
      <c r="B207" s="73"/>
      <c r="C207" s="96"/>
      <c r="D207" s="73"/>
      <c r="E207" s="97"/>
      <c r="F207" s="98"/>
      <c r="G207" s="94"/>
    </row>
    <row r="208" spans="1:7" ht="15" customHeight="1" x14ac:dyDescent="0.2">
      <c r="A208" s="95"/>
      <c r="D208" s="73"/>
      <c r="E208" s="97"/>
      <c r="G208" s="94"/>
    </row>
    <row r="209" spans="1:7" ht="29" customHeight="1" x14ac:dyDescent="0.2">
      <c r="A209" s="95"/>
      <c r="D209" s="73"/>
      <c r="E209" s="97"/>
      <c r="G209" s="94"/>
    </row>
    <row r="210" spans="1:7" ht="15" customHeight="1" x14ac:dyDescent="0.2">
      <c r="A210" s="95"/>
      <c r="D210" s="73"/>
      <c r="E210" s="97"/>
      <c r="G210" s="94"/>
    </row>
    <row r="211" spans="1:7" ht="15" customHeight="1" x14ac:dyDescent="0.2">
      <c r="A211" s="95"/>
      <c r="D211" s="73"/>
      <c r="E211" s="97"/>
      <c r="G211" s="94"/>
    </row>
    <row r="212" spans="1:7" ht="15" customHeight="1" x14ac:dyDescent="0.2">
      <c r="A212" s="95"/>
      <c r="D212" s="73"/>
      <c r="E212" s="97"/>
      <c r="G212" s="94"/>
    </row>
    <row r="213" spans="1:7" ht="15" customHeight="1" x14ac:dyDescent="0.2">
      <c r="A213" s="95"/>
      <c r="D213" s="73"/>
      <c r="E213" s="97"/>
      <c r="G213" s="94"/>
    </row>
    <row r="214" spans="1:7" ht="15" customHeight="1" x14ac:dyDescent="0.2">
      <c r="A214" s="95"/>
      <c r="D214" s="73"/>
      <c r="E214" s="97"/>
      <c r="G214" s="94"/>
    </row>
    <row r="215" spans="1:7" ht="15" customHeight="1" x14ac:dyDescent="0.2">
      <c r="A215" s="95"/>
      <c r="D215" s="73"/>
      <c r="E215" s="97"/>
      <c r="G215" s="94"/>
    </row>
    <row r="216" spans="1:7" ht="15" customHeight="1" x14ac:dyDescent="0.2">
      <c r="A216" s="95"/>
      <c r="D216" s="73"/>
      <c r="E216" s="97"/>
      <c r="G216" s="94"/>
    </row>
    <row r="217" spans="1:7" ht="15" customHeight="1" x14ac:dyDescent="0.2">
      <c r="A217" s="95"/>
      <c r="D217" s="73"/>
      <c r="E217" s="97"/>
      <c r="G217" s="94"/>
    </row>
    <row r="218" spans="1:7" ht="15" customHeight="1" x14ac:dyDescent="0.2">
      <c r="A218" s="95"/>
      <c r="D218" s="73"/>
      <c r="E218" s="97"/>
      <c r="G218" s="94"/>
    </row>
    <row r="219" spans="1:7" ht="15" customHeight="1" x14ac:dyDescent="0.2">
      <c r="A219" s="95"/>
      <c r="D219" s="73"/>
      <c r="E219" s="97"/>
      <c r="G219" s="94"/>
    </row>
    <row r="220" spans="1:7" ht="15" customHeight="1" x14ac:dyDescent="0.2">
      <c r="A220" s="95"/>
      <c r="D220" s="73"/>
      <c r="E220" s="97"/>
      <c r="G220" s="94"/>
    </row>
    <row r="221" spans="1:7" ht="15" customHeight="1" x14ac:dyDescent="0.2">
      <c r="A221" s="95"/>
      <c r="D221" s="73"/>
      <c r="E221" s="97"/>
      <c r="G221" s="94"/>
    </row>
    <row r="222" spans="1:7" ht="15" customHeight="1" x14ac:dyDescent="0.2">
      <c r="A222" s="95"/>
      <c r="D222" s="73"/>
      <c r="E222" s="97"/>
      <c r="G222" s="94"/>
    </row>
    <row r="223" spans="1:7" ht="15" customHeight="1" x14ac:dyDescent="0.2">
      <c r="A223" s="95"/>
      <c r="D223" s="73"/>
      <c r="E223" s="97"/>
      <c r="G223" s="94"/>
    </row>
    <row r="224" spans="1:7" ht="15" customHeight="1" x14ac:dyDescent="0.2">
      <c r="A224" s="95"/>
      <c r="D224" s="73"/>
      <c r="E224" s="97"/>
      <c r="G224" s="94"/>
    </row>
    <row r="225" spans="1:7" ht="15" customHeight="1" x14ac:dyDescent="0.2">
      <c r="A225" s="95"/>
      <c r="D225" s="73"/>
      <c r="E225" s="97"/>
      <c r="G225" s="94"/>
    </row>
    <row r="226" spans="1:7" ht="15" customHeight="1" x14ac:dyDescent="0.2">
      <c r="A226" s="95"/>
      <c r="D226" s="73"/>
      <c r="E226" s="97"/>
      <c r="G226" s="94"/>
    </row>
    <row r="227" spans="1:7" ht="15" customHeight="1" x14ac:dyDescent="0.2">
      <c r="A227" s="95"/>
      <c r="D227" s="73"/>
      <c r="E227" s="97"/>
      <c r="G227" s="94"/>
    </row>
    <row r="228" spans="1:7" ht="15" customHeight="1" x14ac:dyDescent="0.2">
      <c r="A228" s="95"/>
      <c r="D228" s="73"/>
      <c r="E228" s="97"/>
      <c r="G228" s="94"/>
    </row>
    <row r="229" spans="1:7" ht="15" customHeight="1" x14ac:dyDescent="0.2">
      <c r="A229" s="95"/>
      <c r="D229" s="73"/>
      <c r="E229" s="97"/>
      <c r="G229" s="94"/>
    </row>
    <row r="230" spans="1:7" ht="15" customHeight="1" x14ac:dyDescent="0.2">
      <c r="A230" s="95"/>
      <c r="D230" s="73"/>
      <c r="E230" s="97"/>
      <c r="G230" s="94"/>
    </row>
    <row r="231" spans="1:7" ht="15" customHeight="1" x14ac:dyDescent="0.2">
      <c r="A231" s="95"/>
      <c r="D231" s="73"/>
      <c r="E231" s="97"/>
      <c r="G231" s="94"/>
    </row>
    <row r="232" spans="1:7" ht="15" customHeight="1" x14ac:dyDescent="0.2">
      <c r="A232" s="95"/>
      <c r="D232" s="73"/>
      <c r="E232" s="97"/>
      <c r="G232" s="94"/>
    </row>
    <row r="233" spans="1:7" ht="15" customHeight="1" x14ac:dyDescent="0.2">
      <c r="A233" s="95"/>
      <c r="D233" s="73"/>
      <c r="E233" s="97"/>
      <c r="G233" s="94"/>
    </row>
    <row r="234" spans="1:7" ht="15" customHeight="1" x14ac:dyDescent="0.2">
      <c r="A234" s="95"/>
      <c r="D234" s="73"/>
      <c r="E234" s="97"/>
      <c r="G234" s="94"/>
    </row>
    <row r="235" spans="1:7" ht="15" customHeight="1" x14ac:dyDescent="0.2">
      <c r="A235" s="95"/>
      <c r="D235" s="73"/>
      <c r="E235" s="97"/>
      <c r="G235" s="94"/>
    </row>
    <row r="236" spans="1:7" ht="15" customHeight="1" x14ac:dyDescent="0.2">
      <c r="A236" s="95"/>
      <c r="D236" s="73"/>
      <c r="E236" s="97"/>
      <c r="G236" s="94"/>
    </row>
    <row r="237" spans="1:7" ht="15" customHeight="1" x14ac:dyDescent="0.2">
      <c r="A237" s="95"/>
      <c r="D237" s="73"/>
      <c r="E237" s="97"/>
      <c r="G237" s="94"/>
    </row>
    <row r="238" spans="1:7" ht="15" customHeight="1" x14ac:dyDescent="0.2">
      <c r="A238" s="95"/>
      <c r="D238" s="73"/>
      <c r="E238" s="97"/>
      <c r="G238" s="94"/>
    </row>
    <row r="239" spans="1:7" ht="15" customHeight="1" x14ac:dyDescent="0.2">
      <c r="A239" s="95"/>
      <c r="D239" s="73"/>
      <c r="E239" s="97"/>
      <c r="G239" s="94"/>
    </row>
    <row r="240" spans="1:7" ht="15" customHeight="1" x14ac:dyDescent="0.2">
      <c r="A240" s="95"/>
      <c r="D240" s="73"/>
      <c r="E240" s="97"/>
      <c r="G240" s="94"/>
    </row>
    <row r="241" spans="1:7" ht="15" customHeight="1" x14ac:dyDescent="0.2">
      <c r="A241" s="95"/>
      <c r="D241" s="73"/>
      <c r="E241" s="97"/>
      <c r="G241" s="94"/>
    </row>
    <row r="242" spans="1:7" ht="15" customHeight="1" x14ac:dyDescent="0.2">
      <c r="A242" s="95"/>
      <c r="D242" s="73"/>
      <c r="E242" s="97"/>
      <c r="G242" s="94"/>
    </row>
    <row r="243" spans="1:7" ht="15" customHeight="1" x14ac:dyDescent="0.2">
      <c r="A243" s="95"/>
      <c r="D243" s="73"/>
      <c r="E243" s="97"/>
      <c r="G243" s="94"/>
    </row>
    <row r="244" spans="1:7" ht="15" customHeight="1" x14ac:dyDescent="0.2">
      <c r="A244" s="95"/>
      <c r="D244" s="73"/>
      <c r="E244" s="97"/>
    </row>
    <row r="245" spans="1:7" ht="15" customHeight="1" x14ac:dyDescent="0.2">
      <c r="A245" s="95"/>
      <c r="D245" s="73"/>
      <c r="E245" s="97"/>
    </row>
    <row r="246" spans="1:7" ht="15" customHeight="1" x14ac:dyDescent="0.2">
      <c r="A246" s="95"/>
      <c r="D246" s="73"/>
      <c r="E246" s="97"/>
    </row>
    <row r="247" spans="1:7" ht="15" customHeight="1" x14ac:dyDescent="0.2">
      <c r="A247" s="95"/>
      <c r="D247" s="73"/>
      <c r="E247" s="97"/>
    </row>
    <row r="248" spans="1:7" ht="15" customHeight="1" x14ac:dyDescent="0.2">
      <c r="A248" s="95"/>
      <c r="D248" s="73"/>
      <c r="E248" s="97"/>
    </row>
    <row r="249" spans="1:7" ht="15" customHeight="1" x14ac:dyDescent="0.2">
      <c r="A249" s="95"/>
      <c r="D249" s="73"/>
      <c r="E249" s="97"/>
    </row>
    <row r="250" spans="1:7" ht="15" customHeight="1" x14ac:dyDescent="0.2">
      <c r="A250" s="95"/>
      <c r="D250" s="73"/>
      <c r="E250" s="97"/>
    </row>
    <row r="251" spans="1:7" ht="15" customHeight="1" x14ac:dyDescent="0.2">
      <c r="A251" s="95"/>
      <c r="D251" s="73"/>
      <c r="E251" s="97"/>
    </row>
    <row r="252" spans="1:7" ht="15" customHeight="1" x14ac:dyDescent="0.2">
      <c r="A252" s="95"/>
      <c r="D252" s="73"/>
      <c r="E252" s="97"/>
    </row>
    <row r="253" spans="1:7" ht="15" customHeight="1" x14ac:dyDescent="0.2">
      <c r="A253" s="95"/>
      <c r="D253" s="73"/>
      <c r="E253" s="97"/>
    </row>
    <row r="254" spans="1:7" ht="15" customHeight="1" x14ac:dyDescent="0.2">
      <c r="A254" s="95"/>
      <c r="D254" s="73"/>
      <c r="E254" s="97"/>
    </row>
    <row r="255" spans="1:7" ht="15" customHeight="1" x14ac:dyDescent="0.2">
      <c r="A255" s="95"/>
      <c r="D255" s="73"/>
      <c r="E255" s="97"/>
    </row>
    <row r="256" spans="1:7" ht="15" customHeight="1" x14ac:dyDescent="0.2">
      <c r="A256" s="95"/>
      <c r="D256" s="73"/>
      <c r="E256" s="97"/>
    </row>
    <row r="257" spans="1:5" ht="15" customHeight="1" x14ac:dyDescent="0.2">
      <c r="A257" s="95"/>
      <c r="D257" s="73"/>
      <c r="E257" s="97"/>
    </row>
    <row r="258" spans="1:5" ht="15" customHeight="1" x14ac:dyDescent="0.2">
      <c r="A258" s="95"/>
      <c r="D258" s="73"/>
      <c r="E258" s="97"/>
    </row>
    <row r="259" spans="1:5" ht="15" customHeight="1" x14ac:dyDescent="0.2">
      <c r="A259" s="95"/>
      <c r="D259" s="73"/>
      <c r="E259" s="97"/>
    </row>
    <row r="260" spans="1:5" ht="15" customHeight="1" x14ac:dyDescent="0.2">
      <c r="A260" s="95"/>
      <c r="D260" s="73"/>
      <c r="E260" s="97"/>
    </row>
    <row r="261" spans="1:5" ht="15" customHeight="1" x14ac:dyDescent="0.2">
      <c r="A261" s="95"/>
      <c r="D261" s="73"/>
      <c r="E261" s="97"/>
    </row>
    <row r="262" spans="1:5" ht="15" customHeight="1" x14ac:dyDescent="0.2">
      <c r="A262" s="95"/>
      <c r="D262" s="73"/>
      <c r="E262" s="97"/>
    </row>
    <row r="263" spans="1:5" ht="15" customHeight="1" x14ac:dyDescent="0.2">
      <c r="A263" s="95"/>
      <c r="D263" s="73"/>
      <c r="E263" s="97"/>
    </row>
    <row r="264" spans="1:5" ht="15" customHeight="1" x14ac:dyDescent="0.2">
      <c r="A264" s="95"/>
      <c r="D264" s="73"/>
      <c r="E264" s="97"/>
    </row>
    <row r="265" spans="1:5" ht="15" customHeight="1" x14ac:dyDescent="0.2">
      <c r="A265" s="95"/>
      <c r="D265" s="73"/>
      <c r="E265" s="97"/>
    </row>
    <row r="266" spans="1:5" ht="15" customHeight="1" x14ac:dyDescent="0.2">
      <c r="A266" s="95"/>
      <c r="D266" s="73"/>
      <c r="E266" s="97"/>
    </row>
    <row r="267" spans="1:5" ht="15" customHeight="1" x14ac:dyDescent="0.2">
      <c r="A267" s="95"/>
      <c r="D267" s="73"/>
      <c r="E267" s="97"/>
    </row>
    <row r="268" spans="1:5" ht="15" customHeight="1" x14ac:dyDescent="0.2">
      <c r="A268" s="95"/>
      <c r="D268" s="73"/>
      <c r="E268" s="97"/>
    </row>
    <row r="269" spans="1:5" ht="15" customHeight="1" x14ac:dyDescent="0.2">
      <c r="A269" s="95"/>
      <c r="D269" s="73"/>
      <c r="E269" s="97"/>
    </row>
    <row r="270" spans="1:5" ht="15" customHeight="1" x14ac:dyDescent="0.2">
      <c r="A270" s="95"/>
      <c r="D270" s="73"/>
      <c r="E270" s="97"/>
    </row>
    <row r="271" spans="1:5" ht="15" customHeight="1" x14ac:dyDescent="0.2">
      <c r="A271" s="95"/>
      <c r="D271" s="73"/>
      <c r="E271" s="97"/>
    </row>
    <row r="272" spans="1:5" ht="15" customHeight="1" x14ac:dyDescent="0.2">
      <c r="A272" s="95"/>
      <c r="D272" s="73"/>
      <c r="E272" s="97"/>
    </row>
    <row r="273" spans="1:5" ht="15" customHeight="1" x14ac:dyDescent="0.2">
      <c r="A273" s="95"/>
      <c r="D273" s="73"/>
      <c r="E273" s="97"/>
    </row>
    <row r="274" spans="1:5" ht="15" customHeight="1" x14ac:dyDescent="0.2">
      <c r="A274" s="95"/>
      <c r="D274" s="73"/>
      <c r="E274" s="97"/>
    </row>
    <row r="275" spans="1:5" ht="15" customHeight="1" x14ac:dyDescent="0.2">
      <c r="A275" s="95"/>
      <c r="D275" s="73"/>
      <c r="E275" s="97"/>
    </row>
    <row r="276" spans="1:5" ht="15" customHeight="1" x14ac:dyDescent="0.2">
      <c r="A276" s="95"/>
      <c r="D276" s="73"/>
      <c r="E276" s="97"/>
    </row>
    <row r="277" spans="1:5" ht="15" customHeight="1" x14ac:dyDescent="0.2">
      <c r="A277" s="95"/>
      <c r="D277" s="73"/>
      <c r="E277" s="97"/>
    </row>
    <row r="278" spans="1:5" ht="15" customHeight="1" x14ac:dyDescent="0.2">
      <c r="A278" s="95"/>
      <c r="D278" s="73"/>
      <c r="E278" s="97"/>
    </row>
    <row r="279" spans="1:5" ht="15" customHeight="1" x14ac:dyDescent="0.2">
      <c r="A279" s="95"/>
      <c r="D279" s="73"/>
      <c r="E279" s="97"/>
    </row>
    <row r="280" spans="1:5" ht="15" customHeight="1" x14ac:dyDescent="0.2">
      <c r="A280" s="95"/>
      <c r="D280" s="73"/>
      <c r="E280" s="97"/>
    </row>
    <row r="281" spans="1:5" ht="15" customHeight="1" x14ac:dyDescent="0.2">
      <c r="A281" s="95"/>
      <c r="D281" s="73"/>
      <c r="E281" s="97"/>
    </row>
    <row r="282" spans="1:5" ht="15" customHeight="1" x14ac:dyDescent="0.2">
      <c r="A282" s="95"/>
      <c r="D282" s="73"/>
      <c r="E282" s="97"/>
    </row>
    <row r="283" spans="1:5" ht="15" customHeight="1" x14ac:dyDescent="0.2">
      <c r="A283" s="95"/>
      <c r="D283" s="73"/>
      <c r="E283" s="97"/>
    </row>
    <row r="284" spans="1:5" ht="15" customHeight="1" x14ac:dyDescent="0.2">
      <c r="A284" s="95"/>
      <c r="D284" s="73"/>
      <c r="E284" s="97"/>
    </row>
    <row r="285" spans="1:5" ht="15" customHeight="1" x14ac:dyDescent="0.2">
      <c r="A285" s="95"/>
      <c r="D285" s="73"/>
      <c r="E285" s="97"/>
    </row>
    <row r="286" spans="1:5" ht="15" customHeight="1" x14ac:dyDescent="0.2">
      <c r="A286" s="95"/>
      <c r="D286" s="73"/>
      <c r="E286" s="97"/>
    </row>
    <row r="287" spans="1:5" ht="15" customHeight="1" x14ac:dyDescent="0.2">
      <c r="A287" s="95"/>
      <c r="D287" s="73"/>
      <c r="E287" s="97"/>
    </row>
    <row r="288" spans="1:5" ht="15" customHeight="1" x14ac:dyDescent="0.2">
      <c r="A288" s="95"/>
      <c r="D288" s="73"/>
      <c r="E288" s="97"/>
    </row>
    <row r="289" spans="1:5" ht="15" customHeight="1" x14ac:dyDescent="0.2">
      <c r="A289" s="95"/>
      <c r="D289" s="73"/>
      <c r="E289" s="97"/>
    </row>
    <row r="290" spans="1:5" ht="15" customHeight="1" x14ac:dyDescent="0.2">
      <c r="A290" s="95"/>
      <c r="D290" s="73"/>
      <c r="E290" s="97"/>
    </row>
    <row r="291" spans="1:5" ht="15" customHeight="1" x14ac:dyDescent="0.2">
      <c r="A291" s="95"/>
      <c r="D291" s="73"/>
      <c r="E291" s="97"/>
    </row>
    <row r="292" spans="1:5" ht="15" customHeight="1" x14ac:dyDescent="0.2">
      <c r="A292" s="95"/>
      <c r="D292" s="73"/>
      <c r="E292" s="97"/>
    </row>
    <row r="293" spans="1:5" ht="15" customHeight="1" x14ac:dyDescent="0.2">
      <c r="A293" s="95"/>
      <c r="D293" s="73"/>
      <c r="E293" s="97"/>
    </row>
    <row r="294" spans="1:5" ht="15" customHeight="1" x14ac:dyDescent="0.2">
      <c r="A294" s="95"/>
      <c r="D294" s="73"/>
      <c r="E294" s="97"/>
    </row>
    <row r="295" spans="1:5" ht="15" customHeight="1" x14ac:dyDescent="0.2">
      <c r="A295" s="95"/>
      <c r="D295" s="73"/>
      <c r="E295" s="97"/>
    </row>
    <row r="296" spans="1:5" ht="15" customHeight="1" x14ac:dyDescent="0.2">
      <c r="A296" s="95"/>
      <c r="D296" s="73"/>
      <c r="E296" s="97"/>
    </row>
    <row r="297" spans="1:5" ht="15" customHeight="1" x14ac:dyDescent="0.2">
      <c r="A297" s="95"/>
      <c r="D297" s="73"/>
      <c r="E297" s="97"/>
    </row>
    <row r="298" spans="1:5" ht="15" customHeight="1" x14ac:dyDescent="0.2">
      <c r="A298" s="95"/>
      <c r="D298" s="73"/>
      <c r="E298" s="97"/>
    </row>
    <row r="299" spans="1:5" ht="15" customHeight="1" x14ac:dyDescent="0.2">
      <c r="A299" s="95"/>
      <c r="D299" s="73"/>
      <c r="E299" s="97"/>
    </row>
    <row r="300" spans="1:5" ht="15" customHeight="1" x14ac:dyDescent="0.2">
      <c r="A300" s="95"/>
      <c r="D300" s="73"/>
      <c r="E300" s="97"/>
    </row>
    <row r="301" spans="1:5" ht="15" customHeight="1" x14ac:dyDescent="0.2">
      <c r="A301" s="95"/>
      <c r="D301" s="73"/>
      <c r="E301" s="97"/>
    </row>
    <row r="302" spans="1:5" ht="15" customHeight="1" x14ac:dyDescent="0.2">
      <c r="A302" s="95"/>
      <c r="D302" s="73"/>
      <c r="E302" s="97"/>
    </row>
    <row r="303" spans="1:5" ht="15" customHeight="1" x14ac:dyDescent="0.2">
      <c r="A303" s="95"/>
      <c r="D303" s="73"/>
      <c r="E303" s="97"/>
    </row>
    <row r="304" spans="1:5" ht="15" customHeight="1" x14ac:dyDescent="0.2">
      <c r="A304" s="95"/>
      <c r="D304" s="73"/>
      <c r="E304" s="97"/>
    </row>
    <row r="305" spans="1:5" ht="15" customHeight="1" x14ac:dyDescent="0.2">
      <c r="A305" s="95"/>
      <c r="D305" s="73"/>
      <c r="E305" s="97"/>
    </row>
    <row r="306" spans="1:5" ht="15" customHeight="1" x14ac:dyDescent="0.2">
      <c r="A306" s="95"/>
      <c r="D306" s="73"/>
      <c r="E306" s="97"/>
    </row>
    <row r="307" spans="1:5" ht="15" customHeight="1" x14ac:dyDescent="0.2">
      <c r="A307" s="95"/>
      <c r="D307" s="73"/>
      <c r="E307" s="97"/>
    </row>
    <row r="308" spans="1:5" ht="15" customHeight="1" x14ac:dyDescent="0.2">
      <c r="A308" s="95"/>
      <c r="D308" s="73"/>
      <c r="E308" s="97"/>
    </row>
    <row r="309" spans="1:5" ht="15" customHeight="1" x14ac:dyDescent="0.2">
      <c r="A309" s="95"/>
      <c r="D309" s="73"/>
      <c r="E309" s="97"/>
    </row>
    <row r="310" spans="1:5" ht="15" customHeight="1" x14ac:dyDescent="0.2">
      <c r="A310" s="95"/>
      <c r="D310" s="73"/>
      <c r="E310" s="97"/>
    </row>
    <row r="311" spans="1:5" ht="15" customHeight="1" x14ac:dyDescent="0.2">
      <c r="A311" s="95"/>
      <c r="D311" s="73"/>
      <c r="E311" s="97"/>
    </row>
    <row r="312" spans="1:5" ht="15" customHeight="1" x14ac:dyDescent="0.2">
      <c r="A312" s="95"/>
      <c r="D312" s="73"/>
      <c r="E312" s="97"/>
    </row>
    <row r="313" spans="1:5" ht="15" customHeight="1" x14ac:dyDescent="0.2">
      <c r="A313" s="95"/>
      <c r="D313" s="73"/>
      <c r="E313" s="97"/>
    </row>
    <row r="314" spans="1:5" ht="15" customHeight="1" x14ac:dyDescent="0.2">
      <c r="A314" s="95"/>
      <c r="D314" s="73"/>
      <c r="E314" s="97"/>
    </row>
    <row r="315" spans="1:5" ht="15" customHeight="1" x14ac:dyDescent="0.2">
      <c r="A315" s="95"/>
      <c r="D315" s="73"/>
      <c r="E315" s="97"/>
    </row>
    <row r="316" spans="1:5" ht="15" customHeight="1" x14ac:dyDescent="0.2">
      <c r="A316" s="95"/>
      <c r="D316" s="73"/>
      <c r="E316" s="97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ignoredErrors>
    <ignoredError sqref="F118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A033CD3503E489CBAFB21FD14048D" ma:contentTypeVersion="14" ma:contentTypeDescription="Create a new document." ma:contentTypeScope="" ma:versionID="0002e76c3b3e058a528dee29624752a6">
  <xsd:schema xmlns:xsd="http://www.w3.org/2001/XMLSchema" xmlns:xs="http://www.w3.org/2001/XMLSchema" xmlns:p="http://schemas.microsoft.com/office/2006/metadata/properties" xmlns:ns2="eb042a4a-7fac-45d9-9708-e03362a0d2d0" xmlns:ns3="6f79ff9b-07b8-4aeb-83be-5f00429b758e" targetNamespace="http://schemas.microsoft.com/office/2006/metadata/properties" ma:root="true" ma:fieldsID="e7e4bd8735dcb7d2eca34516311f94c2" ns2:_="" ns3:_="">
    <xsd:import namespace="eb042a4a-7fac-45d9-9708-e03362a0d2d0"/>
    <xsd:import namespace="6f79ff9b-07b8-4aeb-83be-5f00429b75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ile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42a4a-7fac-45d9-9708-e03362a0d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leID" ma:index="16" nillable="true" ma:displayName="FileID" ma:format="Dropdown" ma:internalName="FileID">
      <xsd:simpleType>
        <xsd:restriction base="dms:Text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9ff9b-07b8-4aeb-83be-5f00429b758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ID xmlns="eb042a4a-7fac-45d9-9708-e03362a0d2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EDD096-05F3-4618-BE15-719DFB44482E}"/>
</file>

<file path=customXml/itemProps2.xml><?xml version="1.0" encoding="utf-8"?>
<ds:datastoreItem xmlns:ds="http://schemas.openxmlformats.org/officeDocument/2006/customXml" ds:itemID="{61EB2F08-63BC-4CC7-8221-A5A9F559E9C6}">
  <ds:schemaRefs>
    <ds:schemaRef ds:uri="http://purl.org/dc/elements/1.1/"/>
    <ds:schemaRef ds:uri="http://www.w3.org/XML/1998/namespace"/>
    <ds:schemaRef ds:uri="http://schemas.microsoft.com/office/2006/documentManagement/types"/>
    <ds:schemaRef ds:uri="84e5f8dc-d2cb-412f-a372-47012c577016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A5E602-872D-420F-9190-2232485790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Rios Diaz</dc:creator>
  <cp:lastModifiedBy>Microsoft Office User</cp:lastModifiedBy>
  <dcterms:created xsi:type="dcterms:W3CDTF">2021-11-19T15:13:04Z</dcterms:created>
  <dcterms:modified xsi:type="dcterms:W3CDTF">2021-12-10T19:10:15Z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0x010100523A033CD3503E489CBAFB21FD14048D</vt:lpwstr>
  </property>
</Properties>
</file>