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ocuments/CAASD/_LICITACIONES/2021/CP/CAASD-CCC-CP-2021-0022/"/>
    </mc:Choice>
  </mc:AlternateContent>
  <xr:revisionPtr revIDLastSave="0" documentId="13_ncr:1_{179FDAAD-0DB0-2B4B-A45F-A1CC316ED442}" xr6:coauthVersionLast="47" xr6:coauthVersionMax="47" xr10:uidLastSave="{00000000-0000-0000-0000-000000000000}"/>
  <bookViews>
    <workbookView xWindow="0" yWindow="500" windowWidth="20740" windowHeight="11160" xr2:uid="{E16311F0-7CA9-4290-988B-59D04828574E}"/>
  </bookViews>
  <sheets>
    <sheet name="PRESUPUESTO LICITACION" sheetId="11" r:id="rId1"/>
    <sheet name="Material Costs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G11" i="1"/>
  <c r="G114" i="11" l="1"/>
  <c r="I11" i="1"/>
  <c r="I10" i="1"/>
  <c r="G18" i="1" l="1"/>
  <c r="I5" i="1" l="1"/>
  <c r="I6" i="1"/>
  <c r="I7" i="1"/>
  <c r="I8" i="1"/>
  <c r="I9" i="1"/>
  <c r="I4" i="1"/>
  <c r="D7" i="1" l="1"/>
  <c r="D8" i="1"/>
  <c r="D9" i="1"/>
  <c r="D10" i="1"/>
  <c r="D11" i="1"/>
  <c r="D6" i="1"/>
  <c r="D4" i="1"/>
  <c r="D44" i="1" s="1"/>
  <c r="D34" i="1"/>
  <c r="D35" i="1"/>
  <c r="D36" i="1"/>
  <c r="D37" i="1"/>
  <c r="D38" i="1"/>
  <c r="D39" i="1"/>
  <c r="D40" i="1"/>
  <c r="D41" i="1"/>
  <c r="D42" i="1"/>
  <c r="D43" i="1"/>
  <c r="D33" i="1"/>
  <c r="D28" i="1"/>
  <c r="D29" i="1"/>
  <c r="D30" i="1"/>
  <c r="D31" i="1"/>
  <c r="D27" i="1"/>
  <c r="D22" i="1"/>
  <c r="D23" i="1"/>
  <c r="D24" i="1"/>
  <c r="D25" i="1"/>
  <c r="D21" i="1"/>
  <c r="D15" i="1"/>
  <c r="D16" i="1"/>
  <c r="D17" i="1"/>
  <c r="D18" i="1"/>
  <c r="D19" i="1"/>
  <c r="D14" i="1"/>
  <c r="G17" i="1" l="1"/>
  <c r="G19" i="1" l="1"/>
  <c r="G20" i="1" s="1"/>
  <c r="G21" i="1" s="1"/>
</calcChain>
</file>

<file path=xl/sharedStrings.xml><?xml version="1.0" encoding="utf-8"?>
<sst xmlns="http://schemas.openxmlformats.org/spreadsheetml/2006/main" count="264" uniqueCount="192">
  <si>
    <t>No.</t>
  </si>
  <si>
    <t>ML</t>
  </si>
  <si>
    <t>Moviento De Tierra</t>
  </si>
  <si>
    <t xml:space="preserve">Excavacion con </t>
  </si>
  <si>
    <t>2.1.1</t>
  </si>
  <si>
    <t>Retro-excavadora de Esteras, Material no Clasificado (20%)</t>
  </si>
  <si>
    <t>M3</t>
  </si>
  <si>
    <t>2.1.2</t>
  </si>
  <si>
    <t>Roca con Trencher (80%)</t>
  </si>
  <si>
    <t>Suministro y Colocacion Asiento de Arena</t>
  </si>
  <si>
    <t>Relleno Compactado con Maquito</t>
  </si>
  <si>
    <t>Suministro de Material Para Relleno</t>
  </si>
  <si>
    <t>Bote de Material Sobrante</t>
  </si>
  <si>
    <t>Corte de Asfalto con Maquina, e=2"</t>
  </si>
  <si>
    <t xml:space="preserve">Suministro de Turberias y Piezas </t>
  </si>
  <si>
    <t>Tuberias de:</t>
  </si>
  <si>
    <t>3.1.1</t>
  </si>
  <si>
    <t xml:space="preserve">Tee de: </t>
  </si>
  <si>
    <t>3.2.1</t>
  </si>
  <si>
    <t>12"x8" Acero</t>
  </si>
  <si>
    <t>UD</t>
  </si>
  <si>
    <t>3.2.2</t>
  </si>
  <si>
    <t>8"x8" Acero</t>
  </si>
  <si>
    <t xml:space="preserve">Codo de: </t>
  </si>
  <si>
    <t>3.3.1</t>
  </si>
  <si>
    <t xml:space="preserve">8" x 90 Degree Acero </t>
  </si>
  <si>
    <t xml:space="preserve">Cruz de: </t>
  </si>
  <si>
    <t>3.4.1</t>
  </si>
  <si>
    <t>12" x 8" Acero</t>
  </si>
  <si>
    <t xml:space="preserve">Junta Tapon de: </t>
  </si>
  <si>
    <t>3.5.1</t>
  </si>
  <si>
    <t xml:space="preserve">8" Acero </t>
  </si>
  <si>
    <t xml:space="preserve">Junta Dresser de: </t>
  </si>
  <si>
    <t>3.6.1</t>
  </si>
  <si>
    <t>12"</t>
  </si>
  <si>
    <t>3.6.2</t>
  </si>
  <si>
    <t>8"</t>
  </si>
  <si>
    <t>Vulvula de compuerta de:</t>
  </si>
  <si>
    <t>3.7.1</t>
  </si>
  <si>
    <t>8" H.F. Platillada, Completa (Marca Mueller, AVK, o Similar)</t>
  </si>
  <si>
    <t>3.7.2</t>
  </si>
  <si>
    <t xml:space="preserve">Caja Telescopica </t>
  </si>
  <si>
    <t>Colocacion de Tuberias y Piezas</t>
  </si>
  <si>
    <t xml:space="preserve">Tuberias de: </t>
  </si>
  <si>
    <t>Tee de:</t>
  </si>
  <si>
    <t>4.2.1</t>
  </si>
  <si>
    <t xml:space="preserve">12" x 8" Acero </t>
  </si>
  <si>
    <t>4.2.2</t>
  </si>
  <si>
    <t>8" x 8" Acero</t>
  </si>
  <si>
    <t>Codo de:</t>
  </si>
  <si>
    <t>4.3.1</t>
  </si>
  <si>
    <t>8" x 90 Degree Acero</t>
  </si>
  <si>
    <t>Cruz de:</t>
  </si>
  <si>
    <t>4.4.1</t>
  </si>
  <si>
    <t>4.5.1</t>
  </si>
  <si>
    <t>8" Acero</t>
  </si>
  <si>
    <t>Valvula de compuerta de:</t>
  </si>
  <si>
    <t>4.6.1</t>
  </si>
  <si>
    <t>4.6.2</t>
  </si>
  <si>
    <t>Caja Telescopica</t>
  </si>
  <si>
    <t>Anclaje de piezas en H.S.</t>
  </si>
  <si>
    <t>Reposicion de Asfalto, e=2"</t>
  </si>
  <si>
    <t>M2</t>
  </si>
  <si>
    <t>Suministro y Colocacion Hidrante de 8" x 4"</t>
  </si>
  <si>
    <t xml:space="preserve">Reparacion de servicios existentes </t>
  </si>
  <si>
    <t>PA</t>
  </si>
  <si>
    <t>8" x 3/4"</t>
  </si>
  <si>
    <t>8" x 1"</t>
  </si>
  <si>
    <t>8" x 1-1/2"</t>
  </si>
  <si>
    <t>8" x 1-1/4"</t>
  </si>
  <si>
    <t>8" x 2"</t>
  </si>
  <si>
    <t>8" x 3"</t>
  </si>
  <si>
    <t xml:space="preserve">Construccion Registros en Bloques de 6" para medidores de: </t>
  </si>
  <si>
    <t xml:space="preserve">1-1/2" </t>
  </si>
  <si>
    <t>2"</t>
  </si>
  <si>
    <t>3"</t>
  </si>
  <si>
    <t xml:space="preserve">Senalizacion y Manejo de Transito </t>
  </si>
  <si>
    <t>Confeccion e instalacion de senales para descio de trafico</t>
  </si>
  <si>
    <t>Alquiler Torres de Luminarias motorizades de 2.00 Bombillas</t>
  </si>
  <si>
    <t>Uso Cinta Aviso de Peligro</t>
  </si>
  <si>
    <t>Uso de Letreros de Aviso de Obra</t>
  </si>
  <si>
    <t>Personal de apoyo para manejo de trafico en Horario Diurno, Nacturno y Dias Feriados</t>
  </si>
  <si>
    <t>Gastros Administrativos</t>
  </si>
  <si>
    <t>Transporte</t>
  </si>
  <si>
    <t>Seguros y Fianza</t>
  </si>
  <si>
    <t>Ley #6/86</t>
  </si>
  <si>
    <t>Supervision C.A.A.S.D</t>
  </si>
  <si>
    <t>Preservacion, Manteimiento Y Conservacion de cuencas</t>
  </si>
  <si>
    <t>Equipamiento CAASD</t>
  </si>
  <si>
    <t>Imprevistos</t>
  </si>
  <si>
    <t>Codia</t>
  </si>
  <si>
    <t xml:space="preserve">Prueba de Compactacion </t>
  </si>
  <si>
    <t>Transporte de Equipos</t>
  </si>
  <si>
    <t xml:space="preserve">Alquiler de Furgon de 40' para almacenar materiales y oficina </t>
  </si>
  <si>
    <t>Trabajos Preliminares</t>
  </si>
  <si>
    <t>Replanteo Topografico con Georadar</t>
  </si>
  <si>
    <t xml:space="preserve">8" HDPE DR 11 </t>
  </si>
  <si>
    <t>3.2.3</t>
  </si>
  <si>
    <t>6"x 8" Acero</t>
  </si>
  <si>
    <t>3.6.3</t>
  </si>
  <si>
    <t>6"</t>
  </si>
  <si>
    <t>4,1,1</t>
  </si>
  <si>
    <t xml:space="preserve">Empalmes via termo fusion  Ø8" HDPE DR 11 </t>
  </si>
  <si>
    <t>4,1,2</t>
  </si>
  <si>
    <t>Instalacion maquinaria de rotura de tuberia</t>
  </si>
  <si>
    <t>4,1,3</t>
  </si>
  <si>
    <t>Insercion de Varilla de tuberia</t>
  </si>
  <si>
    <t>4,1,4</t>
  </si>
  <si>
    <t xml:space="preserve">Pull back Ø8" HDPE DR 11 </t>
  </si>
  <si>
    <t>4.2.3</t>
  </si>
  <si>
    <t>6" x 8" Acero</t>
  </si>
  <si>
    <t>4.6.3</t>
  </si>
  <si>
    <t>4.7.1</t>
  </si>
  <si>
    <t>4.7.2</t>
  </si>
  <si>
    <t>Transporte Interno Tuberias de 8" PVC</t>
  </si>
  <si>
    <t>Prueba Hidrostatica Tuberias de 8" PVC</t>
  </si>
  <si>
    <t xml:space="preserve">Acometidas de Aguea Potable </t>
  </si>
  <si>
    <t>Construccion de Registro en H.A., para valvula de 8"</t>
  </si>
  <si>
    <t>Material Cost</t>
  </si>
  <si>
    <t xml:space="preserve">Additonal Materials for 5.1 km </t>
  </si>
  <si>
    <t>Materials</t>
  </si>
  <si>
    <t>Quantity</t>
  </si>
  <si>
    <t>Unit Price</t>
  </si>
  <si>
    <t>Total Price</t>
  </si>
  <si>
    <t>8" DR11 HDPE DIPS BlUE STRIPE</t>
  </si>
  <si>
    <t>4 DI MJ RW OL SS STEM VLV L/A</t>
  </si>
  <si>
    <t>Misc. 8" Materials</t>
  </si>
  <si>
    <t>8X4 MJ C153 TEE L/A</t>
  </si>
  <si>
    <t>8 DI MJ RW OL SS STEM VLV L/A</t>
  </si>
  <si>
    <t>4 HYMAX 2 REP COUP 4.25-5.63</t>
  </si>
  <si>
    <t>2PC SC CI VLV BX 19-22 WTR</t>
  </si>
  <si>
    <t>4 PVC WDG REST GLND *ONELOK</t>
  </si>
  <si>
    <t>8X12 MJ C153 LONG SLV L/A</t>
  </si>
  <si>
    <t>4 MJ GSKT &amp; BLT PK L/ GLAND</t>
  </si>
  <si>
    <t>8 PVC WDG REST GLND *ONELOK</t>
  </si>
  <si>
    <t>4 SS INS F/ HDPE DIPS SDR11</t>
  </si>
  <si>
    <t>8 MJ GSKT &amp; BLT PK L/ GLAND</t>
  </si>
  <si>
    <t xml:space="preserve">Additonal Service Connection Cost </t>
  </si>
  <si>
    <t>8 SS INS F/ HDPE DIPS SDR11</t>
  </si>
  <si>
    <t xml:space="preserve">Additonal Pipe Cost </t>
  </si>
  <si>
    <t>Water Services</t>
  </si>
  <si>
    <t xml:space="preserve">Total </t>
  </si>
  <si>
    <t>1" Services-4</t>
  </si>
  <si>
    <t>8X1 IP DBL SS STRP EPOX SDL</t>
  </si>
  <si>
    <t>LF 1 MIP X CTS COMP CORP ST</t>
  </si>
  <si>
    <t>1X100 CTS 250 PSI NSF BLUE</t>
  </si>
  <si>
    <t>LF 1 CTS COMP X FIP BALL CURB LW</t>
  </si>
  <si>
    <t>Total Material Cost for 1.4km</t>
  </si>
  <si>
    <t>1 CTS PET / HDPE DR9 INS STFNR</t>
  </si>
  <si>
    <t xml:space="preserve">Total Material Cost for Additional Materials </t>
  </si>
  <si>
    <t>LF 3/4X1X2-1/2 MIP STRT MTR COUP</t>
  </si>
  <si>
    <t xml:space="preserve">Subtotal </t>
  </si>
  <si>
    <t>1-1/2" Services-10</t>
  </si>
  <si>
    <t>7% Tax</t>
  </si>
  <si>
    <t>8X1-1/2 IP DBL SS STRP EPOX SDL</t>
  </si>
  <si>
    <t>LF 1-1/2 MIP X CTS PJ BALL CORP ST</t>
  </si>
  <si>
    <t>1-1/2X100 CTS 250 PSI NSF BLUE</t>
  </si>
  <si>
    <t>LF 1-1/2 CTS COMP X MTR FLG BALL CU</t>
  </si>
  <si>
    <t>1-1/2 CTS PET INS STFNR</t>
  </si>
  <si>
    <t>2" Services-14</t>
  </si>
  <si>
    <t>LF 2 MIP X CTS PJ BALL CORP</t>
  </si>
  <si>
    <t>2X100 CTS 250 PSI NSF BLUE</t>
  </si>
  <si>
    <t>LF 2 CTS COMP X MTR FLG STRT BALL C</t>
  </si>
  <si>
    <t>2 CTS PET INS STFNR</t>
  </si>
  <si>
    <t>3" Service-1</t>
  </si>
  <si>
    <t>3X100 IPS DR11 HDPE BLUE PIPE</t>
  </si>
  <si>
    <t>8X3 MJ C153 TEE L/A</t>
  </si>
  <si>
    <t>3 DI MJ RW OL SS STEM VLV L/A</t>
  </si>
  <si>
    <t>3 FLG X MJ RW OL GATE VLV L/A</t>
  </si>
  <si>
    <t>3 GSKT &amp; BLT PK L/ GLAND</t>
  </si>
  <si>
    <t>3 MJ TRANS BLT GSKT PK L/ GLAND</t>
  </si>
  <si>
    <t>3 SS INS F/ HDPE IPS SDR11</t>
  </si>
  <si>
    <t>Total</t>
  </si>
  <si>
    <t>Direccion Tecnica</t>
  </si>
  <si>
    <t>Itbis de la direccion tecnica</t>
  </si>
  <si>
    <t>Ventana de insercion de maquinaria (1.8 x 4.5m) Espesor 1.20M</t>
  </si>
  <si>
    <t>Reduccion de 12" x 8"</t>
  </si>
  <si>
    <t>3.7.3</t>
  </si>
  <si>
    <t>Reduccion de 12" x 8" (Hot TAP)</t>
  </si>
  <si>
    <t xml:space="preserve">CORPORACION DEL ACUEDUCTO Y ALCANTARILLADO DE SANTO DOMINGO </t>
  </si>
  <si>
    <t>***C.A.A.S.D.***</t>
  </si>
  <si>
    <t>UNIDAD EJECUTORA DE PROYECTOS</t>
  </si>
  <si>
    <t>ESTIMADO DE COSTOS SUSTITUCION REDES DE AGUA POTABLE AVENIDA ANACAONA CON TECNOLOGIA SIN ZANJA</t>
  </si>
  <si>
    <t>DESCRIPCION</t>
  </si>
  <si>
    <t>CANTIDAD</t>
  </si>
  <si>
    <t>P.U. RD$</t>
  </si>
  <si>
    <t>COSTO RD$</t>
  </si>
  <si>
    <t>SUB-TOTAL</t>
  </si>
  <si>
    <t>SUB-TOTAL GENERAL</t>
  </si>
  <si>
    <t xml:space="preserve">TOTAL GENERAL </t>
  </si>
  <si>
    <t>SUB TOTAL COSTOS INDIRECTOS</t>
  </si>
  <si>
    <t>SUB TOTAL COSTOS 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</si>
</sst>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(* #,##0.00_);_(* \(#,##0.00\);_(* \-??_);_(@_)"/>
    <numFmt numFmtId="167" formatCode="0.0%"/>
    <numFmt numFmtId="168" formatCode="&quot;RD$&quot;#,##0.00_);&quot;(RD$&quot;#,##0.00\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  <charset val="1"/>
    </font>
    <font>
      <sz val="14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 MT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6" fontId="9" fillId="0" borderId="0" applyBorder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1" xfId="0" applyBorder="1"/>
    <xf numFmtId="0" fontId="2" fillId="2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2" fillId="2" borderId="1" xfId="1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/>
    <xf numFmtId="165" fontId="5" fillId="0" borderId="1" xfId="1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164" fontId="5" fillId="0" borderId="1" xfId="1" applyFont="1" applyBorder="1"/>
    <xf numFmtId="164" fontId="5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3" borderId="1" xfId="0" applyNumberFormat="1" applyFont="1" applyFill="1" applyBorder="1"/>
    <xf numFmtId="164" fontId="5" fillId="3" borderId="1" xfId="0" applyNumberFormat="1" applyFont="1" applyFill="1" applyBorder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1" xfId="0" applyNumberFormat="1" applyFont="1" applyFill="1" applyBorder="1"/>
    <xf numFmtId="164" fontId="5" fillId="0" borderId="0" xfId="0" applyNumberFormat="1" applyFont="1"/>
    <xf numFmtId="164" fontId="2" fillId="3" borderId="1" xfId="1" applyFont="1" applyFill="1" applyBorder="1"/>
    <xf numFmtId="0" fontId="0" fillId="4" borderId="0" xfId="0" applyFill="1"/>
    <xf numFmtId="0" fontId="0" fillId="4" borderId="0" xfId="0" applyFont="1" applyFill="1"/>
    <xf numFmtId="0" fontId="0" fillId="0" borderId="1" xfId="0" applyBorder="1" applyAlignment="1">
      <alignment horizontal="center"/>
    </xf>
    <xf numFmtId="43" fontId="13" fillId="0" borderId="0" xfId="5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12" fillId="0" borderId="0" xfId="5" applyFont="1" applyBorder="1" applyAlignment="1" applyProtection="1">
      <alignment vertical="center"/>
    </xf>
    <xf numFmtId="164" fontId="14" fillId="0" borderId="0" xfId="1" applyFont="1" applyBorder="1" applyAlignment="1" applyProtection="1">
      <alignment vertical="center"/>
    </xf>
    <xf numFmtId="164" fontId="12" fillId="0" borderId="0" xfId="1" applyFont="1" applyBorder="1" applyAlignment="1" applyProtection="1">
      <alignment horizontal="right" vertical="center"/>
    </xf>
    <xf numFmtId="164" fontId="0" fillId="0" borderId="0" xfId="1" applyFont="1"/>
    <xf numFmtId="0" fontId="0" fillId="5" borderId="11" xfId="0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8" fillId="0" borderId="11" xfId="0" applyFont="1" applyBorder="1" applyAlignment="1">
      <alignment horizontal="right" vertical="top" wrapText="1"/>
    </xf>
    <xf numFmtId="0" fontId="0" fillId="0" borderId="11" xfId="0" applyBorder="1" applyAlignment="1">
      <alignment horizontal="center"/>
    </xf>
    <xf numFmtId="164" fontId="0" fillId="0" borderId="11" xfId="1" applyFont="1" applyBorder="1"/>
    <xf numFmtId="0" fontId="2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164" fontId="0" fillId="4" borderId="11" xfId="1" applyFont="1" applyFill="1" applyBorder="1"/>
    <xf numFmtId="164" fontId="2" fillId="4" borderId="11" xfId="1" applyFont="1" applyFill="1" applyBorder="1"/>
    <xf numFmtId="0" fontId="0" fillId="0" borderId="11" xfId="0" applyBorder="1" applyAlignment="1">
      <alignment horizontal="left" wrapText="1"/>
    </xf>
    <xf numFmtId="0" fontId="2" fillId="0" borderId="11" xfId="0" applyFont="1" applyBorder="1"/>
    <xf numFmtId="0" fontId="0" fillId="0" borderId="11" xfId="0" applyBorder="1" applyAlignment="1">
      <alignment horizontal="center" wrapText="1"/>
    </xf>
    <xf numFmtId="164" fontId="0" fillId="0" borderId="11" xfId="1" applyFont="1" applyFill="1" applyBorder="1"/>
    <xf numFmtId="0" fontId="0" fillId="4" borderId="11" xfId="0" applyFont="1" applyFill="1" applyBorder="1" applyAlignment="1">
      <alignment horizontal="center"/>
    </xf>
    <xf numFmtId="0" fontId="10" fillId="0" borderId="11" xfId="3" applyFont="1" applyFill="1" applyBorder="1" applyAlignment="1">
      <alignment vertical="center" wrapText="1"/>
    </xf>
    <xf numFmtId="4" fontId="10" fillId="0" borderId="11" xfId="4" applyNumberFormat="1" applyFont="1" applyFill="1" applyBorder="1" applyAlignment="1" applyProtection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164" fontId="10" fillId="0" borderId="11" xfId="1" applyFont="1" applyFill="1" applyBorder="1" applyAlignment="1" applyProtection="1">
      <alignment vertical="center"/>
    </xf>
    <xf numFmtId="164" fontId="10" fillId="4" borderId="11" xfId="1" applyFont="1" applyFill="1" applyBorder="1" applyAlignment="1" applyProtection="1">
      <alignment vertical="center"/>
    </xf>
    <xf numFmtId="164" fontId="11" fillId="4" borderId="11" xfId="1" applyFont="1" applyFill="1" applyBorder="1" applyAlignment="1">
      <alignment vertical="center" wrapText="1"/>
    </xf>
    <xf numFmtId="0" fontId="0" fillId="0" borderId="11" xfId="0" applyFill="1" applyBorder="1" applyAlignment="1">
      <alignment horizontal="center" wrapText="1"/>
    </xf>
    <xf numFmtId="164" fontId="2" fillId="0" borderId="11" xfId="1" applyFont="1" applyBorder="1"/>
    <xf numFmtId="0" fontId="0" fillId="0" borderId="11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4" borderId="11" xfId="0" applyFont="1" applyFill="1" applyBorder="1"/>
    <xf numFmtId="0" fontId="2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7" fontId="0" fillId="0" borderId="11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167" fontId="0" fillId="0" borderId="11" xfId="2" applyNumberFormat="1" applyFont="1" applyBorder="1" applyAlignment="1">
      <alignment horizontal="center"/>
    </xf>
    <xf numFmtId="43" fontId="0" fillId="0" borderId="11" xfId="5" applyFont="1" applyBorder="1" applyAlignment="1">
      <alignment horizontal="center"/>
    </xf>
    <xf numFmtId="2" fontId="0" fillId="0" borderId="11" xfId="2" applyNumberFormat="1" applyFont="1" applyBorder="1" applyAlignment="1">
      <alignment horizontal="center"/>
    </xf>
    <xf numFmtId="0" fontId="0" fillId="5" borderId="11" xfId="0" applyFill="1" applyBorder="1" applyAlignment="1"/>
    <xf numFmtId="0" fontId="2" fillId="5" borderId="11" xfId="0" applyFont="1" applyFill="1" applyBorder="1"/>
    <xf numFmtId="0" fontId="2" fillId="5" borderId="11" xfId="0" applyFont="1" applyFill="1" applyBorder="1" applyAlignment="1"/>
    <xf numFmtId="10" fontId="0" fillId="5" borderId="11" xfId="0" applyNumberFormat="1" applyFill="1" applyBorder="1" applyAlignment="1">
      <alignment horizontal="center"/>
    </xf>
    <xf numFmtId="164" fontId="0" fillId="5" borderId="11" xfId="1" applyFont="1" applyFill="1" applyBorder="1"/>
    <xf numFmtId="164" fontId="2" fillId="5" borderId="11" xfId="1" applyFont="1" applyFill="1" applyBorder="1"/>
    <xf numFmtId="164" fontId="0" fillId="0" borderId="0" xfId="0" applyNumberFormat="1"/>
    <xf numFmtId="0" fontId="2" fillId="5" borderId="11" xfId="0" applyFont="1" applyFill="1" applyBorder="1" applyAlignment="1">
      <alignment horizontal="center"/>
    </xf>
    <xf numFmtId="164" fontId="2" fillId="5" borderId="11" xfId="1" applyFont="1" applyFill="1" applyBorder="1" applyAlignment="1">
      <alignment horizontal="center"/>
    </xf>
    <xf numFmtId="16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</cellXfs>
  <cellStyles count="6">
    <cellStyle name="Comma 2 2" xfId="4" xr:uid="{377A1A6E-ACB8-41CE-A22F-9C027AC2FA7C}"/>
    <cellStyle name="Millares" xfId="5" builtinId="3"/>
    <cellStyle name="Moneda" xfId="1" builtinId="4"/>
    <cellStyle name="Normal" xfId="0" builtinId="0"/>
    <cellStyle name="Normal 15 3" xfId="3" xr:uid="{03F73132-D58D-439D-91B4-BF65381B704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8B82-F787-4A9B-A42D-2A45B1A3D876}">
  <dimension ref="A1:I114"/>
  <sheetViews>
    <sheetView tabSelected="1" topLeftCell="A97" workbookViewId="0">
      <selection activeCell="H14" sqref="H14"/>
    </sheetView>
  </sheetViews>
  <sheetFormatPr baseColWidth="10" defaultColWidth="8.83203125" defaultRowHeight="15"/>
  <cols>
    <col min="1" max="1" width="8.1640625" customWidth="1"/>
    <col min="2" max="2" width="56.5" customWidth="1"/>
    <col min="3" max="3" width="10.33203125" bestFit="1" customWidth="1"/>
    <col min="5" max="5" width="14.1640625" style="48" customWidth="1"/>
    <col min="6" max="6" width="17.83203125" style="48" customWidth="1"/>
    <col min="7" max="7" width="16.1640625" style="48" customWidth="1"/>
    <col min="8" max="8" width="15.33203125" bestFit="1" customWidth="1"/>
    <col min="9" max="9" width="12.5" bestFit="1" customWidth="1"/>
  </cols>
  <sheetData>
    <row r="1" spans="1:9" s="42" customFormat="1" ht="21" customHeight="1">
      <c r="A1" s="94" t="s">
        <v>179</v>
      </c>
      <c r="B1" s="94"/>
      <c r="C1" s="94"/>
      <c r="D1" s="94"/>
      <c r="E1" s="94"/>
      <c r="F1" s="94"/>
      <c r="G1" s="94"/>
    </row>
    <row r="2" spans="1:9" s="42" customFormat="1" ht="23.25" customHeight="1">
      <c r="A2" s="94" t="s">
        <v>180</v>
      </c>
      <c r="B2" s="94"/>
      <c r="C2" s="94"/>
      <c r="D2" s="94"/>
      <c r="E2" s="94"/>
      <c r="F2" s="94"/>
      <c r="G2" s="94"/>
    </row>
    <row r="3" spans="1:9" s="42" customFormat="1" ht="21.75" customHeight="1">
      <c r="A3" s="95" t="s">
        <v>181</v>
      </c>
      <c r="B3" s="95"/>
      <c r="C3" s="95"/>
      <c r="D3" s="95"/>
      <c r="E3" s="95"/>
      <c r="F3" s="95"/>
      <c r="G3" s="95"/>
    </row>
    <row r="4" spans="1:9" s="42" customFormat="1" ht="9.75" customHeight="1">
      <c r="A4" s="43"/>
      <c r="B4" s="44"/>
      <c r="C4" s="45"/>
      <c r="D4" s="45"/>
      <c r="E4" s="46"/>
      <c r="F4" s="46"/>
      <c r="G4" s="47"/>
    </row>
    <row r="5" spans="1:9" s="42" customFormat="1" ht="35.25" customHeight="1">
      <c r="A5" s="96" t="s">
        <v>182</v>
      </c>
      <c r="B5" s="96"/>
      <c r="C5" s="96"/>
      <c r="D5" s="96"/>
      <c r="E5" s="96"/>
      <c r="F5" s="96"/>
      <c r="G5" s="96"/>
    </row>
    <row r="6" spans="1:9">
      <c r="A6" s="92" t="s">
        <v>0</v>
      </c>
      <c r="B6" s="86" t="s">
        <v>183</v>
      </c>
      <c r="C6" s="92" t="s">
        <v>184</v>
      </c>
      <c r="D6" s="92" t="s">
        <v>20</v>
      </c>
      <c r="E6" s="93" t="s">
        <v>185</v>
      </c>
      <c r="F6" s="93" t="s">
        <v>186</v>
      </c>
      <c r="G6" s="93" t="s">
        <v>187</v>
      </c>
    </row>
    <row r="7" spans="1:9">
      <c r="A7" s="50">
        <v>1</v>
      </c>
      <c r="B7" s="51" t="s">
        <v>94</v>
      </c>
      <c r="C7" s="52"/>
      <c r="D7" s="53"/>
      <c r="E7" s="54"/>
      <c r="F7" s="54"/>
      <c r="G7" s="54"/>
    </row>
    <row r="8" spans="1:9" s="39" customFormat="1">
      <c r="A8" s="55">
        <v>1.1000000000000001</v>
      </c>
      <c r="B8" s="56" t="s">
        <v>95</v>
      </c>
      <c r="C8" s="57">
        <v>6000</v>
      </c>
      <c r="D8" s="58" t="s">
        <v>1</v>
      </c>
      <c r="E8" s="59"/>
      <c r="F8" s="59"/>
      <c r="G8" s="60"/>
    </row>
    <row r="9" spans="1:9">
      <c r="A9" s="53"/>
      <c r="B9" s="51"/>
      <c r="C9" s="61"/>
      <c r="D9" s="53"/>
      <c r="E9" s="54"/>
      <c r="F9" s="54"/>
      <c r="G9" s="54"/>
    </row>
    <row r="10" spans="1:9">
      <c r="A10" s="50">
        <v>2</v>
      </c>
      <c r="B10" s="62" t="s">
        <v>2</v>
      </c>
      <c r="C10" s="61"/>
      <c r="D10" s="63"/>
      <c r="E10" s="54"/>
      <c r="F10" s="54"/>
      <c r="G10" s="54"/>
    </row>
    <row r="11" spans="1:9">
      <c r="A11" s="50">
        <v>2.1</v>
      </c>
      <c r="B11" s="62" t="s">
        <v>3</v>
      </c>
      <c r="C11" s="61"/>
      <c r="D11" s="63"/>
      <c r="E11" s="54"/>
      <c r="F11" s="54"/>
      <c r="G11" s="54"/>
    </row>
    <row r="12" spans="1:9">
      <c r="A12" s="53" t="s">
        <v>4</v>
      </c>
      <c r="B12" s="51" t="s">
        <v>5</v>
      </c>
      <c r="C12" s="63">
        <v>135.56</v>
      </c>
      <c r="D12" s="53" t="s">
        <v>6</v>
      </c>
      <c r="E12" s="64"/>
      <c r="F12" s="54"/>
      <c r="G12" s="54"/>
    </row>
    <row r="13" spans="1:9">
      <c r="A13" s="53" t="s">
        <v>7</v>
      </c>
      <c r="B13" s="51" t="s">
        <v>8</v>
      </c>
      <c r="C13" s="63">
        <v>542.55999999999995</v>
      </c>
      <c r="D13" s="53" t="s">
        <v>6</v>
      </c>
      <c r="E13" s="64"/>
      <c r="F13" s="54"/>
      <c r="G13" s="54"/>
    </row>
    <row r="14" spans="1:9">
      <c r="A14" s="53">
        <v>2.2000000000000002</v>
      </c>
      <c r="B14" s="51" t="s">
        <v>9</v>
      </c>
      <c r="C14" s="63">
        <v>365.64</v>
      </c>
      <c r="D14" s="53" t="s">
        <v>6</v>
      </c>
      <c r="E14" s="64"/>
      <c r="F14" s="54"/>
      <c r="G14" s="54"/>
      <c r="I14" s="91"/>
    </row>
    <row r="15" spans="1:9">
      <c r="A15" s="53">
        <v>2.2999999999999998</v>
      </c>
      <c r="B15" s="51" t="s">
        <v>10</v>
      </c>
      <c r="C15" s="63">
        <v>2749.26</v>
      </c>
      <c r="D15" s="53" t="s">
        <v>6</v>
      </c>
      <c r="E15" s="64"/>
      <c r="F15" s="54"/>
      <c r="G15" s="54"/>
    </row>
    <row r="16" spans="1:9">
      <c r="A16" s="53">
        <v>2.4</v>
      </c>
      <c r="B16" s="51" t="s">
        <v>11</v>
      </c>
      <c r="C16" s="63">
        <v>2749.26</v>
      </c>
      <c r="D16" s="53" t="s">
        <v>6</v>
      </c>
      <c r="E16" s="64"/>
      <c r="F16" s="54"/>
      <c r="G16" s="54"/>
    </row>
    <row r="17" spans="1:7">
      <c r="A17" s="53">
        <v>2.5</v>
      </c>
      <c r="B17" s="51" t="s">
        <v>12</v>
      </c>
      <c r="C17" s="63">
        <v>3600</v>
      </c>
      <c r="D17" s="53" t="s">
        <v>6</v>
      </c>
      <c r="E17" s="64"/>
      <c r="F17" s="54"/>
      <c r="G17" s="54"/>
    </row>
    <row r="18" spans="1:7">
      <c r="A18" s="53">
        <v>2.6</v>
      </c>
      <c r="B18" s="51" t="s">
        <v>13</v>
      </c>
      <c r="C18" s="57">
        <v>1468</v>
      </c>
      <c r="D18" s="53" t="s">
        <v>1</v>
      </c>
      <c r="E18" s="64"/>
      <c r="F18" s="54"/>
      <c r="G18" s="54"/>
    </row>
    <row r="19" spans="1:7" s="40" customFormat="1" ht="16">
      <c r="A19" s="65">
        <v>2.7</v>
      </c>
      <c r="B19" s="66" t="s">
        <v>175</v>
      </c>
      <c r="C19" s="67">
        <v>27</v>
      </c>
      <c r="D19" s="68" t="s">
        <v>20</v>
      </c>
      <c r="E19" s="69"/>
      <c r="F19" s="70"/>
      <c r="G19" s="71"/>
    </row>
    <row r="20" spans="1:7">
      <c r="A20" s="53"/>
      <c r="B20" s="51"/>
      <c r="C20" s="63"/>
      <c r="D20" s="53"/>
      <c r="E20" s="64"/>
      <c r="F20" s="54"/>
      <c r="G20" s="54"/>
    </row>
    <row r="21" spans="1:7">
      <c r="A21" s="50">
        <v>3</v>
      </c>
      <c r="B21" s="62" t="s">
        <v>14</v>
      </c>
      <c r="C21" s="63"/>
      <c r="D21" s="53"/>
      <c r="E21" s="64"/>
      <c r="F21" s="54"/>
      <c r="G21" s="54"/>
    </row>
    <row r="22" spans="1:7">
      <c r="A22" s="50">
        <v>3.1</v>
      </c>
      <c r="B22" s="62" t="s">
        <v>15</v>
      </c>
      <c r="C22" s="63"/>
      <c r="D22" s="53"/>
      <c r="E22" s="64"/>
      <c r="F22" s="54"/>
      <c r="G22" s="54"/>
    </row>
    <row r="23" spans="1:7">
      <c r="A23" s="53" t="s">
        <v>16</v>
      </c>
      <c r="B23" s="51" t="s">
        <v>96</v>
      </c>
      <c r="C23" s="63">
        <v>5030</v>
      </c>
      <c r="D23" s="53" t="s">
        <v>1</v>
      </c>
      <c r="E23" s="64"/>
      <c r="F23" s="54"/>
      <c r="G23" s="54"/>
    </row>
    <row r="24" spans="1:7">
      <c r="A24" s="50">
        <v>3.2</v>
      </c>
      <c r="B24" s="62" t="s">
        <v>17</v>
      </c>
      <c r="C24" s="63"/>
      <c r="D24" s="53"/>
      <c r="E24" s="64"/>
      <c r="F24" s="54"/>
      <c r="G24" s="54"/>
    </row>
    <row r="25" spans="1:7">
      <c r="A25" s="53" t="s">
        <v>18</v>
      </c>
      <c r="B25" s="51" t="s">
        <v>19</v>
      </c>
      <c r="C25" s="57">
        <v>5</v>
      </c>
      <c r="D25" s="53" t="s">
        <v>20</v>
      </c>
      <c r="E25" s="64"/>
      <c r="F25" s="54"/>
      <c r="G25" s="54"/>
    </row>
    <row r="26" spans="1:7">
      <c r="A26" s="53" t="s">
        <v>21</v>
      </c>
      <c r="B26" s="51" t="s">
        <v>22</v>
      </c>
      <c r="C26" s="72">
        <v>6</v>
      </c>
      <c r="D26" s="53" t="s">
        <v>20</v>
      </c>
      <c r="E26" s="64"/>
      <c r="F26" s="54"/>
      <c r="G26" s="54"/>
    </row>
    <row r="27" spans="1:7">
      <c r="A27" s="53" t="s">
        <v>97</v>
      </c>
      <c r="B27" s="56" t="s">
        <v>98</v>
      </c>
      <c r="C27" s="57">
        <v>8</v>
      </c>
      <c r="D27" s="53" t="s">
        <v>20</v>
      </c>
      <c r="E27" s="64"/>
      <c r="F27" s="54"/>
      <c r="G27" s="54"/>
    </row>
    <row r="28" spans="1:7">
      <c r="A28" s="50">
        <v>3.3</v>
      </c>
      <c r="B28" s="62" t="s">
        <v>23</v>
      </c>
      <c r="C28" s="57"/>
      <c r="D28" s="53"/>
      <c r="E28" s="64"/>
      <c r="F28" s="54"/>
      <c r="G28" s="54"/>
    </row>
    <row r="29" spans="1:7">
      <c r="A29" s="53" t="s">
        <v>24</v>
      </c>
      <c r="B29" s="51" t="s">
        <v>25</v>
      </c>
      <c r="C29" s="57">
        <v>1</v>
      </c>
      <c r="D29" s="53" t="s">
        <v>20</v>
      </c>
      <c r="E29" s="64"/>
      <c r="F29" s="54"/>
      <c r="G29" s="54"/>
    </row>
    <row r="30" spans="1:7">
      <c r="A30" s="50">
        <v>3.4</v>
      </c>
      <c r="B30" s="62" t="s">
        <v>26</v>
      </c>
      <c r="C30" s="57"/>
      <c r="D30" s="53"/>
      <c r="E30" s="64"/>
      <c r="F30" s="54"/>
      <c r="G30" s="54"/>
    </row>
    <row r="31" spans="1:7">
      <c r="A31" s="53" t="s">
        <v>27</v>
      </c>
      <c r="B31" s="51" t="s">
        <v>28</v>
      </c>
      <c r="C31" s="57">
        <v>2</v>
      </c>
      <c r="D31" s="53" t="s">
        <v>20</v>
      </c>
      <c r="E31" s="64"/>
      <c r="F31" s="54"/>
      <c r="G31" s="54"/>
    </row>
    <row r="32" spans="1:7">
      <c r="A32" s="50">
        <v>3.5</v>
      </c>
      <c r="B32" s="62" t="s">
        <v>29</v>
      </c>
      <c r="C32" s="57"/>
      <c r="D32" s="53"/>
      <c r="E32" s="64"/>
      <c r="F32" s="54"/>
      <c r="G32" s="54"/>
    </row>
    <row r="33" spans="1:7">
      <c r="A33" s="53" t="s">
        <v>30</v>
      </c>
      <c r="B33" s="51" t="s">
        <v>31</v>
      </c>
      <c r="C33" s="63">
        <v>2</v>
      </c>
      <c r="D33" s="53" t="s">
        <v>20</v>
      </c>
      <c r="E33" s="64"/>
      <c r="F33" s="54"/>
      <c r="G33" s="54"/>
    </row>
    <row r="34" spans="1:7">
      <c r="A34" s="50">
        <v>3.6</v>
      </c>
      <c r="B34" s="62" t="s">
        <v>32</v>
      </c>
      <c r="C34" s="63"/>
      <c r="D34" s="53"/>
      <c r="E34" s="64"/>
      <c r="F34" s="54"/>
      <c r="G34" s="54"/>
    </row>
    <row r="35" spans="1:7">
      <c r="A35" s="53" t="s">
        <v>33</v>
      </c>
      <c r="B35" s="51" t="s">
        <v>34</v>
      </c>
      <c r="C35" s="63">
        <v>14</v>
      </c>
      <c r="D35" s="53" t="s">
        <v>20</v>
      </c>
      <c r="E35" s="64"/>
      <c r="F35" s="54"/>
      <c r="G35" s="54"/>
    </row>
    <row r="36" spans="1:7">
      <c r="A36" s="53" t="s">
        <v>35</v>
      </c>
      <c r="B36" s="51" t="s">
        <v>36</v>
      </c>
      <c r="C36" s="72">
        <v>73</v>
      </c>
      <c r="D36" s="53" t="s">
        <v>20</v>
      </c>
      <c r="E36" s="64"/>
      <c r="F36" s="54"/>
      <c r="G36" s="54"/>
    </row>
    <row r="37" spans="1:7">
      <c r="A37" s="53" t="s">
        <v>99</v>
      </c>
      <c r="B37" s="51" t="s">
        <v>100</v>
      </c>
      <c r="C37" s="57">
        <v>16</v>
      </c>
      <c r="D37" s="53" t="s">
        <v>20</v>
      </c>
      <c r="E37" s="64"/>
      <c r="F37" s="54"/>
      <c r="G37" s="54"/>
    </row>
    <row r="38" spans="1:7">
      <c r="A38" s="50">
        <v>3.7</v>
      </c>
      <c r="B38" s="62" t="s">
        <v>37</v>
      </c>
      <c r="C38" s="57"/>
      <c r="D38" s="53"/>
      <c r="E38" s="64"/>
      <c r="F38" s="54"/>
      <c r="G38" s="54"/>
    </row>
    <row r="39" spans="1:7">
      <c r="A39" s="53" t="s">
        <v>38</v>
      </c>
      <c r="B39" s="51" t="s">
        <v>39</v>
      </c>
      <c r="C39" s="72">
        <v>22</v>
      </c>
      <c r="D39" s="53" t="s">
        <v>20</v>
      </c>
      <c r="E39" s="54"/>
      <c r="F39" s="54"/>
      <c r="G39" s="54"/>
    </row>
    <row r="40" spans="1:7">
      <c r="A40" s="53" t="s">
        <v>40</v>
      </c>
      <c r="B40" s="51" t="s">
        <v>41</v>
      </c>
      <c r="C40" s="72">
        <v>22</v>
      </c>
      <c r="D40" s="53" t="s">
        <v>20</v>
      </c>
      <c r="E40" s="54"/>
      <c r="F40" s="54"/>
      <c r="G40" s="54"/>
    </row>
    <row r="41" spans="1:7">
      <c r="A41" s="53" t="s">
        <v>177</v>
      </c>
      <c r="B41" s="62" t="s">
        <v>178</v>
      </c>
      <c r="C41" s="53">
        <v>3</v>
      </c>
      <c r="D41" s="53" t="s">
        <v>20</v>
      </c>
      <c r="E41" s="64"/>
      <c r="F41" s="64"/>
      <c r="G41" s="73"/>
    </row>
    <row r="42" spans="1:7">
      <c r="A42" s="50">
        <v>4</v>
      </c>
      <c r="B42" s="62" t="s">
        <v>42</v>
      </c>
      <c r="C42" s="51"/>
      <c r="D42" s="53"/>
      <c r="E42" s="64"/>
      <c r="F42" s="64"/>
      <c r="G42" s="54"/>
    </row>
    <row r="43" spans="1:7">
      <c r="A43" s="50">
        <v>4.0999999999999996</v>
      </c>
      <c r="B43" s="62" t="s">
        <v>43</v>
      </c>
      <c r="C43" s="51"/>
      <c r="D43" s="53"/>
      <c r="E43" s="64"/>
      <c r="F43" s="64"/>
      <c r="G43" s="54"/>
    </row>
    <row r="44" spans="1:7">
      <c r="A44" s="74" t="s">
        <v>101</v>
      </c>
      <c r="B44" s="51" t="s">
        <v>102</v>
      </c>
      <c r="C44" s="53">
        <v>5030</v>
      </c>
      <c r="D44" s="53" t="s">
        <v>1</v>
      </c>
      <c r="E44" s="64"/>
      <c r="F44" s="64"/>
      <c r="G44" s="54"/>
    </row>
    <row r="45" spans="1:7">
      <c r="A45" s="74" t="s">
        <v>103</v>
      </c>
      <c r="B45" s="51" t="s">
        <v>104</v>
      </c>
      <c r="C45" s="53">
        <v>27</v>
      </c>
      <c r="D45" s="53" t="s">
        <v>1</v>
      </c>
      <c r="E45" s="64"/>
      <c r="F45" s="64"/>
      <c r="G45" s="54"/>
    </row>
    <row r="46" spans="1:7">
      <c r="A46" s="74" t="s">
        <v>105</v>
      </c>
      <c r="B46" s="51" t="s">
        <v>106</v>
      </c>
      <c r="C46" s="53">
        <v>5030</v>
      </c>
      <c r="D46" s="53" t="s">
        <v>1</v>
      </c>
      <c r="E46" s="64"/>
      <c r="F46" s="64"/>
      <c r="G46" s="54"/>
    </row>
    <row r="47" spans="1:7">
      <c r="A47" s="74" t="s">
        <v>107</v>
      </c>
      <c r="B47" s="51" t="s">
        <v>108</v>
      </c>
      <c r="C47" s="53">
        <v>5030</v>
      </c>
      <c r="D47" s="53" t="s">
        <v>1</v>
      </c>
      <c r="E47" s="64"/>
      <c r="F47" s="64"/>
      <c r="G47" s="54"/>
    </row>
    <row r="48" spans="1:7">
      <c r="A48" s="50">
        <v>4.2</v>
      </c>
      <c r="B48" s="62" t="s">
        <v>44</v>
      </c>
      <c r="C48" s="53"/>
      <c r="D48" s="53"/>
      <c r="E48" s="64"/>
      <c r="F48" s="64"/>
      <c r="G48" s="54"/>
    </row>
    <row r="49" spans="1:7">
      <c r="A49" s="53" t="s">
        <v>45</v>
      </c>
      <c r="B49" s="51" t="s">
        <v>46</v>
      </c>
      <c r="C49" s="53">
        <v>5</v>
      </c>
      <c r="D49" s="53" t="s">
        <v>20</v>
      </c>
      <c r="E49" s="64"/>
      <c r="F49" s="64"/>
      <c r="G49" s="54"/>
    </row>
    <row r="50" spans="1:7">
      <c r="A50" s="53" t="s">
        <v>47</v>
      </c>
      <c r="B50" s="51" t="s">
        <v>48</v>
      </c>
      <c r="C50" s="75">
        <v>6</v>
      </c>
      <c r="D50" s="53" t="s">
        <v>20</v>
      </c>
      <c r="E50" s="64"/>
      <c r="F50" s="64"/>
      <c r="G50" s="54"/>
    </row>
    <row r="51" spans="1:7">
      <c r="A51" s="53" t="s">
        <v>109</v>
      </c>
      <c r="B51" s="56" t="s">
        <v>110</v>
      </c>
      <c r="C51" s="58">
        <v>8</v>
      </c>
      <c r="D51" s="53" t="s">
        <v>20</v>
      </c>
      <c r="E51" s="64"/>
      <c r="F51" s="64"/>
      <c r="G51" s="54"/>
    </row>
    <row r="52" spans="1:7">
      <c r="A52" s="50">
        <v>4.3</v>
      </c>
      <c r="B52" s="76" t="s">
        <v>49</v>
      </c>
      <c r="C52" s="58"/>
      <c r="D52" s="53"/>
      <c r="E52" s="64"/>
      <c r="F52" s="64"/>
      <c r="G52" s="54"/>
    </row>
    <row r="53" spans="1:7">
      <c r="A53" s="53" t="s">
        <v>50</v>
      </c>
      <c r="B53" s="56" t="s">
        <v>51</v>
      </c>
      <c r="C53" s="58">
        <v>1</v>
      </c>
      <c r="D53" s="53" t="s">
        <v>20</v>
      </c>
      <c r="E53" s="64"/>
      <c r="F53" s="64"/>
      <c r="G53" s="54"/>
    </row>
    <row r="54" spans="1:7">
      <c r="A54" s="50">
        <v>4.4000000000000004</v>
      </c>
      <c r="B54" s="76" t="s">
        <v>52</v>
      </c>
      <c r="C54" s="58"/>
      <c r="D54" s="53"/>
      <c r="E54" s="64"/>
      <c r="F54" s="64"/>
      <c r="G54" s="54"/>
    </row>
    <row r="55" spans="1:7">
      <c r="A55" s="53" t="s">
        <v>53</v>
      </c>
      <c r="B55" s="56" t="s">
        <v>46</v>
      </c>
      <c r="C55" s="58">
        <v>2</v>
      </c>
      <c r="D55" s="53" t="s">
        <v>20</v>
      </c>
      <c r="E55" s="64"/>
      <c r="F55" s="64"/>
      <c r="G55" s="54"/>
    </row>
    <row r="56" spans="1:7">
      <c r="A56" s="50">
        <v>4.5</v>
      </c>
      <c r="B56" s="76" t="s">
        <v>29</v>
      </c>
      <c r="C56" s="58"/>
      <c r="D56" s="53"/>
      <c r="E56" s="64"/>
      <c r="F56" s="64"/>
      <c r="G56" s="54"/>
    </row>
    <row r="57" spans="1:7">
      <c r="A57" s="53" t="s">
        <v>54</v>
      </c>
      <c r="B57" s="56" t="s">
        <v>55</v>
      </c>
      <c r="C57" s="58">
        <v>2</v>
      </c>
      <c r="D57" s="53" t="s">
        <v>20</v>
      </c>
      <c r="E57" s="64"/>
      <c r="F57" s="64"/>
      <c r="G57" s="54"/>
    </row>
    <row r="58" spans="1:7">
      <c r="A58" s="50">
        <v>4.5999999999999996</v>
      </c>
      <c r="B58" s="76" t="s">
        <v>32</v>
      </c>
      <c r="C58" s="57"/>
      <c r="D58" s="53"/>
      <c r="E58" s="64"/>
      <c r="F58" s="64"/>
      <c r="G58" s="54"/>
    </row>
    <row r="59" spans="1:7">
      <c r="A59" s="53" t="s">
        <v>57</v>
      </c>
      <c r="B59" s="56" t="s">
        <v>34</v>
      </c>
      <c r="C59" s="57">
        <v>14</v>
      </c>
      <c r="D59" s="53"/>
      <c r="E59" s="64"/>
      <c r="F59" s="64"/>
      <c r="G59" s="54"/>
    </row>
    <row r="60" spans="1:7">
      <c r="A60" s="53" t="s">
        <v>58</v>
      </c>
      <c r="B60" s="56" t="s">
        <v>36</v>
      </c>
      <c r="C60" s="72">
        <v>73</v>
      </c>
      <c r="D60" s="53"/>
      <c r="E60" s="64"/>
      <c r="F60" s="64"/>
      <c r="G60" s="54"/>
    </row>
    <row r="61" spans="1:7">
      <c r="A61" s="53" t="s">
        <v>111</v>
      </c>
      <c r="B61" s="56" t="s">
        <v>100</v>
      </c>
      <c r="C61" s="57">
        <v>16</v>
      </c>
      <c r="D61" s="53"/>
      <c r="E61" s="64"/>
      <c r="F61" s="64"/>
      <c r="G61" s="54"/>
    </row>
    <row r="62" spans="1:7">
      <c r="A62" s="77">
        <v>4.7</v>
      </c>
      <c r="B62" s="76" t="s">
        <v>56</v>
      </c>
      <c r="C62" s="58"/>
      <c r="D62" s="53"/>
      <c r="E62" s="64"/>
      <c r="F62" s="64"/>
      <c r="G62" s="54"/>
    </row>
    <row r="63" spans="1:7">
      <c r="A63" s="78" t="s">
        <v>112</v>
      </c>
      <c r="B63" s="51" t="s">
        <v>39</v>
      </c>
      <c r="C63" s="75">
        <v>22</v>
      </c>
      <c r="D63" s="53" t="s">
        <v>20</v>
      </c>
      <c r="E63" s="64"/>
      <c r="F63" s="64"/>
      <c r="G63" s="54"/>
    </row>
    <row r="64" spans="1:7">
      <c r="A64" s="78" t="s">
        <v>113</v>
      </c>
      <c r="B64" s="51" t="s">
        <v>59</v>
      </c>
      <c r="C64" s="75">
        <v>22</v>
      </c>
      <c r="D64" s="53" t="s">
        <v>20</v>
      </c>
      <c r="E64" s="64"/>
      <c r="F64" s="64"/>
      <c r="G64" s="73"/>
    </row>
    <row r="65" spans="1:7">
      <c r="A65" s="77">
        <v>5</v>
      </c>
      <c r="B65" s="62" t="s">
        <v>176</v>
      </c>
      <c r="C65" s="75">
        <v>3</v>
      </c>
      <c r="D65" s="53" t="s">
        <v>20</v>
      </c>
      <c r="E65" s="64"/>
      <c r="F65" s="64"/>
      <c r="G65" s="73"/>
    </row>
    <row r="66" spans="1:7">
      <c r="A66" s="50">
        <v>6</v>
      </c>
      <c r="B66" s="62" t="s">
        <v>60</v>
      </c>
      <c r="C66" s="53">
        <v>1</v>
      </c>
      <c r="D66" s="53" t="s">
        <v>6</v>
      </c>
      <c r="E66" s="64"/>
      <c r="F66" s="64"/>
      <c r="G66" s="73"/>
    </row>
    <row r="67" spans="1:7">
      <c r="A67" s="50">
        <v>7</v>
      </c>
      <c r="B67" s="62" t="s">
        <v>114</v>
      </c>
      <c r="C67" s="53">
        <v>5030</v>
      </c>
      <c r="D67" s="53" t="s">
        <v>1</v>
      </c>
      <c r="E67" s="64"/>
      <c r="F67" s="64"/>
      <c r="G67" s="73"/>
    </row>
    <row r="68" spans="1:7">
      <c r="A68" s="50">
        <v>8</v>
      </c>
      <c r="B68" s="62" t="s">
        <v>115</v>
      </c>
      <c r="C68" s="53">
        <v>4903.17</v>
      </c>
      <c r="D68" s="53" t="s">
        <v>1</v>
      </c>
      <c r="E68" s="64"/>
      <c r="F68" s="54"/>
      <c r="G68" s="73"/>
    </row>
    <row r="69" spans="1:7">
      <c r="A69" s="50">
        <v>9</v>
      </c>
      <c r="B69" s="62" t="s">
        <v>61</v>
      </c>
      <c r="C69" s="58">
        <v>3677.38</v>
      </c>
      <c r="D69" s="53" t="s">
        <v>62</v>
      </c>
      <c r="E69" s="64"/>
      <c r="F69" s="54"/>
      <c r="G69" s="73"/>
    </row>
    <row r="70" spans="1:7">
      <c r="A70" s="50">
        <v>10</v>
      </c>
      <c r="B70" s="62" t="s">
        <v>63</v>
      </c>
      <c r="C70" s="58">
        <v>8</v>
      </c>
      <c r="D70" s="53" t="s">
        <v>20</v>
      </c>
      <c r="E70" s="54"/>
      <c r="F70" s="54"/>
      <c r="G70" s="73"/>
    </row>
    <row r="71" spans="1:7">
      <c r="A71" s="50">
        <v>11</v>
      </c>
      <c r="B71" s="62" t="s">
        <v>64</v>
      </c>
      <c r="C71" s="53">
        <v>1</v>
      </c>
      <c r="D71" s="53" t="s">
        <v>65</v>
      </c>
      <c r="E71" s="54"/>
      <c r="F71" s="54"/>
      <c r="G71" s="73"/>
    </row>
    <row r="72" spans="1:7">
      <c r="A72" s="50"/>
      <c r="B72" s="62"/>
      <c r="C72" s="51"/>
      <c r="D72" s="53"/>
      <c r="E72" s="54"/>
      <c r="F72" s="54"/>
      <c r="G72" s="54"/>
    </row>
    <row r="73" spans="1:7">
      <c r="A73" s="50">
        <v>12</v>
      </c>
      <c r="B73" s="62" t="s">
        <v>116</v>
      </c>
      <c r="C73" s="51"/>
      <c r="D73" s="53"/>
      <c r="E73" s="54"/>
      <c r="F73" s="54"/>
      <c r="G73" s="54"/>
    </row>
    <row r="74" spans="1:7">
      <c r="A74" s="53">
        <v>12.1</v>
      </c>
      <c r="B74" s="51" t="s">
        <v>66</v>
      </c>
      <c r="C74" s="53">
        <v>10</v>
      </c>
      <c r="D74" s="53" t="s">
        <v>20</v>
      </c>
      <c r="E74" s="54"/>
      <c r="F74" s="54"/>
      <c r="G74" s="54"/>
    </row>
    <row r="75" spans="1:7">
      <c r="A75" s="53">
        <v>12.2</v>
      </c>
      <c r="B75" s="51" t="s">
        <v>67</v>
      </c>
      <c r="C75" s="53">
        <v>7</v>
      </c>
      <c r="D75" s="53" t="s">
        <v>20</v>
      </c>
      <c r="E75" s="54"/>
      <c r="F75" s="54"/>
      <c r="G75" s="54"/>
    </row>
    <row r="76" spans="1:7">
      <c r="A76" s="53">
        <v>12.3</v>
      </c>
      <c r="B76" s="51" t="s">
        <v>68</v>
      </c>
      <c r="C76" s="53">
        <v>19</v>
      </c>
      <c r="D76" s="53" t="s">
        <v>20</v>
      </c>
      <c r="E76" s="54"/>
      <c r="F76" s="54"/>
      <c r="G76" s="54"/>
    </row>
    <row r="77" spans="1:7">
      <c r="A77" s="53">
        <v>12.4</v>
      </c>
      <c r="B77" s="51" t="s">
        <v>69</v>
      </c>
      <c r="C77" s="53">
        <v>1</v>
      </c>
      <c r="D77" s="53" t="s">
        <v>20</v>
      </c>
      <c r="E77" s="54"/>
      <c r="F77" s="54"/>
      <c r="G77" s="54"/>
    </row>
    <row r="78" spans="1:7">
      <c r="A78" s="53">
        <v>12.5</v>
      </c>
      <c r="B78" s="51" t="s">
        <v>70</v>
      </c>
      <c r="C78" s="53">
        <v>45</v>
      </c>
      <c r="D78" s="53" t="s">
        <v>20</v>
      </c>
      <c r="E78" s="54"/>
      <c r="F78" s="54"/>
      <c r="G78" s="54"/>
    </row>
    <row r="79" spans="1:7">
      <c r="A79" s="53">
        <v>12.6</v>
      </c>
      <c r="B79" s="51" t="s">
        <v>71</v>
      </c>
      <c r="C79" s="53">
        <v>4</v>
      </c>
      <c r="D79" s="53" t="s">
        <v>20</v>
      </c>
      <c r="E79" s="54"/>
      <c r="F79" s="54"/>
      <c r="G79" s="73"/>
    </row>
    <row r="80" spans="1:7">
      <c r="A80" s="53"/>
      <c r="B80" s="51"/>
      <c r="C80" s="51"/>
      <c r="D80" s="53"/>
      <c r="E80" s="54"/>
      <c r="F80" s="54"/>
      <c r="G80" s="54"/>
    </row>
    <row r="81" spans="1:8">
      <c r="A81" s="50">
        <v>13</v>
      </c>
      <c r="B81" s="51" t="s">
        <v>72</v>
      </c>
      <c r="C81" s="51"/>
      <c r="D81" s="53"/>
      <c r="E81" s="54"/>
      <c r="F81" s="54"/>
      <c r="G81" s="54"/>
    </row>
    <row r="82" spans="1:8">
      <c r="A82" s="53">
        <v>13.1</v>
      </c>
      <c r="B82" s="51" t="s">
        <v>73</v>
      </c>
      <c r="C82" s="53">
        <v>20</v>
      </c>
      <c r="D82" s="53" t="s">
        <v>20</v>
      </c>
      <c r="E82" s="54"/>
      <c r="F82" s="54"/>
      <c r="G82" s="54"/>
    </row>
    <row r="83" spans="1:8">
      <c r="A83" s="53">
        <v>13.2</v>
      </c>
      <c r="B83" s="51" t="s">
        <v>74</v>
      </c>
      <c r="C83" s="53">
        <v>45</v>
      </c>
      <c r="D83" s="53" t="s">
        <v>20</v>
      </c>
      <c r="E83" s="54"/>
      <c r="F83" s="54"/>
      <c r="G83" s="54"/>
    </row>
    <row r="84" spans="1:8">
      <c r="A84" s="53">
        <v>13.3</v>
      </c>
      <c r="B84" s="51" t="s">
        <v>75</v>
      </c>
      <c r="C84" s="53">
        <v>4</v>
      </c>
      <c r="D84" s="53" t="s">
        <v>20</v>
      </c>
      <c r="E84" s="54"/>
      <c r="F84" s="54"/>
      <c r="G84" s="73"/>
    </row>
    <row r="85" spans="1:8">
      <c r="A85" s="53"/>
      <c r="B85" s="51"/>
      <c r="C85" s="53"/>
      <c r="D85" s="53"/>
      <c r="E85" s="54"/>
      <c r="F85" s="54"/>
      <c r="G85" s="54"/>
    </row>
    <row r="86" spans="1:8">
      <c r="A86" s="50">
        <v>14</v>
      </c>
      <c r="B86" s="62" t="s">
        <v>117</v>
      </c>
      <c r="C86" s="53">
        <v>9</v>
      </c>
      <c r="D86" s="53" t="s">
        <v>20</v>
      </c>
      <c r="E86" s="54"/>
      <c r="F86" s="54"/>
      <c r="G86" s="73"/>
    </row>
    <row r="87" spans="1:8">
      <c r="A87" s="50"/>
      <c r="B87" s="51"/>
      <c r="C87" s="53"/>
      <c r="D87" s="53"/>
      <c r="E87" s="54"/>
      <c r="F87" s="54"/>
      <c r="G87" s="73"/>
    </row>
    <row r="88" spans="1:8">
      <c r="A88" s="50">
        <v>15</v>
      </c>
      <c r="B88" s="62" t="s">
        <v>76</v>
      </c>
      <c r="C88" s="53"/>
      <c r="D88" s="53"/>
      <c r="E88" s="54"/>
      <c r="F88" s="54"/>
      <c r="G88" s="73"/>
    </row>
    <row r="89" spans="1:8">
      <c r="A89" s="53">
        <v>15.1</v>
      </c>
      <c r="B89" s="51" t="s">
        <v>77</v>
      </c>
      <c r="C89" s="53">
        <v>10</v>
      </c>
      <c r="D89" s="53" t="s">
        <v>20</v>
      </c>
      <c r="E89" s="54"/>
      <c r="F89" s="54"/>
      <c r="G89" s="73"/>
    </row>
    <row r="90" spans="1:8">
      <c r="A90" s="53">
        <v>15.2</v>
      </c>
      <c r="B90" s="51" t="s">
        <v>78</v>
      </c>
      <c r="C90" s="53">
        <v>5</v>
      </c>
      <c r="D90" s="53" t="s">
        <v>20</v>
      </c>
      <c r="E90" s="54"/>
      <c r="F90" s="54"/>
      <c r="G90" s="73"/>
    </row>
    <row r="91" spans="1:8">
      <c r="A91" s="53">
        <v>15.3</v>
      </c>
      <c r="B91" s="51" t="s">
        <v>79</v>
      </c>
      <c r="C91" s="53">
        <v>10</v>
      </c>
      <c r="D91" s="53" t="s">
        <v>20</v>
      </c>
      <c r="E91" s="54"/>
      <c r="F91" s="54"/>
      <c r="G91" s="73"/>
    </row>
    <row r="92" spans="1:8">
      <c r="A92" s="53">
        <v>15.4</v>
      </c>
      <c r="B92" s="51" t="s">
        <v>80</v>
      </c>
      <c r="C92" s="53">
        <v>10</v>
      </c>
      <c r="D92" s="53" t="s">
        <v>20</v>
      </c>
      <c r="E92" s="54"/>
      <c r="F92" s="54"/>
      <c r="G92" s="73"/>
    </row>
    <row r="93" spans="1:8">
      <c r="A93" s="53">
        <v>15.5</v>
      </c>
      <c r="B93" s="51" t="s">
        <v>81</v>
      </c>
      <c r="C93" s="53">
        <v>60</v>
      </c>
      <c r="D93" s="53" t="s">
        <v>20</v>
      </c>
      <c r="E93" s="54"/>
      <c r="F93" s="54"/>
      <c r="G93" s="73"/>
    </row>
    <row r="94" spans="1:8">
      <c r="A94" s="53"/>
      <c r="B94" s="51"/>
      <c r="C94" s="53"/>
      <c r="D94" s="53"/>
      <c r="E94" s="54"/>
      <c r="F94" s="54"/>
      <c r="G94" s="73"/>
    </row>
    <row r="95" spans="1:8">
      <c r="A95" s="49"/>
      <c r="B95" s="87" t="s">
        <v>191</v>
      </c>
      <c r="C95" s="87"/>
      <c r="D95" s="49"/>
      <c r="E95" s="89"/>
      <c r="F95" s="89"/>
      <c r="G95" s="90"/>
      <c r="H95" s="91"/>
    </row>
    <row r="96" spans="1:8">
      <c r="A96" s="53"/>
      <c r="B96" s="51"/>
      <c r="C96" s="51"/>
      <c r="D96" s="53"/>
      <c r="E96" s="54"/>
      <c r="F96" s="54"/>
      <c r="G96" s="54"/>
    </row>
    <row r="97" spans="1:7">
      <c r="A97" s="53"/>
      <c r="B97" s="51" t="s">
        <v>173</v>
      </c>
      <c r="C97" s="79">
        <v>0.1</v>
      </c>
      <c r="D97" s="53"/>
      <c r="E97" s="54"/>
      <c r="F97" s="54"/>
      <c r="G97" s="54"/>
    </row>
    <row r="98" spans="1:7">
      <c r="A98" s="53"/>
      <c r="B98" s="51" t="s">
        <v>82</v>
      </c>
      <c r="C98" s="80">
        <v>2.5000000000000001E-2</v>
      </c>
      <c r="D98" s="53"/>
      <c r="E98" s="54"/>
      <c r="F98" s="54"/>
      <c r="G98" s="54"/>
    </row>
    <row r="99" spans="1:7">
      <c r="A99" s="53"/>
      <c r="B99" s="51" t="s">
        <v>83</v>
      </c>
      <c r="C99" s="81">
        <v>0.02</v>
      </c>
      <c r="D99" s="53"/>
      <c r="E99" s="54"/>
      <c r="F99" s="54"/>
      <c r="G99" s="54"/>
    </row>
    <row r="100" spans="1:7">
      <c r="A100" s="53"/>
      <c r="B100" s="51" t="s">
        <v>84</v>
      </c>
      <c r="C100" s="80">
        <v>5.3499999999999999E-2</v>
      </c>
      <c r="D100" s="53"/>
      <c r="E100" s="54"/>
      <c r="F100" s="54"/>
      <c r="G100" s="54"/>
    </row>
    <row r="101" spans="1:7">
      <c r="A101" s="53"/>
      <c r="B101" s="51" t="s">
        <v>85</v>
      </c>
      <c r="C101" s="81">
        <v>0.01</v>
      </c>
      <c r="D101" s="53"/>
      <c r="E101" s="54"/>
      <c r="F101" s="54"/>
      <c r="G101" s="54"/>
    </row>
    <row r="102" spans="1:7">
      <c r="A102" s="53"/>
      <c r="B102" s="51" t="s">
        <v>86</v>
      </c>
      <c r="C102" s="80">
        <v>0.05</v>
      </c>
      <c r="D102" s="53"/>
      <c r="E102" s="54"/>
      <c r="F102" s="54"/>
      <c r="G102" s="54"/>
    </row>
    <row r="103" spans="1:7">
      <c r="A103" s="49"/>
      <c r="B103" s="86" t="s">
        <v>190</v>
      </c>
      <c r="C103" s="88"/>
      <c r="D103" s="49"/>
      <c r="E103" s="89"/>
      <c r="F103" s="89"/>
      <c r="G103" s="90"/>
    </row>
    <row r="104" spans="1:7">
      <c r="A104" s="85"/>
      <c r="B104" s="87" t="s">
        <v>188</v>
      </c>
      <c r="C104" s="85"/>
      <c r="D104" s="49"/>
      <c r="E104" s="89"/>
      <c r="F104" s="89"/>
      <c r="G104" s="90"/>
    </row>
    <row r="105" spans="1:7">
      <c r="A105" s="53"/>
      <c r="B105" s="51" t="s">
        <v>87</v>
      </c>
      <c r="C105" s="79">
        <v>0.03</v>
      </c>
      <c r="D105" s="53"/>
      <c r="E105" s="54"/>
      <c r="F105" s="54"/>
      <c r="G105" s="54"/>
    </row>
    <row r="106" spans="1:7">
      <c r="A106" s="53"/>
      <c r="B106" s="51" t="s">
        <v>88</v>
      </c>
      <c r="C106" s="79">
        <v>0.06</v>
      </c>
      <c r="D106" s="53"/>
      <c r="E106" s="54"/>
      <c r="F106" s="54"/>
      <c r="G106" s="54"/>
    </row>
    <row r="107" spans="1:7">
      <c r="A107" s="53"/>
      <c r="B107" s="51" t="s">
        <v>89</v>
      </c>
      <c r="C107" s="82">
        <v>0.05</v>
      </c>
      <c r="D107" s="53"/>
      <c r="E107" s="54"/>
      <c r="F107" s="54"/>
      <c r="G107" s="54"/>
    </row>
    <row r="108" spans="1:7">
      <c r="A108" s="53"/>
      <c r="B108" s="51" t="s">
        <v>174</v>
      </c>
      <c r="C108" s="82">
        <v>0.18</v>
      </c>
      <c r="D108" s="53"/>
      <c r="E108" s="54"/>
      <c r="F108" s="54"/>
      <c r="G108" s="54"/>
    </row>
    <row r="109" spans="1:7">
      <c r="A109" s="53"/>
      <c r="B109" s="51" t="s">
        <v>90</v>
      </c>
      <c r="C109" s="82">
        <v>1E-3</v>
      </c>
      <c r="D109" s="53"/>
      <c r="E109" s="54"/>
      <c r="F109" s="54"/>
      <c r="G109" s="54"/>
    </row>
    <row r="110" spans="1:7">
      <c r="A110" s="53"/>
      <c r="B110" s="51" t="s">
        <v>91</v>
      </c>
      <c r="C110" s="83">
        <v>1</v>
      </c>
      <c r="D110" s="53" t="s">
        <v>65</v>
      </c>
      <c r="E110" s="54"/>
      <c r="F110" s="54"/>
      <c r="G110" s="54"/>
    </row>
    <row r="111" spans="1:7">
      <c r="A111" s="53"/>
      <c r="B111" s="51" t="s">
        <v>92</v>
      </c>
      <c r="C111" s="83">
        <v>1</v>
      </c>
      <c r="D111" s="53" t="s">
        <v>65</v>
      </c>
      <c r="E111" s="54"/>
      <c r="F111" s="54"/>
      <c r="G111" s="54"/>
    </row>
    <row r="112" spans="1:7">
      <c r="A112" s="53"/>
      <c r="B112" s="51" t="s">
        <v>93</v>
      </c>
      <c r="C112" s="83">
        <v>1</v>
      </c>
      <c r="D112" s="53" t="s">
        <v>65</v>
      </c>
      <c r="E112" s="54"/>
      <c r="F112" s="54"/>
      <c r="G112" s="54"/>
    </row>
    <row r="113" spans="1:7">
      <c r="A113" s="53"/>
      <c r="B113" s="51"/>
      <c r="C113" s="84"/>
      <c r="D113" s="53"/>
      <c r="E113" s="54"/>
      <c r="F113" s="54"/>
      <c r="G113" s="73"/>
    </row>
    <row r="114" spans="1:7">
      <c r="A114" s="85"/>
      <c r="B114" s="87" t="s">
        <v>189</v>
      </c>
      <c r="C114" s="87"/>
      <c r="D114" s="92"/>
      <c r="E114" s="90"/>
      <c r="F114" s="90"/>
      <c r="G114" s="90">
        <f>+SUM(G104:G112)</f>
        <v>0</v>
      </c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A91E-02C5-4CFF-A7F6-9F688C85F4A8}">
  <dimension ref="A1:O47"/>
  <sheetViews>
    <sheetView zoomScale="70" zoomScaleNormal="70" workbookViewId="0">
      <selection activeCell="H30" sqref="H30"/>
    </sheetView>
  </sheetViews>
  <sheetFormatPr baseColWidth="10" defaultColWidth="8.83203125" defaultRowHeight="15"/>
  <cols>
    <col min="1" max="1" width="55.6640625" style="4" bestFit="1" customWidth="1"/>
    <col min="2" max="2" width="8.6640625" style="3" customWidth="1"/>
    <col min="3" max="3" width="11.5" style="6" customWidth="1"/>
    <col min="4" max="4" width="14.6640625" style="6" bestFit="1" customWidth="1"/>
    <col min="5" max="5" width="6.33203125" customWidth="1"/>
    <col min="6" max="6" width="51.5" style="5" bestFit="1" customWidth="1"/>
    <col min="7" max="7" width="18.33203125" style="1" bestFit="1" customWidth="1"/>
    <col min="8" max="9" width="15.33203125" style="7" bestFit="1" customWidth="1"/>
    <col min="12" max="12" width="18.33203125" customWidth="1"/>
    <col min="13" max="13" width="32.5" bestFit="1" customWidth="1"/>
    <col min="14" max="14" width="44.5" customWidth="1"/>
    <col min="15" max="15" width="29.6640625" bestFit="1" customWidth="1"/>
  </cols>
  <sheetData>
    <row r="1" spans="1:15" ht="24.5" customHeight="1">
      <c r="A1" s="100" t="s">
        <v>118</v>
      </c>
      <c r="B1" s="101"/>
      <c r="C1" s="101"/>
      <c r="D1" s="102"/>
      <c r="F1" s="98" t="s">
        <v>119</v>
      </c>
      <c r="G1" s="99"/>
      <c r="H1" s="99"/>
      <c r="I1" s="99"/>
    </row>
    <row r="2" spans="1:15" ht="10.5" hidden="1" customHeight="1">
      <c r="A2" s="103"/>
      <c r="B2" s="104"/>
      <c r="C2" s="104"/>
      <c r="D2" s="105"/>
      <c r="F2" s="8"/>
      <c r="G2" s="41"/>
      <c r="H2" s="8"/>
      <c r="I2" s="8"/>
    </row>
    <row r="3" spans="1:15" ht="17">
      <c r="A3" s="16" t="s">
        <v>120</v>
      </c>
      <c r="B3" s="17" t="s">
        <v>121</v>
      </c>
      <c r="C3" s="18" t="s">
        <v>122</v>
      </c>
      <c r="D3" s="18" t="s">
        <v>123</v>
      </c>
      <c r="F3" s="20" t="s">
        <v>120</v>
      </c>
      <c r="G3" s="21" t="s">
        <v>121</v>
      </c>
      <c r="H3" s="22" t="s">
        <v>122</v>
      </c>
      <c r="I3" s="22" t="s">
        <v>123</v>
      </c>
      <c r="J3" s="23"/>
      <c r="K3" s="23"/>
      <c r="L3" s="23"/>
    </row>
    <row r="4" spans="1:15" ht="19.25" customHeight="1">
      <c r="A4" s="16" t="s">
        <v>124</v>
      </c>
      <c r="B4" s="17">
        <v>4500</v>
      </c>
      <c r="C4" s="19">
        <v>12.1</v>
      </c>
      <c r="D4" s="19">
        <f>B4*C4</f>
        <v>54450</v>
      </c>
      <c r="F4" s="24" t="s">
        <v>125</v>
      </c>
      <c r="G4" s="21">
        <v>11</v>
      </c>
      <c r="H4" s="25">
        <v>430</v>
      </c>
      <c r="I4" s="25">
        <f>G4*H4</f>
        <v>4730</v>
      </c>
      <c r="J4" s="23"/>
      <c r="K4" s="23"/>
      <c r="L4" s="97"/>
      <c r="M4" s="97"/>
      <c r="N4" s="97"/>
      <c r="O4" s="97"/>
    </row>
    <row r="5" spans="1:15" ht="16">
      <c r="A5" s="106" t="s">
        <v>126</v>
      </c>
      <c r="B5" s="107"/>
      <c r="C5" s="107"/>
      <c r="D5" s="108"/>
      <c r="F5" s="24" t="s">
        <v>127</v>
      </c>
      <c r="G5" s="21">
        <v>11</v>
      </c>
      <c r="H5" s="25">
        <v>115</v>
      </c>
      <c r="I5" s="25">
        <f t="shared" ref="I5:I11" si="0">G5*H5</f>
        <v>1265</v>
      </c>
      <c r="J5" s="23"/>
      <c r="K5" s="23"/>
      <c r="L5" s="33"/>
      <c r="M5" s="33"/>
      <c r="N5" s="33"/>
      <c r="O5" s="33"/>
    </row>
    <row r="6" spans="1:15" ht="17" customHeight="1">
      <c r="A6" s="16" t="s">
        <v>128</v>
      </c>
      <c r="B6" s="17">
        <v>2</v>
      </c>
      <c r="C6" s="19">
        <v>873</v>
      </c>
      <c r="D6" s="19">
        <f>B6*C6</f>
        <v>1746</v>
      </c>
      <c r="F6" s="24" t="s">
        <v>129</v>
      </c>
      <c r="G6" s="21">
        <v>11</v>
      </c>
      <c r="H6" s="25">
        <v>201</v>
      </c>
      <c r="I6" s="25">
        <f t="shared" si="0"/>
        <v>2211</v>
      </c>
      <c r="J6" s="23"/>
      <c r="K6" s="23"/>
      <c r="L6" s="34"/>
      <c r="M6" s="10"/>
      <c r="N6" s="10"/>
      <c r="O6" s="10"/>
    </row>
    <row r="7" spans="1:15" ht="19.25" customHeight="1">
      <c r="A7" s="16" t="s">
        <v>130</v>
      </c>
      <c r="B7" s="17">
        <v>2</v>
      </c>
      <c r="C7" s="19">
        <v>45</v>
      </c>
      <c r="D7" s="19">
        <f t="shared" ref="D7:D11" si="1">B7*C7</f>
        <v>90</v>
      </c>
      <c r="F7" s="24" t="s">
        <v>131</v>
      </c>
      <c r="G7" s="21">
        <v>33</v>
      </c>
      <c r="H7" s="25">
        <v>25</v>
      </c>
      <c r="I7" s="25">
        <f t="shared" si="0"/>
        <v>825</v>
      </c>
      <c r="J7" s="23"/>
      <c r="K7" s="23"/>
      <c r="L7" s="34"/>
      <c r="M7" s="10"/>
      <c r="N7" s="10"/>
      <c r="O7" s="10"/>
    </row>
    <row r="8" spans="1:15" ht="19.25" customHeight="1">
      <c r="A8" s="16" t="s">
        <v>132</v>
      </c>
      <c r="B8" s="17">
        <v>8</v>
      </c>
      <c r="C8" s="19">
        <v>108</v>
      </c>
      <c r="D8" s="19">
        <f t="shared" si="1"/>
        <v>864</v>
      </c>
      <c r="F8" s="24" t="s">
        <v>133</v>
      </c>
      <c r="G8" s="21">
        <v>33</v>
      </c>
      <c r="H8" s="25">
        <v>11</v>
      </c>
      <c r="I8" s="25">
        <f t="shared" si="0"/>
        <v>363</v>
      </c>
      <c r="J8" s="23"/>
      <c r="K8" s="23"/>
      <c r="L8" s="34"/>
      <c r="M8" s="10"/>
      <c r="N8" s="10"/>
      <c r="O8" s="10"/>
    </row>
    <row r="9" spans="1:15" ht="19.25" customHeight="1">
      <c r="A9" s="16" t="s">
        <v>134</v>
      </c>
      <c r="B9" s="17">
        <v>20</v>
      </c>
      <c r="C9" s="19">
        <v>44</v>
      </c>
      <c r="D9" s="19">
        <f t="shared" si="1"/>
        <v>880</v>
      </c>
      <c r="F9" s="24" t="s">
        <v>135</v>
      </c>
      <c r="G9" s="21">
        <v>33</v>
      </c>
      <c r="H9" s="25">
        <v>50</v>
      </c>
      <c r="I9" s="25">
        <f t="shared" si="0"/>
        <v>1650</v>
      </c>
      <c r="J9" s="23"/>
      <c r="K9" s="23"/>
      <c r="L9" s="34"/>
      <c r="M9" s="10"/>
      <c r="N9" s="10"/>
      <c r="O9" s="10"/>
    </row>
    <row r="10" spans="1:15" ht="19.25" customHeight="1">
      <c r="A10" s="16" t="s">
        <v>136</v>
      </c>
      <c r="B10" s="17">
        <v>20</v>
      </c>
      <c r="C10" s="19">
        <v>15</v>
      </c>
      <c r="D10" s="19">
        <f t="shared" si="1"/>
        <v>300</v>
      </c>
      <c r="F10" s="24" t="s">
        <v>137</v>
      </c>
      <c r="G10" s="21">
        <v>87</v>
      </c>
      <c r="H10" s="26">
        <v>775.71724140000003</v>
      </c>
      <c r="I10" s="26">
        <f t="shared" si="0"/>
        <v>67487.400001800008</v>
      </c>
      <c r="J10" s="23"/>
      <c r="K10" s="23"/>
      <c r="L10" s="35"/>
      <c r="M10" s="11"/>
      <c r="N10" s="11"/>
      <c r="O10" s="11"/>
    </row>
    <row r="11" spans="1:15" ht="19.25" customHeight="1">
      <c r="A11" s="16" t="s">
        <v>138</v>
      </c>
      <c r="B11" s="17">
        <v>20</v>
      </c>
      <c r="C11" s="19">
        <v>55</v>
      </c>
      <c r="D11" s="19">
        <f t="shared" si="1"/>
        <v>1100</v>
      </c>
      <c r="F11" s="24" t="s">
        <v>139</v>
      </c>
      <c r="G11" s="21">
        <f>16800-B4</f>
        <v>12300</v>
      </c>
      <c r="H11" s="24">
        <v>12.1</v>
      </c>
      <c r="I11" s="36">
        <f t="shared" si="0"/>
        <v>148830</v>
      </c>
      <c r="J11" s="23"/>
      <c r="K11" s="23"/>
      <c r="L11" s="23"/>
    </row>
    <row r="12" spans="1:15" ht="16">
      <c r="A12" s="106" t="s">
        <v>140</v>
      </c>
      <c r="B12" s="107"/>
      <c r="C12" s="107"/>
      <c r="D12" s="108"/>
      <c r="F12" s="24" t="s">
        <v>141</v>
      </c>
      <c r="G12" s="21"/>
      <c r="H12" s="24"/>
      <c r="I12" s="32">
        <f>SUM(I4:I11)</f>
        <v>227361.40000180001</v>
      </c>
      <c r="J12" s="23"/>
      <c r="K12" s="23"/>
      <c r="L12" s="23"/>
    </row>
    <row r="13" spans="1:15" ht="16">
      <c r="A13" s="106" t="s">
        <v>142</v>
      </c>
      <c r="B13" s="107"/>
      <c r="C13" s="107"/>
      <c r="D13" s="108"/>
      <c r="F13" s="35"/>
      <c r="G13" s="34"/>
      <c r="H13" s="35"/>
      <c r="I13" s="35"/>
      <c r="J13" s="23"/>
      <c r="K13" s="23"/>
      <c r="L13" s="23"/>
    </row>
    <row r="14" spans="1:15" ht="19.25" customHeight="1">
      <c r="A14" s="16" t="s">
        <v>143</v>
      </c>
      <c r="B14" s="17">
        <v>4</v>
      </c>
      <c r="C14" s="19">
        <v>95</v>
      </c>
      <c r="D14" s="19">
        <f>B14*C14</f>
        <v>380</v>
      </c>
      <c r="F14" s="35"/>
      <c r="G14" s="34"/>
      <c r="H14" s="35"/>
      <c r="I14" s="35"/>
      <c r="J14" s="23"/>
      <c r="K14" s="23"/>
      <c r="L14" s="23"/>
    </row>
    <row r="15" spans="1:15" ht="19.25" customHeight="1">
      <c r="A15" s="16" t="s">
        <v>144</v>
      </c>
      <c r="B15" s="17">
        <v>4</v>
      </c>
      <c r="C15" s="19">
        <v>51</v>
      </c>
      <c r="D15" s="19">
        <f t="shared" ref="D15:D43" si="2">B15*C15</f>
        <v>204</v>
      </c>
      <c r="F15" s="23"/>
      <c r="G15" s="27"/>
      <c r="H15" s="23"/>
      <c r="I15" s="23"/>
      <c r="J15" s="23"/>
      <c r="K15" s="23"/>
      <c r="L15" s="23"/>
    </row>
    <row r="16" spans="1:15" ht="31.25" customHeight="1">
      <c r="A16" s="16" t="s">
        <v>145</v>
      </c>
      <c r="B16" s="17">
        <v>100</v>
      </c>
      <c r="C16" s="19">
        <v>0.4</v>
      </c>
      <c r="D16" s="19">
        <f t="shared" si="2"/>
        <v>40</v>
      </c>
      <c r="F16" s="23"/>
      <c r="G16" s="27"/>
      <c r="H16" s="23"/>
      <c r="I16" s="23"/>
      <c r="J16" s="23"/>
      <c r="K16" s="23"/>
      <c r="L16" s="23"/>
    </row>
    <row r="17" spans="1:12" ht="19.25" customHeight="1">
      <c r="A17" s="16" t="s">
        <v>146</v>
      </c>
      <c r="B17" s="17">
        <v>4</v>
      </c>
      <c r="C17" s="19">
        <v>95</v>
      </c>
      <c r="D17" s="19">
        <f t="shared" si="2"/>
        <v>380</v>
      </c>
      <c r="F17" s="9" t="s">
        <v>147</v>
      </c>
      <c r="G17" s="12">
        <f>D44</f>
        <v>76945.8</v>
      </c>
      <c r="H17" s="23"/>
      <c r="I17" s="23"/>
      <c r="J17" s="23"/>
      <c r="K17" s="23"/>
      <c r="L17" s="23"/>
    </row>
    <row r="18" spans="1:12" ht="20" customHeight="1">
      <c r="A18" s="16" t="s">
        <v>148</v>
      </c>
      <c r="B18" s="17">
        <v>8</v>
      </c>
      <c r="C18" s="19">
        <v>1.5</v>
      </c>
      <c r="D18" s="19">
        <f t="shared" si="2"/>
        <v>12</v>
      </c>
      <c r="F18" s="9" t="s">
        <v>149</v>
      </c>
      <c r="G18" s="12">
        <f>I12</f>
        <v>227361.40000180001</v>
      </c>
      <c r="H18" s="23"/>
      <c r="I18" s="23"/>
      <c r="J18" s="23"/>
      <c r="K18" s="23"/>
      <c r="L18" s="23"/>
    </row>
    <row r="19" spans="1:12" ht="20" customHeight="1">
      <c r="A19" s="16" t="s">
        <v>150</v>
      </c>
      <c r="B19" s="17">
        <v>4</v>
      </c>
      <c r="C19" s="19">
        <v>16</v>
      </c>
      <c r="D19" s="19">
        <f t="shared" si="2"/>
        <v>64</v>
      </c>
      <c r="F19" s="9" t="s">
        <v>151</v>
      </c>
      <c r="G19" s="12">
        <f>SUM(G17:G18)</f>
        <v>304307.20000180003</v>
      </c>
      <c r="H19" s="37"/>
      <c r="I19" s="23"/>
      <c r="J19" s="23"/>
      <c r="K19" s="23"/>
      <c r="L19" s="23"/>
    </row>
    <row r="20" spans="1:12" ht="16">
      <c r="A20" s="106" t="s">
        <v>152</v>
      </c>
      <c r="B20" s="107"/>
      <c r="C20" s="107"/>
      <c r="D20" s="108"/>
      <c r="F20" s="9" t="s">
        <v>153</v>
      </c>
      <c r="G20" s="12">
        <f>G19*0.07</f>
        <v>21301.504000126002</v>
      </c>
      <c r="H20" s="23"/>
      <c r="I20" s="23"/>
      <c r="J20" s="23"/>
      <c r="K20" s="23"/>
      <c r="L20" s="23"/>
    </row>
    <row r="21" spans="1:12" ht="19.25" customHeight="1">
      <c r="A21" s="16" t="s">
        <v>154</v>
      </c>
      <c r="B21" s="17">
        <v>10</v>
      </c>
      <c r="C21" s="18">
        <v>95</v>
      </c>
      <c r="D21" s="19">
        <f t="shared" si="2"/>
        <v>950</v>
      </c>
      <c r="F21" s="9" t="s">
        <v>141</v>
      </c>
      <c r="G21" s="38">
        <f>SUM(G19:G20)</f>
        <v>325608.704001926</v>
      </c>
      <c r="H21" s="23"/>
      <c r="I21" s="23"/>
      <c r="J21" s="23"/>
      <c r="K21" s="23"/>
      <c r="L21" s="23"/>
    </row>
    <row r="22" spans="1:12" ht="17.75" customHeight="1">
      <c r="A22" s="16" t="s">
        <v>155</v>
      </c>
      <c r="B22" s="17">
        <v>10</v>
      </c>
      <c r="C22" s="18">
        <v>145</v>
      </c>
      <c r="D22" s="19">
        <f t="shared" si="2"/>
        <v>1450</v>
      </c>
      <c r="F22"/>
      <c r="H22"/>
      <c r="I22"/>
    </row>
    <row r="23" spans="1:12" ht="17.75" customHeight="1">
      <c r="A23" s="16" t="s">
        <v>156</v>
      </c>
      <c r="B23" s="17">
        <v>100</v>
      </c>
      <c r="C23" s="18">
        <v>0.85</v>
      </c>
      <c r="D23" s="19">
        <f t="shared" si="2"/>
        <v>85</v>
      </c>
      <c r="F23"/>
      <c r="H23"/>
      <c r="I23"/>
    </row>
    <row r="24" spans="1:12" ht="17.75" customHeight="1">
      <c r="A24" s="16" t="s">
        <v>157</v>
      </c>
      <c r="B24" s="17">
        <v>10</v>
      </c>
      <c r="C24" s="18">
        <v>185</v>
      </c>
      <c r="D24" s="19">
        <f t="shared" si="2"/>
        <v>1850</v>
      </c>
      <c r="F24"/>
      <c r="H24"/>
      <c r="I24"/>
    </row>
    <row r="25" spans="1:12" ht="20" customHeight="1">
      <c r="A25" s="16" t="s">
        <v>158</v>
      </c>
      <c r="B25" s="17">
        <v>20</v>
      </c>
      <c r="C25" s="18">
        <v>2</v>
      </c>
      <c r="D25" s="19">
        <f t="shared" si="2"/>
        <v>40</v>
      </c>
      <c r="F25"/>
      <c r="H25"/>
      <c r="I25"/>
    </row>
    <row r="26" spans="1:12" ht="16">
      <c r="A26" s="106" t="s">
        <v>159</v>
      </c>
      <c r="B26" s="107"/>
      <c r="C26" s="107"/>
      <c r="D26" s="108"/>
      <c r="F26"/>
      <c r="H26"/>
      <c r="I26"/>
    </row>
    <row r="27" spans="1:12" ht="17" customHeight="1">
      <c r="A27" s="16" t="s">
        <v>154</v>
      </c>
      <c r="B27" s="17">
        <v>14</v>
      </c>
      <c r="C27" s="18">
        <v>95</v>
      </c>
      <c r="D27" s="19">
        <f t="shared" si="2"/>
        <v>1330</v>
      </c>
      <c r="F27"/>
      <c r="H27"/>
      <c r="I27"/>
    </row>
    <row r="28" spans="1:12" ht="19.25" customHeight="1">
      <c r="A28" s="16" t="s">
        <v>160</v>
      </c>
      <c r="B28" s="17">
        <v>14</v>
      </c>
      <c r="C28" s="18">
        <v>239</v>
      </c>
      <c r="D28" s="19">
        <f t="shared" si="2"/>
        <v>3346</v>
      </c>
      <c r="F28"/>
      <c r="H28"/>
      <c r="I28"/>
    </row>
    <row r="29" spans="1:12" ht="17.75" customHeight="1">
      <c r="A29" s="16" t="s">
        <v>161</v>
      </c>
      <c r="B29" s="17">
        <v>500</v>
      </c>
      <c r="C29" s="18">
        <v>1.5</v>
      </c>
      <c r="D29" s="19">
        <f t="shared" si="2"/>
        <v>750</v>
      </c>
      <c r="F29"/>
      <c r="H29"/>
      <c r="I29"/>
    </row>
    <row r="30" spans="1:12" ht="17" customHeight="1">
      <c r="A30" s="16" t="s">
        <v>162</v>
      </c>
      <c r="B30" s="17">
        <v>14</v>
      </c>
      <c r="C30" s="18">
        <v>313</v>
      </c>
      <c r="D30" s="19">
        <f t="shared" si="2"/>
        <v>4382</v>
      </c>
      <c r="F30"/>
      <c r="H30"/>
      <c r="I30"/>
    </row>
    <row r="31" spans="1:12" ht="20" customHeight="1">
      <c r="A31" s="16" t="s">
        <v>163</v>
      </c>
      <c r="B31" s="17">
        <v>28</v>
      </c>
      <c r="C31" s="18">
        <v>2.1</v>
      </c>
      <c r="D31" s="19">
        <f t="shared" si="2"/>
        <v>58.800000000000004</v>
      </c>
      <c r="F31"/>
      <c r="H31"/>
      <c r="I31"/>
    </row>
    <row r="32" spans="1:12" ht="16">
      <c r="A32" s="106" t="s">
        <v>164</v>
      </c>
      <c r="B32" s="107"/>
      <c r="C32" s="107"/>
      <c r="D32" s="108"/>
      <c r="F32"/>
      <c r="H32"/>
      <c r="I32"/>
    </row>
    <row r="33" spans="1:10" ht="17">
      <c r="A33" s="16" t="s">
        <v>165</v>
      </c>
      <c r="B33" s="17">
        <v>100</v>
      </c>
      <c r="C33" s="18">
        <v>5.75</v>
      </c>
      <c r="D33" s="19">
        <f t="shared" si="2"/>
        <v>575</v>
      </c>
      <c r="F33"/>
      <c r="H33"/>
      <c r="I33"/>
    </row>
    <row r="34" spans="1:10" ht="17">
      <c r="A34" s="16" t="s">
        <v>166</v>
      </c>
      <c r="B34" s="17">
        <v>1</v>
      </c>
      <c r="C34" s="18">
        <v>263</v>
      </c>
      <c r="D34" s="19">
        <f t="shared" si="2"/>
        <v>263</v>
      </c>
      <c r="F34"/>
      <c r="H34"/>
      <c r="I34"/>
    </row>
    <row r="35" spans="1:10" ht="17">
      <c r="A35" s="16" t="s">
        <v>167</v>
      </c>
      <c r="B35" s="17">
        <v>1</v>
      </c>
      <c r="C35" s="18">
        <v>385</v>
      </c>
      <c r="D35" s="19">
        <f t="shared" si="2"/>
        <v>385</v>
      </c>
      <c r="F35"/>
      <c r="H35"/>
      <c r="I35"/>
    </row>
    <row r="36" spans="1:10" ht="17">
      <c r="A36" s="16" t="s">
        <v>168</v>
      </c>
      <c r="B36" s="17">
        <v>1</v>
      </c>
      <c r="C36" s="18">
        <v>385</v>
      </c>
      <c r="D36" s="19">
        <f t="shared" si="2"/>
        <v>385</v>
      </c>
      <c r="F36"/>
      <c r="H36"/>
      <c r="I36"/>
    </row>
    <row r="37" spans="1:10" ht="17">
      <c r="A37" s="16" t="s">
        <v>130</v>
      </c>
      <c r="B37" s="17">
        <v>2</v>
      </c>
      <c r="C37" s="18">
        <v>45</v>
      </c>
      <c r="D37" s="19">
        <f t="shared" si="2"/>
        <v>90</v>
      </c>
      <c r="F37"/>
      <c r="H37"/>
      <c r="I37"/>
    </row>
    <row r="38" spans="1:10" ht="17">
      <c r="A38" s="16" t="s">
        <v>134</v>
      </c>
      <c r="B38" s="17">
        <v>2</v>
      </c>
      <c r="C38" s="18">
        <v>44</v>
      </c>
      <c r="D38" s="19">
        <f t="shared" si="2"/>
        <v>88</v>
      </c>
      <c r="F38"/>
      <c r="H38"/>
      <c r="I38"/>
    </row>
    <row r="39" spans="1:10" ht="17">
      <c r="A39" s="16" t="s">
        <v>136</v>
      </c>
      <c r="B39" s="17">
        <v>2</v>
      </c>
      <c r="C39" s="18">
        <v>15</v>
      </c>
      <c r="D39" s="19">
        <f t="shared" si="2"/>
        <v>30</v>
      </c>
      <c r="F39"/>
      <c r="H39"/>
      <c r="I39"/>
    </row>
    <row r="40" spans="1:10" ht="17">
      <c r="A40" s="16" t="s">
        <v>138</v>
      </c>
      <c r="B40" s="17">
        <v>2</v>
      </c>
      <c r="C40" s="18">
        <v>55</v>
      </c>
      <c r="D40" s="19">
        <f t="shared" si="2"/>
        <v>110</v>
      </c>
      <c r="F40"/>
      <c r="H40"/>
      <c r="I40"/>
    </row>
    <row r="41" spans="1:10" ht="17">
      <c r="A41" s="16" t="s">
        <v>169</v>
      </c>
      <c r="B41" s="17">
        <v>4</v>
      </c>
      <c r="C41" s="18">
        <v>10</v>
      </c>
      <c r="D41" s="19">
        <f t="shared" si="2"/>
        <v>40</v>
      </c>
      <c r="F41"/>
      <c r="H41"/>
      <c r="I41"/>
    </row>
    <row r="42" spans="1:10" ht="17">
      <c r="A42" s="16" t="s">
        <v>170</v>
      </c>
      <c r="B42" s="17">
        <v>4</v>
      </c>
      <c r="C42" s="18">
        <v>12</v>
      </c>
      <c r="D42" s="19">
        <f t="shared" si="2"/>
        <v>48</v>
      </c>
      <c r="F42"/>
      <c r="H42"/>
      <c r="I42"/>
    </row>
    <row r="43" spans="1:10" ht="17">
      <c r="A43" s="16" t="s">
        <v>171</v>
      </c>
      <c r="B43" s="17">
        <v>4</v>
      </c>
      <c r="C43" s="18">
        <v>45</v>
      </c>
      <c r="D43" s="19">
        <f t="shared" si="2"/>
        <v>180</v>
      </c>
      <c r="F43"/>
      <c r="H43"/>
      <c r="I43"/>
    </row>
    <row r="44" spans="1:10" ht="17">
      <c r="A44" s="16" t="s">
        <v>172</v>
      </c>
      <c r="B44" s="17"/>
      <c r="C44" s="18"/>
      <c r="D44" s="31">
        <f>SUM(D4:D43)</f>
        <v>76945.8</v>
      </c>
      <c r="E44" s="23"/>
      <c r="F44" s="23"/>
      <c r="H44"/>
      <c r="I44"/>
    </row>
    <row r="45" spans="1:10" ht="16">
      <c r="A45" s="28"/>
      <c r="B45" s="29"/>
      <c r="C45" s="30"/>
      <c r="D45" s="30"/>
      <c r="E45" s="23"/>
      <c r="F45" s="23"/>
      <c r="H45"/>
      <c r="I45"/>
    </row>
    <row r="46" spans="1:10">
      <c r="A46" s="13"/>
      <c r="B46" s="14"/>
      <c r="C46" s="15"/>
      <c r="D46" s="15"/>
      <c r="F46"/>
      <c r="H46"/>
      <c r="I46"/>
    </row>
    <row r="47" spans="1:10">
      <c r="F47" s="4"/>
      <c r="G47" s="3"/>
      <c r="H47" s="6"/>
      <c r="I47" s="6"/>
      <c r="J47" s="2"/>
    </row>
  </sheetData>
  <mergeCells count="9">
    <mergeCell ref="L4:O4"/>
    <mergeCell ref="F1:I1"/>
    <mergeCell ref="A1:D2"/>
    <mergeCell ref="A32:D32"/>
    <mergeCell ref="A5:D5"/>
    <mergeCell ref="A12:D12"/>
    <mergeCell ref="A13:D13"/>
    <mergeCell ref="A20:D20"/>
    <mergeCell ref="A26:D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LICITACION</vt:lpstr>
      <vt:lpstr>Material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Heston Neal</dc:creator>
  <cp:keywords/>
  <dc:description/>
  <cp:lastModifiedBy>Microsoft Office User</cp:lastModifiedBy>
  <cp:revision/>
  <dcterms:created xsi:type="dcterms:W3CDTF">2021-02-16T13:32:10Z</dcterms:created>
  <dcterms:modified xsi:type="dcterms:W3CDTF">2021-08-23T15:12:50Z</dcterms:modified>
  <cp:category/>
  <cp:contentStatus/>
</cp:coreProperties>
</file>