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0370" yWindow="-120" windowWidth="20730" windowHeight="11160"/>
  </bookViews>
  <sheets>
    <sheet name="PRESUP. REV." sheetId="1" r:id="rId1"/>
  </sheets>
  <externalReferences>
    <externalReference r:id="rId2"/>
    <externalReference r:id="rId3"/>
    <externalReference r:id="rId4"/>
  </externalReferences>
  <definedNames>
    <definedName name="_CTC220">#REF!</definedName>
    <definedName name="_OP1">#REF!</definedName>
    <definedName name="_OP2">#REF!</definedName>
    <definedName name="_OP3">#REF!</definedName>
    <definedName name="_PH080">#REF!</definedName>
    <definedName name="_PH100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45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H450">#REF!</definedName>
    <definedName name="_PH500">#REF!</definedName>
    <definedName name="_PTC110">#REF!</definedName>
    <definedName name="_PTC220">#REF!</definedName>
    <definedName name="_SLU48">#REF!</definedName>
    <definedName name="_SLU910">#REF!</definedName>
    <definedName name="ABULT">#REF!</definedName>
    <definedName name="ACAHOR175">#REF!</definedName>
    <definedName name="ACAHOR3">#REF!</definedName>
    <definedName name="ACAHOR4">#REF!</definedName>
    <definedName name="ACAHOR5">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FRA">#REF!</definedName>
    <definedName name="ACERO1">'[1]analisis de costo'!#REF!</definedName>
    <definedName name="ACERO12">'[1]analisis de costo'!#REF!</definedName>
    <definedName name="ACERO1225">'[1]analisis de costo'!#REF!</definedName>
    <definedName name="ACERO14">'[1]analisis de costo'!#REF!</definedName>
    <definedName name="ACERO34">'[1]analisis de costo'!#REF!</definedName>
    <definedName name="ACERO38">'[1]analisis de costo'!#REF!</definedName>
    <definedName name="ACERO3825">'[1]analisis de costo'!#REF!</definedName>
    <definedName name="ACERO601">'[1]analisis de costo'!#REF!</definedName>
    <definedName name="ACERO6012">'[1]analisis de costo'!#REF!</definedName>
    <definedName name="ACERO601225">'[1]analisis de costo'!#REF!</definedName>
    <definedName name="ACERO6034">'[1]analisis de costo'!#REF!</definedName>
    <definedName name="ACERO6038">'[1]analisis de costo'!#REF!</definedName>
    <definedName name="ACERO603825">'[1]analisis de costo'!#REF!</definedName>
    <definedName name="ACEROS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TIVO">#REF!</definedName>
    <definedName name="AGREGADOS">#REF!</definedName>
    <definedName name="AGUA">#REF!</definedName>
    <definedName name="AGUARRAS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TATENSIO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MORTIZACION">[2]CUBICACION!$D$741</definedName>
    <definedName name="ANAACEROS">'[1]analisis de costo'!#REF!</definedName>
    <definedName name="ANABLOQUESMUROS">'[1]analisis de costo'!#REF!</definedName>
    <definedName name="ANABORDILLOS">'[1]analisis de costo'!#REF!</definedName>
    <definedName name="ANACASETAS">'[1]analisis de costo'!#REF!</definedName>
    <definedName name="ANACONTEN">'[1]analisis de costo'!#REF!</definedName>
    <definedName name="ANADESPLUV">'[1]analisis de costo'!#REF!</definedName>
    <definedName name="ANAEMPAÑETES">'[1]analisis de costo'!#REF!</definedName>
    <definedName name="ANAESCALONES">'[1]analisis de costo'!#REF!</definedName>
    <definedName name="ANAHAANTEP">'[1]analisis de costo'!#REF!</definedName>
    <definedName name="ANAHABADENES">'[1]analisis de costo'!#REF!</definedName>
    <definedName name="ANAHACOLCIR">'[1]analisis de costo'!#REF!</definedName>
    <definedName name="ANALISIS">'[1]analisis de costo'!#REF!</definedName>
    <definedName name="ANDAMIOS">#REF!</definedName>
    <definedName name="APLICARLACA2C">#REF!</definedName>
    <definedName name="AQUAPEL">#REF!</definedName>
    <definedName name="ARANDELAPLAS">#REF!</definedName>
    <definedName name="_xlnm.Print_Area" localSheetId="0">'PRESUP. REV.'!$A$1:$G$103</definedName>
    <definedName name="AREA1">#REF!</definedName>
    <definedName name="AREA12">#REF!</definedName>
    <definedName name="AREA34">#REF!</definedName>
    <definedName name="AREA38">#REF!</definedName>
    <definedName name="ARENA">#REF!</definedName>
    <definedName name="ARENAAZUL">#REF!</definedName>
    <definedName name="ARENAG">#REF!</definedName>
    <definedName name="ARENAMINA">#REF!</definedName>
    <definedName name="ARMOTIZACION">'[3]CUBICACION '!$E$1472</definedName>
    <definedName name="ARQSA">#REF!</definedName>
    <definedName name="ASCENSORES">#REF!</definedName>
    <definedName name="AY">#REF!</definedName>
    <definedName name="AYCA">#REF!</definedName>
    <definedName name="AYDE">#REF!</definedName>
    <definedName name="AYEL">#REF!</definedName>
    <definedName name="AYPI">#REF!</definedName>
    <definedName name="AYPL">#REF!</definedName>
    <definedName name="AYVA">#REF!</definedName>
    <definedName name="BALAUSTRES">#REF!</definedName>
    <definedName name="BAÑOS">#REF!</definedName>
    <definedName name="BARRO">#REF!</definedName>
    <definedName name="BIDETBCOPVC">#REF!</definedName>
    <definedName name="BISAGRA">#REF!</definedName>
    <definedName name="BLOCK12">'[1]analisis de costo'!#REF!</definedName>
    <definedName name="BLOCK4">'[1]analisis de costo'!#REF!</definedName>
    <definedName name="BLOCK5">'[1]analisis de costo'!#REF!</definedName>
    <definedName name="BLOCK6">'[1]analisis de costo'!#REF!</definedName>
    <definedName name="BLOCK640">'[1]analisis de costo'!#REF!</definedName>
    <definedName name="BLOCK6VIO2">'[1]analisis de costo'!#REF!</definedName>
    <definedName name="BLOCK8">'[1]analisis de costo'!#REF!</definedName>
    <definedName name="BLOCK820">'[1]analisis de costo'!#REF!</definedName>
    <definedName name="BLOCK840">'[1]analisis de costo'!#REF!</definedName>
    <definedName name="BLOCK840CLLENAS">'[1]analisis de costo'!#REF!</definedName>
    <definedName name="BLOCK8ESP">'[1]analisis de costo'!#REF!</definedName>
    <definedName name="BLOCKCALAD666">'[1]analisis de costo'!#REF!</definedName>
    <definedName name="BLOCKCALAD886">'[1]analisis de costo'!#REF!</definedName>
    <definedName name="BLOCKCALADORN152040">'[1]analisis de costo'!#REF!</definedName>
    <definedName name="BLOCRI">#REF!</definedName>
    <definedName name="BLOQUES">#REF!</definedName>
    <definedName name="BOMBAS">#REF!</definedName>
    <definedName name="BOMVAC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'[1]analisis de costo'!#REF!</definedName>
    <definedName name="BORDILLO6">'[1]analisis de costo'!#REF!</definedName>
    <definedName name="BORDILLO8">'[1]analisis de costo'!#REF!</definedName>
    <definedName name="BOTE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VFOAM">#REF!</definedName>
    <definedName name="BREAKER15">#REF!</definedName>
    <definedName name="BREAKER2P40">#REF!</definedName>
    <definedName name="BREAKER2P60">#REF!</definedName>
    <definedName name="BT">#REF!</definedName>
    <definedName name="CABALLETEBARRO">#REF!</definedName>
    <definedName name="CABALLETEZ29">#REF!</definedName>
    <definedName name="CABTEJAASFINST">#REF!</definedName>
    <definedName name="CACCATO">#REF!</definedName>
    <definedName name="CACCEMP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COM12HG">#REF!</definedName>
    <definedName name="CACOM12PVC">#REF!</definedName>
    <definedName name="CACOM8HG">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NDADO">#REF!</definedName>
    <definedName name="CANTO">'[1]analisis de costo'!#REF!</definedName>
    <definedName name="CAOBA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CONICA50">#REF!</definedName>
    <definedName name="CARCOLRED50">#REF!</definedName>
    <definedName name="CARDIN20LUZ2">#REF!</definedName>
    <definedName name="CARDIN40LUZ2">#REF!</definedName>
    <definedName name="CARDIVPLY1">#REF!</definedName>
    <definedName name="CARDIVPLY2">#REF!</definedName>
    <definedName name="CARETEO">'[1]analisis de costo'!#REF!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MUROCONF">#REF!</definedName>
    <definedName name="CARMUROINST">#REF!</definedName>
    <definedName name="CARRAMPALISACONF">#REF!</definedName>
    <definedName name="CARRASTRE2">#REF!</definedName>
    <definedName name="CARRASTRE3">#REF!</definedName>
    <definedName name="CARRASTRE5">#REF!</definedName>
    <definedName name="CARRASTRE6">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CAJO">#REF!</definedName>
    <definedName name="CASETA200">'[1]analisis de costo'!#REF!</definedName>
    <definedName name="CASETA200M2">'[1]analisis de costo'!#REF!</definedName>
    <definedName name="CASETA500">'[1]analisis de costo'!#REF!</definedName>
    <definedName name="CASETAM2">'[1]analisis de costo'!#REF!</definedName>
    <definedName name="CB">#REF!</definedName>
    <definedName name="CBAJVEN2">#REF!</definedName>
    <definedName name="CBAJVEN3">#REF!</definedName>
    <definedName name="CBAJVEN4">#REF!</definedName>
    <definedName name="CBAJVEN5">#REF!</definedName>
    <definedName name="CBANERAESP">#REF!</definedName>
    <definedName name="CBANERALIV">#REF!</definedName>
    <definedName name="CBANERAPES">#REF!</definedName>
    <definedName name="CBANERAPVC">#REF!</definedName>
    <definedName name="CBASEBAN">#REF!</definedName>
    <definedName name="CBIDET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MCC114">#REF!</definedName>
    <definedName name="CBOMCC34">#REF!</definedName>
    <definedName name="CBOMSC1">#REF!</definedName>
    <definedName name="CBOMSC112">#REF!</definedName>
    <definedName name="CBOMSC34">#REF!</definedName>
    <definedName name="CBOTCOEMP">#REF!</definedName>
    <definedName name="CBOTCOSUP">#REF!</definedName>
    <definedName name="CBOTLUEMP">#REF!</definedName>
    <definedName name="CBOTLUSUP">#REF!</definedName>
    <definedName name="CBOTON">#REF!</definedName>
    <definedName name="CBREAKERS">#REF!</definedName>
    <definedName name="CCALENT1850">#REF!</definedName>
    <definedName name="CCALENT612">#REF!</definedName>
    <definedName name="CCALENTGAS">#REF!</definedName>
    <definedName name="CCAMINS2">#REF!</definedName>
    <definedName name="CCAMINS3Y4">#REF!</definedName>
    <definedName name="CCAMINS5Y6">#REF!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DES2">#REF!</definedName>
    <definedName name="CDES3">#REF!</definedName>
    <definedName name="CDESINOPAR">#REF!</definedName>
    <definedName name="CDESPISPARR2">#REF!</definedName>
    <definedName name="CDESPISPARR3">#REF!</definedName>
    <definedName name="CDESPLU2">#REF!</definedName>
    <definedName name="CDESPLU3">#REF!</definedName>
    <definedName name="CDESPLU4">#REF!</definedName>
    <definedName name="CDESPLU5">#REF!</definedName>
    <definedName name="CDUCHA">#REF!</definedName>
    <definedName name="CEDRO">#REF!</definedName>
    <definedName name="CEMCPVC14">#REF!</definedName>
    <definedName name="CEMCPVCPINTA">#REF!</definedName>
    <definedName name="CEMENTOPVCCANOPINTA">#REF!</definedName>
    <definedName name="CEMENTOS">#REF!</definedName>
    <definedName name="CEMPALMEAGUA1">#REF!</definedName>
    <definedName name="CEMPALMEAGUA114112">#REF!</definedName>
    <definedName name="CEMPALMEAGUA1234">#REF!</definedName>
    <definedName name="CEMPALMEAGUA2">#REF!</definedName>
    <definedName name="CEMPALMEAGUA212">#REF!</definedName>
    <definedName name="CERAMICAS">#REF!</definedName>
    <definedName name="CERRAJERIA">#REF!</definedName>
    <definedName name="CESCHCH">#REF!</definedName>
    <definedName name="CFREGADERO1CAMARA">#REF!</definedName>
    <definedName name="CFREGADERO2CAMARAS">#REF!</definedName>
    <definedName name="CFREGCORR">#REF!</definedName>
    <definedName name="CFREGESP1CA">#REF!</definedName>
    <definedName name="CFREGESP2CA">#REF!</definedName>
    <definedName name="CG">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ZOCALO">#REF!</definedName>
    <definedName name="CINO">#REF!</definedName>
    <definedName name="CINOESP1C">#REF!</definedName>
    <definedName name="CINOESP2C">#REF!</definedName>
    <definedName name="CINOESPPAR">#REF!</definedName>
    <definedName name="CINOFLUX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UPAISJAGS">#REF!</definedName>
    <definedName name="CIUPAISPROY">#REF!</definedName>
    <definedName name="CLADRILLOS">#REF!</definedName>
    <definedName name="CLAVADERO1">#REF!</definedName>
    <definedName name="CLAVADERO1CV">#REF!</definedName>
    <definedName name="CLAVADERO2">#REF!</definedName>
    <definedName name="CLAVADERO2CV">#REF!</definedName>
    <definedName name="CLAVCLI">#REF!</definedName>
    <definedName name="CLAVCP">#REF!</definedName>
    <definedName name="CLAVEMP">#REF!</definedName>
    <definedName name="CLAVESPCP">#REF!</definedName>
    <definedName name="CLAVESPSP">#REF!</definedName>
    <definedName name="CLAVO">#REF!</definedName>
    <definedName name="CLAVOA">#REF!</definedName>
    <definedName name="CLAVOGALV">#REF!</definedName>
    <definedName name="CLAVOGALVCARTON">#REF!</definedName>
    <definedName name="CLAVOZINC">#REF!</definedName>
    <definedName name="CLAVPED">#REF!</definedName>
    <definedName name="CLAVPLADOM">#REF!</definedName>
    <definedName name="CLAVSALON">#REF!</definedName>
    <definedName name="CLAVSP">#REF!</definedName>
    <definedName name="CLLAVECHO">#REF!</definedName>
    <definedName name="CLLAVEDUCHA">#REF!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ABORA1">#REF!</definedName>
    <definedName name="COLABORA2">#REF!</definedName>
    <definedName name="COLAEXTLAV">#REF!</definedName>
    <definedName name="Coloc._bloque_4x_8_x16_pulgs.">#REF!</definedName>
    <definedName name="COMBUSTIBLES">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'[1]analisis de costo'!#REF!</definedName>
    <definedName name="CONTENTELFORDM3">'[1]analisis de costo'!#REF!</definedName>
    <definedName name="CONTRA1">#REF!</definedName>
    <definedName name="CONTRA2">#REF!</definedName>
    <definedName name="CORINAL12FALDA">#REF!</definedName>
    <definedName name="CORINALCEM">#REF!</definedName>
    <definedName name="CORINALFALDA">#REF!</definedName>
    <definedName name="CORINALPEQ">#REF!</definedName>
    <definedName name="CORTEEQUIPO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ANEL">#REF!</definedName>
    <definedName name="CPAPSERV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EPISA">#REF!</definedName>
    <definedName name="CRISTMIN">#REF!</definedName>
    <definedName name="CSAL12">#REF!</definedName>
    <definedName name="CSALIDA1">#REF!</definedName>
    <definedName name="CSALIDA112">#REF!</definedName>
    <definedName name="CSALIDA114">#REF!</definedName>
    <definedName name="CSALIDA12">#REF!</definedName>
    <definedName name="CSALIDA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#REF!</definedName>
    <definedName name="CSALIDAorin">#REF!</definedName>
    <definedName name="CTC">#REF!</definedName>
    <definedName name="CTEJA">#REF!</definedName>
    <definedName name="CTERMBANO">#REF!</definedName>
    <definedName name="CTG1CAM">#REF!</definedName>
    <definedName name="CTG2CAM">#REF!</definedName>
    <definedName name="CTIM">#REF!</definedName>
    <definedName name="CTINACO">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BREFALTA38">#REF!</definedName>
    <definedName name="CVERTEDERO">#REF!</definedName>
    <definedName name="CVERTEDEROH">#REF!</definedName>
    <definedName name="CZOCCOR">#REF!</definedName>
    <definedName name="CZOCCORESC">#REF!</definedName>
    <definedName name="CZOCGRAESC">#REF!</definedName>
    <definedName name="CZOCGRAPISO">#REF!</definedName>
    <definedName name="DERRETIDOBCO">#REF!</definedName>
    <definedName name="DERRETIDOGRIS">#REF!</definedName>
    <definedName name="DERRETIDOVER">#REF!</definedName>
    <definedName name="DESAGUEBANERA">#REF!</definedName>
    <definedName name="DESAGUEDOBLEFRE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PACE1">#REF!</definedName>
    <definedName name="DESPACE2">#REF!</definedName>
    <definedName name="DESPACEMALLA">#REF!</definedName>
    <definedName name="DESPCLA">#REF!</definedName>
    <definedName name="DESPLU4">'[1]analisis de costo'!#REF!</definedName>
    <definedName name="DESPMAD1">#REF!</definedName>
    <definedName name="DESPMAD2">#REF!</definedName>
    <definedName name="Digitadores">#REF!</definedName>
    <definedName name="Digitadores2">#REF!</definedName>
    <definedName name="DIRJAGS">#REF!</definedName>
    <definedName name="DIRPROY">#REF!</definedName>
    <definedName name="DIVISAEURO">#REF!</definedName>
    <definedName name="DIVISAS">#REF!</definedName>
    <definedName name="DIVISAUSA">#REF!</definedName>
    <definedName name="EBAINS">#REF!</definedName>
    <definedName name="EBANISTERIA">#REF!</definedName>
    <definedName name="EBAOP1">#REF!</definedName>
    <definedName name="EBAPIN">#REF!</definedName>
    <definedName name="EBAPUL">#REF!</definedName>
    <definedName name="ELECTRICIDAD">#REF!</definedName>
    <definedName name="EMAILARQSA">#REF!</definedName>
    <definedName name="EMAILJAGS">#REF!</definedName>
    <definedName name="EMPALME2">#REF!</definedName>
    <definedName name="EMPALME3">#REF!</definedName>
    <definedName name="EMPALME4">#REF!</definedName>
    <definedName name="EMPALME6">#REF!</definedName>
    <definedName name="EMPCOL">'[1]analisis de costo'!#REF!</definedName>
    <definedName name="EMPEXTMA">'[1]analisis de costo'!#REF!</definedName>
    <definedName name="EMPINTMA">'[1]analisis de costo'!#REF!</definedName>
    <definedName name="EMPPULSCOL">'[1]analisis de costo'!#REF!</definedName>
    <definedName name="EMPRAS">'[1]analisis de costo'!#REF!</definedName>
    <definedName name="EMPRUS">'[1]analisis de costo'!#REF!</definedName>
    <definedName name="EMPTECHO">'[1]analisis de costo'!#REF!</definedName>
    <definedName name="EQUIPOS">#REF!</definedName>
    <definedName name="ESCALONES">#REF!</definedName>
    <definedName name="ESCGRA23B">'[1]analisis de costo'!#REF!</definedName>
    <definedName name="ESCMARAGLPR">'[1]analisis de costo'!#REF!</definedName>
    <definedName name="ESCSUPCHAB">'[1]analisis de costo'!#REF!</definedName>
    <definedName name="ESCVIBG">'[1]analisis de costo'!#REF!</definedName>
    <definedName name="ESTMET">#REF!</definedName>
    <definedName name="ESTOPA">#REF!</definedName>
    <definedName name="ESTRIA">'[1]analisis de costo'!#REF!</definedName>
    <definedName name="ESTRUCTMET">#REF!</definedName>
    <definedName name="EURO">#REF!</definedName>
    <definedName name="EXCCALMANO3">#REF!</definedName>
    <definedName name="EXCCALMANO5">#REF!</definedName>
    <definedName name="EXCCALMANO7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FALLEBA10">#REF!</definedName>
    <definedName name="FALLEBA6">#REF!</definedName>
    <definedName name="FECHACREACION">#REF!</definedName>
    <definedName name="FIBVID">#REF!</definedName>
    <definedName name="FLUXOMETROINODORO">#REF!</definedName>
    <definedName name="FLUXOMETROORINAL">#REF!</definedName>
    <definedName name="FORMALETA">#REF!</definedName>
    <definedName name="FRAGUA">'[1]analisis de costo'!#REF!</definedName>
    <definedName name="GABCONINC01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L">#REF!</definedName>
    <definedName name="GOTEROCOL">'[1]analisis de costo'!#REF!</definedName>
    <definedName name="GOTERORAN">'[1]analisis de costo'!#REF!</definedName>
    <definedName name="GRANZOTEF">#REF!</definedName>
    <definedName name="GRANZOTEG">#REF!</definedName>
    <definedName name="GRAVA">#REF!</definedName>
    <definedName name="GRAVA38">#REF!</definedName>
    <definedName name="H">#N/A</definedName>
    <definedName name="HAANT4015124238">'[1]analisis de costo'!#REF!</definedName>
    <definedName name="HAANT4015180238">'[1]analisis de costo'!#REF!</definedName>
    <definedName name="HAANT4015210238">'[1]analisis de costo'!#REF!</definedName>
    <definedName name="HAANT4015240238">'[1]analisis de costo'!#REF!</definedName>
    <definedName name="HACOL20201244041238A20LIG">'[1]analisis de costo'!#REF!</definedName>
    <definedName name="HACOL20201244043814A20LIG">'[1]analisis de costo'!#REF!</definedName>
    <definedName name="HACOL20201244043814A20MANO">'[1]analisis de costo'!#REF!</definedName>
    <definedName name="HACOL2020180404122538A20">'[1]analisis de costo'!#REF!</definedName>
    <definedName name="HACOL2020180604122538A20">'[1]analisis de costo'!#REF!</definedName>
    <definedName name="HACOL20201806041238A20">'[1]analisis de costo'!#REF!</definedName>
    <definedName name="HACOL2030180604122538A20">'[1]analisis de costo'!#REF!</definedName>
    <definedName name="HACOL20301806041238A20">'[1]analisis de costo'!#REF!</definedName>
    <definedName name="HACOL30301244081238A20MANO">'[1]analisis de costo'!#REF!</definedName>
    <definedName name="HACOL3030180408122538A30">'[1]analisis de costo'!#REF!</definedName>
    <definedName name="HACOL3030180408122538A30PORT">'[1]analisis de costo'!#REF!</definedName>
    <definedName name="HACOL30301804081238A30">'[1]analisis de costo'!#REF!</definedName>
    <definedName name="HACOL30301804081238A30PORT">'[1]analisis de costo'!#REF!</definedName>
    <definedName name="HACOL3030180608122538A30">'[1]analisis de costo'!#REF!</definedName>
    <definedName name="HACOL3030180608122538A30PORT">'[1]analisis de costo'!#REF!</definedName>
    <definedName name="HACOL30301806081238A30">'[1]analisis de costo'!#REF!</definedName>
    <definedName name="HACOL30301806081238A30PORT">'[1]analisis de costo'!#REF!</definedName>
    <definedName name="HACOL30302104043438A30">'[1]analisis de costo'!#REF!</definedName>
    <definedName name="HACOL30302104043438A30PORT">'[1]analisis de costo'!#REF!</definedName>
    <definedName name="HACOL30302106043438A30">'[1]analisis de costo'!#REF!</definedName>
    <definedName name="HACOL30302106043438A30PORT">'[1]analisis de costo'!#REF!</definedName>
    <definedName name="HACOL30302404043438A30">'[1]analisis de costo'!#REF!</definedName>
    <definedName name="HACOL30302404043438A30PORT">'[1]analisis de costo'!#REF!</definedName>
    <definedName name="HACOL30302406043438A30">'[1]analisis de costo'!#REF!</definedName>
    <definedName name="HACOL30302406043438A30PORT">'[1]analisis de costo'!#REF!</definedName>
    <definedName name="HACOL30401244043438A30MANO">'[1]analisis de costo'!#REF!</definedName>
    <definedName name="HACOL30401804043438A30">'[1]analisis de costo'!#REF!</definedName>
    <definedName name="HACOL30401804043438A30PORT">'[1]analisis de costo'!#REF!</definedName>
    <definedName name="HACOL30401806043438A30">'[1]analisis de costo'!#REF!</definedName>
    <definedName name="HACOL30401806043438A30PORT">'[1]analisis de costo'!#REF!</definedName>
    <definedName name="HACOL30402104043438A30">'[1]analisis de costo'!#REF!</definedName>
    <definedName name="HACOL30402104043438A30PORT">'[1]analisis de costo'!#REF!</definedName>
    <definedName name="HACOL30402106043438A30">'[1]analisis de costo'!#REF!</definedName>
    <definedName name="HACOL30402106043438A30PORT">'[1]analisis de costo'!#REF!</definedName>
    <definedName name="HACOL30402404043438A30">'[1]analisis de costo'!#REF!</definedName>
    <definedName name="HACOL30402404043438A30PORT">'[1]analisis de costo'!#REF!</definedName>
    <definedName name="HACOL30402406043438A30">'[1]analisis de costo'!#REF!</definedName>
    <definedName name="HACOL30402406043438A30PORT">'[1]analisis de costo'!#REF!</definedName>
    <definedName name="HACOL40401244041243438A20MANO">'[1]analisis de costo'!#REF!</definedName>
    <definedName name="HACOL4040180404124342538A20">'[1]analisis de costo'!#REF!</definedName>
    <definedName name="HACOL4040180404124342538A20PORT">'[1]analisis de costo'!#REF!</definedName>
    <definedName name="HACOL40401804041243438A20">'[1]analisis de costo'!#REF!</definedName>
    <definedName name="HACOL40401804041243438A20PORT">'[1]analisis de costo'!#REF!</definedName>
    <definedName name="HACOL4040180604124342538A30">'[1]analisis de costo'!#REF!</definedName>
    <definedName name="HACOL4040180604124342538A30PORT">'[1]analisis de costo'!#REF!</definedName>
    <definedName name="HACOL40401806041243438A30">'[1]analisis de costo'!#REF!</definedName>
    <definedName name="HACOL40401806041243438A30PORT">'[1]analisis de costo'!#REF!</definedName>
    <definedName name="HACOL4040210404122543438A20">'[1]analisis de costo'!#REF!</definedName>
    <definedName name="HACOL4040210404122543438A20PORT">'[1]analisis de costo'!#REF!</definedName>
    <definedName name="HACOL40402104041243438A20">'[1]analisis de costo'!#REF!</definedName>
    <definedName name="HACOL40402104041243438A20PORT">'[1]analisis de costo'!#REF!</definedName>
    <definedName name="HACOL4040210604122543438A30">'[1]analisis de costo'!#REF!</definedName>
    <definedName name="HACOL4040210604122543438A30PORT">'[1]analisis de costo'!#REF!</definedName>
    <definedName name="HACOL40402106041243438A30">'[1]analisis de costo'!#REF!</definedName>
    <definedName name="HACOL40402106041243438A30PORT">'[1]analisis de costo'!#REF!</definedName>
    <definedName name="HACOL4040240404122543438A20">'[1]analisis de costo'!#REF!</definedName>
    <definedName name="HACOL4040240404122543438A20PORT">'[1]analisis de costo'!#REF!</definedName>
    <definedName name="HACOL40402404041243438A20">'[1]analisis de costo'!#REF!</definedName>
    <definedName name="HACOL40402404041243438A20PORT">'[1]analisis de costo'!#REF!</definedName>
    <definedName name="HACOL4040240604122543438A30">'[1]analisis de costo'!#REF!</definedName>
    <definedName name="HACOL4040240604122543438A30PORT">'[1]analisis de costo'!#REF!</definedName>
    <definedName name="HACOL40402406041243438A30">'[1]analisis de costo'!#REF!</definedName>
    <definedName name="HACOL40402406041243438A30PORT">'[1]analisis de costo'!#REF!</definedName>
    <definedName name="HACOL5050124404344138A20MANO">'[1]analisis de costo'!#REF!</definedName>
    <definedName name="HACOL5050180404344138A20">'[1]analisis de costo'!#REF!</definedName>
    <definedName name="HACOL5050180404344138A20PORT">'[1]analisis de costo'!#REF!</definedName>
    <definedName name="HACOL5050180604344138A20">'[1]analisis de costo'!#REF!</definedName>
    <definedName name="HACOL5050180604344138A20PORT">'[1]analisis de costo'!#REF!</definedName>
    <definedName name="HACOL5050210404344138A20">'[1]analisis de costo'!#REF!</definedName>
    <definedName name="HACOL5050210404344138A20PORT">'[1]analisis de costo'!#REF!</definedName>
    <definedName name="HACOL5050210604344138A20">'[1]analisis de costo'!#REF!</definedName>
    <definedName name="HACOL5050210604344138A20PORT">'[1]analisis de costo'!#REF!</definedName>
    <definedName name="HACOL5050240404344138A20">'[1]analisis de costo'!#REF!</definedName>
    <definedName name="HACOL5050240404344138A20PORT">'[1]analisis de costo'!#REF!</definedName>
    <definedName name="HACOL5050240604344138A20">'[1]analisis de costo'!#REF!</definedName>
    <definedName name="HACOL5050240604344138A20PORT">'[1]analisis de costo'!#REF!</definedName>
    <definedName name="HACOL60601244012138A20MANO">'[1]analisis de costo'!#REF!</definedName>
    <definedName name="HACOL60601804012138A20">'[1]analisis de costo'!#REF!</definedName>
    <definedName name="HACOL60601804012138A30PORT">'[1]analisis de costo'!#REF!</definedName>
    <definedName name="HACOL60601806012138A30">'[1]analisis de costo'!#REF!</definedName>
    <definedName name="HACOL60601806012138A30PORT">'[1]analisis de costo'!#REF!</definedName>
    <definedName name="HACOL60602104012138A20">'[1]analisis de costo'!#REF!</definedName>
    <definedName name="HACOL60602104012138A30PORT">'[1]analisis de costo'!#REF!</definedName>
    <definedName name="HACOL60602106012138A30">'[1]analisis de costo'!#REF!</definedName>
    <definedName name="HACOL60602106012138A30PORT">'[1]analisis de costo'!#REF!</definedName>
    <definedName name="HACOL60602404012138A20">'[1]analisis de costo'!#REF!</definedName>
    <definedName name="HACOL60602404012138A20PORT">'[1]analisis de costo'!#REF!</definedName>
    <definedName name="HACOL60602406012138A20">'[1]analisis de costo'!#REF!</definedName>
    <definedName name="HACOL60602406012138A20PORT">'[1]analisis de costo'!#REF!</definedName>
    <definedName name="HAPISO38A20AD124ESP15">'[1]analisis de costo'!$G$3887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ILO">#REF!</definedName>
    <definedName name="HOJASEGUETA">#REF!</definedName>
    <definedName name="HORMINDUS">#REF!</definedName>
    <definedName name="IMPERMEABILIZANTES">#REF!</definedName>
    <definedName name="INSTVENT">#REF!</definedName>
    <definedName name="INSUMOS">#REF!</definedName>
    <definedName name="ITBIS">#REF!</definedName>
    <definedName name="JAGS">#REF!</definedName>
    <definedName name="JUNTACERA">#REF!</definedName>
    <definedName name="LABORATORIO">#REF!</definedName>
    <definedName name="LAMPARAS">#REF!</definedName>
    <definedName name="LATEX">#REF!</definedName>
    <definedName name="LAVADEROS">#REF!</definedName>
    <definedName name="LIGADORA">#REF!</definedName>
    <definedName name="LIMPESC">#REF!</definedName>
    <definedName name="LIMPSALCERA">#REF!</definedName>
    <definedName name="LIMPTUBOCPVC14">#REF!</definedName>
    <definedName name="LIMPTUBOCPVCPINTA">#REF!</definedName>
    <definedName name="LIMPZOC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UBRICANTE">#REF!</definedName>
    <definedName name="MA">#REF!</definedName>
    <definedName name="MACA">#REF!</definedName>
    <definedName name="MADE">#REF!</definedName>
    <definedName name="MADEMTECHOHAMALLA">#REF!</definedName>
    <definedName name="MADEMTECHOHAVAR">#REF!</definedName>
    <definedName name="MADERAS">#REF!</definedName>
    <definedName name="MAEL">#REF!</definedName>
    <definedName name="MALLAS">#REF!</definedName>
    <definedName name="MANG34NEGRACALENT">#REF!</definedName>
    <definedName name="MAPI">#REF!</definedName>
    <definedName name="MAPL">#REF!</definedName>
    <definedName name="MARCOCA">#REF!</definedName>
    <definedName name="MARCOPI">#REF!</definedName>
    <definedName name="MATINST">#REF!</definedName>
    <definedName name="MAVA">#REF!</definedName>
    <definedName name="MEZCBAN">#REF!</definedName>
    <definedName name="MEZCBIDET">#REF!</definedName>
    <definedName name="MEZCFREG">#REF!</definedName>
    <definedName name="MEZCLAV">#REF!</definedName>
    <definedName name="MOACERA">#REF!</definedName>
    <definedName name="MOALBA">#REF!</definedName>
    <definedName name="MOBADEN">#REF!</definedName>
    <definedName name="MOBADENES">#REF!</definedName>
    <definedName name="MOBASECON">#REF!</definedName>
    <definedName name="MOBLOQUES">#REF!</definedName>
    <definedName name="MOCANTOS">#REF!</definedName>
    <definedName name="MOCAPATER">#REF!</definedName>
    <definedName name="MOCARETEO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CRI1520PARED">#REF!</definedName>
    <definedName name="MOCERIMP1520PARED">#REF!</definedName>
    <definedName name="MOCOLOCADIC">#REF!</definedName>
    <definedName name="MOCONTEN553015">#REF!</definedName>
    <definedName name="MOCONTENES">#REF!</definedName>
    <definedName name="MOCU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TRIAS">#REF!</definedName>
    <definedName name="MOEXCAVAR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STACCES">#REF!</definedName>
    <definedName name="MOINSTVENTANAS">#REF!</definedName>
    <definedName name="MOLABVARIAS">#REF!</definedName>
    <definedName name="MOLADRILLOS">#REF!</definedName>
    <definedName name="MOLAVADEROS">#REF!</definedName>
    <definedName name="MOLOSETATERRAZA">#REF!</definedName>
    <definedName name="MOMALLACICL">#REF!</definedName>
    <definedName name="MOMARMOL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EDRAS">#REF!</definedName>
    <definedName name="MOPINTURA">#REF!</definedName>
    <definedName name="MOPINTURAAGUA">#REF!</definedName>
    <definedName name="MOPINTURAMANT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SUBIRMAT">#REF!</definedName>
    <definedName name="MOTELE">#REF!</definedName>
    <definedName name="MOTERMTECHOS">#REF!</definedName>
    <definedName name="MOTRAMPA">#REF!</definedName>
    <definedName name="MOVACIADOS">#REF!</definedName>
    <definedName name="MOVARILLEROS">#REF!</definedName>
    <definedName name="MOVARIOS">#REF!</definedName>
    <definedName name="MOYESO">#REF!</definedName>
    <definedName name="MOZABALETAPISO">#REF!</definedName>
    <definedName name="MOZABALETATECHO">#REF!</definedName>
    <definedName name="NATILLA">'[1]analisis de costo'!#REF!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ERMAN">#REF!</definedName>
    <definedName name="OPERPAL">#REF!</definedName>
    <definedName name="ORINAL12">#REF!</definedName>
    <definedName name="ORINALPEQ">#REF!</definedName>
    <definedName name="OXIDOROJO">#REF!</definedName>
    <definedName name="P12BLOCK12">#REF!</definedName>
    <definedName name="P12BLOCK6">#REF!</definedName>
    <definedName name="P12BLOCK8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M">#REF!</definedName>
    <definedName name="PALPUA14">#REF!</definedName>
    <definedName name="PALPUA16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UCHA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EDRAS">#REF!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URAS">#REF!</definedName>
    <definedName name="PISOS">#REF!</definedName>
    <definedName name="PLADRILLO2X2X8">#REF!</definedName>
    <definedName name="PLADRILLO2X4X8">#REF!</definedName>
    <definedName name="PLAJ4040GRI">#REF!</definedName>
    <definedName name="PLAMPARAFLUORES24">#REF!</definedName>
    <definedName name="PLAMPARAFLUORESSUP2TDIFTRANS">#REF!</definedName>
    <definedName name="PLANTASELECT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RTACANDADO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JASLIV">#REF!</definedName>
    <definedName name="PREJASREF">#REF!</definedName>
    <definedName name="PREPARARPISO">#REF!</definedName>
    <definedName name="PROP">#REF!</definedName>
    <definedName name="PROY">#REF!</definedName>
    <definedName name="PSILICOOLCRI">#REF!</definedName>
    <definedName name="PSOLDADURA">#REF!</definedName>
    <definedName name="PTABLETAGRIS">#REF!</definedName>
    <definedName name="PTABLETAROJA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ROBLE">#REF!</definedName>
    <definedName name="PTAPANESPROBLE">#REF!</definedName>
    <definedName name="PTAPANVAIVENROBLE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PVC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">#REF!</definedName>
    <definedName name="PULESC">#REF!</definedName>
    <definedName name="PULMES">#REF!</definedName>
    <definedName name="PULREPPVIEJO">#REF!</definedName>
    <definedName name="PULSUPER">#REF!</definedName>
    <definedName name="PULYCRISTAL">#REF!</definedName>
    <definedName name="PULYSAL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LA">#REF!</definedName>
    <definedName name="REJILLAPISO">#REF!</definedName>
    <definedName name="REJILLAPISOALUM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ELLOTECHO">'[1]analisis de costo'!#REF!</definedName>
    <definedName name="RESANE">'[1]analisis de costo'!#REF!</definedName>
    <definedName name="RETFRA">#REF!</definedName>
    <definedName name="RNCARQSA">#REF!</definedName>
    <definedName name="RNCJAGS">#REF!</definedName>
    <definedName name="ROBLEBRA">#REF!</definedName>
    <definedName name="ROSETA">#REF!</definedName>
    <definedName name="RUEDACAJABOLA3">#REF!</definedName>
    <definedName name="RUSTICO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TANQUEAGUA">#REF!</definedName>
    <definedName name="TAPACISALUM2727">#REF!</definedName>
    <definedName name="TAPAINODNAT">#REF!</definedName>
    <definedName name="TAPE">#REF!</definedName>
    <definedName name="TAPE23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C">#REF!</definedName>
    <definedName name="TCCA">#REF!</definedName>
    <definedName name="TCDE">#REF!</definedName>
    <definedName name="TCEL">#REF!</definedName>
    <definedName name="TCPI">#REF!</definedName>
    <definedName name="TCPL">#REF!</definedName>
    <definedName name="TCVA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JAGS">#REF!</definedName>
    <definedName name="THINNER">#REF!</definedName>
    <definedName name="TINACOS">#REF!</definedName>
    <definedName name="_xlnm.Print_Titles" localSheetId="0">'PRESUP. REV.'!$1:$8</definedName>
    <definedName name="TNC">#REF!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PEMARMOLITE">#REF!</definedName>
    <definedName name="TORN3X38">#REF!</definedName>
    <definedName name="TORNILLO">#REF!</definedName>
    <definedName name="TORNILLOSFIJARARAN">#REF!</definedName>
    <definedName name="TRANINSTVENTYPTA">#REF!</definedName>
    <definedName name="TRANSMINBARRO">#REF!</definedName>
    <definedName name="TRANSTEJA165000">#REF!</definedName>
    <definedName name="TRANSTEJA16INT">#REF!</definedName>
    <definedName name="TRATARMADERA">#REF!</definedName>
    <definedName name="TRIPLESEAL">#REF!</definedName>
    <definedName name="TUBCOB">#REF!</definedName>
    <definedName name="TUBCPVC">#REF!</definedName>
    <definedName name="TUBGAS">#REF!</definedName>
    <definedName name="TUBHG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DOLAR">#REF!</definedName>
    <definedName name="USOSMADERA">#REF!</definedName>
    <definedName name="VACIADO">#REF!</definedName>
    <definedName name="VAIVEN">#REF!</definedName>
    <definedName name="VENPVC">#REF!</definedName>
    <definedName name="VENTANAS">#REF!</definedName>
    <definedName name="VIOLINAR1CARA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ZINC24">#REF!</definedName>
    <definedName name="ZINC26">#REF!</definedName>
    <definedName name="ZINC27">#REF!</definedName>
    <definedName name="ZINC34">#REF!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43" i="1"/>
  <c r="F41" i="1"/>
  <c r="G67" i="1"/>
  <c r="F39" i="1"/>
  <c r="F37" i="1"/>
  <c r="F35" i="1"/>
  <c r="G21" i="1"/>
  <c r="F13" i="1"/>
  <c r="G99" i="1" l="1"/>
  <c r="G101" i="1"/>
  <c r="D93" i="1"/>
  <c r="F66" i="1" l="1"/>
  <c r="F58" i="1"/>
  <c r="F73" i="1"/>
  <c r="F71" i="1"/>
  <c r="F65" i="1"/>
  <c r="F64" i="1"/>
  <c r="F63" i="1"/>
  <c r="F62" i="1"/>
  <c r="F59" i="1"/>
  <c r="F57" i="1"/>
  <c r="F56" i="1"/>
  <c r="F55" i="1"/>
  <c r="F48" i="1"/>
  <c r="F47" i="1"/>
  <c r="F46" i="1"/>
  <c r="G43" i="1"/>
  <c r="G41" i="1"/>
  <c r="G76" i="1" s="1"/>
  <c r="G39" i="1"/>
  <c r="G37" i="1"/>
  <c r="G35" i="1"/>
  <c r="F33" i="1"/>
  <c r="F32" i="1"/>
  <c r="F29" i="1"/>
  <c r="G29" i="1" s="1"/>
  <c r="F28" i="1"/>
  <c r="F27" i="1"/>
  <c r="G27" i="1" s="1"/>
  <c r="F26" i="1"/>
  <c r="F25" i="1"/>
  <c r="F24" i="1"/>
  <c r="G24" i="1" s="1"/>
  <c r="F23" i="1"/>
  <c r="F21" i="1"/>
  <c r="F20" i="1"/>
  <c r="F19" i="1"/>
  <c r="F18" i="1"/>
  <c r="F17" i="1"/>
  <c r="F16" i="1"/>
  <c r="A15" i="1"/>
  <c r="A23" i="1" s="1"/>
  <c r="G13" i="1"/>
  <c r="G66" i="1" l="1"/>
  <c r="G33" i="1"/>
  <c r="G48" i="1"/>
  <c r="G59" i="1"/>
  <c r="G73" i="1"/>
  <c r="G75" i="1" s="1"/>
  <c r="A24" i="1"/>
  <c r="A26" i="1"/>
  <c r="A29" i="1" l="1"/>
  <c r="A31" i="1" s="1"/>
  <c r="A27" i="1"/>
  <c r="G93" i="1" l="1"/>
  <c r="F83" i="1"/>
  <c r="F81" i="1"/>
  <c r="F79" i="1"/>
  <c r="G91" i="1"/>
  <c r="G95" i="1"/>
  <c r="F82" i="1"/>
  <c r="F80" i="1"/>
  <c r="F78" i="1"/>
  <c r="G97" i="1" s="1"/>
  <c r="A32" i="1"/>
  <c r="A33" i="1" s="1"/>
  <c r="A35" i="1"/>
  <c r="A37" i="1" s="1"/>
  <c r="A39" i="1" s="1"/>
  <c r="A41" i="1" s="1"/>
  <c r="A43" i="1" s="1"/>
  <c r="G85" i="1" l="1"/>
  <c r="G89" i="1" s="1"/>
  <c r="G86" i="1" l="1"/>
  <c r="G87" i="1" l="1"/>
  <c r="G103" i="1" s="1"/>
</calcChain>
</file>

<file path=xl/sharedStrings.xml><?xml version="1.0" encoding="utf-8"?>
<sst xmlns="http://schemas.openxmlformats.org/spreadsheetml/2006/main" count="141" uniqueCount="100">
  <si>
    <t>CORPORACION DEL ACUEDUCTO Y ALCANTARILLADO DE SANTO DOMINGO</t>
  </si>
  <si>
    <t>* * * C. A. A. S. D. * * *</t>
  </si>
  <si>
    <t>DIRECCION DE INGENIERIA</t>
  </si>
  <si>
    <t>No.</t>
  </si>
  <si>
    <t>Descripción</t>
  </si>
  <si>
    <t>Cantidad</t>
  </si>
  <si>
    <t>Unidad</t>
  </si>
  <si>
    <t>Precio RD$</t>
  </si>
  <si>
    <t>Costo RD$</t>
  </si>
  <si>
    <t>Sub-Total</t>
  </si>
  <si>
    <t>FASE A.-</t>
  </si>
  <si>
    <t>RED RECOLECTORA DE AGUAS RESIDUALES</t>
  </si>
  <si>
    <t>TRABAJOS PRELIMINARES:</t>
  </si>
  <si>
    <t>1.1.-</t>
  </si>
  <si>
    <t xml:space="preserve">Replanteo y Control Topográfico                                                                                                                        </t>
  </si>
  <si>
    <t>ML</t>
  </si>
  <si>
    <t>MOVIMIENTO DE TIERRA:</t>
  </si>
  <si>
    <t>2.1.-</t>
  </si>
  <si>
    <t xml:space="preserve">Excavación Material no Clasificado con Retroexcavadora </t>
  </si>
  <si>
    <t>M3</t>
  </si>
  <si>
    <t>2.2.-</t>
  </si>
  <si>
    <t>Suministro y Colocación Asiento de Arena</t>
  </si>
  <si>
    <t>2.3.-</t>
  </si>
  <si>
    <t xml:space="preserve">Relleno Compactado con Maquito  </t>
  </si>
  <si>
    <t>2.4.-</t>
  </si>
  <si>
    <t xml:space="preserve">Suministro de Material Para Relleno </t>
  </si>
  <si>
    <t>2.5.-</t>
  </si>
  <si>
    <t xml:space="preserve">Bote de Material Sobrante </t>
  </si>
  <si>
    <t>2.6.-</t>
  </si>
  <si>
    <t xml:space="preserve">Corte de Asfalto con Maquina </t>
  </si>
  <si>
    <t>SUMINISTRO TUBERÍAS DE:</t>
  </si>
  <si>
    <t>Ø8'' PVC SDR-32.5</t>
  </si>
  <si>
    <t>COLOCACIÓN TUBERÍAS DE:</t>
  </si>
  <si>
    <t>Ø8' PVC SDR-32.5</t>
  </si>
  <si>
    <t>PA</t>
  </si>
  <si>
    <t>CEMENTO SOLVENTE</t>
  </si>
  <si>
    <t>GALON</t>
  </si>
  <si>
    <t>CONSTRUCCIÓN REGISTROS LADRILLOS DE:</t>
  </si>
  <si>
    <t xml:space="preserve"> 2.01 @ 2.50 mts (Incluye Movimiento de Tierra, con Retroexcavadora con Esteras)</t>
  </si>
  <si>
    <t>UD</t>
  </si>
  <si>
    <t>2.51 @ 3.00 mts  (Incluye Movimiento de Tierra, con Retroexcavadora con Esteras)</t>
  </si>
  <si>
    <t>REPARACION DE SERVICIOS EXISTENTES , COMO CORRECION DE AVERIAS, REPARACION DE LINEAS TELEFONICAS, ETC. (Cubicar esta Partida detallando las actividades realizadas)</t>
  </si>
  <si>
    <t>TRANSPORTE INTERNO TUBERIAS Ø8" PVC</t>
  </si>
  <si>
    <t>INTERCONEXIÓN DE REGISTROS  A FILTRANTES, INCLUYE: MOVIMIENTO DE TIERRA, SUMINISTRO Y COLOCACION TUBERIAS DE Ø8" PVC (3.00 UDS):</t>
  </si>
  <si>
    <t>REPOSICION DE ASFALTO, e=2"</t>
  </si>
  <si>
    <t>M2</t>
  </si>
  <si>
    <t>LIMPIEZA CONTINUA Y FINAL (INCLUYE BOTE Y PINTURA PARA SEÑALIZACION DE PARQUEOS)</t>
  </si>
  <si>
    <t>12.-</t>
  </si>
  <si>
    <t xml:space="preserve">SEÑALIZACIÓN Y MANEJO DE TRANSITO </t>
  </si>
  <si>
    <t>12.1.-</t>
  </si>
  <si>
    <t>Cinta Aviso de Peligro</t>
  </si>
  <si>
    <t>12.2.-</t>
  </si>
  <si>
    <t>Letreros de Anunciando Obra</t>
  </si>
  <si>
    <t>12.3.-</t>
  </si>
  <si>
    <t>Personal de apoyo para manejo de trafico en Horario Diurno, Nocturno y Dias Feriados (3.00 Hombres x 3.00 dias/noches)</t>
  </si>
  <si>
    <t>DIAS</t>
  </si>
  <si>
    <t>SUB-TOTAL COSTOS DIRECTOS FASE "A"</t>
  </si>
  <si>
    <t>FASE B.-</t>
  </si>
  <si>
    <t>CONSTRUCCIÓN DE SEIS (6.00) FILTRANTES, TRES (3.00) EN EL BLOQUE G Y TRES (3.00) EN EL BLOQUE E</t>
  </si>
  <si>
    <t xml:space="preserve">FILTRANTES EN EL BLOQUE G, PERFORADOS EN Ø12'' ENCAMIZADOS EN Ø10'', ACERO, 160 PIES CADA UNO </t>
  </si>
  <si>
    <t xml:space="preserve">Perforación a Percución de tres (3.00) Filtrantes Acero </t>
  </si>
  <si>
    <t>PL</t>
  </si>
  <si>
    <t>1.2.-</t>
  </si>
  <si>
    <t>Hincado de columna, Tubería de Ø10'' Acero, corte y soldadura</t>
  </si>
  <si>
    <t>1.3.-</t>
  </si>
  <si>
    <t>Ranurado de Tubería de  Ø10'' Acero</t>
  </si>
  <si>
    <t>1.4.-</t>
  </si>
  <si>
    <t>Suministro de Tubería de  Ø10'' Acero</t>
  </si>
  <si>
    <t>2.-</t>
  </si>
  <si>
    <t xml:space="preserve">FILTRANTES EN EL BLOQUE E, PERFORADOS EN Ø12'' ENCAMIZADOS EN Ø10'', ACERO, 160 PIES CADA UNO </t>
  </si>
  <si>
    <t xml:space="preserve">Perforación a Percución de tres (3.00) Filtrantes, Acero </t>
  </si>
  <si>
    <t>SUB-TOTAL COSTOS DIRECTOS FASE "B"</t>
  </si>
  <si>
    <t>FASE C.-</t>
  </si>
  <si>
    <t>MANTENIMIENTO PARA LAS UNIDADES DE TRATAMIENTO CONCERNIENTE A LOS BLOQUES  E Y G</t>
  </si>
  <si>
    <t xml:space="preserve">CAMION SUCCIONADOR DE AGUAS RESIDUALES DE 4,500 Gls </t>
  </si>
  <si>
    <t>VIAJES</t>
  </si>
  <si>
    <t>LIMPIEZA FINAL DEL AREA</t>
  </si>
  <si>
    <t>SUB-TOTAL COSTOS DIRECTOS FASE "C"</t>
  </si>
  <si>
    <t>SUB-TOTAL COSTOS DIRECTOS FASE  "A + B + C "</t>
  </si>
  <si>
    <t>DIRECCION TECNICA</t>
  </si>
  <si>
    <t>GASTOS ADMINISTRATIVOS</t>
  </si>
  <si>
    <t>TRANSPORTE</t>
  </si>
  <si>
    <t>SEGUROS Y FIANZA</t>
  </si>
  <si>
    <t>LEY # 6/86</t>
  </si>
  <si>
    <t>SUPERVISION C.A.A.S.D.</t>
  </si>
  <si>
    <t xml:space="preserve"> </t>
  </si>
  <si>
    <t>TOTAL DE GASTOS INDIRECTOS</t>
  </si>
  <si>
    <t>SUB-TOTAL GENERAL</t>
  </si>
  <si>
    <t>EQUIPAMIENTO CAASD</t>
  </si>
  <si>
    <t>IMPREVISTOS</t>
  </si>
  <si>
    <t>CODIA</t>
  </si>
  <si>
    <t>PRUEBA DE COMPACTACIÓN                                                     (Presentar facturas)</t>
  </si>
  <si>
    <t>TRANSPORTE DE EQUIPO PESADO                           (Ida y Vuelta) Presentar Facturas</t>
  </si>
  <si>
    <t>TOTAL GENERAL A CONTRATAR</t>
  </si>
  <si>
    <t>1.5.-</t>
  </si>
  <si>
    <t>Suministro y colocacion de tapa de Acero 60 cms</t>
  </si>
  <si>
    <t>Suministro y colocación de tapa de Acero 60 cms</t>
  </si>
  <si>
    <t>PRESUPUESTO ESTIMADO:   COLOCACIÓN  RED  COLECTORA DE  Ø8" PVC  SDR-32.5  AGUAS RESIDUALES, PARA LA INTERCONEXIÓN DE NUEVOS FILTRANTES UBICADO EN LA AUTOPISTA DUARTE, KM 11 1/2. SANTO DOMINGO OESTE</t>
  </si>
  <si>
    <t>CUENCA HIDROGRAFICA</t>
  </si>
  <si>
    <t>ITBIS (18% DE DIRECCIÓN TÉCNICA)SEGÚN NORMA 07-2007 DGII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</si>
</sst>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$-1C0A]dd\-mmm\-yy"/>
    <numFmt numFmtId="165" formatCode="_-* #,##0.00_-;\-* #,##0.00_-;_-* \-??_-;_-@_-"/>
    <numFmt numFmtId="166" formatCode="_(* #,##0.00_);_(* \(#,##0.00\);_(* \-??_);_(@_)"/>
    <numFmt numFmtId="167" formatCode="#,##0.\-"/>
    <numFmt numFmtId="168" formatCode="_-* #,##0.00\ _€_-;\-* #,##0.00\ _€_-;_-* \-??\ _€_-;_-@_-"/>
    <numFmt numFmtId="169" formatCode="#,##0.00;[Red]\-#,##0.00"/>
    <numFmt numFmtId="170" formatCode="#,##0.#&quot;.-&quot;"/>
    <numFmt numFmtId="171" formatCode="0.00_);\(0.00\)"/>
    <numFmt numFmtId="172" formatCode="[$-1C0A]#,##0.00_);[Red]\(#,##0.00\)"/>
    <numFmt numFmtId="173" formatCode="[$-1C0A]#,##0.00\ ;\(#,##0.00\)"/>
    <numFmt numFmtId="174" formatCode="0.0%"/>
    <numFmt numFmtId="175" formatCode="0.0_)"/>
    <numFmt numFmtId="176" formatCode="0.00_)"/>
  </numFmts>
  <fonts count="32" x14ac:knownFonts="1">
    <font>
      <sz val="10"/>
      <name val="Arial"/>
      <charset val="1"/>
    </font>
    <font>
      <sz val="10"/>
      <name val="Arial"/>
      <family val="2"/>
    </font>
    <font>
      <b/>
      <sz val="16"/>
      <color rgb="FF000000"/>
      <name val="Times New Roman"/>
      <family val="1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6"/>
      <color rgb="FF000000"/>
      <name val="Times New Roman"/>
      <family val="1"/>
      <charset val="1"/>
    </font>
    <font>
      <b/>
      <sz val="16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sz val="14"/>
      <color rgb="FF000000"/>
      <name val="Verdana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2"/>
      <name val="Arial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Times New Roman"/>
      <family val="1"/>
      <charset val="1"/>
    </font>
    <font>
      <b/>
      <sz val="14"/>
      <name val="Arial"/>
      <family val="2"/>
      <charset val="1"/>
    </font>
    <font>
      <sz val="10"/>
      <name val="Arial"/>
      <family val="2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name val="TechnicLite"/>
      <charset val="2"/>
    </font>
    <font>
      <b/>
      <sz val="12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</font>
    <font>
      <sz val="14"/>
      <name val="Arial"/>
      <family val="2"/>
      <charset val="1"/>
    </font>
    <font>
      <sz val="13"/>
      <color rgb="FF000000"/>
      <name val="Arial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B4C7E7"/>
        <bgColor rgb="FFA6CAF0"/>
      </patternFill>
    </fill>
  </fills>
  <borders count="1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0">
    <xf numFmtId="0" fontId="0" fillId="0" borderId="0"/>
    <xf numFmtId="166" fontId="1" fillId="0" borderId="0" applyBorder="0" applyProtection="0"/>
    <xf numFmtId="9" fontId="1" fillId="0" borderId="0" applyBorder="0" applyProtection="0"/>
    <xf numFmtId="0" fontId="13" fillId="0" borderId="0"/>
    <xf numFmtId="165" fontId="1" fillId="0" borderId="0" applyBorder="0" applyProtection="0"/>
    <xf numFmtId="166" fontId="1" fillId="0" borderId="0" applyBorder="0" applyProtection="0"/>
    <xf numFmtId="0" fontId="13" fillId="0" borderId="0"/>
    <xf numFmtId="165" fontId="1" fillId="0" borderId="0" applyBorder="0" applyProtection="0"/>
    <xf numFmtId="165" fontId="1" fillId="0" borderId="0" applyBorder="0" applyProtection="0"/>
    <xf numFmtId="0" fontId="13" fillId="0" borderId="0"/>
    <xf numFmtId="0" fontId="22" fillId="0" borderId="0"/>
    <xf numFmtId="166" fontId="22" fillId="0" borderId="0" applyFill="0" applyBorder="0" applyAlignment="0" applyProtection="0"/>
    <xf numFmtId="165" fontId="1" fillId="0" borderId="0" applyBorder="0" applyProtection="0"/>
    <xf numFmtId="0" fontId="27" fillId="0" borderId="0"/>
    <xf numFmtId="0" fontId="13" fillId="0" borderId="0"/>
    <xf numFmtId="9" fontId="1" fillId="0" borderId="0" applyBorder="0" applyProtection="0"/>
    <xf numFmtId="166" fontId="1" fillId="0" borderId="0" applyBorder="0" applyProtection="0"/>
    <xf numFmtId="0" fontId="1" fillId="0" borderId="0"/>
    <xf numFmtId="168" fontId="13" fillId="0" borderId="0"/>
    <xf numFmtId="168" fontId="13" fillId="0" borderId="0"/>
  </cellStyleXfs>
  <cellXfs count="23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5" xfId="3" applyFont="1" applyFill="1" applyBorder="1" applyAlignment="1">
      <alignment horizontal="right" vertical="center" wrapText="1"/>
    </xf>
    <xf numFmtId="0" fontId="14" fillId="2" borderId="6" xfId="3" applyFont="1" applyFill="1" applyBorder="1" applyAlignment="1">
      <alignment vertical="center" wrapText="1"/>
    </xf>
    <xf numFmtId="4" fontId="15" fillId="2" borderId="6" xfId="3" applyNumberFormat="1" applyFont="1" applyFill="1" applyBorder="1" applyAlignment="1">
      <alignment vertical="center" wrapText="1"/>
    </xf>
    <xf numFmtId="0" fontId="15" fillId="2" borderId="6" xfId="3" applyFont="1" applyFill="1" applyBorder="1" applyAlignment="1">
      <alignment horizontal="center" vertical="center" wrapText="1"/>
    </xf>
    <xf numFmtId="165" fontId="15" fillId="2" borderId="6" xfId="4" applyFont="1" applyFill="1" applyBorder="1" applyAlignment="1" applyProtection="1">
      <alignment vertical="center" wrapText="1"/>
    </xf>
    <xf numFmtId="166" fontId="15" fillId="2" borderId="6" xfId="5" applyFont="1" applyFill="1" applyBorder="1" applyAlignment="1" applyProtection="1">
      <alignment vertical="center" wrapText="1"/>
    </xf>
    <xf numFmtId="166" fontId="14" fillId="2" borderId="7" xfId="5" applyFont="1" applyFill="1" applyBorder="1" applyAlignment="1" applyProtection="1">
      <alignment vertical="center" wrapText="1"/>
    </xf>
    <xf numFmtId="0" fontId="16" fillId="2" borderId="0" xfId="3" applyFont="1" applyFill="1" applyAlignment="1">
      <alignment vertical="center" wrapText="1"/>
    </xf>
    <xf numFmtId="0" fontId="16" fillId="2" borderId="0" xfId="3" applyFont="1" applyFill="1" applyAlignment="1">
      <alignment horizontal="center" vertical="center" wrapText="1"/>
    </xf>
    <xf numFmtId="167" fontId="8" fillId="0" borderId="5" xfId="3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/>
    </xf>
    <xf numFmtId="4" fontId="17" fillId="0" borderId="6" xfId="1" applyNumberFormat="1" applyFont="1" applyBorder="1" applyAlignment="1" applyProtection="1">
      <alignment horizontal="center"/>
    </xf>
    <xf numFmtId="0" fontId="17" fillId="0" borderId="6" xfId="0" applyFont="1" applyBorder="1"/>
    <xf numFmtId="4" fontId="17" fillId="0" borderId="6" xfId="0" applyNumberFormat="1" applyFont="1" applyBorder="1"/>
    <xf numFmtId="0" fontId="5" fillId="0" borderId="7" xfId="0" applyFont="1" applyBorder="1"/>
    <xf numFmtId="0" fontId="18" fillId="0" borderId="0" xfId="0" applyFont="1"/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4" fontId="17" fillId="0" borderId="6" xfId="1" applyNumberFormat="1" applyFont="1" applyBorder="1" applyAlignment="1" applyProtection="1">
      <alignment horizontal="center" vertical="center"/>
    </xf>
    <xf numFmtId="0" fontId="17" fillId="0" borderId="6" xfId="0" applyFont="1" applyBorder="1" applyAlignment="1">
      <alignment horizontal="center" vertical="center"/>
    </xf>
    <xf numFmtId="4" fontId="17" fillId="0" borderId="6" xfId="1" applyNumberFormat="1" applyFont="1" applyBorder="1" applyAlignment="1" applyProtection="1">
      <alignment horizontal="right" vertical="center" wrapText="1"/>
    </xf>
    <xf numFmtId="166" fontId="17" fillId="0" borderId="6" xfId="1" applyFont="1" applyBorder="1" applyAlignment="1" applyProtection="1">
      <alignment vertical="center"/>
    </xf>
    <xf numFmtId="166" fontId="2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/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0" xfId="0" applyFont="1"/>
    <xf numFmtId="166" fontId="0" fillId="0" borderId="0" xfId="1" applyFont="1" applyBorder="1" applyProtection="1"/>
    <xf numFmtId="0" fontId="13" fillId="0" borderId="0" xfId="6" applyAlignment="1">
      <alignment vertical="center" wrapText="1"/>
    </xf>
    <xf numFmtId="0" fontId="15" fillId="0" borderId="5" xfId="6" applyFont="1" applyBorder="1" applyAlignment="1">
      <alignment horizontal="right" vertical="center" wrapText="1"/>
    </xf>
    <xf numFmtId="4" fontId="17" fillId="0" borderId="6" xfId="1" applyNumberFormat="1" applyFont="1" applyBorder="1" applyAlignment="1" applyProtection="1">
      <alignment horizontal="left" vertical="center" wrapText="1"/>
    </xf>
    <xf numFmtId="4" fontId="15" fillId="0" borderId="6" xfId="7" applyNumberFormat="1" applyFont="1" applyBorder="1" applyAlignment="1" applyProtection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4" fontId="17" fillId="0" borderId="6" xfId="7" applyNumberFormat="1" applyFont="1" applyBorder="1" applyAlignment="1" applyProtection="1">
      <alignment horizontal="right" vertical="center" wrapText="1"/>
    </xf>
    <xf numFmtId="166" fontId="17" fillId="0" borderId="6" xfId="1" applyFont="1" applyBorder="1" applyAlignment="1" applyProtection="1">
      <alignment horizontal="center" vertical="center"/>
    </xf>
    <xf numFmtId="0" fontId="13" fillId="0" borderId="0" xfId="0" applyFont="1"/>
    <xf numFmtId="0" fontId="3" fillId="0" borderId="0" xfId="3" applyFont="1" applyAlignment="1">
      <alignment vertical="center" wrapText="1"/>
    </xf>
    <xf numFmtId="0" fontId="18" fillId="0" borderId="0" xfId="3" applyFont="1" applyAlignment="1">
      <alignment vertical="center" wrapText="1"/>
    </xf>
    <xf numFmtId="0" fontId="17" fillId="0" borderId="5" xfId="0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166" fontId="17" fillId="0" borderId="6" xfId="1" applyFont="1" applyBorder="1" applyAlignment="1" applyProtection="1">
      <alignment horizontal="center"/>
    </xf>
    <xf numFmtId="166" fontId="2" fillId="0" borderId="7" xfId="0" applyNumberFormat="1" applyFont="1" applyBorder="1"/>
    <xf numFmtId="4" fontId="0" fillId="0" borderId="0" xfId="0" applyNumberFormat="1"/>
    <xf numFmtId="168" fontId="0" fillId="0" borderId="0" xfId="0" applyNumberFormat="1"/>
    <xf numFmtId="0" fontId="17" fillId="0" borderId="6" xfId="3" applyFont="1" applyBorder="1" applyAlignment="1">
      <alignment vertical="center" wrapText="1"/>
    </xf>
    <xf numFmtId="4" fontId="17" fillId="0" borderId="6" xfId="3" applyNumberFormat="1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165" fontId="17" fillId="0" borderId="6" xfId="8" applyFont="1" applyBorder="1" applyAlignment="1" applyProtection="1">
      <alignment vertical="center"/>
    </xf>
    <xf numFmtId="4" fontId="15" fillId="0" borderId="6" xfId="1" applyNumberFormat="1" applyFont="1" applyBorder="1" applyAlignment="1" applyProtection="1">
      <alignment horizontal="center" vertical="center"/>
    </xf>
    <xf numFmtId="2" fontId="13" fillId="0" borderId="0" xfId="0" applyNumberFormat="1" applyFont="1"/>
    <xf numFmtId="2" fontId="0" fillId="0" borderId="0" xfId="0" applyNumberFormat="1"/>
    <xf numFmtId="169" fontId="17" fillId="2" borderId="6" xfId="9" applyNumberFormat="1" applyFont="1" applyFill="1" applyBorder="1"/>
    <xf numFmtId="167" fontId="8" fillId="0" borderId="5" xfId="0" applyNumberFormat="1" applyFont="1" applyBorder="1" applyAlignment="1">
      <alignment horizontal="right" vertical="center"/>
    </xf>
    <xf numFmtId="0" fontId="8" fillId="0" borderId="6" xfId="3" applyFont="1" applyBorder="1" applyAlignment="1">
      <alignment horizontal="left" vertical="center" wrapText="1"/>
    </xf>
    <xf numFmtId="0" fontId="10" fillId="0" borderId="6" xfId="3" applyFont="1" applyBorder="1" applyAlignment="1">
      <alignment vertical="center" wrapText="1"/>
    </xf>
    <xf numFmtId="166" fontId="17" fillId="0" borderId="6" xfId="1" applyFont="1" applyBorder="1" applyAlignment="1" applyProtection="1">
      <alignment vertical="center" wrapText="1"/>
    </xf>
    <xf numFmtId="0" fontId="5" fillId="0" borderId="7" xfId="3" applyFont="1" applyBorder="1" applyAlignment="1">
      <alignment vertical="center" wrapText="1"/>
    </xf>
    <xf numFmtId="0" fontId="19" fillId="0" borderId="0" xfId="6" applyFont="1" applyAlignment="1">
      <alignment horizontal="center" vertical="center" wrapText="1"/>
    </xf>
    <xf numFmtId="2" fontId="13" fillId="0" borderId="0" xfId="6" applyNumberFormat="1" applyAlignment="1">
      <alignment vertical="center" wrapText="1"/>
    </xf>
    <xf numFmtId="170" fontId="17" fillId="0" borderId="5" xfId="3" applyNumberFormat="1" applyFont="1" applyBorder="1" applyAlignment="1">
      <alignment horizontal="right" vertical="center" wrapText="1"/>
    </xf>
    <xf numFmtId="165" fontId="17" fillId="0" borderId="6" xfId="8" applyFont="1" applyBorder="1" applyAlignment="1" applyProtection="1">
      <alignment vertical="center" wrapText="1"/>
    </xf>
    <xf numFmtId="165" fontId="17" fillId="0" borderId="6" xfId="8" applyFont="1" applyBorder="1" applyAlignment="1" applyProtection="1">
      <alignment horizontal="center" vertical="center" wrapText="1"/>
    </xf>
    <xf numFmtId="166" fontId="2" fillId="0" borderId="7" xfId="3" applyNumberFormat="1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167" fontId="8" fillId="0" borderId="8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0" xfId="1" applyNumberFormat="1" applyFont="1" applyBorder="1" applyAlignment="1" applyProtection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0" fontId="12" fillId="0" borderId="0" xfId="3" applyFont="1" applyAlignment="1">
      <alignment vertical="center" wrapText="1"/>
    </xf>
    <xf numFmtId="2" fontId="12" fillId="0" borderId="0" xfId="3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6" xfId="0" applyFont="1" applyBorder="1" applyAlignment="1">
      <alignment wrapText="1"/>
    </xf>
    <xf numFmtId="166" fontId="2" fillId="0" borderId="7" xfId="0" applyNumberFormat="1" applyFont="1" applyBorder="1" applyAlignment="1">
      <alignment wrapText="1"/>
    </xf>
    <xf numFmtId="4" fontId="17" fillId="0" borderId="6" xfId="1" applyNumberFormat="1" applyFont="1" applyBorder="1" applyAlignment="1" applyProtection="1">
      <alignment vertical="center" wrapText="1"/>
    </xf>
    <xf numFmtId="166" fontId="17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horizontal="right"/>
    </xf>
    <xf numFmtId="167" fontId="8" fillId="0" borderId="9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4" fontId="17" fillId="0" borderId="10" xfId="1" applyNumberFormat="1" applyFont="1" applyBorder="1" applyAlignment="1" applyProtection="1">
      <alignment horizontal="center" vertical="center"/>
    </xf>
    <xf numFmtId="0" fontId="17" fillId="0" borderId="10" xfId="0" applyFont="1" applyBorder="1" applyAlignment="1">
      <alignment horizontal="center" vertical="center"/>
    </xf>
    <xf numFmtId="4" fontId="17" fillId="0" borderId="10" xfId="1" applyNumberFormat="1" applyFont="1" applyBorder="1" applyAlignment="1" applyProtection="1">
      <alignment vertical="center"/>
    </xf>
    <xf numFmtId="166" fontId="2" fillId="0" borderId="11" xfId="0" applyNumberFormat="1" applyFont="1" applyBorder="1" applyAlignment="1">
      <alignment vertical="center"/>
    </xf>
    <xf numFmtId="0" fontId="8" fillId="0" borderId="6" xfId="0" applyFont="1" applyBorder="1" applyAlignment="1">
      <alignment horizontal="left"/>
    </xf>
    <xf numFmtId="4" fontId="17" fillId="0" borderId="6" xfId="1" applyNumberFormat="1" applyFont="1" applyBorder="1" applyProtection="1"/>
    <xf numFmtId="4" fontId="17" fillId="0" borderId="6" xfId="1" applyNumberFormat="1" applyFont="1" applyBorder="1" applyAlignment="1" applyProtection="1">
      <alignment vertical="center"/>
    </xf>
    <xf numFmtId="167" fontId="8" fillId="0" borderId="5" xfId="0" applyNumberFormat="1" applyFont="1" applyBorder="1" applyAlignment="1">
      <alignment horizontal="right" vertical="center" wrapText="1"/>
    </xf>
    <xf numFmtId="4" fontId="8" fillId="0" borderId="6" xfId="1" applyNumberFormat="1" applyFont="1" applyBorder="1" applyAlignment="1" applyProtection="1">
      <alignment vertical="center" wrapText="1"/>
    </xf>
    <xf numFmtId="0" fontId="18" fillId="0" borderId="0" xfId="0" applyFont="1" applyAlignment="1">
      <alignment horizontal="center"/>
    </xf>
    <xf numFmtId="0" fontId="20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right"/>
    </xf>
    <xf numFmtId="4" fontId="8" fillId="0" borderId="6" xfId="1" applyNumberFormat="1" applyFont="1" applyBorder="1" applyProtection="1"/>
    <xf numFmtId="166" fontId="6" fillId="0" borderId="7" xfId="0" applyNumberFormat="1" applyFont="1" applyBorder="1"/>
    <xf numFmtId="165" fontId="14" fillId="0" borderId="7" xfId="8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3" fillId="0" borderId="5" xfId="10" applyFont="1" applyBorder="1" applyAlignment="1">
      <alignment horizontal="right" vertical="center"/>
    </xf>
    <xf numFmtId="0" fontId="23" fillId="0" borderId="6" xfId="10" applyFont="1" applyBorder="1" applyAlignment="1">
      <alignment horizontal="left" vertical="center" wrapText="1"/>
    </xf>
    <xf numFmtId="171" fontId="23" fillId="0" borderId="6" xfId="10" applyNumberFormat="1" applyFont="1" applyBorder="1" applyAlignment="1">
      <alignment horizontal="center" vertical="center"/>
    </xf>
    <xf numFmtId="0" fontId="23" fillId="0" borderId="6" xfId="10" applyFont="1" applyBorder="1" applyAlignment="1">
      <alignment horizontal="center" vertical="center"/>
    </xf>
    <xf numFmtId="166" fontId="23" fillId="0" borderId="6" xfId="11" applyFont="1" applyFill="1" applyBorder="1" applyAlignment="1" applyProtection="1">
      <alignment horizontal="left" vertical="center"/>
    </xf>
    <xf numFmtId="166" fontId="23" fillId="0" borderId="6" xfId="11" applyFont="1" applyFill="1" applyBorder="1" applyAlignment="1" applyProtection="1">
      <alignment vertical="center"/>
    </xf>
    <xf numFmtId="166" fontId="24" fillId="0" borderId="12" xfId="11" applyFont="1" applyFill="1" applyBorder="1" applyAlignment="1" applyProtection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0" fillId="2" borderId="13" xfId="3" applyFont="1" applyFill="1" applyBorder="1" applyAlignment="1">
      <alignment horizontal="right" vertical="center" wrapText="1"/>
    </xf>
    <xf numFmtId="0" fontId="25" fillId="2" borderId="14" xfId="3" applyFont="1" applyFill="1" applyBorder="1" applyAlignment="1">
      <alignment horizontal="center" vertical="center" wrapText="1"/>
    </xf>
    <xf numFmtId="165" fontId="25" fillId="2" borderId="14" xfId="12" applyFont="1" applyFill="1" applyBorder="1" applyAlignment="1" applyProtection="1">
      <alignment vertical="center" wrapText="1"/>
    </xf>
    <xf numFmtId="172" fontId="25" fillId="2" borderId="14" xfId="3" applyNumberFormat="1" applyFont="1" applyFill="1" applyBorder="1" applyAlignment="1">
      <alignment vertical="center" wrapText="1"/>
    </xf>
    <xf numFmtId="166" fontId="14" fillId="2" borderId="15" xfId="5" applyFont="1" applyFill="1" applyBorder="1" applyAlignment="1" applyProtection="1">
      <alignment vertical="center" wrapText="1"/>
    </xf>
    <xf numFmtId="0" fontId="19" fillId="2" borderId="0" xfId="3" applyFont="1" applyFill="1" applyAlignment="1">
      <alignment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71" fontId="5" fillId="0" borderId="3" xfId="0" applyNumberFormat="1" applyFont="1" applyBorder="1"/>
    <xf numFmtId="172" fontId="5" fillId="0" borderId="3" xfId="0" applyNumberFormat="1" applyFont="1" applyBorder="1"/>
    <xf numFmtId="166" fontId="5" fillId="0" borderId="4" xfId="1" applyFont="1" applyBorder="1" applyProtection="1"/>
    <xf numFmtId="0" fontId="14" fillId="2" borderId="5" xfId="3" applyFont="1" applyFill="1" applyBorder="1" applyAlignment="1">
      <alignment horizontal="right" vertical="center"/>
    </xf>
    <xf numFmtId="0" fontId="19" fillId="2" borderId="6" xfId="3" applyFont="1" applyFill="1" applyBorder="1" applyAlignment="1">
      <alignment horizontal="center" vertical="center" wrapText="1"/>
    </xf>
    <xf numFmtId="165" fontId="19" fillId="2" borderId="6" xfId="12" applyFont="1" applyFill="1" applyBorder="1" applyAlignment="1" applyProtection="1">
      <alignment vertical="center" wrapText="1"/>
    </xf>
    <xf numFmtId="0" fontId="19" fillId="2" borderId="7" xfId="3" applyFont="1" applyFill="1" applyBorder="1" applyAlignment="1">
      <alignment horizontal="center" vertical="center" wrapText="1"/>
    </xf>
    <xf numFmtId="166" fontId="26" fillId="2" borderId="0" xfId="5" applyFont="1" applyFill="1" applyBorder="1" applyAlignment="1" applyProtection="1">
      <alignment horizontal="left" vertical="center" wrapText="1"/>
    </xf>
    <xf numFmtId="0" fontId="27" fillId="0" borderId="0" xfId="13"/>
    <xf numFmtId="0" fontId="5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71" fontId="5" fillId="0" borderId="6" xfId="0" applyNumberFormat="1" applyFont="1" applyBorder="1"/>
    <xf numFmtId="172" fontId="5" fillId="0" borderId="6" xfId="0" applyNumberFormat="1" applyFont="1" applyBorder="1"/>
    <xf numFmtId="166" fontId="5" fillId="0" borderId="7" xfId="1" applyFont="1" applyBorder="1" applyProtection="1"/>
    <xf numFmtId="0" fontId="14" fillId="0" borderId="6" xfId="3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 wrapText="1"/>
    </xf>
    <xf numFmtId="4" fontId="17" fillId="0" borderId="10" xfId="1" applyNumberFormat="1" applyFont="1" applyBorder="1" applyAlignment="1" applyProtection="1">
      <alignment horizontal="right" vertical="center" wrapText="1"/>
    </xf>
    <xf numFmtId="166" fontId="17" fillId="0" borderId="10" xfId="1" applyFont="1" applyBorder="1" applyAlignment="1" applyProtection="1">
      <alignment vertical="center"/>
    </xf>
    <xf numFmtId="0" fontId="20" fillId="2" borderId="5" xfId="3" applyFont="1" applyFill="1" applyBorder="1" applyAlignment="1">
      <alignment horizontal="right" vertical="center" wrapText="1"/>
    </xf>
    <xf numFmtId="0" fontId="14" fillId="2" borderId="6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165" fontId="25" fillId="2" borderId="6" xfId="12" applyFont="1" applyFill="1" applyBorder="1" applyAlignment="1" applyProtection="1">
      <alignment vertical="center" wrapText="1"/>
    </xf>
    <xf numFmtId="172" fontId="25" fillId="2" borderId="6" xfId="3" applyNumberFormat="1" applyFont="1" applyFill="1" applyBorder="1" applyAlignment="1">
      <alignment vertical="center" wrapText="1"/>
    </xf>
    <xf numFmtId="0" fontId="28" fillId="0" borderId="6" xfId="0" applyFont="1" applyBorder="1" applyAlignment="1">
      <alignment horizontal="left" vertical="center" wrapText="1"/>
    </xf>
    <xf numFmtId="173" fontId="29" fillId="0" borderId="6" xfId="0" applyNumberFormat="1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173" fontId="29" fillId="0" borderId="6" xfId="0" applyNumberFormat="1" applyFont="1" applyBorder="1" applyAlignment="1">
      <alignment horizontal="center" vertical="center" wrapText="1"/>
    </xf>
    <xf numFmtId="0" fontId="15" fillId="2" borderId="13" xfId="14" applyFont="1" applyFill="1" applyBorder="1" applyAlignment="1">
      <alignment horizontal="right" vertical="center" wrapText="1"/>
    </xf>
    <xf numFmtId="165" fontId="15" fillId="2" borderId="14" xfId="12" applyFont="1" applyFill="1" applyBorder="1" applyAlignment="1" applyProtection="1">
      <alignment vertical="center" wrapText="1"/>
    </xf>
    <xf numFmtId="172" fontId="15" fillId="2" borderId="14" xfId="14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9" fontId="5" fillId="0" borderId="6" xfId="2" applyFont="1" applyBorder="1" applyAlignment="1" applyProtection="1">
      <alignment horizontal="center" vertical="center"/>
    </xf>
    <xf numFmtId="171" fontId="5" fillId="0" borderId="6" xfId="0" applyNumberFormat="1" applyFont="1" applyBorder="1" applyAlignment="1">
      <alignment vertical="center"/>
    </xf>
    <xf numFmtId="166" fontId="5" fillId="0" borderId="6" xfId="1" applyFont="1" applyBorder="1" applyAlignment="1" applyProtection="1">
      <alignment vertical="center"/>
    </xf>
    <xf numFmtId="166" fontId="2" fillId="0" borderId="7" xfId="1" applyFont="1" applyBorder="1" applyAlignment="1" applyProtection="1">
      <alignment vertical="center"/>
    </xf>
    <xf numFmtId="2" fontId="18" fillId="0" borderId="0" xfId="0" applyNumberFormat="1" applyFont="1"/>
    <xf numFmtId="0" fontId="5" fillId="0" borderId="5" xfId="0" applyFont="1" applyBorder="1" applyAlignment="1">
      <alignment horizontal="right" vertical="center"/>
    </xf>
    <xf numFmtId="174" fontId="5" fillId="0" borderId="6" xfId="2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4" fontId="17" fillId="0" borderId="10" xfId="0" applyNumberFormat="1" applyFont="1" applyBorder="1" applyAlignment="1">
      <alignment horizontal="center" vertical="center"/>
    </xf>
    <xf numFmtId="9" fontId="17" fillId="0" borderId="10" xfId="2" applyFont="1" applyBorder="1" applyAlignment="1" applyProtection="1">
      <alignment horizontal="center" vertical="center"/>
    </xf>
    <xf numFmtId="0" fontId="5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66" fontId="2" fillId="0" borderId="15" xfId="1" applyFont="1" applyBorder="1" applyAlignment="1" applyProtection="1">
      <alignment vertical="center"/>
    </xf>
    <xf numFmtId="0" fontId="2" fillId="0" borderId="16" xfId="0" applyFont="1" applyBorder="1" applyAlignment="1">
      <alignment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2" fillId="0" borderId="17" xfId="1" applyFont="1" applyBorder="1" applyAlignment="1" applyProtection="1">
      <alignment vertical="center"/>
    </xf>
    <xf numFmtId="4" fontId="10" fillId="0" borderId="0" xfId="0" applyNumberFormat="1" applyFont="1"/>
    <xf numFmtId="4" fontId="16" fillId="0" borderId="0" xfId="0" applyNumberFormat="1" applyFont="1"/>
    <xf numFmtId="0" fontId="0" fillId="0" borderId="18" xfId="0" applyBorder="1"/>
    <xf numFmtId="0" fontId="21" fillId="3" borderId="13" xfId="17" applyFont="1" applyFill="1" applyBorder="1" applyAlignment="1">
      <alignment horizontal="center" vertical="center" wrapText="1"/>
    </xf>
    <xf numFmtId="0" fontId="21" fillId="3" borderId="14" xfId="17" applyFont="1" applyFill="1" applyBorder="1" applyAlignment="1">
      <alignment horizontal="center" vertical="center" wrapText="1"/>
    </xf>
    <xf numFmtId="0" fontId="21" fillId="3" borderId="14" xfId="17" applyFont="1" applyFill="1" applyBorder="1" applyAlignment="1">
      <alignment horizontal="center" vertical="center"/>
    </xf>
    <xf numFmtId="166" fontId="21" fillId="3" borderId="15" xfId="1" applyFont="1" applyFill="1" applyBorder="1" applyAlignment="1" applyProtection="1">
      <alignment vertical="center" wrapText="1"/>
    </xf>
    <xf numFmtId="175" fontId="4" fillId="3" borderId="13" xfId="17" applyNumberFormat="1" applyFont="1" applyFill="1" applyBorder="1" applyAlignment="1">
      <alignment vertical="center"/>
    </xf>
    <xf numFmtId="0" fontId="3" fillId="3" borderId="14" xfId="17" applyFont="1" applyFill="1" applyBorder="1" applyAlignment="1">
      <alignment horizontal="left" vertical="center"/>
    </xf>
    <xf numFmtId="168" fontId="3" fillId="3" borderId="14" xfId="18" applyFont="1" applyFill="1" applyBorder="1" applyAlignment="1">
      <alignment vertical="center"/>
    </xf>
    <xf numFmtId="10" fontId="30" fillId="3" borderId="14" xfId="17" applyNumberFormat="1" applyFont="1" applyFill="1" applyBorder="1" applyAlignment="1">
      <alignment horizontal="center" vertical="center" wrapText="1"/>
    </xf>
    <xf numFmtId="168" fontId="4" fillId="3" borderId="14" xfId="18" applyFont="1" applyFill="1" applyBorder="1" applyAlignment="1">
      <alignment vertical="center"/>
    </xf>
    <xf numFmtId="168" fontId="3" fillId="3" borderId="15" xfId="18" applyFont="1" applyFill="1" applyBorder="1" applyAlignment="1">
      <alignment vertical="center"/>
    </xf>
    <xf numFmtId="0" fontId="31" fillId="0" borderId="0" xfId="17" applyFont="1" applyAlignment="1">
      <alignment vertical="center"/>
    </xf>
    <xf numFmtId="175" fontId="4" fillId="0" borderId="13" xfId="17" applyNumberFormat="1" applyFont="1" applyBorder="1" applyAlignment="1">
      <alignment vertical="center"/>
    </xf>
    <xf numFmtId="0" fontId="3" fillId="0" borderId="14" xfId="17" applyFont="1" applyBorder="1" applyAlignment="1">
      <alignment horizontal="left" vertical="center"/>
    </xf>
    <xf numFmtId="168" fontId="3" fillId="0" borderId="14" xfId="18" applyFont="1" applyBorder="1" applyAlignment="1">
      <alignment vertical="center"/>
    </xf>
    <xf numFmtId="10" fontId="30" fillId="0" borderId="14" xfId="17" applyNumberFormat="1" applyFont="1" applyBorder="1" applyAlignment="1">
      <alignment vertical="center" wrapText="1"/>
    </xf>
    <xf numFmtId="168" fontId="4" fillId="0" borderId="14" xfId="18" applyFont="1" applyBorder="1" applyAlignment="1">
      <alignment vertical="center"/>
    </xf>
    <xf numFmtId="168" fontId="3" fillId="0" borderId="15" xfId="18" applyFont="1" applyBorder="1" applyAlignment="1">
      <alignment vertical="center"/>
    </xf>
    <xf numFmtId="176" fontId="4" fillId="0" borderId="13" xfId="17" applyNumberFormat="1" applyFont="1" applyBorder="1" applyAlignment="1">
      <alignment vertical="center" wrapText="1"/>
    </xf>
    <xf numFmtId="176" fontId="3" fillId="0" borderId="14" xfId="17" applyNumberFormat="1" applyFont="1" applyBorder="1" applyAlignment="1">
      <alignment vertical="center" wrapText="1"/>
    </xf>
    <xf numFmtId="168" fontId="3" fillId="0" borderId="14" xfId="19" applyFont="1" applyBorder="1" applyAlignment="1">
      <alignment vertical="center" wrapText="1"/>
    </xf>
    <xf numFmtId="168" fontId="4" fillId="0" borderId="14" xfId="19" applyFont="1" applyBorder="1" applyAlignment="1">
      <alignment vertical="center" wrapText="1"/>
    </xf>
    <xf numFmtId="168" fontId="3" fillId="0" borderId="15" xfId="19" applyFont="1" applyBorder="1" applyAlignment="1">
      <alignment vertical="center" wrapText="1"/>
    </xf>
    <xf numFmtId="176" fontId="4" fillId="3" borderId="13" xfId="17" applyNumberFormat="1" applyFont="1" applyFill="1" applyBorder="1" applyAlignment="1">
      <alignment vertical="center" wrapText="1"/>
    </xf>
    <xf numFmtId="176" fontId="3" fillId="3" borderId="14" xfId="17" applyNumberFormat="1" applyFont="1" applyFill="1" applyBorder="1" applyAlignment="1">
      <alignment vertical="center" wrapText="1"/>
    </xf>
    <xf numFmtId="10" fontId="4" fillId="3" borderId="14" xfId="17" applyNumberFormat="1" applyFont="1" applyFill="1" applyBorder="1" applyAlignment="1">
      <alignment horizontal="right" vertical="center" wrapText="1"/>
    </xf>
    <xf numFmtId="10" fontId="30" fillId="3" borderId="14" xfId="17" applyNumberFormat="1" applyFont="1" applyFill="1" applyBorder="1" applyAlignment="1">
      <alignment horizontal="right" vertical="center" wrapText="1"/>
    </xf>
    <xf numFmtId="168" fontId="4" fillId="3" borderId="14" xfId="19" applyFont="1" applyFill="1" applyBorder="1" applyAlignment="1">
      <alignment vertical="center" wrapText="1"/>
    </xf>
    <xf numFmtId="168" fontId="30" fillId="0" borderId="14" xfId="18" applyFont="1" applyBorder="1" applyAlignment="1">
      <alignment vertical="center"/>
    </xf>
    <xf numFmtId="175" fontId="3" fillId="3" borderId="14" xfId="17" applyNumberFormat="1" applyFont="1" applyFill="1" applyBorder="1" applyAlignment="1">
      <alignment vertical="center" wrapText="1"/>
    </xf>
    <xf numFmtId="168" fontId="30" fillId="3" borderId="14" xfId="18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4" fillId="2" borderId="14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left" vertical="center" wrapText="1"/>
    </xf>
    <xf numFmtId="165" fontId="17" fillId="0" borderId="10" xfId="8" applyFont="1" applyBorder="1" applyAlignment="1" applyProtection="1">
      <alignment vertical="center"/>
    </xf>
  </cellXfs>
  <cellStyles count="20">
    <cellStyle name="Comma 2" xfId="8"/>
    <cellStyle name="Comma 2 3" xfId="5"/>
    <cellStyle name="Comma 3 3" xfId="12"/>
    <cellStyle name="Comma 4" xfId="4"/>
    <cellStyle name="Millares" xfId="1" builtinId="3"/>
    <cellStyle name="Millares 2 2 3" xfId="18"/>
    <cellStyle name="Millares 2 4" xfId="19"/>
    <cellStyle name="Millares 29" xfId="7"/>
    <cellStyle name="Millares 32" xfId="16"/>
    <cellStyle name="Millares 43" xfId="11"/>
    <cellStyle name="Millares 8 2 4" xfId="17"/>
    <cellStyle name="Normal" xfId="0" builtinId="0"/>
    <cellStyle name="Normal 10 10" xfId="9"/>
    <cellStyle name="Normal 11 3" xfId="13"/>
    <cellStyle name="Normal 15" xfId="3"/>
    <cellStyle name="Normal 18" xfId="10"/>
    <cellStyle name="Normal 2 2" xfId="6"/>
    <cellStyle name="Normal 4" xfId="14"/>
    <cellStyle name="Porcentaje" xfId="2" builtinId="5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EXCEL\FOLLETOS\2012\2012%20Nueva%20Edi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asd6-svr\costos\DOCUME~1\AMEJIA~1.COS\CONFIG~1\Temp\Rar$DI00.406\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analisis de co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TECNICOS"/>
      <sheetName val="MHAL -1 bnp"/>
      <sheetName val="MOCuadrillas"/>
      <sheetName val="MOJornal"/>
      <sheetName val="eli"/>
      <sheetName val="Analisis Combinado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F18">
            <v>401.52</v>
          </cell>
        </row>
      </sheetData>
      <sheetData sheetId="12">
        <row r="19">
          <cell r="F19">
            <v>472.86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Cargas Sociales"/>
      <sheetName val="Analisis Unit. "/>
      <sheetName val="MOCuadrillas"/>
      <sheetName val="MOJornal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144"/>
  <sheetViews>
    <sheetView tabSelected="1" topLeftCell="A85" zoomScale="75" zoomScaleNormal="75" zoomScaleSheetLayoutView="75" zoomScalePageLayoutView="82" workbookViewId="0">
      <selection activeCell="G51" sqref="G51"/>
    </sheetView>
  </sheetViews>
  <sheetFormatPr baseColWidth="10" defaultColWidth="9.140625" defaultRowHeight="15" x14ac:dyDescent="0.2"/>
  <cols>
    <col min="1" max="1" width="13.5703125" style="44" customWidth="1"/>
    <col min="2" max="2" width="60" style="44" customWidth="1"/>
    <col min="3" max="3" width="15.85546875" style="44" customWidth="1"/>
    <col min="4" max="4" width="10.42578125" style="44" customWidth="1"/>
    <col min="5" max="5" width="18.28515625" style="190" customWidth="1"/>
    <col min="6" max="6" width="19.28515625" style="44" customWidth="1"/>
    <col min="7" max="7" width="23.7109375" style="44" customWidth="1"/>
    <col min="8" max="8" width="16.7109375" style="44" customWidth="1"/>
    <col min="9" max="9" width="10.5703125" style="44" customWidth="1"/>
    <col min="10" max="11" width="12.140625" style="44" customWidth="1"/>
    <col min="12" max="1022" width="9.140625" style="44"/>
  </cols>
  <sheetData>
    <row r="1" spans="1:43" s="1" customFormat="1" ht="20.25" x14ac:dyDescent="0.3">
      <c r="A1" s="223" t="s">
        <v>0</v>
      </c>
      <c r="B1" s="223"/>
      <c r="C1" s="223"/>
      <c r="D1" s="223"/>
      <c r="E1" s="223"/>
      <c r="F1" s="223"/>
      <c r="G1" s="223"/>
    </row>
    <row r="2" spans="1:43" s="1" customFormat="1" ht="20.25" x14ac:dyDescent="0.3">
      <c r="A2" s="224" t="s">
        <v>1</v>
      </c>
      <c r="B2" s="224"/>
      <c r="C2" s="224"/>
      <c r="D2" s="224"/>
      <c r="E2" s="224"/>
      <c r="F2" s="224"/>
      <c r="G2" s="224"/>
    </row>
    <row r="3" spans="1:43" s="1" customFormat="1" ht="20.25" x14ac:dyDescent="0.3">
      <c r="A3" s="224" t="s">
        <v>2</v>
      </c>
      <c r="B3" s="224"/>
      <c r="C3" s="224"/>
      <c r="D3" s="224"/>
      <c r="E3" s="224"/>
      <c r="F3" s="224"/>
      <c r="G3" s="224"/>
    </row>
    <row r="4" spans="1:43" s="1" customFormat="1" ht="20.25" x14ac:dyDescent="0.3">
      <c r="A4" s="2"/>
      <c r="B4" s="3"/>
      <c r="C4" s="4"/>
      <c r="D4" s="4"/>
      <c r="E4" s="5"/>
      <c r="F4" s="4"/>
      <c r="G4" s="4"/>
    </row>
    <row r="5" spans="1:43" s="9" customFormat="1" ht="26.25" customHeight="1" x14ac:dyDescent="0.2">
      <c r="A5" s="225"/>
      <c r="B5" s="225"/>
      <c r="C5" s="6"/>
      <c r="D5" s="6"/>
      <c r="E5" s="6"/>
      <c r="F5" s="7"/>
      <c r="G5" s="8"/>
    </row>
    <row r="6" spans="1:43" s="10" customFormat="1" ht="79.5" customHeight="1" x14ac:dyDescent="0.25">
      <c r="A6" s="222" t="s">
        <v>97</v>
      </c>
      <c r="B6" s="222"/>
      <c r="C6" s="222"/>
      <c r="D6" s="222"/>
      <c r="E6" s="222"/>
      <c r="F6" s="222"/>
      <c r="G6" s="222"/>
    </row>
    <row r="7" spans="1:43" s="9" customFormat="1" ht="16.5" thickBot="1" x14ac:dyDescent="0.3">
      <c r="A7" s="11"/>
      <c r="B7" s="226"/>
      <c r="C7" s="226"/>
      <c r="D7" s="226"/>
      <c r="E7" s="226"/>
      <c r="F7" s="226"/>
      <c r="G7" s="226"/>
    </row>
    <row r="8" spans="1:43" s="9" customFormat="1" ht="27" customHeight="1" thickTop="1" thickBot="1" x14ac:dyDescent="0.25">
      <c r="A8" s="192" t="s">
        <v>3</v>
      </c>
      <c r="B8" s="193" t="s">
        <v>4</v>
      </c>
      <c r="C8" s="193" t="s">
        <v>5</v>
      </c>
      <c r="D8" s="193" t="s">
        <v>6</v>
      </c>
      <c r="E8" s="193" t="s">
        <v>7</v>
      </c>
      <c r="F8" s="194" t="s">
        <v>8</v>
      </c>
      <c r="G8" s="195" t="s">
        <v>9</v>
      </c>
    </row>
    <row r="9" spans="1:43" s="9" customFormat="1" ht="16.5" customHeight="1" thickTop="1" x14ac:dyDescent="0.2">
      <c r="A9" s="12"/>
      <c r="B9" s="13"/>
      <c r="C9" s="13"/>
      <c r="D9" s="13"/>
      <c r="E9" s="14"/>
      <c r="F9" s="13"/>
      <c r="G9" s="15"/>
    </row>
    <row r="10" spans="1:43" s="9" customFormat="1" ht="33.75" customHeight="1" x14ac:dyDescent="0.2">
      <c r="A10" s="16" t="s">
        <v>10</v>
      </c>
      <c r="B10" s="17" t="s">
        <v>11</v>
      </c>
      <c r="C10" s="18"/>
      <c r="D10" s="19"/>
      <c r="E10" s="20"/>
      <c r="F10" s="21"/>
      <c r="G10" s="22"/>
      <c r="H10" s="23"/>
      <c r="I10" s="23"/>
      <c r="J10" s="24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</row>
    <row r="11" spans="1:43" s="9" customFormat="1" ht="16.5" customHeight="1" x14ac:dyDescent="0.2">
      <c r="A11" s="16"/>
      <c r="B11" s="17"/>
      <c r="C11" s="18"/>
      <c r="D11" s="19"/>
      <c r="E11" s="20"/>
      <c r="F11" s="21"/>
      <c r="G11" s="22"/>
      <c r="H11" s="23"/>
      <c r="I11" s="23"/>
      <c r="J11" s="2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s="31" customFormat="1" ht="25.5" customHeight="1" x14ac:dyDescent="0.3">
      <c r="A12" s="25">
        <v>1</v>
      </c>
      <c r="B12" s="26" t="s">
        <v>12</v>
      </c>
      <c r="C12" s="27"/>
      <c r="D12" s="28"/>
      <c r="E12" s="29"/>
      <c r="F12" s="28"/>
      <c r="G12" s="30"/>
    </row>
    <row r="13" spans="1:43" s="31" customFormat="1" ht="28.5" customHeight="1" x14ac:dyDescent="0.2">
      <c r="A13" s="32" t="s">
        <v>13</v>
      </c>
      <c r="B13" s="33" t="s">
        <v>14</v>
      </c>
      <c r="C13" s="34">
        <v>96.1</v>
      </c>
      <c r="D13" s="35" t="s">
        <v>15</v>
      </c>
      <c r="E13" s="36"/>
      <c r="F13" s="37">
        <f>C13*E13</f>
        <v>0</v>
      </c>
      <c r="G13" s="38">
        <f>SUM(F13:F13)</f>
        <v>0</v>
      </c>
    </row>
    <row r="14" spans="1:43" s="9" customFormat="1" ht="12" customHeight="1" x14ac:dyDescent="0.3">
      <c r="A14" s="39"/>
      <c r="B14" s="40"/>
      <c r="C14" s="27"/>
      <c r="D14" s="41"/>
      <c r="E14" s="42"/>
      <c r="F14" s="41"/>
      <c r="G14" s="43"/>
    </row>
    <row r="15" spans="1:43" s="31" customFormat="1" ht="20.25" x14ac:dyDescent="0.3">
      <c r="A15" s="25">
        <f>A12+1</f>
        <v>2</v>
      </c>
      <c r="B15" s="40" t="s">
        <v>16</v>
      </c>
      <c r="C15" s="27"/>
      <c r="D15" s="28"/>
      <c r="E15" s="29"/>
      <c r="F15" s="28"/>
      <c r="G15" s="30"/>
      <c r="H15" s="44"/>
      <c r="I15" s="44"/>
      <c r="J15" s="44"/>
      <c r="K15" s="45"/>
      <c r="L15" s="46"/>
      <c r="M15" s="46"/>
      <c r="N15" s="46"/>
      <c r="O15" s="46"/>
      <c r="P15" s="46"/>
      <c r="Q15" s="46"/>
      <c r="R15" s="46"/>
      <c r="S15" s="46"/>
    </row>
    <row r="16" spans="1:43" s="31" customFormat="1" ht="39.75" customHeight="1" x14ac:dyDescent="0.3">
      <c r="A16" s="47" t="s">
        <v>17</v>
      </c>
      <c r="B16" s="48" t="s">
        <v>18</v>
      </c>
      <c r="C16" s="49">
        <v>145.36000000000001</v>
      </c>
      <c r="D16" s="50" t="s">
        <v>19</v>
      </c>
      <c r="E16" s="51"/>
      <c r="F16" s="52">
        <f>ROUND(C16*E16,2)</f>
        <v>0</v>
      </c>
      <c r="G16" s="30"/>
      <c r="H16" s="53"/>
      <c r="I16" s="53"/>
      <c r="J16" s="53"/>
      <c r="M16" s="54"/>
      <c r="N16" s="54"/>
      <c r="O16" s="55"/>
      <c r="P16" s="55"/>
      <c r="Q16" s="55"/>
      <c r="R16" s="55"/>
      <c r="S16" s="55"/>
    </row>
    <row r="17" spans="1:19" s="31" customFormat="1" ht="20.25" x14ac:dyDescent="0.3">
      <c r="A17" s="56" t="s">
        <v>20</v>
      </c>
      <c r="B17" s="28" t="s">
        <v>21</v>
      </c>
      <c r="C17" s="34">
        <v>7.22</v>
      </c>
      <c r="D17" s="57" t="s">
        <v>19</v>
      </c>
      <c r="E17" s="29"/>
      <c r="F17" s="58">
        <f>ROUND(C17*E17,2)</f>
        <v>0</v>
      </c>
      <c r="G17" s="59"/>
      <c r="H17" s="60"/>
      <c r="I17" s="45"/>
      <c r="J17" s="61"/>
      <c r="K17" s="45"/>
      <c r="L17" s="45"/>
      <c r="M17" s="54"/>
      <c r="N17" s="54"/>
      <c r="O17" s="55"/>
      <c r="P17" s="55"/>
      <c r="Q17" s="55"/>
      <c r="R17" s="55"/>
      <c r="S17" s="55"/>
    </row>
    <row r="18" spans="1:19" s="31" customFormat="1" ht="25.5" customHeight="1" x14ac:dyDescent="0.3">
      <c r="A18" s="56" t="s">
        <v>22</v>
      </c>
      <c r="B18" s="62" t="s">
        <v>23</v>
      </c>
      <c r="C18" s="63">
        <v>136.07</v>
      </c>
      <c r="D18" s="64" t="s">
        <v>19</v>
      </c>
      <c r="E18" s="37"/>
      <c r="F18" s="65">
        <f>IF(C18="","",ROUND(C18*E18,2))</f>
        <v>0</v>
      </c>
      <c r="G18" s="59"/>
      <c r="H18" s="60"/>
      <c r="I18" s="45"/>
      <c r="J18" s="61"/>
      <c r="K18"/>
      <c r="L18"/>
      <c r="M18" s="54"/>
      <c r="N18" s="54"/>
      <c r="O18" s="55"/>
      <c r="P18" s="55"/>
      <c r="Q18" s="55"/>
      <c r="R18" s="55"/>
      <c r="S18" s="55"/>
    </row>
    <row r="19" spans="1:19" s="31" customFormat="1" ht="20.25" x14ac:dyDescent="0.3">
      <c r="A19" s="56" t="s">
        <v>24</v>
      </c>
      <c r="B19" s="62" t="s">
        <v>25</v>
      </c>
      <c r="C19" s="63">
        <v>40.82</v>
      </c>
      <c r="D19" s="64" t="s">
        <v>19</v>
      </c>
      <c r="E19" s="37"/>
      <c r="F19" s="65">
        <f>IF(C19="","",ROUND(C19*E19,2))</f>
        <v>0</v>
      </c>
      <c r="G19" s="59"/>
      <c r="H19" s="60"/>
      <c r="I19" s="45"/>
      <c r="J19" s="61"/>
      <c r="K19" s="44"/>
      <c r="L19" s="46"/>
      <c r="M19" s="46"/>
      <c r="N19" s="46"/>
      <c r="O19" s="46"/>
      <c r="P19" s="46"/>
      <c r="Q19" s="46"/>
      <c r="R19" s="46"/>
      <c r="S19" s="46"/>
    </row>
    <row r="20" spans="1:19" s="31" customFormat="1" ht="20.25" x14ac:dyDescent="0.3">
      <c r="A20" s="56" t="s">
        <v>26</v>
      </c>
      <c r="B20" s="28" t="s">
        <v>27</v>
      </c>
      <c r="C20" s="66">
        <v>52.8</v>
      </c>
      <c r="D20" s="57" t="s">
        <v>19</v>
      </c>
      <c r="E20" s="29"/>
      <c r="F20" s="58">
        <f>ROUND(C20*E20,2)</f>
        <v>0</v>
      </c>
      <c r="G20" s="59"/>
      <c r="H20" s="60"/>
      <c r="I20" s="67"/>
      <c r="J20" s="68"/>
      <c r="K20"/>
      <c r="L20"/>
      <c r="M20" s="46"/>
      <c r="N20" s="46"/>
      <c r="O20" s="46"/>
      <c r="P20" s="46"/>
      <c r="Q20" s="46"/>
      <c r="R20" s="46"/>
      <c r="S20" s="46"/>
    </row>
    <row r="21" spans="1:19" s="31" customFormat="1" ht="23.25" customHeight="1" x14ac:dyDescent="0.3">
      <c r="A21" s="56" t="s">
        <v>28</v>
      </c>
      <c r="B21" s="28" t="s">
        <v>29</v>
      </c>
      <c r="C21" s="34">
        <v>192.2</v>
      </c>
      <c r="D21" s="57" t="s">
        <v>15</v>
      </c>
      <c r="E21" s="69"/>
      <c r="F21" s="58">
        <f>ROUND(C21*E21,2)</f>
        <v>0</v>
      </c>
      <c r="G21" s="59">
        <f>SUM(F16:F21)</f>
        <v>0</v>
      </c>
      <c r="H21" s="46"/>
      <c r="I21" s="44"/>
      <c r="J21" s="44"/>
      <c r="K21" s="44"/>
      <c r="L21" s="46"/>
      <c r="M21" s="46"/>
      <c r="N21" s="46"/>
      <c r="O21" s="46"/>
      <c r="P21" s="46"/>
      <c r="Q21" s="46"/>
      <c r="R21" s="46"/>
      <c r="S21" s="46"/>
    </row>
    <row r="22" spans="1:19" s="31" customFormat="1" ht="16.5" customHeight="1" x14ac:dyDescent="0.3">
      <c r="A22" s="56"/>
      <c r="B22" s="28"/>
      <c r="C22" s="27"/>
      <c r="D22" s="57"/>
      <c r="E22" s="29"/>
      <c r="F22" s="58"/>
      <c r="G22" s="59"/>
      <c r="H22" s="46"/>
      <c r="I22" s="53"/>
      <c r="J22" s="53"/>
      <c r="K22" s="53"/>
      <c r="L22" s="46"/>
      <c r="M22" s="46"/>
      <c r="N22" s="46"/>
      <c r="O22" s="46"/>
      <c r="P22" s="46"/>
      <c r="Q22" s="46"/>
      <c r="R22" s="46"/>
      <c r="S22" s="46"/>
    </row>
    <row r="23" spans="1:19" s="31" customFormat="1" ht="20.25" x14ac:dyDescent="0.2">
      <c r="A23" s="70">
        <f>+A15+1</f>
        <v>3</v>
      </c>
      <c r="B23" s="71" t="s">
        <v>30</v>
      </c>
      <c r="C23" s="62"/>
      <c r="D23" s="72"/>
      <c r="E23" s="73"/>
      <c r="F23" s="65" t="str">
        <f t="shared" ref="F23:F28" si="0">IF(C23="","",ROUND(C23*E23,2))</f>
        <v/>
      </c>
      <c r="G23" s="74"/>
      <c r="H23" s="75"/>
      <c r="I23" s="75"/>
      <c r="J23" s="76"/>
      <c r="K23" s="46"/>
      <c r="L23" s="46"/>
      <c r="M23" s="46"/>
      <c r="N23" s="46"/>
      <c r="O23" s="46"/>
      <c r="P23" s="46"/>
      <c r="Q23" s="46"/>
      <c r="R23" s="46"/>
      <c r="S23" s="46"/>
    </row>
    <row r="24" spans="1:19" s="31" customFormat="1" ht="20.25" x14ac:dyDescent="0.2">
      <c r="A24" s="77">
        <f>A23+0.1</f>
        <v>3.1</v>
      </c>
      <c r="B24" s="78" t="s">
        <v>31</v>
      </c>
      <c r="C24" s="63">
        <v>98.56</v>
      </c>
      <c r="D24" s="79" t="s">
        <v>15</v>
      </c>
      <c r="E24" s="73"/>
      <c r="F24" s="65">
        <f t="shared" si="0"/>
        <v>0</v>
      </c>
      <c r="G24" s="80">
        <f>SUM(F24)</f>
        <v>0</v>
      </c>
    </row>
    <row r="25" spans="1:19" s="31" customFormat="1" ht="18" customHeight="1" x14ac:dyDescent="0.3">
      <c r="A25" s="56"/>
      <c r="B25" s="78"/>
      <c r="C25" s="63"/>
      <c r="D25" s="79"/>
      <c r="E25" s="73"/>
      <c r="F25" s="65" t="str">
        <f t="shared" si="0"/>
        <v/>
      </c>
      <c r="G25" s="80"/>
    </row>
    <row r="26" spans="1:19" s="31" customFormat="1" ht="26.25" customHeight="1" x14ac:dyDescent="0.2">
      <c r="A26" s="70">
        <f>+A23+1</f>
        <v>4</v>
      </c>
      <c r="B26" s="71" t="s">
        <v>32</v>
      </c>
      <c r="C26" s="63"/>
      <c r="D26" s="72"/>
      <c r="E26" s="73"/>
      <c r="F26" s="65" t="str">
        <f t="shared" si="0"/>
        <v/>
      </c>
      <c r="G26" s="74"/>
    </row>
    <row r="27" spans="1:19" s="31" customFormat="1" ht="20.25" x14ac:dyDescent="0.2">
      <c r="A27" s="77">
        <f>A26+0.1</f>
        <v>4.0999999999999996</v>
      </c>
      <c r="B27" s="78" t="s">
        <v>33</v>
      </c>
      <c r="C27" s="63">
        <v>1</v>
      </c>
      <c r="D27" s="79" t="s">
        <v>34</v>
      </c>
      <c r="E27" s="73"/>
      <c r="F27" s="65">
        <f t="shared" si="0"/>
        <v>0</v>
      </c>
      <c r="G27" s="80">
        <f>SUM(F27)</f>
        <v>0</v>
      </c>
    </row>
    <row r="28" spans="1:19" s="31" customFormat="1" ht="17.25" customHeight="1" x14ac:dyDescent="0.2">
      <c r="A28" s="32"/>
      <c r="B28" s="78"/>
      <c r="C28" s="63"/>
      <c r="D28" s="79"/>
      <c r="E28" s="81"/>
      <c r="F28" s="65" t="str">
        <f t="shared" si="0"/>
        <v/>
      </c>
      <c r="G28" s="80"/>
    </row>
    <row r="29" spans="1:19" s="89" customFormat="1" ht="28.5" customHeight="1" x14ac:dyDescent="0.2">
      <c r="A29" s="82">
        <f>A26+1</f>
        <v>5</v>
      </c>
      <c r="B29" s="83" t="s">
        <v>35</v>
      </c>
      <c r="C29" s="34">
        <v>1</v>
      </c>
      <c r="D29" s="84" t="s">
        <v>36</v>
      </c>
      <c r="E29" s="85"/>
      <c r="F29" s="73">
        <f>ROUND(C29*E29,2)</f>
        <v>0</v>
      </c>
      <c r="G29" s="86">
        <f>SUM(F29)</f>
        <v>0</v>
      </c>
      <c r="H29" s="87"/>
      <c r="I29" s="88"/>
      <c r="J29" s="81"/>
      <c r="K29" s="81"/>
    </row>
    <row r="30" spans="1:19" s="89" customFormat="1" ht="18" customHeight="1" x14ac:dyDescent="0.3">
      <c r="A30" s="90"/>
      <c r="B30" s="91"/>
      <c r="C30" s="34"/>
      <c r="D30" s="84"/>
      <c r="E30" s="36"/>
      <c r="F30" s="73"/>
      <c r="G30" s="92"/>
    </row>
    <row r="31" spans="1:19" s="89" customFormat="1" ht="33.75" customHeight="1" x14ac:dyDescent="0.3">
      <c r="A31" s="82">
        <f>A29+1</f>
        <v>6</v>
      </c>
      <c r="B31" s="26" t="s">
        <v>37</v>
      </c>
      <c r="C31" s="27"/>
      <c r="D31" s="84"/>
      <c r="E31" s="93"/>
      <c r="F31" s="94"/>
      <c r="G31" s="95"/>
    </row>
    <row r="32" spans="1:19" s="89" customFormat="1" ht="44.25" customHeight="1" x14ac:dyDescent="0.2">
      <c r="A32" s="77">
        <f>A31+0.1</f>
        <v>6.1</v>
      </c>
      <c r="B32" s="62" t="s">
        <v>38</v>
      </c>
      <c r="C32" s="63">
        <v>2</v>
      </c>
      <c r="D32" s="79" t="s">
        <v>39</v>
      </c>
      <c r="E32" s="73"/>
      <c r="F32" s="65">
        <f>IF(C32="","",ROUND(C32*E32,2))</f>
        <v>0</v>
      </c>
      <c r="G32" s="95"/>
    </row>
    <row r="33" spans="1:8" s="89" customFormat="1" ht="49.5" customHeight="1" x14ac:dyDescent="0.2">
      <c r="A33" s="77">
        <f>A32+0.1</f>
        <v>6.1999999999999993</v>
      </c>
      <c r="B33" s="62" t="s">
        <v>40</v>
      </c>
      <c r="C33" s="63">
        <v>1</v>
      </c>
      <c r="D33" s="79" t="s">
        <v>39</v>
      </c>
      <c r="E33" s="73"/>
      <c r="F33" s="65">
        <f>IF(C33="","",ROUND(C33*E33,2))</f>
        <v>0</v>
      </c>
      <c r="G33" s="86">
        <f>SUM(F32:F33)</f>
        <v>0</v>
      </c>
    </row>
    <row r="34" spans="1:8" s="89" customFormat="1" ht="10.5" customHeight="1" x14ac:dyDescent="0.3">
      <c r="A34" s="96"/>
      <c r="B34" s="62"/>
      <c r="C34" s="63"/>
      <c r="D34" s="79"/>
      <c r="E34" s="73"/>
      <c r="F34" s="65"/>
      <c r="G34" s="86"/>
    </row>
    <row r="35" spans="1:8" s="31" customFormat="1" ht="108" customHeight="1" thickBot="1" x14ac:dyDescent="0.25">
      <c r="A35" s="97">
        <f>+A31+1</f>
        <v>7</v>
      </c>
      <c r="B35" s="98" t="s">
        <v>41</v>
      </c>
      <c r="C35" s="99">
        <v>1</v>
      </c>
      <c r="D35" s="100" t="s">
        <v>34</v>
      </c>
      <c r="E35" s="101"/>
      <c r="F35" s="229">
        <f>C35*E35</f>
        <v>0</v>
      </c>
      <c r="G35" s="102">
        <f>SUM(F35)</f>
        <v>0</v>
      </c>
    </row>
    <row r="36" spans="1:8" s="31" customFormat="1" ht="15.75" customHeight="1" thickTop="1" x14ac:dyDescent="0.3">
      <c r="A36" s="39"/>
      <c r="B36" s="103"/>
      <c r="C36" s="34"/>
      <c r="D36" s="35"/>
      <c r="E36" s="104"/>
      <c r="F36" s="105"/>
      <c r="G36" s="59"/>
    </row>
    <row r="37" spans="1:8" s="31" customFormat="1" ht="27.75" customHeight="1" x14ac:dyDescent="0.2">
      <c r="A37" s="106">
        <f>+A35+1</f>
        <v>8</v>
      </c>
      <c r="B37" s="107" t="s">
        <v>42</v>
      </c>
      <c r="C37" s="34">
        <v>98.56</v>
      </c>
      <c r="D37" s="35" t="s">
        <v>15</v>
      </c>
      <c r="E37" s="105"/>
      <c r="F37" s="65">
        <f>C37*E37</f>
        <v>0</v>
      </c>
      <c r="G37" s="38">
        <f>SUM(F37:F37)</f>
        <v>0</v>
      </c>
      <c r="H37" s="108"/>
    </row>
    <row r="38" spans="1:8" s="31" customFormat="1" ht="14.25" customHeight="1" x14ac:dyDescent="0.3">
      <c r="A38" s="56"/>
      <c r="B38" s="104"/>
      <c r="C38" s="34"/>
      <c r="D38" s="105"/>
      <c r="E38" s="105"/>
      <c r="F38" s="105"/>
      <c r="G38" s="59"/>
    </row>
    <row r="39" spans="1:8" s="31" customFormat="1" ht="85.5" customHeight="1" x14ac:dyDescent="0.2">
      <c r="A39" s="106">
        <f>+A37+1</f>
        <v>9</v>
      </c>
      <c r="B39" s="109" t="s">
        <v>43</v>
      </c>
      <c r="C39" s="34">
        <v>42.75</v>
      </c>
      <c r="D39" s="35" t="s">
        <v>15</v>
      </c>
      <c r="E39" s="105"/>
      <c r="F39" s="65">
        <f>C39*E39</f>
        <v>0</v>
      </c>
      <c r="G39" s="38">
        <f>SUM(F39:F39)</f>
        <v>0</v>
      </c>
    </row>
    <row r="40" spans="1:8" s="31" customFormat="1" ht="12.75" customHeight="1" x14ac:dyDescent="0.3">
      <c r="A40" s="56"/>
      <c r="B40" s="104"/>
      <c r="C40" s="34"/>
      <c r="D40" s="105"/>
      <c r="E40" s="105"/>
      <c r="F40" s="104"/>
      <c r="G40" s="59"/>
    </row>
    <row r="41" spans="1:8" s="31" customFormat="1" ht="30" customHeight="1" x14ac:dyDescent="0.2">
      <c r="A41" s="106">
        <f>+A39+1</f>
        <v>10</v>
      </c>
      <c r="B41" s="26" t="s">
        <v>44</v>
      </c>
      <c r="C41" s="34">
        <v>73.58</v>
      </c>
      <c r="D41" s="34" t="s">
        <v>45</v>
      </c>
      <c r="E41" s="37"/>
      <c r="F41" s="65">
        <f>C41*E41</f>
        <v>0</v>
      </c>
      <c r="G41" s="38">
        <f>SUM(F41)</f>
        <v>0</v>
      </c>
    </row>
    <row r="42" spans="1:8" s="31" customFormat="1" ht="11.25" customHeight="1" x14ac:dyDescent="0.3">
      <c r="A42" s="110"/>
      <c r="B42" s="111"/>
      <c r="C42" s="27"/>
      <c r="D42" s="34"/>
      <c r="E42" s="105"/>
      <c r="F42" s="104"/>
      <c r="G42" s="112"/>
    </row>
    <row r="43" spans="1:8" s="31" customFormat="1" ht="63" customHeight="1" x14ac:dyDescent="0.2">
      <c r="A43" s="106">
        <f>+A41+1</f>
        <v>11</v>
      </c>
      <c r="B43" s="83" t="s">
        <v>46</v>
      </c>
      <c r="C43" s="34">
        <v>1</v>
      </c>
      <c r="D43" s="34" t="s">
        <v>34</v>
      </c>
      <c r="E43" s="37"/>
      <c r="F43" s="65">
        <f>C43*E43</f>
        <v>0</v>
      </c>
      <c r="G43" s="38">
        <f>SUM(F43)</f>
        <v>0</v>
      </c>
    </row>
    <row r="44" spans="1:8" s="31" customFormat="1" ht="21.75" customHeight="1" x14ac:dyDescent="0.2">
      <c r="A44" s="106"/>
      <c r="B44" s="83"/>
      <c r="C44" s="34"/>
      <c r="D44" s="34"/>
      <c r="E44" s="37"/>
      <c r="F44" s="105"/>
      <c r="G44" s="38"/>
    </row>
    <row r="45" spans="1:8" s="114" customFormat="1" ht="26.25" customHeight="1" x14ac:dyDescent="0.2">
      <c r="A45" s="106" t="s">
        <v>47</v>
      </c>
      <c r="B45" s="109" t="s">
        <v>48</v>
      </c>
      <c r="C45" s="63"/>
      <c r="D45" s="64"/>
      <c r="E45" s="37"/>
      <c r="F45" s="65"/>
      <c r="G45" s="113"/>
    </row>
    <row r="46" spans="1:8" s="114" customFormat="1" ht="24.95" customHeight="1" x14ac:dyDescent="0.2">
      <c r="A46" s="115" t="s">
        <v>49</v>
      </c>
      <c r="B46" s="116" t="s">
        <v>50</v>
      </c>
      <c r="C46" s="117">
        <v>1</v>
      </c>
      <c r="D46" s="118" t="s">
        <v>39</v>
      </c>
      <c r="E46" s="119"/>
      <c r="F46" s="120">
        <f>C46*E46</f>
        <v>0</v>
      </c>
      <c r="G46" s="121"/>
    </row>
    <row r="47" spans="1:8" s="114" customFormat="1" ht="24.95" customHeight="1" x14ac:dyDescent="0.2">
      <c r="A47" s="115" t="s">
        <v>51</v>
      </c>
      <c r="B47" s="116" t="s">
        <v>52</v>
      </c>
      <c r="C47" s="117">
        <v>2</v>
      </c>
      <c r="D47" s="118" t="s">
        <v>39</v>
      </c>
      <c r="E47" s="119"/>
      <c r="F47" s="120">
        <f t="shared" ref="F47:F48" si="1">C47*E47</f>
        <v>0</v>
      </c>
      <c r="G47" s="121"/>
    </row>
    <row r="48" spans="1:8" s="114" customFormat="1" ht="67.5" customHeight="1" x14ac:dyDescent="0.2">
      <c r="A48" s="115" t="s">
        <v>53</v>
      </c>
      <c r="B48" s="116" t="s">
        <v>54</v>
      </c>
      <c r="C48" s="117">
        <v>3</v>
      </c>
      <c r="D48" s="118" t="s">
        <v>55</v>
      </c>
      <c r="E48" s="119"/>
      <c r="F48" s="120">
        <f t="shared" si="1"/>
        <v>0</v>
      </c>
      <c r="G48" s="121">
        <f>SUM(F46:F48)</f>
        <v>0</v>
      </c>
    </row>
    <row r="49" spans="1:43" s="31" customFormat="1" ht="17.25" customHeight="1" thickBot="1" x14ac:dyDescent="0.25">
      <c r="A49" s="122"/>
      <c r="B49" s="123"/>
      <c r="C49" s="34"/>
      <c r="D49" s="34"/>
      <c r="E49" s="105"/>
      <c r="F49" s="105"/>
      <c r="G49" s="38"/>
    </row>
    <row r="50" spans="1:43" s="31" customFormat="1" ht="29.25" customHeight="1" thickTop="1" thickBot="1" x14ac:dyDescent="0.25">
      <c r="A50" s="124"/>
      <c r="B50" s="227" t="s">
        <v>56</v>
      </c>
      <c r="C50" s="227"/>
      <c r="D50" s="125"/>
      <c r="E50" s="126"/>
      <c r="F50" s="127"/>
      <c r="G50" s="128">
        <f>SUM(G10:G48)</f>
        <v>0</v>
      </c>
      <c r="H50" s="23"/>
      <c r="I50" s="23"/>
      <c r="J50" s="24"/>
      <c r="K50" s="23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</row>
    <row r="51" spans="1:43" s="31" customFormat="1" ht="11.25" customHeight="1" thickTop="1" x14ac:dyDescent="0.3">
      <c r="A51" s="130"/>
      <c r="B51" s="131"/>
      <c r="C51" s="34"/>
      <c r="D51" s="132"/>
      <c r="E51" s="133"/>
      <c r="F51" s="134"/>
      <c r="G51" s="135"/>
    </row>
    <row r="52" spans="1:43" s="31" customFormat="1" ht="70.5" customHeight="1" x14ac:dyDescent="0.25">
      <c r="A52" s="136" t="s">
        <v>57</v>
      </c>
      <c r="B52" s="17" t="s">
        <v>58</v>
      </c>
      <c r="C52" s="137"/>
      <c r="D52" s="137"/>
      <c r="E52" s="138"/>
      <c r="F52" s="137"/>
      <c r="G52" s="139"/>
      <c r="H52" s="140"/>
      <c r="I52" s="140"/>
      <c r="J52" s="141"/>
      <c r="K52" s="140"/>
      <c r="L52" s="141"/>
      <c r="M52" s="141"/>
      <c r="N52" s="141"/>
    </row>
    <row r="53" spans="1:43" s="31" customFormat="1" ht="11.25" customHeight="1" x14ac:dyDescent="0.3">
      <c r="A53" s="142"/>
      <c r="B53" s="143"/>
      <c r="C53" s="34"/>
      <c r="D53" s="144"/>
      <c r="E53" s="145"/>
      <c r="F53" s="146"/>
      <c r="G53" s="147"/>
    </row>
    <row r="54" spans="1:43" s="31" customFormat="1" ht="68.25" customHeight="1" x14ac:dyDescent="0.3">
      <c r="A54" s="25">
        <v>1</v>
      </c>
      <c r="B54" s="148" t="s">
        <v>59</v>
      </c>
      <c r="C54" s="27"/>
      <c r="D54" s="28"/>
      <c r="E54" s="29"/>
      <c r="F54" s="28"/>
      <c r="G54" s="30"/>
    </row>
    <row r="55" spans="1:43" s="31" customFormat="1" ht="36.75" customHeight="1" x14ac:dyDescent="0.2">
      <c r="A55" s="32" t="s">
        <v>13</v>
      </c>
      <c r="B55" s="33" t="s">
        <v>60</v>
      </c>
      <c r="C55" s="34">
        <v>480</v>
      </c>
      <c r="D55" s="35" t="s">
        <v>61</v>
      </c>
      <c r="E55" s="36"/>
      <c r="F55" s="37">
        <f>ROUND(C55*E55,2)</f>
        <v>0</v>
      </c>
      <c r="G55" s="38"/>
    </row>
    <row r="56" spans="1:43" s="31" customFormat="1" ht="49.5" customHeight="1" x14ac:dyDescent="0.2">
      <c r="A56" s="32" t="s">
        <v>62</v>
      </c>
      <c r="B56" s="33" t="s">
        <v>63</v>
      </c>
      <c r="C56" s="34">
        <v>480</v>
      </c>
      <c r="D56" s="35" t="s">
        <v>61</v>
      </c>
      <c r="E56" s="36"/>
      <c r="F56" s="37">
        <f>ROUND(C56*E56,2)</f>
        <v>0</v>
      </c>
      <c r="G56" s="38"/>
    </row>
    <row r="57" spans="1:43" s="31" customFormat="1" ht="28.5" customHeight="1" x14ac:dyDescent="0.2">
      <c r="A57" s="32" t="s">
        <v>64</v>
      </c>
      <c r="B57" s="33" t="s">
        <v>65</v>
      </c>
      <c r="C57" s="34">
        <v>120</v>
      </c>
      <c r="D57" s="35" t="s">
        <v>61</v>
      </c>
      <c r="E57" s="36"/>
      <c r="F57" s="37">
        <f>ROUND(C57*E57,2)</f>
        <v>0</v>
      </c>
      <c r="G57" s="38"/>
    </row>
    <row r="58" spans="1:43" s="31" customFormat="1" ht="28.5" customHeight="1" x14ac:dyDescent="0.2">
      <c r="A58" s="32" t="s">
        <v>66</v>
      </c>
      <c r="B58" s="33" t="s">
        <v>67</v>
      </c>
      <c r="C58" s="34">
        <v>480</v>
      </c>
      <c r="D58" s="35" t="s">
        <v>61</v>
      </c>
      <c r="E58" s="36"/>
      <c r="F58" s="37">
        <f>ROUND(C58*E58,2)</f>
        <v>0</v>
      </c>
      <c r="G58" s="38"/>
    </row>
    <row r="59" spans="1:43" s="31" customFormat="1" ht="28.5" customHeight="1" x14ac:dyDescent="0.2">
      <c r="A59" s="32" t="s">
        <v>94</v>
      </c>
      <c r="B59" s="33" t="s">
        <v>95</v>
      </c>
      <c r="C59" s="34">
        <v>3</v>
      </c>
      <c r="D59" s="35" t="s">
        <v>39</v>
      </c>
      <c r="E59" s="36"/>
      <c r="F59" s="37">
        <f>ROUND(C59*E59,2)</f>
        <v>0</v>
      </c>
      <c r="G59" s="38">
        <f>+SUM(F55:F59)</f>
        <v>0</v>
      </c>
    </row>
    <row r="60" spans="1:43" s="31" customFormat="1" ht="12" customHeight="1" x14ac:dyDescent="0.3">
      <c r="A60" s="142"/>
      <c r="B60" s="143"/>
      <c r="C60" s="34"/>
      <c r="D60" s="144"/>
      <c r="E60" s="145"/>
      <c r="F60" s="146"/>
      <c r="G60" s="147"/>
    </row>
    <row r="61" spans="1:43" s="31" customFormat="1" ht="68.25" customHeight="1" x14ac:dyDescent="0.3">
      <c r="A61" s="25" t="s">
        <v>68</v>
      </c>
      <c r="B61" s="148" t="s">
        <v>69</v>
      </c>
      <c r="C61" s="27"/>
      <c r="D61" s="28"/>
      <c r="E61" s="29"/>
      <c r="F61" s="28"/>
      <c r="G61" s="30"/>
    </row>
    <row r="62" spans="1:43" s="31" customFormat="1" ht="43.5" customHeight="1" x14ac:dyDescent="0.2">
      <c r="A62" s="32" t="s">
        <v>17</v>
      </c>
      <c r="B62" s="33" t="s">
        <v>70</v>
      </c>
      <c r="C62" s="34">
        <v>480</v>
      </c>
      <c r="D62" s="35" t="s">
        <v>61</v>
      </c>
      <c r="E62" s="36"/>
      <c r="F62" s="37">
        <f>ROUND(C62*E62,2)</f>
        <v>0</v>
      </c>
      <c r="G62" s="38"/>
    </row>
    <row r="63" spans="1:43" s="31" customFormat="1" ht="38.25" customHeight="1" x14ac:dyDescent="0.2">
      <c r="A63" s="32" t="s">
        <v>20</v>
      </c>
      <c r="B63" s="33" t="s">
        <v>63</v>
      </c>
      <c r="C63" s="34">
        <v>480</v>
      </c>
      <c r="D63" s="35" t="s">
        <v>61</v>
      </c>
      <c r="E63" s="36"/>
      <c r="F63" s="37">
        <f>ROUND(C63*E63,2)</f>
        <v>0</v>
      </c>
      <c r="G63" s="38"/>
    </row>
    <row r="64" spans="1:43" s="31" customFormat="1" ht="28.5" customHeight="1" x14ac:dyDescent="0.2">
      <c r="A64" s="32" t="s">
        <v>22</v>
      </c>
      <c r="B64" s="33" t="s">
        <v>65</v>
      </c>
      <c r="C64" s="34">
        <v>120</v>
      </c>
      <c r="D64" s="35" t="s">
        <v>61</v>
      </c>
      <c r="E64" s="36"/>
      <c r="F64" s="37">
        <f>ROUND(C64*E64,2)</f>
        <v>0</v>
      </c>
      <c r="G64" s="38"/>
    </row>
    <row r="65" spans="1:1022" s="31" customFormat="1" ht="28.5" customHeight="1" x14ac:dyDescent="0.2">
      <c r="A65" s="32" t="s">
        <v>24</v>
      </c>
      <c r="B65" s="33" t="s">
        <v>67</v>
      </c>
      <c r="C65" s="34">
        <v>480</v>
      </c>
      <c r="D65" s="35" t="s">
        <v>61</v>
      </c>
      <c r="E65" s="36"/>
      <c r="F65" s="37">
        <f>ROUND(C65*E65,2)</f>
        <v>0</v>
      </c>
      <c r="G65" s="38"/>
    </row>
    <row r="66" spans="1:1022" s="31" customFormat="1" ht="28.5" customHeight="1" thickBot="1" x14ac:dyDescent="0.25">
      <c r="A66" s="149" t="s">
        <v>26</v>
      </c>
      <c r="B66" s="150" t="s">
        <v>96</v>
      </c>
      <c r="C66" s="99">
        <v>3</v>
      </c>
      <c r="D66" s="100" t="s">
        <v>39</v>
      </c>
      <c r="E66" s="151"/>
      <c r="F66" s="152">
        <f>ROUND(C66*E66,2)</f>
        <v>0</v>
      </c>
      <c r="G66" s="102">
        <f>+SUM(F62:F66)</f>
        <v>0</v>
      </c>
    </row>
    <row r="67" spans="1:1022" s="31" customFormat="1" ht="28.5" customHeight="1" thickTop="1" thickBot="1" x14ac:dyDescent="0.25">
      <c r="A67" s="124"/>
      <c r="B67" s="227" t="s">
        <v>71</v>
      </c>
      <c r="C67" s="227"/>
      <c r="D67" s="125"/>
      <c r="E67" s="126"/>
      <c r="F67" s="127"/>
      <c r="G67" s="128">
        <f>+SUM(G55:G65)</f>
        <v>0</v>
      </c>
      <c r="H67" s="23"/>
      <c r="I67" s="23"/>
      <c r="J67" s="24"/>
      <c r="K67" s="23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</row>
    <row r="68" spans="1:1022" s="31" customFormat="1" ht="15" customHeight="1" thickTop="1" x14ac:dyDescent="0.2">
      <c r="A68" s="153"/>
      <c r="B68" s="154"/>
      <c r="C68" s="154"/>
      <c r="D68" s="155"/>
      <c r="E68" s="156"/>
      <c r="F68" s="157"/>
      <c r="G68" s="22"/>
      <c r="H68" s="23"/>
      <c r="I68" s="23"/>
      <c r="J68" s="24"/>
      <c r="K68" s="23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</row>
    <row r="69" spans="1:1022" s="31" customFormat="1" ht="65.25" customHeight="1" x14ac:dyDescent="0.25">
      <c r="A69" s="136" t="s">
        <v>72</v>
      </c>
      <c r="B69" s="17" t="s">
        <v>73</v>
      </c>
      <c r="C69" s="137"/>
      <c r="D69" s="137"/>
      <c r="E69" s="138"/>
      <c r="F69" s="137"/>
      <c r="G69" s="139"/>
      <c r="H69" s="140"/>
      <c r="I69" s="140"/>
      <c r="J69" s="141"/>
      <c r="K69" s="140"/>
      <c r="L69" s="141"/>
      <c r="M69" s="141"/>
      <c r="N69" s="141"/>
    </row>
    <row r="70" spans="1:1022" s="31" customFormat="1" ht="9.1999999999999993" customHeight="1" x14ac:dyDescent="0.3">
      <c r="A70" s="142"/>
      <c r="B70" s="143"/>
      <c r="C70" s="34"/>
      <c r="D70" s="144"/>
      <c r="E70" s="145"/>
      <c r="F70" s="146"/>
      <c r="G70" s="147"/>
    </row>
    <row r="71" spans="1:1022" ht="46.5" customHeight="1" x14ac:dyDescent="0.2">
      <c r="A71" s="25">
        <v>1</v>
      </c>
      <c r="B71" s="158" t="s">
        <v>74</v>
      </c>
      <c r="C71" s="34">
        <v>13</v>
      </c>
      <c r="D71" s="35" t="s">
        <v>75</v>
      </c>
      <c r="E71" s="159"/>
      <c r="F71" s="37">
        <f>+C71*E71</f>
        <v>0</v>
      </c>
      <c r="G71" s="38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</row>
    <row r="72" spans="1:1022" ht="13.5" customHeight="1" x14ac:dyDescent="0.2">
      <c r="A72" s="25"/>
      <c r="B72" s="160"/>
      <c r="C72" s="159"/>
      <c r="D72" s="161"/>
      <c r="E72" s="159"/>
      <c r="F72" s="37"/>
      <c r="G72" s="38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</row>
    <row r="73" spans="1:1022" ht="27" customHeight="1" x14ac:dyDescent="0.2">
      <c r="A73" s="25">
        <v>2</v>
      </c>
      <c r="B73" s="158" t="s">
        <v>76</v>
      </c>
      <c r="C73" s="34">
        <v>1</v>
      </c>
      <c r="D73" s="35" t="s">
        <v>34</v>
      </c>
      <c r="E73" s="159"/>
      <c r="F73" s="37">
        <f>+C73*E73</f>
        <v>0</v>
      </c>
      <c r="G73" s="38">
        <f>+F71+F73</f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</row>
    <row r="74" spans="1:1022" s="31" customFormat="1" ht="15" customHeight="1" thickBot="1" x14ac:dyDescent="0.35">
      <c r="A74" s="142"/>
      <c r="B74" s="143"/>
      <c r="C74" s="34"/>
      <c r="D74" s="144"/>
      <c r="E74" s="145"/>
      <c r="F74" s="146"/>
      <c r="G74" s="147"/>
    </row>
    <row r="75" spans="1:1022" s="31" customFormat="1" ht="26.25" customHeight="1" thickTop="1" thickBot="1" x14ac:dyDescent="0.25">
      <c r="A75" s="124"/>
      <c r="B75" s="227" t="s">
        <v>77</v>
      </c>
      <c r="C75" s="227"/>
      <c r="D75" s="125"/>
      <c r="E75" s="126"/>
      <c r="F75" s="127"/>
      <c r="G75" s="128">
        <f>+SUM(G73)</f>
        <v>0</v>
      </c>
      <c r="H75" s="23"/>
      <c r="I75" s="23"/>
      <c r="J75" s="24"/>
      <c r="K75" s="23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</row>
    <row r="76" spans="1:1022" s="31" customFormat="1" ht="33" customHeight="1" thickTop="1" thickBot="1" x14ac:dyDescent="0.3">
      <c r="A76" s="162"/>
      <c r="B76" s="228" t="s">
        <v>78</v>
      </c>
      <c r="C76" s="228"/>
      <c r="D76" s="228"/>
      <c r="E76" s="163"/>
      <c r="F76" s="164"/>
      <c r="G76" s="128">
        <f>+G50+G67+G75</f>
        <v>0</v>
      </c>
      <c r="H76" s="141"/>
      <c r="I76" s="141"/>
      <c r="J76" s="141"/>
      <c r="K76" s="141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</row>
    <row r="77" spans="1:1022" s="31" customFormat="1" ht="15" customHeight="1" thickTop="1" x14ac:dyDescent="0.3">
      <c r="A77" s="142"/>
      <c r="B77" s="143"/>
      <c r="C77" s="34"/>
      <c r="D77" s="144"/>
      <c r="E77" s="145"/>
      <c r="F77" s="146"/>
      <c r="G77" s="147"/>
    </row>
    <row r="78" spans="1:1022" s="31" customFormat="1" ht="26.25" customHeight="1" x14ac:dyDescent="0.2">
      <c r="A78" s="165"/>
      <c r="B78" s="166" t="s">
        <v>79</v>
      </c>
      <c r="C78" s="34"/>
      <c r="D78" s="167">
        <v>0.1</v>
      </c>
      <c r="E78" s="168"/>
      <c r="F78" s="169">
        <f t="shared" ref="F78:F83" si="2">ROUND(D78*$G$76,2)</f>
        <v>0</v>
      </c>
      <c r="G78" s="170"/>
      <c r="H78" s="171"/>
    </row>
    <row r="79" spans="1:1022" s="31" customFormat="1" ht="27.75" customHeight="1" x14ac:dyDescent="0.2">
      <c r="A79" s="172"/>
      <c r="B79" s="166" t="s">
        <v>80</v>
      </c>
      <c r="C79" s="34"/>
      <c r="D79" s="173">
        <v>2.5000000000000001E-2</v>
      </c>
      <c r="E79" s="166"/>
      <c r="F79" s="169">
        <f t="shared" si="2"/>
        <v>0</v>
      </c>
      <c r="G79" s="170"/>
      <c r="H79" s="171"/>
    </row>
    <row r="80" spans="1:1022" s="31" customFormat="1" ht="28.5" customHeight="1" x14ac:dyDescent="0.2">
      <c r="A80" s="172"/>
      <c r="B80" s="166" t="s">
        <v>81</v>
      </c>
      <c r="C80" s="174"/>
      <c r="D80" s="173">
        <v>0.02</v>
      </c>
      <c r="E80" s="166"/>
      <c r="F80" s="169">
        <f t="shared" si="2"/>
        <v>0</v>
      </c>
      <c r="G80" s="170"/>
      <c r="H80" s="171"/>
    </row>
    <row r="81" spans="1:8" s="31" customFormat="1" ht="27" customHeight="1" x14ac:dyDescent="0.2">
      <c r="A81" s="165"/>
      <c r="B81" s="166" t="s">
        <v>82</v>
      </c>
      <c r="C81" s="174"/>
      <c r="D81" s="175">
        <v>5.3499999999999999E-2</v>
      </c>
      <c r="E81" s="166"/>
      <c r="F81" s="169">
        <f t="shared" si="2"/>
        <v>0</v>
      </c>
      <c r="G81" s="170"/>
      <c r="H81" s="171"/>
    </row>
    <row r="82" spans="1:8" s="31" customFormat="1" ht="24" customHeight="1" x14ac:dyDescent="0.2">
      <c r="A82" s="165"/>
      <c r="B82" s="166" t="s">
        <v>83</v>
      </c>
      <c r="C82" s="174"/>
      <c r="D82" s="167">
        <v>0.01</v>
      </c>
      <c r="E82" s="166"/>
      <c r="F82" s="169">
        <f t="shared" si="2"/>
        <v>0</v>
      </c>
      <c r="G82" s="170"/>
    </row>
    <row r="83" spans="1:8" s="31" customFormat="1" ht="27" customHeight="1" x14ac:dyDescent="0.2">
      <c r="A83" s="165"/>
      <c r="B83" s="166" t="s">
        <v>84</v>
      </c>
      <c r="C83" s="174"/>
      <c r="D83" s="167">
        <v>0.05</v>
      </c>
      <c r="E83" s="166"/>
      <c r="F83" s="169">
        <f t="shared" si="2"/>
        <v>0</v>
      </c>
      <c r="G83" s="170" t="s">
        <v>85</v>
      </c>
      <c r="H83" s="171"/>
    </row>
    <row r="84" spans="1:8" s="31" customFormat="1" ht="16.5" customHeight="1" thickBot="1" x14ac:dyDescent="0.25">
      <c r="A84" s="176"/>
      <c r="B84" s="177" t="s">
        <v>85</v>
      </c>
      <c r="C84" s="178" t="s">
        <v>85</v>
      </c>
      <c r="D84" s="179" t="s">
        <v>85</v>
      </c>
      <c r="E84" s="177" t="s">
        <v>85</v>
      </c>
      <c r="F84" s="152" t="s">
        <v>85</v>
      </c>
      <c r="G84" s="170" t="s">
        <v>85</v>
      </c>
      <c r="H84" s="171"/>
    </row>
    <row r="85" spans="1:8" s="31" customFormat="1" ht="30.75" customHeight="1" thickTop="1" thickBot="1" x14ac:dyDescent="0.25">
      <c r="A85" s="180"/>
      <c r="B85" s="181" t="s">
        <v>86</v>
      </c>
      <c r="C85" s="182"/>
      <c r="D85" s="183"/>
      <c r="E85" s="183"/>
      <c r="F85" s="183"/>
      <c r="G85" s="184">
        <f>SUM(F78:F83)</f>
        <v>0</v>
      </c>
      <c r="H85" s="171"/>
    </row>
    <row r="86" spans="1:8" s="31" customFormat="1" ht="32.25" customHeight="1" thickTop="1" thickBot="1" x14ac:dyDescent="0.25">
      <c r="A86" s="180"/>
      <c r="B86" s="181" t="s">
        <v>87</v>
      </c>
      <c r="C86" s="182"/>
      <c r="D86" s="183"/>
      <c r="E86" s="183"/>
      <c r="F86" s="183"/>
      <c r="G86" s="184">
        <f>SUM(G76+G85)</f>
        <v>0</v>
      </c>
      <c r="H86" s="171"/>
    </row>
    <row r="87" spans="1:8" s="31" customFormat="1" ht="32.25" customHeight="1" thickTop="1" thickBot="1" x14ac:dyDescent="0.25">
      <c r="A87" s="180"/>
      <c r="B87" s="181" t="s">
        <v>87</v>
      </c>
      <c r="C87" s="182"/>
      <c r="D87" s="183"/>
      <c r="E87" s="183"/>
      <c r="F87" s="183"/>
      <c r="G87" s="184">
        <f>SUM(G77+G86)</f>
        <v>0</v>
      </c>
      <c r="H87" s="171"/>
    </row>
    <row r="88" spans="1:8" s="31" customFormat="1" ht="16.5" customHeight="1" thickTop="1" thickBot="1" x14ac:dyDescent="0.25">
      <c r="A88" s="165"/>
      <c r="B88" s="185"/>
      <c r="C88" s="186"/>
      <c r="D88" s="187"/>
      <c r="E88" s="187"/>
      <c r="F88" s="187"/>
      <c r="G88" s="188"/>
      <c r="H88" s="171"/>
    </row>
    <row r="89" spans="1:8" s="202" customFormat="1" ht="26.25" customHeight="1" thickTop="1" thickBot="1" x14ac:dyDescent="0.25">
      <c r="A89" s="196"/>
      <c r="B89" s="197" t="s">
        <v>98</v>
      </c>
      <c r="C89" s="198"/>
      <c r="D89" s="199">
        <v>0.03</v>
      </c>
      <c r="E89" s="200"/>
      <c r="F89" s="200"/>
      <c r="G89" s="201">
        <f>+G85*D89</f>
        <v>0</v>
      </c>
    </row>
    <row r="90" spans="1:8" s="202" customFormat="1" ht="24.75" customHeight="1" thickTop="1" thickBot="1" x14ac:dyDescent="0.25">
      <c r="A90" s="203"/>
      <c r="B90" s="204"/>
      <c r="C90" s="205"/>
      <c r="D90" s="206"/>
      <c r="E90" s="207"/>
      <c r="F90" s="207"/>
      <c r="G90" s="208"/>
    </row>
    <row r="91" spans="1:8" s="202" customFormat="1" ht="24.75" customHeight="1" thickTop="1" thickBot="1" x14ac:dyDescent="0.25">
      <c r="A91" s="196"/>
      <c r="B91" s="197" t="s">
        <v>88</v>
      </c>
      <c r="C91" s="198"/>
      <c r="D91" s="199">
        <v>0.06</v>
      </c>
      <c r="E91" s="200"/>
      <c r="F91" s="200"/>
      <c r="G91" s="201">
        <f>D91*G76</f>
        <v>0</v>
      </c>
    </row>
    <row r="92" spans="1:8" s="202" customFormat="1" ht="24.75" customHeight="1" thickTop="1" thickBot="1" x14ac:dyDescent="0.25">
      <c r="A92" s="209"/>
      <c r="B92" s="210"/>
      <c r="C92" s="211"/>
      <c r="D92" s="206"/>
      <c r="E92" s="212"/>
      <c r="F92" s="212"/>
      <c r="G92" s="213"/>
    </row>
    <row r="93" spans="1:8" s="202" customFormat="1" ht="24.75" customHeight="1" thickTop="1" thickBot="1" x14ac:dyDescent="0.25">
      <c r="A93" s="214"/>
      <c r="B93" s="215" t="s">
        <v>90</v>
      </c>
      <c r="C93" s="216"/>
      <c r="D93" s="217">
        <f>1/1000</f>
        <v>1E-3</v>
      </c>
      <c r="E93" s="218"/>
      <c r="F93" s="218"/>
      <c r="G93" s="201">
        <f>D93*G76</f>
        <v>0</v>
      </c>
    </row>
    <row r="94" spans="1:8" s="202" customFormat="1" ht="24.75" customHeight="1" thickTop="1" thickBot="1" x14ac:dyDescent="0.25">
      <c r="A94" s="203"/>
      <c r="B94" s="204"/>
      <c r="C94" s="205"/>
      <c r="D94" s="206"/>
      <c r="E94" s="207"/>
      <c r="F94" s="207"/>
      <c r="G94" s="208"/>
    </row>
    <row r="95" spans="1:8" s="202" customFormat="1" ht="24.75" customHeight="1" thickTop="1" thickBot="1" x14ac:dyDescent="0.25">
      <c r="A95" s="196"/>
      <c r="B95" s="197" t="s">
        <v>89</v>
      </c>
      <c r="C95" s="198"/>
      <c r="D95" s="199">
        <v>0.05</v>
      </c>
      <c r="E95" s="200"/>
      <c r="F95" s="200"/>
      <c r="G95" s="201">
        <f>D95*G76</f>
        <v>0</v>
      </c>
    </row>
    <row r="96" spans="1:8" s="202" customFormat="1" ht="24.75" customHeight="1" thickTop="1" thickBot="1" x14ac:dyDescent="0.25">
      <c r="A96" s="203"/>
      <c r="B96" s="204"/>
      <c r="C96" s="205"/>
      <c r="D96" s="219"/>
      <c r="E96" s="207"/>
      <c r="F96" s="207"/>
      <c r="G96" s="208"/>
    </row>
    <row r="97" spans="1:1021" s="202" customFormat="1" ht="39" customHeight="1" thickTop="1" thickBot="1" x14ac:dyDescent="0.25">
      <c r="A97" s="196"/>
      <c r="B97" s="220" t="s">
        <v>99</v>
      </c>
      <c r="C97" s="198"/>
      <c r="D97" s="199">
        <v>0.18</v>
      </c>
      <c r="E97" s="200"/>
      <c r="F97" s="200"/>
      <c r="G97" s="201">
        <f>D97*F78</f>
        <v>0</v>
      </c>
    </row>
    <row r="98" spans="1:1021" s="202" customFormat="1" ht="24.75" customHeight="1" thickTop="1" thickBot="1" x14ac:dyDescent="0.25">
      <c r="A98" s="203"/>
      <c r="B98" s="204"/>
      <c r="C98" s="205"/>
      <c r="D98" s="219"/>
      <c r="E98" s="207"/>
      <c r="F98" s="207"/>
      <c r="G98" s="208"/>
    </row>
    <row r="99" spans="1:1021" s="202" customFormat="1" ht="39" customHeight="1" thickTop="1" thickBot="1" x14ac:dyDescent="0.25">
      <c r="A99" s="196"/>
      <c r="B99" s="220" t="s">
        <v>91</v>
      </c>
      <c r="C99" s="198">
        <v>1</v>
      </c>
      <c r="D99" s="199" t="s">
        <v>34</v>
      </c>
      <c r="E99" s="200"/>
      <c r="F99" s="200"/>
      <c r="G99" s="201">
        <f>+F99</f>
        <v>0</v>
      </c>
    </row>
    <row r="100" spans="1:1021" s="202" customFormat="1" ht="24.75" customHeight="1" thickTop="1" thickBot="1" x14ac:dyDescent="0.25">
      <c r="A100" s="203"/>
      <c r="B100" s="204"/>
      <c r="C100" s="205"/>
      <c r="D100" s="219"/>
      <c r="E100" s="207"/>
      <c r="F100" s="207"/>
      <c r="G100" s="208"/>
    </row>
    <row r="101" spans="1:1021" s="202" customFormat="1" ht="39" customHeight="1" thickTop="1" thickBot="1" x14ac:dyDescent="0.25">
      <c r="A101" s="196"/>
      <c r="B101" s="220" t="s">
        <v>92</v>
      </c>
      <c r="C101" s="198">
        <v>1</v>
      </c>
      <c r="D101" s="199" t="s">
        <v>34</v>
      </c>
      <c r="E101" s="200"/>
      <c r="F101" s="200"/>
      <c r="G101" s="201">
        <f>+SUM(F101)</f>
        <v>0</v>
      </c>
    </row>
    <row r="102" spans="1:1021" s="202" customFormat="1" ht="24.75" customHeight="1" thickTop="1" thickBot="1" x14ac:dyDescent="0.25">
      <c r="A102" s="203"/>
      <c r="B102" s="204"/>
      <c r="C102" s="205"/>
      <c r="D102" s="219"/>
      <c r="E102" s="207"/>
      <c r="F102" s="207"/>
      <c r="G102" s="208"/>
    </row>
    <row r="103" spans="1:1021" s="202" customFormat="1" ht="24.75" customHeight="1" thickTop="1" thickBot="1" x14ac:dyDescent="0.25">
      <c r="A103" s="196"/>
      <c r="B103" s="197" t="s">
        <v>93</v>
      </c>
      <c r="C103" s="198"/>
      <c r="D103" s="221"/>
      <c r="E103" s="200"/>
      <c r="F103" s="200"/>
      <c r="G103" s="201">
        <f>G87+G89+G91+G95+G97+G93+G99+G101</f>
        <v>0</v>
      </c>
    </row>
    <row r="104" spans="1:1021" s="31" customFormat="1" ht="15.75" thickTop="1" x14ac:dyDescent="0.2">
      <c r="A104" s="9"/>
      <c r="B104" s="9"/>
      <c r="C104" s="9"/>
      <c r="D104" s="9"/>
      <c r="E104" s="189"/>
      <c r="F104" s="9"/>
      <c r="G104" s="9"/>
    </row>
    <row r="105" spans="1:1021" s="31" customFormat="1" ht="20.25" customHeight="1" x14ac:dyDescent="0.2">
      <c r="A105" s="9"/>
      <c r="B105" s="9"/>
      <c r="C105" s="9"/>
      <c r="D105" s="9"/>
      <c r="E105" s="189"/>
      <c r="F105" s="9"/>
      <c r="G105" s="9"/>
    </row>
    <row r="106" spans="1:1021" s="31" customFormat="1" x14ac:dyDescent="0.2">
      <c r="A106" s="9"/>
      <c r="B106" s="9"/>
      <c r="C106" s="9"/>
      <c r="D106" s="9"/>
      <c r="E106" s="189"/>
      <c r="F106" s="9"/>
      <c r="G106" s="9"/>
    </row>
    <row r="107" spans="1:1021" x14ac:dyDescent="0.2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</row>
    <row r="108" spans="1:1021" x14ac:dyDescent="0.2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</row>
    <row r="109" spans="1:1021" x14ac:dyDescent="0.2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</row>
    <row r="110" spans="1:1021" ht="23.25" customHeight="1" x14ac:dyDescent="0.2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</row>
    <row r="111" spans="1:1021" x14ac:dyDescent="0.2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</row>
    <row r="112" spans="1:1021" x14ac:dyDescent="0.2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</row>
    <row r="113" spans="1:1022" ht="15.75" thickBot="1" x14ac:dyDescent="0.2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</row>
    <row r="114" spans="1:1022" s="191" customFormat="1" ht="16.5" thickTop="1" thickBot="1" x14ac:dyDescent="0.25">
      <c r="A114" s="44"/>
      <c r="B114" s="44"/>
      <c r="C114" s="44"/>
      <c r="D114" s="44"/>
      <c r="E114" s="190"/>
      <c r="F114" s="44"/>
      <c r="G114" s="4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</row>
    <row r="115" spans="1:1022" ht="15.75" thickTop="1" x14ac:dyDescent="0.2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</row>
    <row r="116" spans="1:1022" x14ac:dyDescent="0.2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</row>
    <row r="117" spans="1:1022" x14ac:dyDescent="0.2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</row>
    <row r="118" spans="1:1022" x14ac:dyDescent="0.2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</row>
    <row r="119" spans="1:1022" x14ac:dyDescent="0.2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</row>
    <row r="120" spans="1:1022" x14ac:dyDescent="0.2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</row>
    <row r="121" spans="1:1022" x14ac:dyDescent="0.2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</row>
    <row r="122" spans="1:1022" x14ac:dyDescent="0.2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</row>
    <row r="123" spans="1:1022" x14ac:dyDescent="0.2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</row>
    <row r="124" spans="1:1022" x14ac:dyDescent="0.2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</row>
    <row r="125" spans="1:1022" x14ac:dyDescent="0.2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</row>
    <row r="126" spans="1:1022" x14ac:dyDescent="0.2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</row>
    <row r="127" spans="1:1022" x14ac:dyDescent="0.2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</row>
    <row r="128" spans="1:1022" x14ac:dyDescent="0.2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</row>
    <row r="129" spans="1:1022" x14ac:dyDescent="0.2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</row>
    <row r="130" spans="1:1022" x14ac:dyDescent="0.2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</row>
    <row r="131" spans="1:1022" ht="15.75" thickBot="1" x14ac:dyDescent="0.25"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</row>
    <row r="132" spans="1:1022" s="191" customFormat="1" ht="16.5" thickTop="1" thickBot="1" x14ac:dyDescent="0.25">
      <c r="A132" s="44"/>
      <c r="B132" s="44"/>
      <c r="C132" s="44"/>
      <c r="D132" s="44"/>
      <c r="E132" s="190"/>
      <c r="F132" s="44"/>
      <c r="G132" s="44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1022" ht="15.75" thickTop="1" x14ac:dyDescent="0.2"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</row>
    <row r="134" spans="1:1022" x14ac:dyDescent="0.2"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</row>
    <row r="135" spans="1:1022" x14ac:dyDescent="0.2"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</row>
    <row r="136" spans="1:1022" x14ac:dyDescent="0.2"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</row>
    <row r="137" spans="1:1022" x14ac:dyDescent="0.2"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</row>
    <row r="138" spans="1:1022" x14ac:dyDescent="0.2"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</row>
    <row r="139" spans="1:1022" x14ac:dyDescent="0.2"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</row>
    <row r="140" spans="1:1022" x14ac:dyDescent="0.2"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</row>
    <row r="141" spans="1:1022" x14ac:dyDescent="0.2"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</row>
    <row r="142" spans="1:1022" x14ac:dyDescent="0.2"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</row>
    <row r="143" spans="1:1022" x14ac:dyDescent="0.2"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</row>
    <row r="144" spans="1:1022" x14ac:dyDescent="0.2"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</row>
  </sheetData>
  <mergeCells count="10">
    <mergeCell ref="B7:G7"/>
    <mergeCell ref="B50:C50"/>
    <mergeCell ref="B67:C67"/>
    <mergeCell ref="B75:C75"/>
    <mergeCell ref="B76:D76"/>
    <mergeCell ref="A6:G6"/>
    <mergeCell ref="A1:G1"/>
    <mergeCell ref="A2:G2"/>
    <mergeCell ref="A3:G3"/>
    <mergeCell ref="A5:B5"/>
  </mergeCells>
  <printOptions horizontalCentered="1"/>
  <pageMargins left="0.196527777777778" right="0.196527777777778" top="0.39374999999999999" bottom="1.53541666666667" header="0.23611111111111099" footer="1.1812499999999999"/>
  <pageSetup scale="64" firstPageNumber="0" orientation="portrait" r:id="rId1"/>
  <headerFooter>
    <oddHeader>&amp;RFECHA DE IMPRESION:&amp;D</oddHeader>
    <oddFooter>&amp;RPAGINAS:&amp;P/&amp;N</oddFooter>
  </headerFooter>
  <rowBreaks count="3" manualBreakCount="3">
    <brk id="35" max="6" man="1"/>
    <brk id="57" max="6" man="1"/>
    <brk id="8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A033CD3503E489CBAFB21FD14048D" ma:contentTypeVersion="14" ma:contentTypeDescription="Create a new document." ma:contentTypeScope="" ma:versionID="0002e76c3b3e058a528dee29624752a6">
  <xsd:schema xmlns:xsd="http://www.w3.org/2001/XMLSchema" xmlns:xs="http://www.w3.org/2001/XMLSchema" xmlns:p="http://schemas.microsoft.com/office/2006/metadata/properties" xmlns:ns2="eb042a4a-7fac-45d9-9708-e03362a0d2d0" xmlns:ns3="6f79ff9b-07b8-4aeb-83be-5f00429b758e" targetNamespace="http://schemas.microsoft.com/office/2006/metadata/properties" ma:root="true" ma:fieldsID="e7e4bd8735dcb7d2eca34516311f94c2" ns2:_="" ns3:_="">
    <xsd:import namespace="eb042a4a-7fac-45d9-9708-e03362a0d2d0"/>
    <xsd:import namespace="6f79ff9b-07b8-4aeb-83be-5f00429b7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9ff9b-07b8-4aeb-83be-5f00429b758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8A04D-0D34-4A82-AFE8-51A3321844CF}">
  <ds:schemaRefs>
    <ds:schemaRef ds:uri="6f79ff9b-07b8-4aeb-83be-5f00429b758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b042a4a-7fac-45d9-9708-e03362a0d2d0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E8A93C-7641-4383-A307-600495B9E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E612E-25CB-4958-8668-388E540C0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42a4a-7fac-45d9-9708-e03362a0d2d0"/>
    <ds:schemaRef ds:uri="6f79ff9b-07b8-4aeb-83be-5f00429b7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REV.</vt:lpstr>
      <vt:lpstr>'PRESUP. REV.'!Área_de_impresión</vt:lpstr>
      <vt:lpstr>'PRESUP. REV.'!Títulos_a_imprimir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E. Tiburcio Rodriguez</dc:creator>
  <cp:lastModifiedBy>Antonio Vargas Morillo</cp:lastModifiedBy>
  <dcterms:created xsi:type="dcterms:W3CDTF">2021-08-30T21:32:26Z</dcterms:created>
  <dcterms:modified xsi:type="dcterms:W3CDTF">2021-09-10T15:20:47Z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