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TE II\"/>
    </mc:Choice>
  </mc:AlternateContent>
  <xr:revisionPtr revIDLastSave="0" documentId="13_ncr:1_{43550AD1-6113-4E20-BA95-57D5F420E8E1}" xr6:coauthVersionLast="47" xr6:coauthVersionMax="47" xr10:uidLastSave="{00000000-0000-0000-0000-000000000000}"/>
  <bookViews>
    <workbookView xWindow="-120" yWindow="-120" windowWidth="20730" windowHeight="11160" activeTab="1" xr2:uid="{351028D1-0436-402B-835B-3EFE64378F63}"/>
  </bookViews>
  <sheets>
    <sheet name="Saneamiento y Sanitario Canada" sheetId="1" r:id="rId1"/>
    <sheet name="Cristo Par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3" i="2" l="1"/>
  <c r="H124" i="1"/>
  <c r="H122" i="1"/>
  <c r="H120" i="1"/>
  <c r="H118" i="1"/>
  <c r="H116" i="1"/>
  <c r="G755" i="2"/>
  <c r="F208" i="2" l="1"/>
  <c r="G208" i="2" s="1"/>
  <c r="F205" i="2"/>
  <c r="F730" i="2"/>
  <c r="G730" i="2" s="1"/>
  <c r="A730" i="2"/>
  <c r="F727" i="2"/>
  <c r="G727" i="2" s="1"/>
  <c r="A727" i="2"/>
  <c r="A700" i="2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699" i="2"/>
  <c r="A483" i="2"/>
  <c r="A484" i="2" s="1"/>
  <c r="A485" i="2" s="1"/>
  <c r="A486" i="2" s="1"/>
  <c r="A487" i="2" s="1"/>
  <c r="A488" i="2" s="1"/>
  <c r="A489" i="2" s="1"/>
  <c r="A490" i="2" s="1"/>
  <c r="A475" i="2"/>
  <c r="A476" i="2" s="1"/>
  <c r="A477" i="2" s="1"/>
  <c r="A478" i="2" s="1"/>
  <c r="A479" i="2" s="1"/>
  <c r="A480" i="2" s="1"/>
  <c r="A481" i="2" s="1"/>
  <c r="F518" i="2"/>
  <c r="G518" i="2" s="1"/>
  <c r="A518" i="2"/>
  <c r="F515" i="2"/>
  <c r="G515" i="2" s="1"/>
  <c r="A515" i="2"/>
  <c r="A208" i="2"/>
  <c r="G205" i="2"/>
  <c r="A205" i="2"/>
  <c r="A491" i="2" l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C494" i="2" l="1"/>
  <c r="C548" i="2"/>
  <c r="C706" i="2"/>
  <c r="F713" i="2"/>
  <c r="F553" i="2"/>
  <c r="F501" i="2"/>
  <c r="F663" i="2" l="1"/>
  <c r="F662" i="2"/>
  <c r="F661" i="2"/>
  <c r="F660" i="2"/>
  <c r="F659" i="2"/>
  <c r="F658" i="2"/>
  <c r="F657" i="2"/>
  <c r="F656" i="2"/>
  <c r="F655" i="2"/>
  <c r="F654" i="2"/>
  <c r="F448" i="2"/>
  <c r="F447" i="2"/>
  <c r="F446" i="2"/>
  <c r="F445" i="2"/>
  <c r="F444" i="2"/>
  <c r="F443" i="2"/>
  <c r="F442" i="2"/>
  <c r="F441" i="2"/>
  <c r="F440" i="2"/>
  <c r="F439" i="2"/>
  <c r="F142" i="2"/>
  <c r="F141" i="2"/>
  <c r="F140" i="2"/>
  <c r="F139" i="2"/>
  <c r="F138" i="2"/>
  <c r="F137" i="2"/>
  <c r="F136" i="2"/>
  <c r="F135" i="2"/>
  <c r="F134" i="2"/>
  <c r="F133" i="2"/>
  <c r="F724" i="2"/>
  <c r="G724" i="2" s="1"/>
  <c r="F721" i="2"/>
  <c r="F720" i="2"/>
  <c r="F719" i="2"/>
  <c r="F718" i="2"/>
  <c r="F717" i="2"/>
  <c r="F716" i="2"/>
  <c r="F715" i="2"/>
  <c r="F714" i="2"/>
  <c r="F712" i="2"/>
  <c r="F711" i="2"/>
  <c r="F710" i="2"/>
  <c r="F709" i="2"/>
  <c r="F708" i="2"/>
  <c r="F707" i="2"/>
  <c r="F706" i="2"/>
  <c r="F705" i="2"/>
  <c r="F704" i="2"/>
  <c r="A721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1" i="2"/>
  <c r="G681" i="2" s="1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52" i="2"/>
  <c r="F651" i="2"/>
  <c r="F649" i="2"/>
  <c r="F646" i="2"/>
  <c r="G646" i="2" s="1"/>
  <c r="F643" i="2"/>
  <c r="F642" i="2"/>
  <c r="F641" i="2"/>
  <c r="F640" i="2"/>
  <c r="F637" i="2"/>
  <c r="G637" i="2" s="1"/>
  <c r="F634" i="2"/>
  <c r="F632" i="2"/>
  <c r="F631" i="2"/>
  <c r="F630" i="2"/>
  <c r="F628" i="2"/>
  <c r="F627" i="2"/>
  <c r="F626" i="2"/>
  <c r="F625" i="2"/>
  <c r="F624" i="2"/>
  <c r="F623" i="2"/>
  <c r="F622" i="2"/>
  <c r="F620" i="2"/>
  <c r="F619" i="2"/>
  <c r="F618" i="2"/>
  <c r="F617" i="2"/>
  <c r="F616" i="2"/>
  <c r="F615" i="2"/>
  <c r="F614" i="2"/>
  <c r="F613" i="2"/>
  <c r="F612" i="2"/>
  <c r="F611" i="2"/>
  <c r="F609" i="2"/>
  <c r="F607" i="2"/>
  <c r="F606" i="2"/>
  <c r="F604" i="2"/>
  <c r="F602" i="2"/>
  <c r="F600" i="2"/>
  <c r="F599" i="2"/>
  <c r="F598" i="2"/>
  <c r="F597" i="2"/>
  <c r="F595" i="2"/>
  <c r="F594" i="2"/>
  <c r="F592" i="2"/>
  <c r="F591" i="2"/>
  <c r="F590" i="2"/>
  <c r="F589" i="2"/>
  <c r="F588" i="2"/>
  <c r="F586" i="2"/>
  <c r="F585" i="2"/>
  <c r="F583" i="2"/>
  <c r="F579" i="2"/>
  <c r="G579" i="2" s="1"/>
  <c r="F576" i="2"/>
  <c r="F575" i="2"/>
  <c r="F572" i="2"/>
  <c r="F571" i="2"/>
  <c r="F568" i="2"/>
  <c r="G568" i="2" s="1"/>
  <c r="F565" i="2"/>
  <c r="F564" i="2"/>
  <c r="F563" i="2"/>
  <c r="F559" i="2"/>
  <c r="F558" i="2"/>
  <c r="F557" i="2"/>
  <c r="F556" i="2"/>
  <c r="F555" i="2"/>
  <c r="F554" i="2"/>
  <c r="F552" i="2"/>
  <c r="F551" i="2"/>
  <c r="F550" i="2"/>
  <c r="F549" i="2"/>
  <c r="F548" i="2"/>
  <c r="F546" i="2"/>
  <c r="F545" i="2"/>
  <c r="F544" i="2"/>
  <c r="F543" i="2"/>
  <c r="F539" i="2"/>
  <c r="F538" i="2"/>
  <c r="F535" i="2"/>
  <c r="F534" i="2"/>
  <c r="F533" i="2"/>
  <c r="A533" i="2"/>
  <c r="A534" i="2" s="1"/>
  <c r="A535" i="2" s="1"/>
  <c r="F530" i="2"/>
  <c r="F529" i="2"/>
  <c r="F528" i="2"/>
  <c r="F527" i="2"/>
  <c r="F526" i="2"/>
  <c r="A526" i="2"/>
  <c r="A527" i="2" s="1"/>
  <c r="A528" i="2" s="1"/>
  <c r="A529" i="2" s="1"/>
  <c r="A530" i="2" s="1"/>
  <c r="F512" i="2"/>
  <c r="G512" i="2" s="1"/>
  <c r="F509" i="2"/>
  <c r="F508" i="2"/>
  <c r="F507" i="2"/>
  <c r="F506" i="2"/>
  <c r="F505" i="2"/>
  <c r="F504" i="2"/>
  <c r="F503" i="2"/>
  <c r="F502" i="2"/>
  <c r="F500" i="2"/>
  <c r="F499" i="2"/>
  <c r="F498" i="2"/>
  <c r="F497" i="2"/>
  <c r="F496" i="2"/>
  <c r="F495" i="2"/>
  <c r="F494" i="2"/>
  <c r="F493" i="2"/>
  <c r="F492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69" i="2"/>
  <c r="G469" i="2" s="1"/>
  <c r="F466" i="2"/>
  <c r="G466" i="2" s="1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37" i="2"/>
  <c r="F436" i="2"/>
  <c r="F434" i="2"/>
  <c r="F431" i="2"/>
  <c r="G431" i="2" s="1"/>
  <c r="F428" i="2"/>
  <c r="F427" i="2"/>
  <c r="F426" i="2"/>
  <c r="F423" i="2"/>
  <c r="F421" i="2"/>
  <c r="F420" i="2"/>
  <c r="F418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A405" i="2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F403" i="2"/>
  <c r="F402" i="2"/>
  <c r="F401" i="2"/>
  <c r="F399" i="2"/>
  <c r="F398" i="2"/>
  <c r="F397" i="2"/>
  <c r="A397" i="2"/>
  <c r="A398" i="2" s="1"/>
  <c r="A399" i="2" s="1"/>
  <c r="A401" i="2" s="1"/>
  <c r="F396" i="2"/>
  <c r="F394" i="2"/>
  <c r="F393" i="2"/>
  <c r="F392" i="2"/>
  <c r="F390" i="2"/>
  <c r="F386" i="2"/>
  <c r="F384" i="2"/>
  <c r="F383" i="2"/>
  <c r="F382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4" i="2"/>
  <c r="F353" i="2"/>
  <c r="F352" i="2"/>
  <c r="F351" i="2"/>
  <c r="F350" i="2"/>
  <c r="F348" i="2"/>
  <c r="F347" i="2"/>
  <c r="F346" i="2"/>
  <c r="F345" i="2"/>
  <c r="F344" i="2"/>
  <c r="F342" i="2"/>
  <c r="F341" i="2"/>
  <c r="F340" i="2"/>
  <c r="F338" i="2"/>
  <c r="F337" i="2"/>
  <c r="F336" i="2"/>
  <c r="F334" i="2"/>
  <c r="F333" i="2"/>
  <c r="F332" i="2"/>
  <c r="F331" i="2"/>
  <c r="F330" i="2"/>
  <c r="F329" i="2"/>
  <c r="F328" i="2"/>
  <c r="F326" i="2"/>
  <c r="F325" i="2"/>
  <c r="F324" i="2"/>
  <c r="F323" i="2"/>
  <c r="A323" i="2"/>
  <c r="A324" i="2" s="1"/>
  <c r="A325" i="2" s="1"/>
  <c r="A326" i="2" s="1"/>
  <c r="A328" i="2" s="1"/>
  <c r="A329" i="2" s="1"/>
  <c r="A330" i="2" s="1"/>
  <c r="A331" i="2" s="1"/>
  <c r="A332" i="2" s="1"/>
  <c r="A333" i="2" s="1"/>
  <c r="A334" i="2" s="1"/>
  <c r="A336" i="2" s="1"/>
  <c r="A337" i="2" s="1"/>
  <c r="A338" i="2" s="1"/>
  <c r="A340" i="2" s="1"/>
  <c r="A341" i="2" s="1"/>
  <c r="A342" i="2" s="1"/>
  <c r="A344" i="2" s="1"/>
  <c r="A345" i="2" s="1"/>
  <c r="A346" i="2" s="1"/>
  <c r="A347" i="2" s="1"/>
  <c r="A348" i="2" s="1"/>
  <c r="A350" i="2" s="1"/>
  <c r="A351" i="2" s="1"/>
  <c r="A352" i="2" s="1"/>
  <c r="A353" i="2" s="1"/>
  <c r="A354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6" i="2" s="1"/>
  <c r="F321" i="2"/>
  <c r="F319" i="2"/>
  <c r="F318" i="2"/>
  <c r="F317" i="2"/>
  <c r="F316" i="2"/>
  <c r="F315" i="2"/>
  <c r="F314" i="2"/>
  <c r="A314" i="2"/>
  <c r="A315" i="2" s="1"/>
  <c r="A316" i="2" s="1"/>
  <c r="A317" i="2" s="1"/>
  <c r="A318" i="2" s="1"/>
  <c r="F313" i="2"/>
  <c r="F311" i="2"/>
  <c r="F310" i="2"/>
  <c r="F308" i="2"/>
  <c r="F304" i="2"/>
  <c r="F302" i="2"/>
  <c r="F301" i="2"/>
  <c r="F300" i="2"/>
  <c r="F298" i="2"/>
  <c r="F297" i="2"/>
  <c r="F296" i="2"/>
  <c r="F295" i="2"/>
  <c r="F294" i="2"/>
  <c r="F293" i="2"/>
  <c r="F292" i="2"/>
  <c r="F290" i="2"/>
  <c r="F289" i="2"/>
  <c r="F288" i="2"/>
  <c r="F287" i="2"/>
  <c r="F286" i="2"/>
  <c r="F285" i="2"/>
  <c r="F284" i="2"/>
  <c r="F283" i="2"/>
  <c r="F282" i="2"/>
  <c r="F281" i="2"/>
  <c r="F279" i="2"/>
  <c r="F277" i="2"/>
  <c r="F276" i="2"/>
  <c r="F274" i="2"/>
  <c r="F272" i="2"/>
  <c r="F270" i="2"/>
  <c r="F269" i="2"/>
  <c r="F268" i="2"/>
  <c r="F267" i="2"/>
  <c r="F265" i="2"/>
  <c r="F264" i="2"/>
  <c r="F262" i="2"/>
  <c r="F261" i="2"/>
  <c r="F260" i="2"/>
  <c r="F259" i="2"/>
  <c r="F258" i="2"/>
  <c r="F256" i="2"/>
  <c r="F255" i="2"/>
  <c r="F253" i="2"/>
  <c r="F249" i="2"/>
  <c r="G249" i="2" s="1"/>
  <c r="F246" i="2"/>
  <c r="G246" i="2" s="1"/>
  <c r="F243" i="2"/>
  <c r="F242" i="2"/>
  <c r="F239" i="2"/>
  <c r="G239" i="2" s="1"/>
  <c r="F236" i="2"/>
  <c r="F235" i="2"/>
  <c r="F234" i="2"/>
  <c r="F230" i="2"/>
  <c r="F229" i="2"/>
  <c r="F226" i="2"/>
  <c r="F225" i="2"/>
  <c r="F224" i="2"/>
  <c r="F223" i="2"/>
  <c r="A223" i="2"/>
  <c r="A224" i="2" s="1"/>
  <c r="A225" i="2" s="1"/>
  <c r="A226" i="2" s="1"/>
  <c r="F220" i="2"/>
  <c r="F219" i="2"/>
  <c r="F218" i="2"/>
  <c r="F217" i="2"/>
  <c r="F216" i="2"/>
  <c r="A216" i="2"/>
  <c r="A217" i="2" s="1"/>
  <c r="A218" i="2" s="1"/>
  <c r="A219" i="2" s="1"/>
  <c r="A220" i="2" s="1"/>
  <c r="F202" i="2"/>
  <c r="G202" i="2" s="1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A183" i="2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0" i="2"/>
  <c r="G160" i="2" s="1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31" i="2"/>
  <c r="F130" i="2"/>
  <c r="F128" i="2"/>
  <c r="F125" i="2"/>
  <c r="F124" i="2"/>
  <c r="F121" i="2"/>
  <c r="F119" i="2"/>
  <c r="F118" i="2"/>
  <c r="F117" i="2"/>
  <c r="F115" i="2"/>
  <c r="F114" i="2"/>
  <c r="F113" i="2"/>
  <c r="F112" i="2"/>
  <c r="F111" i="2"/>
  <c r="F110" i="2"/>
  <c r="F109" i="2"/>
  <c r="F107" i="2"/>
  <c r="F106" i="2"/>
  <c r="F105" i="2"/>
  <c r="F104" i="2"/>
  <c r="F103" i="2"/>
  <c r="F102" i="2"/>
  <c r="F101" i="2"/>
  <c r="F100" i="2"/>
  <c r="F99" i="2"/>
  <c r="F98" i="2"/>
  <c r="F96" i="2"/>
  <c r="F94" i="2"/>
  <c r="F93" i="2"/>
  <c r="F91" i="2"/>
  <c r="F89" i="2"/>
  <c r="F87" i="2"/>
  <c r="F86" i="2"/>
  <c r="F85" i="2"/>
  <c r="F84" i="2"/>
  <c r="F82" i="2"/>
  <c r="F81" i="2"/>
  <c r="F79" i="2"/>
  <c r="F78" i="2"/>
  <c r="F77" i="2"/>
  <c r="F76" i="2"/>
  <c r="F75" i="2"/>
  <c r="F73" i="2"/>
  <c r="F72" i="2"/>
  <c r="F70" i="2"/>
  <c r="F66" i="2"/>
  <c r="F65" i="2"/>
  <c r="F62" i="2"/>
  <c r="F61" i="2"/>
  <c r="F58" i="2"/>
  <c r="F57" i="2"/>
  <c r="F54" i="2"/>
  <c r="G54" i="2" s="1"/>
  <c r="F51" i="2"/>
  <c r="F50" i="2"/>
  <c r="F49" i="2"/>
  <c r="F45" i="2"/>
  <c r="F44" i="2"/>
  <c r="F43" i="2"/>
  <c r="F42" i="2"/>
  <c r="F41" i="2"/>
  <c r="F40" i="2"/>
  <c r="F39" i="2"/>
  <c r="F38" i="2"/>
  <c r="F37" i="2"/>
  <c r="F36" i="2"/>
  <c r="F35" i="2"/>
  <c r="F33" i="2"/>
  <c r="F32" i="2"/>
  <c r="F31" i="2"/>
  <c r="F30" i="2"/>
  <c r="F26" i="2"/>
  <c r="F25" i="2"/>
  <c r="F22" i="2"/>
  <c r="F21" i="2"/>
  <c r="F20" i="2"/>
  <c r="A20" i="2"/>
  <c r="A21" i="2" s="1"/>
  <c r="A22" i="2" s="1"/>
  <c r="F17" i="2"/>
  <c r="F16" i="2"/>
  <c r="F15" i="2"/>
  <c r="F14" i="2"/>
  <c r="F13" i="2"/>
  <c r="A13" i="2"/>
  <c r="A14" i="2" s="1"/>
  <c r="A15" i="2" s="1"/>
  <c r="A16" i="2" s="1"/>
  <c r="A17" i="2" s="1"/>
  <c r="G101" i="1"/>
  <c r="H101" i="1" s="1"/>
  <c r="G99" i="1"/>
  <c r="G98" i="1"/>
  <c r="G95" i="1"/>
  <c r="G94" i="1"/>
  <c r="G530" i="2" l="1"/>
  <c r="G66" i="2"/>
  <c r="G22" i="2"/>
  <c r="G572" i="2"/>
  <c r="G576" i="2"/>
  <c r="G26" i="2"/>
  <c r="G230" i="2"/>
  <c r="G539" i="2"/>
  <c r="G58" i="2"/>
  <c r="G236" i="2"/>
  <c r="G125" i="2"/>
  <c r="G565" i="2"/>
  <c r="G428" i="2"/>
  <c r="G51" i="2"/>
  <c r="G643" i="2"/>
  <c r="G509" i="2"/>
  <c r="G62" i="2"/>
  <c r="G199" i="2"/>
  <c r="G226" i="2"/>
  <c r="G463" i="2"/>
  <c r="G121" i="2"/>
  <c r="G386" i="2"/>
  <c r="G634" i="2"/>
  <c r="G678" i="2"/>
  <c r="G45" i="2"/>
  <c r="G220" i="2"/>
  <c r="G243" i="2"/>
  <c r="G423" i="2"/>
  <c r="G721" i="2"/>
  <c r="G535" i="2"/>
  <c r="G559" i="2"/>
  <c r="G17" i="2"/>
  <c r="G157" i="2"/>
  <c r="G304" i="2"/>
  <c r="A416" i="2"/>
  <c r="A418" i="2" s="1"/>
  <c r="A420" i="2"/>
  <c r="A421" i="2" s="1"/>
  <c r="A423" i="2" s="1"/>
  <c r="H99" i="1"/>
  <c r="H95" i="1"/>
  <c r="G211" i="2" l="1"/>
  <c r="G521" i="2"/>
  <c r="G733" i="2"/>
  <c r="G81" i="1"/>
  <c r="H81" i="1" s="1"/>
  <c r="G84" i="1"/>
  <c r="H84" i="1" s="1"/>
  <c r="G78" i="1"/>
  <c r="G77" i="1"/>
  <c r="G76" i="1"/>
  <c r="G75" i="1"/>
  <c r="G74" i="1"/>
  <c r="B73" i="1"/>
  <c r="G72" i="1"/>
  <c r="G71" i="1"/>
  <c r="G70" i="1"/>
  <c r="G69" i="1"/>
  <c r="G67" i="1"/>
  <c r="G66" i="1"/>
  <c r="G65" i="1"/>
  <c r="G64" i="1"/>
  <c r="G63" i="1"/>
  <c r="B62" i="1"/>
  <c r="G59" i="1"/>
  <c r="G58" i="1"/>
  <c r="G57" i="1"/>
  <c r="G56" i="1"/>
  <c r="G55" i="1"/>
  <c r="G53" i="1"/>
  <c r="G52" i="1"/>
  <c r="G51" i="1"/>
  <c r="G50" i="1"/>
  <c r="G48" i="1"/>
  <c r="G47" i="1"/>
  <c r="G46" i="1"/>
  <c r="G45" i="1"/>
  <c r="G44" i="1"/>
  <c r="B43" i="1"/>
  <c r="G37" i="1"/>
  <c r="G28" i="1"/>
  <c r="G29" i="1"/>
  <c r="G13" i="1"/>
  <c r="G14" i="1"/>
  <c r="G15" i="1"/>
  <c r="G91" i="1"/>
  <c r="G90" i="1"/>
  <c r="G89" i="1"/>
  <c r="G88" i="1"/>
  <c r="G87" i="1"/>
  <c r="G40" i="1"/>
  <c r="G39" i="1"/>
  <c r="G38" i="1"/>
  <c r="G36" i="1"/>
  <c r="G32" i="1"/>
  <c r="G33" i="1"/>
  <c r="G34" i="1"/>
  <c r="G31" i="1"/>
  <c r="G27" i="1"/>
  <c r="G26" i="1"/>
  <c r="G25" i="1"/>
  <c r="G21" i="1"/>
  <c r="G20" i="1"/>
  <c r="G19" i="1"/>
  <c r="G16" i="1"/>
  <c r="G12" i="1"/>
  <c r="G734" i="2" l="1"/>
  <c r="H91" i="1"/>
  <c r="H78" i="1"/>
  <c r="B54" i="1"/>
  <c r="H59" i="1"/>
  <c r="H40" i="1"/>
  <c r="H21" i="1"/>
  <c r="H16" i="1"/>
  <c r="B24" i="1"/>
  <c r="B30" i="1" s="1"/>
  <c r="B35" i="1" s="1"/>
  <c r="B19" i="1"/>
  <c r="B20" i="1" s="1"/>
  <c r="B21" i="1" s="1"/>
  <c r="B12" i="1"/>
  <c r="B13" i="1" s="1"/>
  <c r="B14" i="1" s="1"/>
  <c r="B15" i="1" s="1"/>
  <c r="B16" i="1" s="1"/>
  <c r="G751" i="2" l="1"/>
  <c r="G749" i="2"/>
  <c r="F736" i="2"/>
  <c r="G757" i="2" s="1"/>
  <c r="F737" i="2"/>
  <c r="F739" i="2"/>
  <c r="F740" i="2"/>
  <c r="F738" i="2"/>
  <c r="F741" i="2"/>
  <c r="H103" i="1"/>
  <c r="G743" i="2" l="1"/>
  <c r="G106" i="1"/>
  <c r="G105" i="1"/>
  <c r="G109" i="1"/>
  <c r="G110" i="1"/>
  <c r="G107" i="1"/>
  <c r="G108" i="1"/>
  <c r="G747" i="2" l="1"/>
  <c r="G745" i="2"/>
  <c r="H112" i="1"/>
  <c r="H114" i="1" l="1"/>
  <c r="G759" i="2"/>
  <c r="H126" i="1" l="1"/>
</calcChain>
</file>

<file path=xl/sharedStrings.xml><?xml version="1.0" encoding="utf-8"?>
<sst xmlns="http://schemas.openxmlformats.org/spreadsheetml/2006/main" count="1425" uniqueCount="394">
  <si>
    <t>No.</t>
  </si>
  <si>
    <t>3.1.1</t>
  </si>
  <si>
    <t>3.1.2</t>
  </si>
  <si>
    <t>3.1.3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</si>
  <si>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</si>
  <si>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</si>
  <si>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</si>
  <si>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</si>
  <si>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</si>
  <si>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</si>
  <si>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</si>
  <si>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</si>
  <si>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3.3.5</t>
  </si>
  <si>
    <t>4.1.1</t>
  </si>
  <si>
    <t>4.1.2</t>
  </si>
  <si>
    <t>4.1.3</t>
  </si>
  <si>
    <t>4.2.1</t>
  </si>
  <si>
    <t>4.2.2</t>
  </si>
  <si>
    <t>4.2.3</t>
  </si>
  <si>
    <t>4.2.4</t>
  </si>
  <si>
    <t>4.3.1</t>
  </si>
  <si>
    <t>4.3.2</t>
  </si>
  <si>
    <t>4.3.3</t>
  </si>
  <si>
    <t>4.3.4</t>
  </si>
  <si>
    <t>4.3.5</t>
  </si>
  <si>
    <t>TRABAJOS PRELIMINARES:</t>
  </si>
  <si>
    <t>ML</t>
  </si>
  <si>
    <t>Caseta de materiales y Campamento (Cubicar Desglosado)</t>
  </si>
  <si>
    <t>PA</t>
  </si>
  <si>
    <t>MOVIMIENTO DE TIERRA:</t>
  </si>
  <si>
    <t>M3</t>
  </si>
  <si>
    <t>CORPORACION DE ACUEDUCTO Y ALCANTARILLADO DE SANTO DOMINGO</t>
  </si>
  <si>
    <t>***C.A.A.S.D.***</t>
  </si>
  <si>
    <t>FECHA:</t>
  </si>
  <si>
    <t>UD</t>
  </si>
  <si>
    <t>Movimiento de Tierra:</t>
  </si>
  <si>
    <t>Suministro y Colocacion Gravilla</t>
  </si>
  <si>
    <t>Fino de Techo</t>
  </si>
  <si>
    <t>Limpieza Final del Area</t>
  </si>
  <si>
    <t>M2</t>
  </si>
  <si>
    <t>Terminacion de Superficies:</t>
  </si>
  <si>
    <t>DIAS</t>
  </si>
  <si>
    <t>DIRECCION TECNICA</t>
  </si>
  <si>
    <t>GASTOS ADMINISTRATIVOS</t>
  </si>
  <si>
    <t>SEGURO Y FIANZA</t>
  </si>
  <si>
    <t>TRANSPORTE</t>
  </si>
  <si>
    <t>LEY # 6/86</t>
  </si>
  <si>
    <t>SUPERVICION C.A.A.S.D.</t>
  </si>
  <si>
    <t>TOTAL GASTOS INDIRECTOS</t>
  </si>
  <si>
    <t>IMPREVISTOS</t>
  </si>
  <si>
    <t>CODIA</t>
  </si>
  <si>
    <t>TOTAL GENERAL A CONTRATAR</t>
  </si>
  <si>
    <t>PRESUPUESTO: SANEAMIENTO PLUVIAL Y SANITARIO CAÑADA TIRADENTES</t>
  </si>
  <si>
    <t xml:space="preserve"> 20021-03 UEP</t>
  </si>
  <si>
    <t>ASISTENCIA TECNICA DIRECCION GENERAL</t>
  </si>
  <si>
    <t xml:space="preserve">P.U. RD$ </t>
  </si>
  <si>
    <t>CANTIDAD</t>
  </si>
  <si>
    <t xml:space="preserve">COSTO RD$ </t>
  </si>
  <si>
    <t xml:space="preserve">SUB-TOTAL RD$ </t>
  </si>
  <si>
    <t>DESCRIPCION</t>
  </si>
  <si>
    <t>TRABAJOS GENERALES:</t>
  </si>
  <si>
    <t>Replanteo general y nivelacion</t>
  </si>
  <si>
    <t>Meses</t>
  </si>
  <si>
    <t>Control de tránsito en vías existentes de acceso a la obra (cubicar desglosado)</t>
  </si>
  <si>
    <t>Construccion de accesos temporales</t>
  </si>
  <si>
    <t>DEMOLICIONES:</t>
  </si>
  <si>
    <t>Limpieza, desmonte y destronque (cubicar desglosado)</t>
  </si>
  <si>
    <t>Estructuras existentes (cubicar desglosado)</t>
  </si>
  <si>
    <t>Bote de Material (con equipo; Cubicar desglosado)</t>
  </si>
  <si>
    <t>ENCAJONAMIENTO DE CAUCE EN HORMIGON ARMADO (TRAMO I = 286.96 ML)</t>
  </si>
  <si>
    <t>3.1.4</t>
  </si>
  <si>
    <t>3.1.5</t>
  </si>
  <si>
    <t>Excavacion no clasificada con retro excavadora</t>
  </si>
  <si>
    <t>Suministro y Colocacion piedraplen</t>
  </si>
  <si>
    <t>Suministro de material para relleno lateral (caliche)</t>
  </si>
  <si>
    <t>Hormigon Pobre para fundaciones</t>
  </si>
  <si>
    <t>Losa de fondo e=0.30 Mts</t>
  </si>
  <si>
    <t>Hormigon Muros Perimetrales e=0.25 Mts</t>
  </si>
  <si>
    <t>Losa Techo e=0.25 Mts</t>
  </si>
  <si>
    <t>Terminación de Superficie:</t>
  </si>
  <si>
    <t>Hormigón armado en:</t>
  </si>
  <si>
    <t>Fraguache interior en Muros</t>
  </si>
  <si>
    <t>Zabaleta en Losa de Fondo</t>
  </si>
  <si>
    <t>Fino Losa de Fondo</t>
  </si>
  <si>
    <t>Fino Losa de Techo</t>
  </si>
  <si>
    <t>Pañete interior Pulido en Muros</t>
  </si>
  <si>
    <t>4.1.4</t>
  </si>
  <si>
    <t>4.1.5</t>
  </si>
  <si>
    <t>ENCAJONAMIENTO DE CAUCE EN HORMIGON ARMADO (TRAMO II = 393.04 ML)</t>
  </si>
  <si>
    <t>5.1.1</t>
  </si>
  <si>
    <t>5.1.2</t>
  </si>
  <si>
    <t>5.1.3</t>
  </si>
  <si>
    <t>5.1.5</t>
  </si>
  <si>
    <t>5.2.1</t>
  </si>
  <si>
    <t>5.2.2</t>
  </si>
  <si>
    <t>5.2.3</t>
  </si>
  <si>
    <t>5.3.1</t>
  </si>
  <si>
    <t>5.3.2</t>
  </si>
  <si>
    <t>5.3.3</t>
  </si>
  <si>
    <t>5.3.5</t>
  </si>
  <si>
    <t>5.1.4</t>
  </si>
  <si>
    <t>5.2.4</t>
  </si>
  <si>
    <t>5.3.4</t>
  </si>
  <si>
    <t>ENCAJONAMIENTO DE CAUCE EN HORMIGON ARMADO (TRAMO III = 440 ML)</t>
  </si>
  <si>
    <t>CONSTRUCCION DE REGISTROS</t>
  </si>
  <si>
    <t>Tragantes para drenaje pluvial (cada 30 mts a cada lado. Incluye interconexión)</t>
  </si>
  <si>
    <t>UDS</t>
  </si>
  <si>
    <t>CONSTRUCCION DE:</t>
  </si>
  <si>
    <t>Ataguías (cubicar desglosado)</t>
  </si>
  <si>
    <t>MANEJO DE AGUA CON BOMBA DE ACHIQUE DE</t>
  </si>
  <si>
    <t>ø2''</t>
  </si>
  <si>
    <t>ø3''</t>
  </si>
  <si>
    <t>ø4''</t>
  </si>
  <si>
    <t>ø6''</t>
  </si>
  <si>
    <t>MESES</t>
  </si>
  <si>
    <t>Suministro y colocación de tuberías PVC drenaje para dirigir aguas desde bombas de achique a zonas alejadas</t>
  </si>
  <si>
    <t>REPOSICION DE:</t>
  </si>
  <si>
    <t>Servicio Existente (cubicar desglosado).</t>
  </si>
  <si>
    <t>Viviendas economicas existentes (12 viviendas a RD$) 480,000.00; (cubicar desglosado)</t>
  </si>
  <si>
    <t>TRANSPORTE DE:</t>
  </si>
  <si>
    <t>Equipos pesados (cubicar desglosado)</t>
  </si>
  <si>
    <t>Material interno (cubicar desglosado)</t>
  </si>
  <si>
    <t>SUB-TOTAL GENERAL EN RD$</t>
  </si>
  <si>
    <t>CUENCA HIDROGRAFICA</t>
  </si>
  <si>
    <t>EQUIPAMIENTO CAASD</t>
  </si>
  <si>
    <t>ITBIS (18% DE DIRECCION TECNICA) SEGUN NORMA 07-2007 DGII</t>
  </si>
  <si>
    <t>UNIDAD EJECUTORA DE PROYECTOS</t>
  </si>
  <si>
    <t>ESTIMADO DE COSTOS CONSTRUCCION DE PARQUE CRISTO PARK UBICADO EN LA TIRADENTES PROXIMO AL ZOOLOGICO, DISTRITO NACIONAL</t>
  </si>
  <si>
    <t>FASE A:</t>
  </si>
  <si>
    <t>TRAMO I:</t>
  </si>
  <si>
    <t>Control Topografico, Replanteo General y Nivelacion (Cubicar Desglosado)</t>
  </si>
  <si>
    <t>Desmonte y limpieza de vegetación Herbácea Con Equipo Pesado</t>
  </si>
  <si>
    <t>Tala de árboles (Cubicar Desglosado)</t>
  </si>
  <si>
    <t>Demoliciones de Elementos de Hormigón y Aceras (Cubicar Desglosado)</t>
  </si>
  <si>
    <t>Bote Escombros (Cubicar Desglosado)</t>
  </si>
  <si>
    <t>Suministro de Relleno (Granzote) en parqueo y Ciclovia</t>
  </si>
  <si>
    <t xml:space="preserve">Suministro de Relleno (Caliche) </t>
  </si>
  <si>
    <t>Compactado con Equipo Pesado (Rodillo)</t>
  </si>
  <si>
    <t>REPERFILADO DE TALUD Y ESCALONAMIENTO</t>
  </si>
  <si>
    <t>Reperfilado de Talud con maquinarias (cubicar desglosado)</t>
  </si>
  <si>
    <t>Muros de Bloques de 8'' para Contención (Todas las camaras Llenas, Violinados, Aceros Vertical 3/8 a 0.20m, Acero Horizontal 3/8 a 0.40, Viga de Coronacion y Columnas de 0.30x0.30m)</t>
  </si>
  <si>
    <t>PARQUEOS:</t>
  </si>
  <si>
    <t>Asfalto</t>
  </si>
  <si>
    <t>Instalaciones Electricas</t>
  </si>
  <si>
    <t>Riego de imprimación y adherencia</t>
  </si>
  <si>
    <t>Suministro y colocación de asfalto de 2''</t>
  </si>
  <si>
    <t>Suministro y colocación de paragomas de Hormigón (Incluye Pintura)</t>
  </si>
  <si>
    <t>Señalización y Pintura tráfico (Incluye Mano de Obra),(Cubicar Desglosado)</t>
  </si>
  <si>
    <t>PL</t>
  </si>
  <si>
    <t>Poste metálico cónico 10m (32'), dos (2) brazo</t>
  </si>
  <si>
    <t>Alimentador secundario principal 220V, compuesto Por:  2 THW #2/0 fase, desde el transformador en tubería PVC ø 76mm (3") SDR-26, soterrado</t>
  </si>
  <si>
    <t>Alimentador derivado del secundario principal 220V, compuesto Por:  2 THW #8 fase, en tubería  PVC ø 25mm (1") SDR-26, soterrado</t>
  </si>
  <si>
    <t xml:space="preserve">Alambre de vinyl #12/3, bajante </t>
  </si>
  <si>
    <t>Lámpara LED de 300 Watts, 240 V</t>
  </si>
  <si>
    <t>Sistema de tierra compuesto por: varilla d/conexión a tierra 5/8"  x 4', conector para varilla de 5/8'', alambre trenzado desnudo #8 awg</t>
  </si>
  <si>
    <t>Base de hormigón para postes, metálico</t>
  </si>
  <si>
    <t>Zanja de 0.30 x 0.60 (longitud 191.95 Mts), incluye</t>
  </si>
  <si>
    <t>Registro de Hormigón 0.40m x 0.40m x 0.60m, con tapa</t>
  </si>
  <si>
    <t>Izaje postes e instalacion de luminarias</t>
  </si>
  <si>
    <t>Mano de Obra (Cubicar Desglosado)</t>
  </si>
  <si>
    <t>CICLOVIA:</t>
  </si>
  <si>
    <t>BORDILLOS GENERAL:</t>
  </si>
  <si>
    <t>Bordillo de Hormigón Violinado 60x60cm de 10cm de espesor</t>
  </si>
  <si>
    <t>Bordillo de Hormigón de 0.30m (incluye pintura)</t>
  </si>
  <si>
    <t>TERMINACION DE PISO DE HORMIGON:</t>
  </si>
  <si>
    <t>Bordillo de Hormigón Violinado 15x30cm de 10cm de espesor (Incluye Color)</t>
  </si>
  <si>
    <t>CONSTRUCCION DE BAÑOS (1 UD):</t>
  </si>
  <si>
    <t>Preliminares:</t>
  </si>
  <si>
    <t>Hormigon armado:</t>
  </si>
  <si>
    <t>Muros:</t>
  </si>
  <si>
    <t>Terminacion de Pisos:</t>
  </si>
  <si>
    <t>Revestimiento:</t>
  </si>
  <si>
    <t>Ventanas:</t>
  </si>
  <si>
    <t>Portaje:</t>
  </si>
  <si>
    <t>Instalacion Sanitaria:</t>
  </si>
  <si>
    <t>Instalacion Eléctricas:</t>
  </si>
  <si>
    <t>Terminación de Techos:</t>
  </si>
  <si>
    <t>Pintura:</t>
  </si>
  <si>
    <t>MOBILARIO URBANO</t>
  </si>
  <si>
    <t>Charrancha y replanteo</t>
  </si>
  <si>
    <t>ACERAS:</t>
  </si>
  <si>
    <t>Acera de 10cm de espesor en Borde de Parqueo</t>
  </si>
  <si>
    <t>CONTEN:</t>
  </si>
  <si>
    <t>Contén en borde de Parqueo</t>
  </si>
  <si>
    <t>Contén Exterior</t>
  </si>
  <si>
    <t>Excavacion a Mano</t>
  </si>
  <si>
    <t>Relleno de reposición</t>
  </si>
  <si>
    <t>Zapata de Muro, 0.60m x 0.25m</t>
  </si>
  <si>
    <t>Viga de Amarre 0.20m x 0.20m</t>
  </si>
  <si>
    <t>Columna de Amarre 0.20m x 0.20m</t>
  </si>
  <si>
    <t>Dinteles 0.20m x 0.20m</t>
  </si>
  <si>
    <t>Losa H.A., Esp = 0.12m</t>
  </si>
  <si>
    <t>Muro de blocks de 8''</t>
  </si>
  <si>
    <t>Divisiones Modulares en PVC</t>
  </si>
  <si>
    <t>Pañete (Muros)</t>
  </si>
  <si>
    <t>Pañete (Techos)</t>
  </si>
  <si>
    <t>Fraguache en H.A.</t>
  </si>
  <si>
    <t>Cantos</t>
  </si>
  <si>
    <t>Piso de cerámica</t>
  </si>
  <si>
    <t>Cerámica de pared (Hasta Techo)</t>
  </si>
  <si>
    <t>Suministro e Instalación de Ventana 0.60m x 1.20m aluminio</t>
  </si>
  <si>
    <t>Protección con Barras metálicas en Ventanas</t>
  </si>
  <si>
    <t>P2</t>
  </si>
  <si>
    <t>Puerta Polimetal con Llavín</t>
  </si>
  <si>
    <t>Instalación de tuberías para Agua Residual (cubicar desglosado)</t>
  </si>
  <si>
    <t>Conexión Agua Potable (cubicar desglosado)</t>
  </si>
  <si>
    <t>Desague de piso</t>
  </si>
  <si>
    <t>Bajante pluvial de 3"</t>
  </si>
  <si>
    <t>Ventilación de 3"</t>
  </si>
  <si>
    <t>Suministro e Instalación de Accesorios de baños (cubicar desglosado)</t>
  </si>
  <si>
    <t>Suministro e Colocación de Inodoros</t>
  </si>
  <si>
    <t>Construcción de Tina de granito (incluye llaves y desague) (Nota: sustituto de Lavamanos)</t>
  </si>
  <si>
    <t>Construcción de Tina de granito (incluye llaves y desague) (Nota: sustituto de Orinales)</t>
  </si>
  <si>
    <t>Séptico (cubicar desglosado)</t>
  </si>
  <si>
    <t>Salida de Luz senital</t>
  </si>
  <si>
    <t>Salida de Interruptor sencillo</t>
  </si>
  <si>
    <t>Salida de Tomacorriente 110 Volts</t>
  </si>
  <si>
    <t>Salida de Panel de Distribucion 4 Circuitos</t>
  </si>
  <si>
    <t>Luminaria</t>
  </si>
  <si>
    <t>Alimentación eléctrica, panel de distribución compuesto por: 2THHN #10 fase, 1 THHN #12 neutro, 1 THHN #14 tierra, en tuberia de ø3/4" PVC, SDR-26</t>
  </si>
  <si>
    <t>Mano de Obra</t>
  </si>
  <si>
    <t>Impermeabilizante de lona Asfaltica en techo 3.00mm</t>
  </si>
  <si>
    <t>Antepecho Perimetral (0.20m)</t>
  </si>
  <si>
    <t>Pintura acrílica</t>
  </si>
  <si>
    <t>Banco de Hierro y madera</t>
  </si>
  <si>
    <t>Zafacones Grandes</t>
  </si>
  <si>
    <t>JARDINERIA Y PAISAJISMO</t>
  </si>
  <si>
    <t>Vegetación cubre suelos</t>
  </si>
  <si>
    <t>Vegetación Ornamental</t>
  </si>
  <si>
    <t>SISTEMA DE RIEGO (Completo)</t>
  </si>
  <si>
    <t>INSTALACIONES ELECTRICAS ALTA Y BAJA TENSION</t>
  </si>
  <si>
    <t>LIMPIEZA</t>
  </si>
  <si>
    <t>Limpieza final y continua (cubicar desglosado)</t>
  </si>
  <si>
    <t>SUB-TOTAL FASE A (TRAMO I)</t>
  </si>
  <si>
    <t>Suministro y Colocación de Tierra Negra</t>
  </si>
  <si>
    <t>Grama Enana</t>
  </si>
  <si>
    <t>Sembrado y Acondicionamiento de Grama</t>
  </si>
  <si>
    <t>Javilla</t>
  </si>
  <si>
    <t>Gri Gri</t>
  </si>
  <si>
    <t>Guayacán Amarillo</t>
  </si>
  <si>
    <t>Penda</t>
  </si>
  <si>
    <t>Palma</t>
  </si>
  <si>
    <t>Mala Madre</t>
  </si>
  <si>
    <t>Cúfea (Arbusto)</t>
  </si>
  <si>
    <t>Isabel Segunda (Arbusto Colgante)</t>
  </si>
  <si>
    <t>Fukein Tea (Arbusto)</t>
  </si>
  <si>
    <t>Hamelia Patens (Coralillo Enano Rojo)</t>
  </si>
  <si>
    <t>Hamelia Patens (Coralillo Enano Rosa)</t>
  </si>
  <si>
    <t>Crotón Rosa</t>
  </si>
  <si>
    <t>Alpinia Purpurata</t>
  </si>
  <si>
    <t>Helecho</t>
  </si>
  <si>
    <t>Sembrado y Acondicionamiento de Arboles y Vegetación (Cubicar Desglosado)</t>
  </si>
  <si>
    <t xml:space="preserve">Sistema de Riego Automatizado (Cubicar Desglosado) </t>
  </si>
  <si>
    <t>Instalaciones Eléctrica en Alta Tensión 12.47/7.2 kv</t>
  </si>
  <si>
    <t>Poste de hormigón HPV-800daN -12m (40')</t>
  </si>
  <si>
    <t>Estructura, P3B-110</t>
  </si>
  <si>
    <t>Estructura, 100b</t>
  </si>
  <si>
    <t>Estructura, PR-101</t>
  </si>
  <si>
    <t>Estructura, PR-202</t>
  </si>
  <si>
    <t>Estructura, SS-1</t>
  </si>
  <si>
    <t>Transformador T/Pad-Mounted 25 KVA , 0ø, 12.47/7.2KV-480/277V, sumergido en aceite mineral, 60Hz</t>
  </si>
  <si>
    <t>Condulet de ø3''</t>
  </si>
  <si>
    <t>Tubo IMC de ø3'' x 10'</t>
  </si>
  <si>
    <t>Curva de 3'' PVC</t>
  </si>
  <si>
    <t>Adaptador hembra PVC DE ø3''</t>
  </si>
  <si>
    <t>Tornillos de expansión 1/2''</t>
  </si>
  <si>
    <t>Channel unitrut de 3/4'' x 10'</t>
  </si>
  <si>
    <t>Excavación para postes y vientos</t>
  </si>
  <si>
    <t>Uso de Grua P/Izado, herajes y tendido eléctrico</t>
  </si>
  <si>
    <t>Diseños y tramitacion de planos, Incluye CODIA</t>
  </si>
  <si>
    <t>Interconexión</t>
  </si>
  <si>
    <t>Instalaciones Eléctrica en Baja Tensión 120/240v, Electrificación e Iluminación de Parque</t>
  </si>
  <si>
    <t>Viajes</t>
  </si>
  <si>
    <t>Poste Metálico 4m (13') incluye Farola</t>
  </si>
  <si>
    <t>Poste Metálico tipo látigo 7m (22') un (1) brazo</t>
  </si>
  <si>
    <t>Poste Metálico tipo látigo 7m (22') dos (2) brazo</t>
  </si>
  <si>
    <t>Alimentador Secundario principal 220V, compuesto por: 2 THW#2/0 fase, 1 THW #1/0 neutro, desde el transformador en tubería PVC ø 76mm (3") SDR-26 , soterrado</t>
  </si>
  <si>
    <t>Alimentador derivado del Secundario principal 220V, compuesto por: 2 THW#8 fase, en tubería PVC ø 25mm (1") SDR-26 , soterrado</t>
  </si>
  <si>
    <t>Alambre de vinyl #12/3, bajante</t>
  </si>
  <si>
    <t>Farola LED de 50 Watts</t>
  </si>
  <si>
    <t>Láampara LED de 150 Watts, 240V</t>
  </si>
  <si>
    <t>Sistema de tierra compuesto por: varilla de 5/8'', alambre trenzado desnudo #8 awg</t>
  </si>
  <si>
    <t>Panel de control automático, 200 A/2p, 240V, 2F</t>
  </si>
  <si>
    <t>Bae de hormigón para postes, metálico</t>
  </si>
  <si>
    <t>Zanja de 0.30 x 0.60 (longitud 1,406.61 Mts), incluye tubo PVC, encofrado en hormigón</t>
  </si>
  <si>
    <t>Registro de hormigón 0.40m x 0.40m x 0.60m, con tapa</t>
  </si>
  <si>
    <t>Izaje de postes e instalación de luminarias</t>
  </si>
  <si>
    <t>Transporte de postes</t>
  </si>
  <si>
    <t>FASE B:</t>
  </si>
  <si>
    <t>TRAMO II:</t>
  </si>
  <si>
    <t>Excavación con Retroexcavadora</t>
  </si>
  <si>
    <t>Bote de Material a 15 Km</t>
  </si>
  <si>
    <t>CONSTRUCCION DE BAÑOS (2 UDS):</t>
  </si>
  <si>
    <t>CONSTRUCCION DE COMISARIA:</t>
  </si>
  <si>
    <t>Zapata de Muro, 0.45m x 0.25m</t>
  </si>
  <si>
    <t>Zapata de Muro, 0.90m x 0.30m</t>
  </si>
  <si>
    <t>Muro de H.A. de 0.30m</t>
  </si>
  <si>
    <t>Viga de Amarre 0.15m x 0.20m</t>
  </si>
  <si>
    <t>Columna de Amarre 0.15m x 0.20m</t>
  </si>
  <si>
    <t>Dinteles 0.15m x 0.20m</t>
  </si>
  <si>
    <t>Muro de blocks de 6''  3/8 a 0.40m</t>
  </si>
  <si>
    <t>Piso de cerámica en Cocina</t>
  </si>
  <si>
    <t>Piso Granito 0.30 x 0.30m</t>
  </si>
  <si>
    <t>Piso de cerámica en Baño Calabozos</t>
  </si>
  <si>
    <t>Piso de cerámica en Baño General</t>
  </si>
  <si>
    <t>Piso de cerámica alto tránsito en Entrada</t>
  </si>
  <si>
    <t>Zócalos de Cerámica</t>
  </si>
  <si>
    <t>Zócalos de Granito</t>
  </si>
  <si>
    <t>Cerámica de pared en baño calabozos (Hasta Techo)</t>
  </si>
  <si>
    <t>Cerámica de pared en baño general (Hasta Techo)</t>
  </si>
  <si>
    <t>Cerámica en Cocina 1.00m (Encima de meseta)</t>
  </si>
  <si>
    <t>Terminacion de Cocina:</t>
  </si>
  <si>
    <t>Meseta de Granito natural</t>
  </si>
  <si>
    <t>Base Metálica para Meseta</t>
  </si>
  <si>
    <t>Fregadero Inoxidable Doble (Completo)</t>
  </si>
  <si>
    <t>Suministro e Instalación de Ventana de Cristal 0.60m x 0.60m</t>
  </si>
  <si>
    <t>Suministro e Instalación de Ventana de Cristal 3.00m x 1.50m</t>
  </si>
  <si>
    <t>Suministro e Instalación de Ventana de Cristal 0.80m x 1.50m</t>
  </si>
  <si>
    <t>Suministro e Instalación de Ventana  Tipo Tragaluz 0.20 x 0.20m</t>
  </si>
  <si>
    <t>Protección con Barras metálicas en Ventanas 0.60 X 0.60m</t>
  </si>
  <si>
    <t>Puerta Comercial (entrada Principal)</t>
  </si>
  <si>
    <t>Puerta de Seguridad (Trasera)</t>
  </si>
  <si>
    <t>Puerta para Celdas (en Barras de 1/2 Metalicas)</t>
  </si>
  <si>
    <t>Portón Metálico Corredizo en entrada principal de calabozos (en barras Metálicas)</t>
  </si>
  <si>
    <t>Suministro y Colocación de Inodoros</t>
  </si>
  <si>
    <t>Suministro y Colocación de Bidet</t>
  </si>
  <si>
    <t>Suministro y Colocación de Lavamanos</t>
  </si>
  <si>
    <t>Ducha</t>
  </si>
  <si>
    <t>Trampa de grasa</t>
  </si>
  <si>
    <t>Salida de Luz cenital</t>
  </si>
  <si>
    <t>Salida de Interruptor doble</t>
  </si>
  <si>
    <t>Salida de Interruptor triple</t>
  </si>
  <si>
    <t>Salida de Teléfono</t>
  </si>
  <si>
    <t>Salida de Timbre</t>
  </si>
  <si>
    <t>Mano de Obra (cubicar desglosado)</t>
  </si>
  <si>
    <t>Salidade enclosed breaker con main breaker de 80 amp.</t>
  </si>
  <si>
    <t>Salida de Panel de Distribucion 6 Circuitos</t>
  </si>
  <si>
    <t>Alimentación eléctrica, panel de distribución compuesto por: 2THHN #6 fase, 1 THHN #10 neutro, 1 THHN #12 tierra, en tuberia de ø1" PVC, SDR-26</t>
  </si>
  <si>
    <t>CANCHA DE BALONCESTO:</t>
  </si>
  <si>
    <t>Replanteo de área de Cancha</t>
  </si>
  <si>
    <t>Excavacion para zapatas de pedestal a mano</t>
  </si>
  <si>
    <t>Suministro de Relleno</t>
  </si>
  <si>
    <t>Relleno compactado</t>
  </si>
  <si>
    <t>Zapata de Pedestal</t>
  </si>
  <si>
    <t>Bordillo Perimetral</t>
  </si>
  <si>
    <t>Losa e=0.10 mts con malla electrosoldada (incluye pulido)</t>
  </si>
  <si>
    <t>Pedestal Completo (Incluye Brazo de tablero)</t>
  </si>
  <si>
    <t xml:space="preserve">Pañete </t>
  </si>
  <si>
    <t>Electrificación e Iluminación:</t>
  </si>
  <si>
    <t>Alimentador secundario principal 220V, compuesto Por:  2 THW #2 fase, 1 THW #4 neutro desde el transformador en tubería PVC ø 76mm (3") SDR-26, soterrado</t>
  </si>
  <si>
    <t>Reflector LED de 300 Watts, 240 V</t>
  </si>
  <si>
    <t>Panel board de 80A/2p, 2f, 120/240V</t>
  </si>
  <si>
    <t>Accesorios:</t>
  </si>
  <si>
    <t>Suministro e Instalación de Tablero completo (aro, malla, base, tornillos)</t>
  </si>
  <si>
    <t>Pintura acrílica en pedestal</t>
  </si>
  <si>
    <t>Señalización en cancha pintura ATC  (Cubicar Desglosado)</t>
  </si>
  <si>
    <t>Grada:</t>
  </si>
  <si>
    <t>Grada (1 Unidad de 6 niveles de 20 x 3.80m (Incluye Terminación y Pintura) (Cubicar Desglosado)</t>
  </si>
  <si>
    <t>Bancada Redonda en Hormigón</t>
  </si>
  <si>
    <t>Equipamientos Zonas de Juego (Según diseño) (Cubicar Desglosado)</t>
  </si>
  <si>
    <t>VIVEROS:</t>
  </si>
  <si>
    <t>Construccion de Vivero de 726m2 (Incluye Tramerías Metálicas) (Cubicar Desglosado)</t>
  </si>
  <si>
    <t>SUB-TOTAL FASE B (TRAMO II)</t>
  </si>
  <si>
    <t>FASE C:</t>
  </si>
  <si>
    <t>TRAMO III:</t>
  </si>
  <si>
    <t>SUB-TOTAL FASE C (TRAMO III)</t>
  </si>
  <si>
    <t xml:space="preserve">SUB-TOTAL FASE A + FASE B + FASE C </t>
  </si>
  <si>
    <t>Zanja de 0.30 x 0.60 (longitud 191.95 Mts), incluye tubo PVC, encofrado en hormigón</t>
  </si>
  <si>
    <t>GLORIETAS:</t>
  </si>
  <si>
    <t>Mesas en hormigón</t>
  </si>
  <si>
    <t>Banco de Hormigón</t>
  </si>
  <si>
    <t>ZONAS DE JUEGOS:</t>
  </si>
  <si>
    <t>Bismarkia</t>
  </si>
  <si>
    <t>Dactileria</t>
  </si>
  <si>
    <t>Barringtonia Asiatica</t>
  </si>
  <si>
    <t>Buen Pan</t>
  </si>
  <si>
    <t>Cuerno de Venado</t>
  </si>
  <si>
    <t>Saman Gigante</t>
  </si>
  <si>
    <t>Palma Rotundifolia</t>
  </si>
  <si>
    <t xml:space="preserve">Palma Raphia Tanque de 25 </t>
  </si>
  <si>
    <t>Palma Phoenix Silvestre</t>
  </si>
  <si>
    <t>Palma Phoenix Canariensis</t>
  </si>
  <si>
    <t>Suministro e instalacion de panel Solar 18v/130w con luz Led integrada 12v/120w mas IP camara 1080p (1920*1080) 64GB de memoria,</t>
  </si>
  <si>
    <t>PAISAJISMO Y DISEÑO ESTRUCTURAL</t>
  </si>
  <si>
    <t>Acera de 10cm de espesor Violinada Exterior con malla (Incluye Alcolque de 0.80mt x 1.20 mt a 6 m)</t>
  </si>
  <si>
    <t>BOLARDOS:</t>
  </si>
  <si>
    <t>Suministro y Instalacion de Bolardos de Hormigon Armado Tipo pilote D=0.20m, H=0.40m a 1.50m</t>
  </si>
  <si>
    <t>BARANDA:</t>
  </si>
  <si>
    <t>Baranda Metalica (Incluye: Paral de 6 Pulg de ¼ de Espesor , Pasamanos de 4 Pulg.  Barras Lisas de 1 Pulg.</t>
  </si>
  <si>
    <t>Suministro y Instalacion de Bolardos de Hormigon Armado D=0.20m, H=0.40m a 1.50m</t>
  </si>
  <si>
    <t>Acera de 10cm de espesor Violinada Exterior con malla(Incluye Alcolque de 0.80mt x 1.20 mt a 6 m)</t>
  </si>
  <si>
    <t>Suministro e Instalacion de Bolardos de Hormigon Armado D=0.20m, H=0.40m a 1.50m</t>
  </si>
  <si>
    <t>Baranda Metalica (Incluye: Perfiles 4"x4" de 3/32" de Espesor, Pasamanos de Tuberia de 3",  Barra Lisa horizontal inferior de ¾", Barras lisas verticales de ½"</t>
  </si>
  <si>
    <t>Acera de 10cm de espesor Violinada Exterior con malla (incluye Alcolque de 0.80m x 1.20m a 6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</si>
</sst>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[$-C0A]###,000"/>
    <numFmt numFmtId="166" formatCode="[$-C0A]###,000\ _€;\-###,000\ _€"/>
    <numFmt numFmtId="167" formatCode="[$-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name val="Arial"/>
      <family val="2"/>
      <charset val="1"/>
    </font>
    <font>
      <b/>
      <sz val="14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right"/>
    </xf>
    <xf numFmtId="0" fontId="0" fillId="0" borderId="7" xfId="0" applyBorder="1"/>
    <xf numFmtId="0" fontId="0" fillId="0" borderId="7" xfId="0" applyBorder="1" applyAlignment="1">
      <alignment wrapText="1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0" fillId="0" borderId="9" xfId="0" applyBorder="1"/>
    <xf numFmtId="0" fontId="0" fillId="0" borderId="8" xfId="0" applyBorder="1"/>
    <xf numFmtId="43" fontId="2" fillId="0" borderId="9" xfId="0" applyNumberFormat="1" applyFont="1" applyBorder="1"/>
    <xf numFmtId="0" fontId="0" fillId="0" borderId="8" xfId="0" applyBorder="1" applyAlignment="1">
      <alignment horizontal="right"/>
    </xf>
    <xf numFmtId="0" fontId="0" fillId="0" borderId="8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7" xfId="0" applyFont="1" applyBorder="1" applyAlignment="1">
      <alignment horizontal="center"/>
    </xf>
    <xf numFmtId="43" fontId="0" fillId="0" borderId="7" xfId="1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43" fontId="0" fillId="0" borderId="14" xfId="1" applyFont="1" applyBorder="1"/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7" fillId="0" borderId="0" xfId="0" applyFont="1"/>
    <xf numFmtId="0" fontId="2" fillId="0" borderId="7" xfId="0" applyFont="1" applyBorder="1" applyAlignment="1">
      <alignment wrapText="1"/>
    </xf>
    <xf numFmtId="2" fontId="0" fillId="0" borderId="7" xfId="0" applyNumberFormat="1" applyBorder="1" applyAlignment="1">
      <alignment horizontal="center"/>
    </xf>
    <xf numFmtId="43" fontId="0" fillId="0" borderId="15" xfId="1" applyFont="1" applyBorder="1"/>
    <xf numFmtId="0" fontId="8" fillId="0" borderId="0" xfId="0" applyFont="1"/>
    <xf numFmtId="0" fontId="7" fillId="0" borderId="7" xfId="0" applyFont="1" applyBorder="1"/>
    <xf numFmtId="43" fontId="2" fillId="0" borderId="9" xfId="1" applyFont="1" applyBorder="1"/>
    <xf numFmtId="43" fontId="0" fillId="0" borderId="7" xfId="1" applyFont="1" applyBorder="1" applyAlignment="1">
      <alignment horizontal="center"/>
    </xf>
    <xf numFmtId="43" fontId="0" fillId="0" borderId="11" xfId="1" applyFont="1" applyBorder="1"/>
    <xf numFmtId="0" fontId="0" fillId="0" borderId="1" xfId="0" applyBorder="1"/>
    <xf numFmtId="43" fontId="0" fillId="0" borderId="5" xfId="1" applyFont="1" applyBorder="1"/>
    <xf numFmtId="0" fontId="0" fillId="0" borderId="16" xfId="0" applyBorder="1"/>
    <xf numFmtId="43" fontId="0" fillId="0" borderId="16" xfId="1" applyFont="1" applyBorder="1"/>
    <xf numFmtId="0" fontId="4" fillId="0" borderId="5" xfId="0" applyFont="1" applyBorder="1"/>
    <xf numFmtId="43" fontId="2" fillId="0" borderId="2" xfId="1" applyFont="1" applyBorder="1"/>
    <xf numFmtId="0" fontId="0" fillId="0" borderId="17" xfId="0" applyBorder="1"/>
    <xf numFmtId="0" fontId="0" fillId="0" borderId="13" xfId="0" applyBorder="1"/>
    <xf numFmtId="43" fontId="0" fillId="0" borderId="13" xfId="1" applyFont="1" applyBorder="1"/>
    <xf numFmtId="0" fontId="0" fillId="0" borderId="18" xfId="0" applyBorder="1"/>
    <xf numFmtId="43" fontId="0" fillId="0" borderId="18" xfId="1" applyFont="1" applyBorder="1"/>
    <xf numFmtId="0" fontId="0" fillId="0" borderId="19" xfId="0" applyBorder="1"/>
    <xf numFmtId="10" fontId="0" fillId="0" borderId="14" xfId="2" applyNumberFormat="1" applyFont="1" applyBorder="1"/>
    <xf numFmtId="0" fontId="0" fillId="0" borderId="3" xfId="0" applyBorder="1"/>
    <xf numFmtId="43" fontId="0" fillId="0" borderId="3" xfId="1" applyFont="1" applyBorder="1"/>
    <xf numFmtId="10" fontId="0" fillId="0" borderId="3" xfId="2" applyNumberFormat="1" applyFont="1" applyBorder="1"/>
    <xf numFmtId="0" fontId="2" fillId="0" borderId="8" xfId="0" applyFont="1" applyBorder="1" applyAlignment="1">
      <alignment vertical="center"/>
    </xf>
    <xf numFmtId="0" fontId="0" fillId="0" borderId="7" xfId="0" applyFont="1" applyBorder="1"/>
    <xf numFmtId="0" fontId="0" fillId="0" borderId="7" xfId="0" applyFont="1" applyBorder="1" applyAlignment="1">
      <alignment wrapText="1"/>
    </xf>
    <xf numFmtId="0" fontId="0" fillId="2" borderId="1" xfId="0" applyFill="1" applyBorder="1"/>
    <xf numFmtId="0" fontId="4" fillId="2" borderId="5" xfId="0" applyFont="1" applyFill="1" applyBorder="1"/>
    <xf numFmtId="43" fontId="0" fillId="2" borderId="5" xfId="1" applyFont="1" applyFill="1" applyBorder="1"/>
    <xf numFmtId="0" fontId="0" fillId="2" borderId="16" xfId="0" applyFill="1" applyBorder="1"/>
    <xf numFmtId="43" fontId="0" fillId="2" borderId="16" xfId="1" applyFont="1" applyFill="1" applyBorder="1"/>
    <xf numFmtId="43" fontId="2" fillId="2" borderId="2" xfId="1" applyFont="1" applyFill="1" applyBorder="1"/>
    <xf numFmtId="43" fontId="2" fillId="2" borderId="2" xfId="0" applyNumberFormat="1" applyFont="1" applyFill="1" applyBorder="1"/>
    <xf numFmtId="0" fontId="0" fillId="0" borderId="20" xfId="0" applyBorder="1"/>
    <xf numFmtId="43" fontId="2" fillId="0" borderId="21" xfId="1" applyFont="1" applyBorder="1"/>
    <xf numFmtId="0" fontId="0" fillId="2" borderId="20" xfId="0" applyFill="1" applyBorder="1"/>
    <xf numFmtId="43" fontId="0" fillId="2" borderId="3" xfId="1" applyFont="1" applyFill="1" applyBorder="1"/>
    <xf numFmtId="10" fontId="0" fillId="2" borderId="3" xfId="2" applyNumberFormat="1" applyFont="1" applyFill="1" applyBorder="1"/>
    <xf numFmtId="0" fontId="0" fillId="2" borderId="3" xfId="0" applyFill="1" applyBorder="1"/>
    <xf numFmtId="43" fontId="2" fillId="2" borderId="21" xfId="1" applyFont="1" applyFill="1" applyBorder="1"/>
    <xf numFmtId="0" fontId="7" fillId="2" borderId="1" xfId="0" applyFont="1" applyFill="1" applyBorder="1"/>
    <xf numFmtId="43" fontId="7" fillId="2" borderId="5" xfId="1" applyFont="1" applyFill="1" applyBorder="1"/>
    <xf numFmtId="0" fontId="7" fillId="2" borderId="16" xfId="0" applyFont="1" applyFill="1" applyBorder="1"/>
    <xf numFmtId="43" fontId="7" fillId="2" borderId="16" xfId="1" applyFont="1" applyFill="1" applyBorder="1"/>
    <xf numFmtId="43" fontId="4" fillId="2" borderId="2" xfId="0" applyNumberFormat="1" applyFont="1" applyFill="1" applyBorder="1"/>
    <xf numFmtId="0" fontId="2" fillId="2" borderId="3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2" borderId="3" xfId="0" applyFont="1" applyFill="1" applyBorder="1"/>
    <xf numFmtId="0" fontId="2" fillId="0" borderId="3" xfId="0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8" xfId="0" applyFill="1" applyBorder="1"/>
    <xf numFmtId="0" fontId="4" fillId="0" borderId="7" xfId="0" applyFont="1" applyFill="1" applyBorder="1"/>
    <xf numFmtId="43" fontId="0" fillId="0" borderId="7" xfId="1" applyFont="1" applyFill="1" applyBorder="1"/>
    <xf numFmtId="0" fontId="0" fillId="0" borderId="14" xfId="0" applyFill="1" applyBorder="1"/>
    <xf numFmtId="43" fontId="0" fillId="0" borderId="14" xfId="1" applyFont="1" applyFill="1" applyBorder="1"/>
    <xf numFmtId="43" fontId="2" fillId="0" borderId="9" xfId="1" applyFont="1" applyFill="1" applyBorder="1"/>
    <xf numFmtId="0" fontId="0" fillId="0" borderId="0" xfId="0" applyFill="1"/>
    <xf numFmtId="44" fontId="0" fillId="0" borderId="0" xfId="3" applyFont="1"/>
    <xf numFmtId="44" fontId="0" fillId="0" borderId="0" xfId="0" applyNumberFormat="1"/>
    <xf numFmtId="0" fontId="7" fillId="0" borderId="0" xfId="0" applyFont="1" applyFill="1"/>
    <xf numFmtId="0" fontId="0" fillId="0" borderId="0" xfId="0" applyFill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7" xfId="0" applyFont="1" applyFill="1" applyBorder="1"/>
    <xf numFmtId="0" fontId="0" fillId="0" borderId="9" xfId="0" applyFill="1" applyBorder="1"/>
    <xf numFmtId="0" fontId="2" fillId="0" borderId="8" xfId="0" applyFont="1" applyFill="1" applyBorder="1"/>
    <xf numFmtId="0" fontId="0" fillId="0" borderId="7" xfId="0" applyFill="1" applyBorder="1" applyAlignment="1">
      <alignment wrapText="1"/>
    </xf>
    <xf numFmtId="0" fontId="0" fillId="0" borderId="14" xfId="0" applyFill="1" applyBorder="1" applyAlignment="1">
      <alignment horizontal="center"/>
    </xf>
    <xf numFmtId="0" fontId="0" fillId="0" borderId="7" xfId="0" applyFill="1" applyBorder="1"/>
    <xf numFmtId="43" fontId="2" fillId="0" borderId="9" xfId="0" applyNumberFormat="1" applyFont="1" applyFill="1" applyBorder="1"/>
    <xf numFmtId="0" fontId="2" fillId="0" borderId="8" xfId="0" applyFont="1" applyFill="1" applyBorder="1" applyAlignment="1">
      <alignment vertical="center"/>
    </xf>
    <xf numFmtId="0" fontId="2" fillId="0" borderId="7" xfId="0" applyFont="1" applyFill="1" applyBorder="1" applyAlignment="1">
      <alignment wrapText="1"/>
    </xf>
    <xf numFmtId="43" fontId="0" fillId="0" borderId="7" xfId="1" applyFont="1" applyFill="1" applyBorder="1" applyAlignment="1">
      <alignment horizontal="center"/>
    </xf>
    <xf numFmtId="0" fontId="0" fillId="0" borderId="8" xfId="0" applyFill="1" applyBorder="1" applyAlignment="1">
      <alignment horizontal="right"/>
    </xf>
    <xf numFmtId="0" fontId="7" fillId="0" borderId="7" xfId="0" applyFont="1" applyFill="1" applyBorder="1"/>
    <xf numFmtId="2" fontId="0" fillId="0" borderId="8" xfId="0" applyNumberFormat="1" applyFill="1" applyBorder="1" applyAlignment="1">
      <alignment horizontal="right"/>
    </xf>
    <xf numFmtId="0" fontId="7" fillId="0" borderId="7" xfId="0" applyFont="1" applyFill="1" applyBorder="1" applyAlignment="1">
      <alignment wrapText="1"/>
    </xf>
    <xf numFmtId="2" fontId="0" fillId="0" borderId="7" xfId="0" applyNumberFormat="1" applyFill="1" applyBorder="1" applyAlignment="1">
      <alignment horizontal="center"/>
    </xf>
    <xf numFmtId="0" fontId="0" fillId="0" borderId="8" xfId="0" applyFont="1" applyFill="1" applyBorder="1"/>
    <xf numFmtId="0" fontId="0" fillId="0" borderId="7" xfId="0" applyFont="1" applyFill="1" applyBorder="1"/>
    <xf numFmtId="164" fontId="0" fillId="0" borderId="8" xfId="0" applyNumberFormat="1" applyFill="1" applyBorder="1" applyAlignment="1">
      <alignment horizontal="right"/>
    </xf>
    <xf numFmtId="0" fontId="8" fillId="0" borderId="7" xfId="0" applyFont="1" applyFill="1" applyBorder="1"/>
    <xf numFmtId="43" fontId="0" fillId="0" borderId="0" xfId="0" applyNumberFormat="1" applyFill="1"/>
    <xf numFmtId="0" fontId="0" fillId="0" borderId="1" xfId="0" applyFill="1" applyBorder="1"/>
    <xf numFmtId="0" fontId="4" fillId="0" borderId="5" xfId="0" applyFont="1" applyFill="1" applyBorder="1"/>
    <xf numFmtId="43" fontId="0" fillId="0" borderId="5" xfId="1" applyFont="1" applyFill="1" applyBorder="1"/>
    <xf numFmtId="0" fontId="0" fillId="0" borderId="16" xfId="0" applyFill="1" applyBorder="1"/>
    <xf numFmtId="43" fontId="0" fillId="0" borderId="16" xfId="1" applyFont="1" applyFill="1" applyBorder="1"/>
    <xf numFmtId="43" fontId="2" fillId="0" borderId="2" xfId="1" applyFont="1" applyFill="1" applyBorder="1"/>
    <xf numFmtId="43" fontId="0" fillId="0" borderId="8" xfId="1" applyFont="1" applyFill="1" applyBorder="1" applyAlignment="1"/>
    <xf numFmtId="43" fontId="0" fillId="0" borderId="7" xfId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vertical="center"/>
    </xf>
    <xf numFmtId="0" fontId="0" fillId="0" borderId="17" xfId="0" applyFill="1" applyBorder="1"/>
    <xf numFmtId="0" fontId="0" fillId="0" borderId="13" xfId="0" applyFill="1" applyBorder="1"/>
    <xf numFmtId="43" fontId="0" fillId="0" borderId="13" xfId="1" applyFont="1" applyFill="1" applyBorder="1"/>
    <xf numFmtId="0" fontId="0" fillId="0" borderId="18" xfId="0" applyFill="1" applyBorder="1"/>
    <xf numFmtId="43" fontId="0" fillId="0" borderId="18" xfId="1" applyFont="1" applyFill="1" applyBorder="1"/>
    <xf numFmtId="0" fontId="0" fillId="0" borderId="19" xfId="0" applyFill="1" applyBorder="1"/>
    <xf numFmtId="10" fontId="0" fillId="0" borderId="14" xfId="2" applyNumberFormat="1" applyFont="1" applyFill="1" applyBorder="1"/>
    <xf numFmtId="0" fontId="0" fillId="0" borderId="10" xfId="0" applyFill="1" applyBorder="1"/>
    <xf numFmtId="0" fontId="0" fillId="0" borderId="11" xfId="0" applyFill="1" applyBorder="1"/>
    <xf numFmtId="43" fontId="0" fillId="0" borderId="11" xfId="1" applyFont="1" applyFill="1" applyBorder="1"/>
    <xf numFmtId="0" fontId="0" fillId="0" borderId="15" xfId="0" applyFill="1" applyBorder="1"/>
    <xf numFmtId="43" fontId="0" fillId="0" borderId="15" xfId="1" applyFont="1" applyFill="1" applyBorder="1"/>
    <xf numFmtId="0" fontId="0" fillId="0" borderId="12" xfId="0" applyFill="1" applyBorder="1"/>
    <xf numFmtId="43" fontId="2" fillId="0" borderId="2" xfId="0" applyNumberFormat="1" applyFont="1" applyFill="1" applyBorder="1"/>
    <xf numFmtId="43" fontId="0" fillId="0" borderId="0" xfId="1" applyFont="1" applyFill="1"/>
    <xf numFmtId="0" fontId="0" fillId="0" borderId="20" xfId="0" applyFill="1" applyBorder="1"/>
    <xf numFmtId="0" fontId="2" fillId="0" borderId="3" xfId="0" applyFont="1" applyFill="1" applyBorder="1" applyAlignment="1">
      <alignment wrapText="1"/>
    </xf>
    <xf numFmtId="43" fontId="0" fillId="0" borderId="3" xfId="1" applyFont="1" applyFill="1" applyBorder="1"/>
    <xf numFmtId="10" fontId="0" fillId="0" borderId="3" xfId="2" applyNumberFormat="1" applyFont="1" applyFill="1" applyBorder="1"/>
    <xf numFmtId="0" fontId="0" fillId="0" borderId="3" xfId="0" applyFill="1" applyBorder="1"/>
    <xf numFmtId="43" fontId="2" fillId="0" borderId="21" xfId="1" applyFont="1" applyFill="1" applyBorder="1"/>
    <xf numFmtId="0" fontId="2" fillId="0" borderId="3" xfId="0" applyFont="1" applyFill="1" applyBorder="1"/>
    <xf numFmtId="0" fontId="7" fillId="0" borderId="1" xfId="0" applyFont="1" applyFill="1" applyBorder="1"/>
    <xf numFmtId="43" fontId="7" fillId="0" borderId="5" xfId="1" applyFont="1" applyFill="1" applyBorder="1"/>
    <xf numFmtId="0" fontId="7" fillId="0" borderId="16" xfId="0" applyFont="1" applyFill="1" applyBorder="1"/>
    <xf numFmtId="43" fontId="7" fillId="0" borderId="16" xfId="1" applyFont="1" applyFill="1" applyBorder="1"/>
    <xf numFmtId="43" fontId="4" fillId="0" borderId="2" xfId="0" applyNumberFormat="1" applyFont="1" applyFill="1" applyBorder="1"/>
    <xf numFmtId="0" fontId="0" fillId="0" borderId="7" xfId="0" applyFont="1" applyFill="1" applyBorder="1" applyAlignment="1">
      <alignment wrapText="1"/>
    </xf>
    <xf numFmtId="165" fontId="9" fillId="0" borderId="23" xfId="0" applyNumberFormat="1" applyFont="1" applyBorder="1" applyAlignment="1">
      <alignment horizontal="right" vertical="center"/>
    </xf>
    <xf numFmtId="165" fontId="9" fillId="0" borderId="23" xfId="0" applyNumberFormat="1" applyFont="1" applyBorder="1" applyAlignment="1">
      <alignment horizontal="center" vertical="center"/>
    </xf>
    <xf numFmtId="165" fontId="9" fillId="0" borderId="23" xfId="0" applyNumberFormat="1" applyFont="1" applyBorder="1" applyAlignment="1">
      <alignment vertical="center"/>
    </xf>
    <xf numFmtId="166" fontId="10" fillId="0" borderId="24" xfId="0" applyNumberFormat="1" applyFont="1" applyBorder="1" applyAlignment="1">
      <alignment vertical="center"/>
    </xf>
    <xf numFmtId="43" fontId="9" fillId="0" borderId="0" xfId="1" applyFont="1" applyBorder="1" applyAlignment="1" applyProtection="1">
      <alignment vertical="center"/>
    </xf>
    <xf numFmtId="164" fontId="9" fillId="0" borderId="22" xfId="0" applyNumberFormat="1" applyFont="1" applyBorder="1" applyAlignment="1">
      <alignment horizontal="right" vertical="center"/>
    </xf>
    <xf numFmtId="167" fontId="9" fillId="0" borderId="25" xfId="0" applyNumberFormat="1" applyFont="1" applyBorder="1" applyAlignment="1">
      <alignment horizontal="right" vertical="center"/>
    </xf>
    <xf numFmtId="167" fontId="9" fillId="0" borderId="23" xfId="0" applyNumberFormat="1" applyFont="1" applyBorder="1" applyAlignment="1">
      <alignment horizontal="center" vertical="center"/>
    </xf>
    <xf numFmtId="167" fontId="9" fillId="0" borderId="23" xfId="0" applyNumberFormat="1" applyFont="1" applyBorder="1" applyAlignment="1">
      <alignment vertical="center"/>
    </xf>
    <xf numFmtId="167" fontId="9" fillId="0" borderId="23" xfId="0" applyNumberFormat="1" applyFont="1" applyBorder="1" applyAlignment="1">
      <alignment horizontal="right" vertical="center"/>
    </xf>
    <xf numFmtId="43" fontId="10" fillId="0" borderId="24" xfId="1" applyFont="1" applyBorder="1" applyAlignment="1" applyProtection="1">
      <alignment vertical="center"/>
    </xf>
    <xf numFmtId="0" fontId="9" fillId="0" borderId="23" xfId="0" applyFont="1" applyBorder="1" applyAlignment="1">
      <alignment vertical="center"/>
    </xf>
    <xf numFmtId="167" fontId="9" fillId="0" borderId="26" xfId="0" applyNumberFormat="1" applyFont="1" applyBorder="1" applyAlignment="1">
      <alignment horizontal="right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26" xfId="0" applyNumberFormat="1" applyFont="1" applyBorder="1" applyAlignment="1">
      <alignment vertical="center"/>
    </xf>
    <xf numFmtId="166" fontId="10" fillId="0" borderId="26" xfId="0" applyNumberFormat="1" applyFont="1" applyBorder="1" applyAlignment="1">
      <alignment vertical="center"/>
    </xf>
    <xf numFmtId="0" fontId="0" fillId="0" borderId="7" xfId="0" applyNumberFormat="1" applyFill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C1CE-B748-4EE3-9585-F5EFFD16CB2C}">
  <sheetPr>
    <pageSetUpPr fitToPage="1"/>
  </sheetPr>
  <dimension ref="B2:M650"/>
  <sheetViews>
    <sheetView topLeftCell="B121" zoomScale="125" workbookViewId="0">
      <selection activeCell="C133" sqref="C133"/>
    </sheetView>
  </sheetViews>
  <sheetFormatPr defaultColWidth="8.85546875" defaultRowHeight="15" x14ac:dyDescent="0.25"/>
  <cols>
    <col min="2" max="2" width="8.28515625" customWidth="1"/>
    <col min="3" max="3" width="51.42578125" customWidth="1"/>
    <col min="4" max="4" width="10.85546875" customWidth="1"/>
    <col min="5" max="5" width="8.42578125" customWidth="1"/>
    <col min="6" max="6" width="12.85546875" customWidth="1"/>
    <col min="7" max="7" width="15.140625" customWidth="1"/>
    <col min="8" max="9" width="17.42578125" customWidth="1"/>
  </cols>
  <sheetData>
    <row r="2" spans="2:8" ht="18.75" x14ac:dyDescent="0.3">
      <c r="B2" s="172" t="s">
        <v>31</v>
      </c>
      <c r="C2" s="172"/>
      <c r="D2" s="172"/>
      <c r="E2" s="172"/>
      <c r="F2" s="172"/>
      <c r="G2" s="172"/>
      <c r="H2" s="172"/>
    </row>
    <row r="3" spans="2:8" ht="18.75" x14ac:dyDescent="0.3">
      <c r="B3" s="173" t="s">
        <v>32</v>
      </c>
      <c r="C3" s="173"/>
      <c r="D3" s="173"/>
      <c r="E3" s="173"/>
      <c r="F3" s="173"/>
      <c r="G3" s="173"/>
      <c r="H3" s="173"/>
    </row>
    <row r="4" spans="2:8" ht="18.75" x14ac:dyDescent="0.3">
      <c r="B4" s="172" t="s">
        <v>54</v>
      </c>
      <c r="C4" s="172"/>
      <c r="D4" s="172"/>
      <c r="E4" s="172"/>
      <c r="F4" s="172"/>
      <c r="G4" s="172"/>
      <c r="H4" s="172"/>
    </row>
    <row r="6" spans="2:8" ht="15.75" x14ac:dyDescent="0.25">
      <c r="B6" s="23" t="s">
        <v>53</v>
      </c>
      <c r="G6" s="1" t="s">
        <v>33</v>
      </c>
    </row>
    <row r="7" spans="2:8" ht="18.75" x14ac:dyDescent="0.3">
      <c r="B7" s="171" t="s">
        <v>52</v>
      </c>
      <c r="C7" s="171"/>
      <c r="D7" s="171"/>
      <c r="E7" s="171"/>
      <c r="F7" s="171"/>
      <c r="G7" s="171"/>
      <c r="H7" s="171"/>
    </row>
    <row r="8" spans="2:8" ht="15.75" thickBot="1" x14ac:dyDescent="0.3"/>
    <row r="9" spans="2:8" ht="15.75" thickBot="1" x14ac:dyDescent="0.3">
      <c r="B9" s="74" t="s">
        <v>0</v>
      </c>
      <c r="C9" s="75" t="s">
        <v>59</v>
      </c>
      <c r="D9" s="75" t="s">
        <v>56</v>
      </c>
      <c r="E9" s="75" t="s">
        <v>34</v>
      </c>
      <c r="F9" s="75" t="s">
        <v>55</v>
      </c>
      <c r="G9" s="75" t="s">
        <v>57</v>
      </c>
      <c r="H9" s="76" t="s">
        <v>58</v>
      </c>
    </row>
    <row r="10" spans="2:8" x14ac:dyDescent="0.25">
      <c r="B10" s="5"/>
      <c r="C10" s="16"/>
      <c r="D10" s="16"/>
      <c r="E10" s="21"/>
      <c r="F10" s="21"/>
      <c r="G10" s="21"/>
      <c r="H10" s="6"/>
    </row>
    <row r="11" spans="2:8" x14ac:dyDescent="0.25">
      <c r="B11" s="7">
        <v>1</v>
      </c>
      <c r="C11" s="4" t="s">
        <v>60</v>
      </c>
      <c r="D11" s="17"/>
      <c r="E11" s="18"/>
      <c r="F11" s="18"/>
      <c r="G11" s="18"/>
      <c r="H11" s="8"/>
    </row>
    <row r="12" spans="2:8" x14ac:dyDescent="0.25">
      <c r="B12" s="9">
        <f>+B11+0.1</f>
        <v>1.1000000000000001</v>
      </c>
      <c r="C12" s="2" t="s">
        <v>61</v>
      </c>
      <c r="D12" s="17">
        <v>8</v>
      </c>
      <c r="E12" s="19" t="s">
        <v>62</v>
      </c>
      <c r="F12" s="20"/>
      <c r="G12" s="20">
        <f>+D12*F12</f>
        <v>0</v>
      </c>
      <c r="H12" s="8"/>
    </row>
    <row r="13" spans="2:8" ht="30" x14ac:dyDescent="0.25">
      <c r="B13" s="9">
        <f>+B12+0.1</f>
        <v>1.2000000000000002</v>
      </c>
      <c r="C13" s="3" t="s">
        <v>63</v>
      </c>
      <c r="D13" s="17">
        <v>1</v>
      </c>
      <c r="E13" s="19" t="s">
        <v>28</v>
      </c>
      <c r="F13" s="20"/>
      <c r="G13" s="20">
        <f>+D13*F13</f>
        <v>0</v>
      </c>
      <c r="H13" s="8"/>
    </row>
    <row r="14" spans="2:8" x14ac:dyDescent="0.25">
      <c r="B14" s="9">
        <f>+B13+0.1</f>
        <v>1.3000000000000003</v>
      </c>
      <c r="C14" s="2" t="s">
        <v>64</v>
      </c>
      <c r="D14" s="17">
        <v>300</v>
      </c>
      <c r="E14" s="19" t="s">
        <v>26</v>
      </c>
      <c r="F14" s="20"/>
      <c r="G14" s="20">
        <f>+D14*F14</f>
        <v>0</v>
      </c>
      <c r="H14" s="8"/>
    </row>
    <row r="15" spans="2:8" x14ac:dyDescent="0.25">
      <c r="B15" s="9">
        <f>+B14+0.1</f>
        <v>1.4000000000000004</v>
      </c>
      <c r="C15" s="2" t="s">
        <v>61</v>
      </c>
      <c r="D15" s="17">
        <v>1</v>
      </c>
      <c r="E15" s="19" t="s">
        <v>28</v>
      </c>
      <c r="F15" s="20"/>
      <c r="G15" s="20">
        <f>+D15*F15</f>
        <v>0</v>
      </c>
      <c r="H15" s="8"/>
    </row>
    <row r="16" spans="2:8" ht="30" x14ac:dyDescent="0.25">
      <c r="B16" s="9">
        <f>+B15+0.1</f>
        <v>1.5000000000000004</v>
      </c>
      <c r="C16" s="3" t="s">
        <v>27</v>
      </c>
      <c r="D16" s="17">
        <v>8</v>
      </c>
      <c r="E16" s="19" t="s">
        <v>62</v>
      </c>
      <c r="F16" s="20"/>
      <c r="G16" s="20">
        <f>+D16*F16</f>
        <v>0</v>
      </c>
      <c r="H16" s="10">
        <f>SUM(G12:G16)</f>
        <v>0</v>
      </c>
    </row>
    <row r="17" spans="2:8" x14ac:dyDescent="0.25">
      <c r="B17" s="9"/>
      <c r="C17" s="2"/>
      <c r="D17" s="17"/>
      <c r="E17" s="19"/>
      <c r="F17" s="20"/>
      <c r="G17" s="18"/>
      <c r="H17" s="8"/>
    </row>
    <row r="18" spans="2:8" x14ac:dyDescent="0.25">
      <c r="B18" s="7">
        <v>2</v>
      </c>
      <c r="C18" s="4" t="s">
        <v>65</v>
      </c>
      <c r="D18" s="17"/>
      <c r="E18" s="19"/>
      <c r="F18" s="20"/>
      <c r="G18" s="18"/>
      <c r="H18" s="8"/>
    </row>
    <row r="19" spans="2:8" x14ac:dyDescent="0.25">
      <c r="B19" s="9">
        <f>+B18+0.1</f>
        <v>2.1</v>
      </c>
      <c r="C19" s="3" t="s">
        <v>66</v>
      </c>
      <c r="D19" s="17">
        <v>1</v>
      </c>
      <c r="E19" s="19" t="s">
        <v>28</v>
      </c>
      <c r="F19" s="20"/>
      <c r="G19" s="20">
        <f>+D19*F19</f>
        <v>0</v>
      </c>
      <c r="H19" s="8"/>
    </row>
    <row r="20" spans="2:8" x14ac:dyDescent="0.25">
      <c r="B20" s="9">
        <f>+B19+0.1</f>
        <v>2.2000000000000002</v>
      </c>
      <c r="C20" s="3" t="s">
        <v>67</v>
      </c>
      <c r="D20" s="17">
        <v>162.36000000000001</v>
      </c>
      <c r="E20" s="19" t="s">
        <v>30</v>
      </c>
      <c r="F20" s="20"/>
      <c r="G20" s="20">
        <f>+D20*F20</f>
        <v>0</v>
      </c>
      <c r="H20" s="8"/>
    </row>
    <row r="21" spans="2:8" x14ac:dyDescent="0.25">
      <c r="B21" s="9">
        <f>+B20+0.1</f>
        <v>2.3000000000000003</v>
      </c>
      <c r="C21" s="3" t="s">
        <v>68</v>
      </c>
      <c r="D21" s="17">
        <v>211.06694999999999</v>
      </c>
      <c r="E21" s="19" t="s">
        <v>30</v>
      </c>
      <c r="F21" s="20"/>
      <c r="G21" s="20">
        <f>+D21*F21</f>
        <v>0</v>
      </c>
      <c r="H21" s="10">
        <f>SUM(G19:G21)</f>
        <v>0</v>
      </c>
    </row>
    <row r="22" spans="2:8" x14ac:dyDescent="0.25">
      <c r="B22" s="9"/>
      <c r="C22" s="2"/>
      <c r="D22" s="17"/>
      <c r="E22" s="18"/>
      <c r="F22" s="20"/>
      <c r="G22" s="18"/>
      <c r="H22" s="8"/>
    </row>
    <row r="23" spans="2:8" ht="30" x14ac:dyDescent="0.25">
      <c r="B23" s="48">
        <v>3</v>
      </c>
      <c r="C23" s="24" t="s">
        <v>69</v>
      </c>
      <c r="D23" s="30">
        <v>286.95999999999998</v>
      </c>
      <c r="E23" s="19" t="s">
        <v>26</v>
      </c>
      <c r="F23" s="20"/>
      <c r="G23" s="18"/>
      <c r="H23" s="8"/>
    </row>
    <row r="24" spans="2:8" x14ac:dyDescent="0.25">
      <c r="B24" s="7">
        <f>+B23+0.1</f>
        <v>3.1</v>
      </c>
      <c r="C24" s="4" t="s">
        <v>35</v>
      </c>
      <c r="D24" s="17"/>
      <c r="E24" s="18"/>
      <c r="F24" s="20"/>
      <c r="G24" s="18"/>
      <c r="H24" s="8"/>
    </row>
    <row r="25" spans="2:8" x14ac:dyDescent="0.25">
      <c r="B25" s="11" t="s">
        <v>1</v>
      </c>
      <c r="C25" s="2" t="s">
        <v>72</v>
      </c>
      <c r="D25" s="17">
        <v>3564.04</v>
      </c>
      <c r="E25" s="19" t="s">
        <v>30</v>
      </c>
      <c r="F25" s="20"/>
      <c r="G25" s="20">
        <f>+D25*F25</f>
        <v>0</v>
      </c>
      <c r="H25" s="8"/>
    </row>
    <row r="26" spans="2:8" x14ac:dyDescent="0.25">
      <c r="B26" s="11" t="s">
        <v>2</v>
      </c>
      <c r="C26" s="3" t="s">
        <v>73</v>
      </c>
      <c r="D26" s="17">
        <v>309.91713104153035</v>
      </c>
      <c r="E26" s="19" t="s">
        <v>30</v>
      </c>
      <c r="F26" s="20"/>
      <c r="G26" s="20">
        <f>+D26*F26</f>
        <v>0</v>
      </c>
      <c r="H26" s="8"/>
    </row>
    <row r="27" spans="2:8" x14ac:dyDescent="0.25">
      <c r="B27" s="11" t="s">
        <v>3</v>
      </c>
      <c r="C27" s="3" t="s">
        <v>74</v>
      </c>
      <c r="D27" s="17">
        <v>780.52716234604509</v>
      </c>
      <c r="E27" s="19" t="s">
        <v>30</v>
      </c>
      <c r="F27" s="20"/>
      <c r="G27" s="20">
        <f>+D27*F27</f>
        <v>0</v>
      </c>
      <c r="H27" s="8"/>
    </row>
    <row r="28" spans="2:8" x14ac:dyDescent="0.25">
      <c r="B28" s="11" t="s">
        <v>70</v>
      </c>
      <c r="C28" s="3" t="s">
        <v>36</v>
      </c>
      <c r="D28" s="17">
        <v>780.52762163366117</v>
      </c>
      <c r="E28" s="19" t="s">
        <v>30</v>
      </c>
      <c r="F28" s="20"/>
      <c r="G28" s="20">
        <f>+D28*F28</f>
        <v>0</v>
      </c>
      <c r="H28" s="8"/>
    </row>
    <row r="29" spans="2:8" x14ac:dyDescent="0.25">
      <c r="B29" s="11" t="s">
        <v>71</v>
      </c>
      <c r="C29" s="3" t="s">
        <v>36</v>
      </c>
      <c r="D29" s="17">
        <v>4633.2561539288408</v>
      </c>
      <c r="E29" s="19" t="s">
        <v>30</v>
      </c>
      <c r="F29" s="20"/>
      <c r="G29" s="20">
        <f>+D29*F29</f>
        <v>0</v>
      </c>
      <c r="H29" s="10"/>
    </row>
    <row r="30" spans="2:8" x14ac:dyDescent="0.25">
      <c r="B30" s="7">
        <f>+B24+0.1</f>
        <v>3.2</v>
      </c>
      <c r="C30" s="4" t="s">
        <v>80</v>
      </c>
      <c r="D30" s="17"/>
      <c r="E30" s="18"/>
      <c r="F30" s="20"/>
      <c r="G30" s="18"/>
      <c r="H30" s="8"/>
    </row>
    <row r="31" spans="2:8" x14ac:dyDescent="0.25">
      <c r="B31" s="11" t="s">
        <v>4</v>
      </c>
      <c r="C31" s="2" t="s">
        <v>75</v>
      </c>
      <c r="D31" s="30">
        <v>103.30560035603025</v>
      </c>
      <c r="E31" s="19" t="s">
        <v>30</v>
      </c>
      <c r="F31" s="20"/>
      <c r="G31" s="20">
        <f>+D31*F31</f>
        <v>0</v>
      </c>
      <c r="H31" s="8"/>
    </row>
    <row r="32" spans="2:8" x14ac:dyDescent="0.25">
      <c r="B32" s="11" t="s">
        <v>5</v>
      </c>
      <c r="C32" s="2" t="s">
        <v>76</v>
      </c>
      <c r="D32" s="30">
        <v>309.91680000500799</v>
      </c>
      <c r="E32" s="19" t="s">
        <v>30</v>
      </c>
      <c r="F32" s="20"/>
      <c r="G32" s="20">
        <f>+D32*F32</f>
        <v>0</v>
      </c>
      <c r="H32" s="8"/>
    </row>
    <row r="33" spans="2:13" x14ac:dyDescent="0.25">
      <c r="B33" s="11" t="s">
        <v>6</v>
      </c>
      <c r="C33" s="2" t="s">
        <v>77</v>
      </c>
      <c r="D33" s="30">
        <v>358.7</v>
      </c>
      <c r="E33" s="19" t="s">
        <v>30</v>
      </c>
      <c r="F33" s="20"/>
      <c r="G33" s="20">
        <f>+D33*F33</f>
        <v>0</v>
      </c>
      <c r="H33" s="8"/>
    </row>
    <row r="34" spans="2:13" x14ac:dyDescent="0.25">
      <c r="B34" s="11" t="s">
        <v>7</v>
      </c>
      <c r="C34" s="2" t="s">
        <v>78</v>
      </c>
      <c r="D34" s="30">
        <v>172.17599981893213</v>
      </c>
      <c r="E34" s="19" t="s">
        <v>30</v>
      </c>
      <c r="F34" s="20"/>
      <c r="G34" s="20">
        <f>+D34*F34</f>
        <v>0</v>
      </c>
      <c r="H34" s="8"/>
    </row>
    <row r="35" spans="2:13" x14ac:dyDescent="0.25">
      <c r="B35" s="7">
        <f>+B30+0.1</f>
        <v>3.3000000000000003</v>
      </c>
      <c r="C35" s="4" t="s">
        <v>79</v>
      </c>
      <c r="D35" s="17"/>
      <c r="E35" s="18"/>
      <c r="F35" s="20"/>
      <c r="G35" s="18"/>
      <c r="H35" s="8"/>
    </row>
    <row r="36" spans="2:13" ht="15.75" x14ac:dyDescent="0.25">
      <c r="B36" s="11" t="s">
        <v>8</v>
      </c>
      <c r="C36" s="28" t="s">
        <v>81</v>
      </c>
      <c r="D36" s="30">
        <v>1434.8</v>
      </c>
      <c r="E36" s="19" t="s">
        <v>39</v>
      </c>
      <c r="F36" s="20"/>
      <c r="G36" s="20">
        <f>+D36*F36</f>
        <v>0</v>
      </c>
      <c r="H36" s="8"/>
      <c r="M36" s="27"/>
    </row>
    <row r="37" spans="2:13" ht="15.75" x14ac:dyDescent="0.25">
      <c r="B37" s="11" t="s">
        <v>9</v>
      </c>
      <c r="C37" s="28" t="s">
        <v>85</v>
      </c>
      <c r="D37" s="30">
        <v>1434.8</v>
      </c>
      <c r="E37" s="19" t="s">
        <v>39</v>
      </c>
      <c r="F37" s="20"/>
      <c r="G37" s="20">
        <f>+D37*F37</f>
        <v>0</v>
      </c>
      <c r="H37" s="8"/>
    </row>
    <row r="38" spans="2:13" ht="15.75" x14ac:dyDescent="0.25">
      <c r="B38" s="11" t="s">
        <v>10</v>
      </c>
      <c r="C38" s="28" t="s">
        <v>82</v>
      </c>
      <c r="D38" s="30">
        <v>573.91999999999996</v>
      </c>
      <c r="E38" s="19" t="s">
        <v>39</v>
      </c>
      <c r="F38" s="20"/>
      <c r="G38" s="20">
        <f>+D38*F38</f>
        <v>0</v>
      </c>
      <c r="H38" s="8"/>
    </row>
    <row r="39" spans="2:13" ht="15.75" x14ac:dyDescent="0.25">
      <c r="B39" s="11" t="s">
        <v>11</v>
      </c>
      <c r="C39" s="28" t="s">
        <v>83</v>
      </c>
      <c r="D39" s="30">
        <v>717.4</v>
      </c>
      <c r="E39" s="19" t="s">
        <v>26</v>
      </c>
      <c r="F39" s="20"/>
      <c r="G39" s="20">
        <f>+D39*F39</f>
        <v>0</v>
      </c>
      <c r="H39" s="8"/>
    </row>
    <row r="40" spans="2:13" ht="15.75" x14ac:dyDescent="0.25">
      <c r="B40" s="11" t="s">
        <v>12</v>
      </c>
      <c r="C40" s="28" t="s">
        <v>84</v>
      </c>
      <c r="D40" s="30">
        <v>860.88</v>
      </c>
      <c r="E40" s="19" t="s">
        <v>39</v>
      </c>
      <c r="F40" s="20"/>
      <c r="G40" s="20">
        <f>+D40*F40</f>
        <v>0</v>
      </c>
      <c r="H40" s="29">
        <f>SUM(G23:G40)</f>
        <v>0</v>
      </c>
    </row>
    <row r="41" spans="2:13" x14ac:dyDescent="0.25">
      <c r="B41" s="11"/>
      <c r="C41" s="2"/>
      <c r="D41" s="17"/>
      <c r="E41" s="18"/>
      <c r="F41" s="20"/>
      <c r="G41" s="18"/>
      <c r="H41" s="8"/>
    </row>
    <row r="42" spans="2:13" ht="30" x14ac:dyDescent="0.25">
      <c r="B42" s="48">
        <v>4</v>
      </c>
      <c r="C42" s="24" t="s">
        <v>88</v>
      </c>
      <c r="D42" s="30">
        <v>393.04</v>
      </c>
      <c r="E42" s="19" t="s">
        <v>26</v>
      </c>
      <c r="F42" s="20"/>
      <c r="G42" s="18"/>
      <c r="H42" s="8"/>
    </row>
    <row r="43" spans="2:13" x14ac:dyDescent="0.25">
      <c r="B43" s="7">
        <f>+B42+0.1</f>
        <v>4.0999999999999996</v>
      </c>
      <c r="C43" s="4" t="s">
        <v>35</v>
      </c>
      <c r="D43" s="17"/>
      <c r="E43" s="18"/>
      <c r="F43" s="20"/>
      <c r="G43" s="18"/>
      <c r="H43" s="8"/>
    </row>
    <row r="44" spans="2:13" x14ac:dyDescent="0.25">
      <c r="B44" s="11" t="s">
        <v>13</v>
      </c>
      <c r="C44" s="2" t="s">
        <v>72</v>
      </c>
      <c r="D44" s="17">
        <v>6327.9383018528451</v>
      </c>
      <c r="E44" s="19" t="s">
        <v>30</v>
      </c>
      <c r="F44" s="20"/>
      <c r="G44" s="20">
        <f>+D44*F44</f>
        <v>0</v>
      </c>
      <c r="H44" s="8"/>
    </row>
    <row r="45" spans="2:13" x14ac:dyDescent="0.25">
      <c r="B45" s="11" t="s">
        <v>14</v>
      </c>
      <c r="C45" s="3" t="s">
        <v>73</v>
      </c>
      <c r="D45" s="17">
        <v>542.39578044250004</v>
      </c>
      <c r="E45" s="19" t="s">
        <v>30</v>
      </c>
      <c r="F45" s="20"/>
      <c r="G45" s="20">
        <f>+D45*F45</f>
        <v>0</v>
      </c>
      <c r="H45" s="8"/>
    </row>
    <row r="46" spans="2:13" x14ac:dyDescent="0.25">
      <c r="B46" s="11" t="s">
        <v>15</v>
      </c>
      <c r="C46" s="3" t="s">
        <v>74</v>
      </c>
      <c r="D46" s="17">
        <v>1124.0885872788806</v>
      </c>
      <c r="E46" s="19" t="s">
        <v>30</v>
      </c>
      <c r="F46" s="20"/>
      <c r="G46" s="20">
        <f>+D46*F46</f>
        <v>0</v>
      </c>
      <c r="H46" s="8"/>
    </row>
    <row r="47" spans="2:13" x14ac:dyDescent="0.25">
      <c r="B47" s="11" t="s">
        <v>86</v>
      </c>
      <c r="C47" s="3" t="s">
        <v>36</v>
      </c>
      <c r="D47" s="17">
        <v>1124.0885872788806</v>
      </c>
      <c r="E47" s="19" t="s">
        <v>30</v>
      </c>
      <c r="F47" s="20"/>
      <c r="G47" s="20">
        <f>+D47*F47</f>
        <v>0</v>
      </c>
      <c r="H47" s="8"/>
    </row>
    <row r="48" spans="2:13" x14ac:dyDescent="0.25">
      <c r="B48" s="11" t="s">
        <v>87</v>
      </c>
      <c r="C48" s="3" t="s">
        <v>36</v>
      </c>
      <c r="D48" s="17">
        <v>8226.327206277545</v>
      </c>
      <c r="E48" s="19" t="s">
        <v>30</v>
      </c>
      <c r="F48" s="20"/>
      <c r="G48" s="20">
        <f>+D48*F48</f>
        <v>0</v>
      </c>
      <c r="H48" s="10"/>
    </row>
    <row r="49" spans="2:13" x14ac:dyDescent="0.25">
      <c r="B49" s="7">
        <v>4.2</v>
      </c>
      <c r="C49" s="4" t="s">
        <v>80</v>
      </c>
      <c r="D49" s="17"/>
      <c r="E49" s="18"/>
      <c r="F49" s="20"/>
      <c r="G49" s="18"/>
      <c r="H49" s="8"/>
    </row>
    <row r="50" spans="2:13" x14ac:dyDescent="0.25">
      <c r="B50" s="11" t="s">
        <v>16</v>
      </c>
      <c r="C50" s="2" t="s">
        <v>75</v>
      </c>
      <c r="D50" s="30">
        <v>180.79839964396973</v>
      </c>
      <c r="E50" s="19" t="s">
        <v>30</v>
      </c>
      <c r="F50" s="20"/>
      <c r="G50" s="20">
        <f>+D50*F50</f>
        <v>0</v>
      </c>
      <c r="H50" s="8"/>
    </row>
    <row r="51" spans="2:13" x14ac:dyDescent="0.25">
      <c r="B51" s="11" t="s">
        <v>17</v>
      </c>
      <c r="C51" s="2" t="s">
        <v>76</v>
      </c>
      <c r="D51" s="30">
        <v>542.39519981971171</v>
      </c>
      <c r="E51" s="19" t="s">
        <v>30</v>
      </c>
      <c r="F51" s="20"/>
      <c r="G51" s="20">
        <f>+D51*F51</f>
        <v>0</v>
      </c>
      <c r="H51" s="8"/>
    </row>
    <row r="52" spans="2:13" x14ac:dyDescent="0.25">
      <c r="B52" s="11" t="s">
        <v>18</v>
      </c>
      <c r="C52" s="2" t="s">
        <v>77</v>
      </c>
      <c r="D52" s="30">
        <v>491.3</v>
      </c>
      <c r="E52" s="19" t="s">
        <v>30</v>
      </c>
      <c r="F52" s="20"/>
      <c r="G52" s="20">
        <f>+D52*F52</f>
        <v>0</v>
      </c>
      <c r="H52" s="8"/>
    </row>
    <row r="53" spans="2:13" x14ac:dyDescent="0.25">
      <c r="B53" s="11" t="s">
        <v>19</v>
      </c>
      <c r="C53" s="2" t="s">
        <v>78</v>
      </c>
      <c r="D53" s="30">
        <v>235.8240001810679</v>
      </c>
      <c r="E53" s="19" t="s">
        <v>30</v>
      </c>
      <c r="F53" s="20"/>
      <c r="G53" s="20">
        <f>+D53*F53</f>
        <v>0</v>
      </c>
      <c r="H53" s="8"/>
    </row>
    <row r="54" spans="2:13" x14ac:dyDescent="0.25">
      <c r="B54" s="7">
        <f>+B49+0.1</f>
        <v>4.3</v>
      </c>
      <c r="C54" s="4" t="s">
        <v>79</v>
      </c>
      <c r="D54" s="17"/>
      <c r="E54" s="18"/>
      <c r="F54" s="20"/>
      <c r="G54" s="18"/>
      <c r="H54" s="8"/>
    </row>
    <row r="55" spans="2:13" ht="15.75" x14ac:dyDescent="0.25">
      <c r="B55" s="11" t="s">
        <v>20</v>
      </c>
      <c r="C55" s="28" t="s">
        <v>81</v>
      </c>
      <c r="D55" s="30">
        <v>1965.2</v>
      </c>
      <c r="E55" s="19" t="s">
        <v>39</v>
      </c>
      <c r="F55" s="20"/>
      <c r="G55" s="20">
        <f>+D55*F55</f>
        <v>0</v>
      </c>
      <c r="H55" s="8"/>
      <c r="M55" s="27"/>
    </row>
    <row r="56" spans="2:13" ht="15.75" x14ac:dyDescent="0.25">
      <c r="B56" s="11" t="s">
        <v>21</v>
      </c>
      <c r="C56" s="28" t="s">
        <v>85</v>
      </c>
      <c r="D56" s="30">
        <v>1965.2</v>
      </c>
      <c r="E56" s="19" t="s">
        <v>39</v>
      </c>
      <c r="F56" s="20"/>
      <c r="G56" s="20">
        <f>+D56*F56</f>
        <v>0</v>
      </c>
      <c r="H56" s="8"/>
    </row>
    <row r="57" spans="2:13" ht="15.75" x14ac:dyDescent="0.25">
      <c r="B57" s="11" t="s">
        <v>22</v>
      </c>
      <c r="C57" s="28" t="s">
        <v>82</v>
      </c>
      <c r="D57" s="30">
        <v>786.08</v>
      </c>
      <c r="E57" s="19" t="s">
        <v>39</v>
      </c>
      <c r="F57" s="20"/>
      <c r="G57" s="20">
        <f>+D57*F57</f>
        <v>0</v>
      </c>
      <c r="H57" s="8"/>
    </row>
    <row r="58" spans="2:13" ht="15.75" x14ac:dyDescent="0.25">
      <c r="B58" s="11" t="s">
        <v>23</v>
      </c>
      <c r="C58" s="28" t="s">
        <v>83</v>
      </c>
      <c r="D58" s="30">
        <v>1375.64</v>
      </c>
      <c r="E58" s="19" t="s">
        <v>26</v>
      </c>
      <c r="F58" s="20"/>
      <c r="G58" s="20">
        <f>+D58*F58</f>
        <v>0</v>
      </c>
      <c r="H58" s="8"/>
    </row>
    <row r="59" spans="2:13" ht="15.75" x14ac:dyDescent="0.25">
      <c r="B59" s="11" t="s">
        <v>24</v>
      </c>
      <c r="C59" s="28" t="s">
        <v>84</v>
      </c>
      <c r="D59" s="30">
        <v>1572.16</v>
      </c>
      <c r="E59" s="19" t="s">
        <v>39</v>
      </c>
      <c r="F59" s="20"/>
      <c r="G59" s="20">
        <f>+D59*F59</f>
        <v>0</v>
      </c>
      <c r="H59" s="29">
        <f>SUM(G42:G59)</f>
        <v>0</v>
      </c>
    </row>
    <row r="60" spans="2:13" ht="15.75" x14ac:dyDescent="0.25">
      <c r="B60" s="11"/>
      <c r="C60" s="28"/>
      <c r="D60" s="30"/>
      <c r="E60" s="19"/>
      <c r="F60" s="20"/>
      <c r="G60" s="20"/>
      <c r="H60" s="29"/>
    </row>
    <row r="61" spans="2:13" ht="30" x14ac:dyDescent="0.25">
      <c r="B61" s="48">
        <v>5</v>
      </c>
      <c r="C61" s="24" t="s">
        <v>103</v>
      </c>
      <c r="D61" s="30">
        <v>440</v>
      </c>
      <c r="E61" s="19" t="s">
        <v>26</v>
      </c>
      <c r="F61" s="20"/>
      <c r="G61" s="18"/>
      <c r="H61" s="8"/>
    </row>
    <row r="62" spans="2:13" x14ac:dyDescent="0.25">
      <c r="B62" s="7">
        <f>+B61+0.1</f>
        <v>5.0999999999999996</v>
      </c>
      <c r="C62" s="4" t="s">
        <v>35</v>
      </c>
      <c r="D62" s="17"/>
      <c r="E62" s="18"/>
      <c r="F62" s="20"/>
      <c r="G62" s="18"/>
      <c r="H62" s="8"/>
    </row>
    <row r="63" spans="2:13" x14ac:dyDescent="0.25">
      <c r="B63" s="11" t="s">
        <v>89</v>
      </c>
      <c r="C63" s="2" t="s">
        <v>72</v>
      </c>
      <c r="D63" s="17">
        <v>8624.0000152384418</v>
      </c>
      <c r="E63" s="19" t="s">
        <v>30</v>
      </c>
      <c r="F63" s="20"/>
      <c r="G63" s="20">
        <f>+D63*F63</f>
        <v>0</v>
      </c>
      <c r="H63" s="8"/>
    </row>
    <row r="64" spans="2:13" x14ac:dyDescent="0.25">
      <c r="B64" s="11" t="s">
        <v>90</v>
      </c>
      <c r="C64" s="3" t="s">
        <v>73</v>
      </c>
      <c r="D64" s="17">
        <v>739.20079090091394</v>
      </c>
      <c r="E64" s="19" t="s">
        <v>30</v>
      </c>
      <c r="F64" s="20"/>
      <c r="G64" s="20">
        <f>+D64*F64</f>
        <v>0</v>
      </c>
      <c r="H64" s="8"/>
    </row>
    <row r="65" spans="2:13" x14ac:dyDescent="0.25">
      <c r="B65" s="11" t="s">
        <v>91</v>
      </c>
      <c r="C65" s="3" t="s">
        <v>74</v>
      </c>
      <c r="D65" s="17">
        <v>1302.4000000000001</v>
      </c>
      <c r="E65" s="19" t="s">
        <v>30</v>
      </c>
      <c r="F65" s="20"/>
      <c r="G65" s="20">
        <f>+D65*F65</f>
        <v>0</v>
      </c>
      <c r="H65" s="8"/>
    </row>
    <row r="66" spans="2:13" x14ac:dyDescent="0.25">
      <c r="B66" s="11" t="s">
        <v>100</v>
      </c>
      <c r="C66" s="3" t="s">
        <v>36</v>
      </c>
      <c r="D66" s="17">
        <v>1302.4000000000001</v>
      </c>
      <c r="E66" s="19" t="s">
        <v>30</v>
      </c>
      <c r="F66" s="20"/>
      <c r="G66" s="20">
        <f>+D66*F66</f>
        <v>0</v>
      </c>
      <c r="H66" s="8"/>
    </row>
    <row r="67" spans="2:13" x14ac:dyDescent="0.25">
      <c r="B67" s="11" t="s">
        <v>92</v>
      </c>
      <c r="C67" s="3" t="s">
        <v>36</v>
      </c>
      <c r="D67" s="17">
        <v>11211.2</v>
      </c>
      <c r="E67" s="19" t="s">
        <v>30</v>
      </c>
      <c r="F67" s="20"/>
      <c r="G67" s="20">
        <f>+D67*F67</f>
        <v>0</v>
      </c>
      <c r="H67" s="10"/>
    </row>
    <row r="68" spans="2:13" x14ac:dyDescent="0.25">
      <c r="B68" s="7">
        <v>5.2</v>
      </c>
      <c r="C68" s="4" t="s">
        <v>80</v>
      </c>
      <c r="D68" s="17"/>
      <c r="E68" s="18"/>
      <c r="F68" s="20"/>
      <c r="G68" s="18"/>
      <c r="H68" s="8"/>
    </row>
    <row r="69" spans="2:13" x14ac:dyDescent="0.25">
      <c r="B69" s="11" t="s">
        <v>93</v>
      </c>
      <c r="C69" s="2" t="s">
        <v>75</v>
      </c>
      <c r="D69" s="30">
        <v>246.4</v>
      </c>
      <c r="E69" s="19" t="s">
        <v>30</v>
      </c>
      <c r="F69" s="20"/>
      <c r="G69" s="20">
        <f>+D69*F69</f>
        <v>0</v>
      </c>
      <c r="H69" s="8"/>
    </row>
    <row r="70" spans="2:13" x14ac:dyDescent="0.25">
      <c r="B70" s="11" t="s">
        <v>94</v>
      </c>
      <c r="C70" s="2" t="s">
        <v>76</v>
      </c>
      <c r="D70" s="30">
        <v>739.2</v>
      </c>
      <c r="E70" s="19" t="s">
        <v>30</v>
      </c>
      <c r="F70" s="20"/>
      <c r="G70" s="20">
        <f>+D70*F70</f>
        <v>0</v>
      </c>
      <c r="H70" s="8"/>
    </row>
    <row r="71" spans="2:13" x14ac:dyDescent="0.25">
      <c r="B71" s="11" t="s">
        <v>95</v>
      </c>
      <c r="C71" s="2" t="s">
        <v>77</v>
      </c>
      <c r="D71" s="30">
        <v>550</v>
      </c>
      <c r="E71" s="19" t="s">
        <v>30</v>
      </c>
      <c r="F71" s="20"/>
      <c r="G71" s="20">
        <f>+D71*F71</f>
        <v>0</v>
      </c>
      <c r="H71" s="8"/>
    </row>
    <row r="72" spans="2:13" x14ac:dyDescent="0.25">
      <c r="B72" s="11" t="s">
        <v>101</v>
      </c>
      <c r="C72" s="2" t="s">
        <v>78</v>
      </c>
      <c r="D72" s="30">
        <v>440</v>
      </c>
      <c r="E72" s="19" t="s">
        <v>30</v>
      </c>
      <c r="F72" s="20"/>
      <c r="G72" s="20">
        <f>+D72*F72</f>
        <v>0</v>
      </c>
      <c r="H72" s="8"/>
    </row>
    <row r="73" spans="2:13" x14ac:dyDescent="0.25">
      <c r="B73" s="7">
        <f>+B68+0.1</f>
        <v>5.3</v>
      </c>
      <c r="C73" s="4" t="s">
        <v>79</v>
      </c>
      <c r="D73" s="17"/>
      <c r="E73" s="18"/>
      <c r="F73" s="20"/>
      <c r="G73" s="18"/>
      <c r="H73" s="8"/>
    </row>
    <row r="74" spans="2:13" ht="15.75" x14ac:dyDescent="0.25">
      <c r="B74" s="11" t="s">
        <v>96</v>
      </c>
      <c r="C74" s="28" t="s">
        <v>81</v>
      </c>
      <c r="D74" s="30">
        <v>2200</v>
      </c>
      <c r="E74" s="19" t="s">
        <v>39</v>
      </c>
      <c r="F74" s="20"/>
      <c r="G74" s="20">
        <f>+D74*F74</f>
        <v>0</v>
      </c>
      <c r="H74" s="8"/>
      <c r="M74" s="27"/>
    </row>
    <row r="75" spans="2:13" ht="15.75" x14ac:dyDescent="0.25">
      <c r="B75" s="11" t="s">
        <v>97</v>
      </c>
      <c r="C75" s="28" t="s">
        <v>85</v>
      </c>
      <c r="D75" s="30">
        <v>2200</v>
      </c>
      <c r="E75" s="19" t="s">
        <v>39</v>
      </c>
      <c r="F75" s="20"/>
      <c r="G75" s="20">
        <f>+D75*F75</f>
        <v>0</v>
      </c>
      <c r="H75" s="8"/>
    </row>
    <row r="76" spans="2:13" ht="15.75" x14ac:dyDescent="0.25">
      <c r="B76" s="11" t="s">
        <v>98</v>
      </c>
      <c r="C76" s="28" t="s">
        <v>82</v>
      </c>
      <c r="D76" s="30">
        <v>880</v>
      </c>
      <c r="E76" s="19" t="s">
        <v>39</v>
      </c>
      <c r="F76" s="20"/>
      <c r="G76" s="20">
        <f>+D76*F76</f>
        <v>0</v>
      </c>
      <c r="H76" s="8"/>
    </row>
    <row r="77" spans="2:13" ht="15.75" x14ac:dyDescent="0.25">
      <c r="B77" s="11" t="s">
        <v>102</v>
      </c>
      <c r="C77" s="28" t="s">
        <v>83</v>
      </c>
      <c r="D77" s="30">
        <v>1980</v>
      </c>
      <c r="E77" s="19" t="s">
        <v>26</v>
      </c>
      <c r="F77" s="20"/>
      <c r="G77" s="20">
        <f>+D77*F77</f>
        <v>0</v>
      </c>
      <c r="H77" s="8"/>
    </row>
    <row r="78" spans="2:13" ht="15.75" x14ac:dyDescent="0.25">
      <c r="B78" s="11" t="s">
        <v>99</v>
      </c>
      <c r="C78" s="28" t="s">
        <v>84</v>
      </c>
      <c r="D78" s="30">
        <v>2200</v>
      </c>
      <c r="E78" s="19" t="s">
        <v>39</v>
      </c>
      <c r="F78" s="20"/>
      <c r="G78" s="20">
        <f>+D78*F78</f>
        <v>0</v>
      </c>
      <c r="H78" s="29">
        <f>SUM(G61:G78)</f>
        <v>0</v>
      </c>
    </row>
    <row r="79" spans="2:13" ht="15.75" x14ac:dyDescent="0.25">
      <c r="B79" s="11"/>
      <c r="C79" s="28"/>
      <c r="D79" s="25"/>
      <c r="E79" s="19"/>
      <c r="F79" s="20"/>
      <c r="G79" s="20"/>
      <c r="H79" s="29"/>
    </row>
    <row r="80" spans="2:13" x14ac:dyDescent="0.25">
      <c r="B80" s="7">
        <v>6</v>
      </c>
      <c r="C80" s="24" t="s">
        <v>104</v>
      </c>
      <c r="D80" s="30"/>
      <c r="E80" s="19"/>
      <c r="F80" s="20"/>
      <c r="G80" s="20"/>
      <c r="H80" s="29"/>
    </row>
    <row r="81" spans="2:8" ht="30" x14ac:dyDescent="0.25">
      <c r="B81" s="11">
        <v>6.1</v>
      </c>
      <c r="C81" s="3" t="s">
        <v>105</v>
      </c>
      <c r="D81" s="30">
        <v>80</v>
      </c>
      <c r="E81" s="19" t="s">
        <v>106</v>
      </c>
      <c r="F81" s="20"/>
      <c r="G81" s="20">
        <f>+D81*F81</f>
        <v>0</v>
      </c>
      <c r="H81" s="29">
        <f>SUM(G81)</f>
        <v>0</v>
      </c>
    </row>
    <row r="82" spans="2:8" x14ac:dyDescent="0.25">
      <c r="B82" s="9"/>
      <c r="C82" s="2"/>
      <c r="D82" s="17"/>
      <c r="E82" s="18"/>
      <c r="F82" s="20"/>
      <c r="G82" s="18"/>
      <c r="H82" s="8"/>
    </row>
    <row r="83" spans="2:8" x14ac:dyDescent="0.25">
      <c r="B83" s="7">
        <v>7</v>
      </c>
      <c r="C83" s="24" t="s">
        <v>107</v>
      </c>
      <c r="D83" s="30"/>
      <c r="E83" s="19"/>
      <c r="F83" s="20"/>
      <c r="G83" s="20"/>
      <c r="H83" s="29"/>
    </row>
    <row r="84" spans="2:8" x14ac:dyDescent="0.25">
      <c r="B84" s="11">
        <v>7.1</v>
      </c>
      <c r="C84" s="3" t="s">
        <v>108</v>
      </c>
      <c r="D84" s="30">
        <v>500</v>
      </c>
      <c r="E84" s="19" t="s">
        <v>26</v>
      </c>
      <c r="F84" s="20"/>
      <c r="G84" s="20">
        <f>+D84*F84</f>
        <v>0</v>
      </c>
      <c r="H84" s="29">
        <f>SUM(G84)</f>
        <v>0</v>
      </c>
    </row>
    <row r="85" spans="2:8" x14ac:dyDescent="0.25">
      <c r="B85" s="9"/>
      <c r="C85" s="2"/>
      <c r="D85" s="17"/>
      <c r="E85" s="18"/>
      <c r="F85" s="20"/>
      <c r="G85" s="18"/>
      <c r="H85" s="8"/>
    </row>
    <row r="86" spans="2:8" x14ac:dyDescent="0.25">
      <c r="B86" s="7">
        <v>8</v>
      </c>
      <c r="C86" s="24" t="s">
        <v>109</v>
      </c>
      <c r="D86" s="17"/>
      <c r="E86" s="18"/>
      <c r="F86" s="20"/>
      <c r="G86" s="18"/>
      <c r="H86" s="8"/>
    </row>
    <row r="87" spans="2:8" x14ac:dyDescent="0.25">
      <c r="B87" s="12">
        <v>8.1</v>
      </c>
      <c r="C87" s="49" t="s">
        <v>110</v>
      </c>
      <c r="D87" s="30">
        <v>60</v>
      </c>
      <c r="E87" s="19" t="s">
        <v>41</v>
      </c>
      <c r="F87" s="20"/>
      <c r="G87" s="20">
        <f>+D87*F87</f>
        <v>0</v>
      </c>
      <c r="H87" s="8"/>
    </row>
    <row r="88" spans="2:8" x14ac:dyDescent="0.25">
      <c r="B88" s="12">
        <v>8.1999999999999993</v>
      </c>
      <c r="C88" s="49" t="s">
        <v>111</v>
      </c>
      <c r="D88" s="30">
        <v>60</v>
      </c>
      <c r="E88" s="19" t="s">
        <v>41</v>
      </c>
      <c r="F88" s="20"/>
      <c r="G88" s="20">
        <f>+D88*F88</f>
        <v>0</v>
      </c>
      <c r="H88" s="8"/>
    </row>
    <row r="89" spans="2:8" x14ac:dyDescent="0.25">
      <c r="B89" s="12">
        <v>8.3000000000000007</v>
      </c>
      <c r="C89" s="49" t="s">
        <v>112</v>
      </c>
      <c r="D89" s="30">
        <v>60</v>
      </c>
      <c r="E89" s="19" t="s">
        <v>41</v>
      </c>
      <c r="F89" s="20"/>
      <c r="G89" s="20">
        <f>+D89*F89</f>
        <v>0</v>
      </c>
      <c r="H89" s="8"/>
    </row>
    <row r="90" spans="2:8" x14ac:dyDescent="0.25">
      <c r="B90" s="12">
        <v>8.4</v>
      </c>
      <c r="C90" s="49" t="s">
        <v>113</v>
      </c>
      <c r="D90" s="30">
        <v>60</v>
      </c>
      <c r="E90" s="19" t="s">
        <v>41</v>
      </c>
      <c r="F90" s="20"/>
      <c r="G90" s="20">
        <f>+D90*F90</f>
        <v>0</v>
      </c>
      <c r="H90" s="8"/>
    </row>
    <row r="91" spans="2:8" ht="30" x14ac:dyDescent="0.25">
      <c r="B91" s="12">
        <v>8.5</v>
      </c>
      <c r="C91" s="50" t="s">
        <v>115</v>
      </c>
      <c r="D91" s="30">
        <v>8</v>
      </c>
      <c r="E91" s="19" t="s">
        <v>114</v>
      </c>
      <c r="F91" s="20"/>
      <c r="G91" s="20">
        <f>+D91*F91</f>
        <v>0</v>
      </c>
      <c r="H91" s="10">
        <f>SUM(G87:G91)</f>
        <v>0</v>
      </c>
    </row>
    <row r="92" spans="2:8" x14ac:dyDescent="0.25">
      <c r="B92" s="9"/>
      <c r="C92" s="2"/>
      <c r="D92" s="17"/>
      <c r="E92" s="18"/>
      <c r="F92" s="20"/>
      <c r="G92" s="18"/>
      <c r="H92" s="8"/>
    </row>
    <row r="93" spans="2:8" x14ac:dyDescent="0.25">
      <c r="B93" s="7">
        <v>9</v>
      </c>
      <c r="C93" s="4" t="s">
        <v>116</v>
      </c>
      <c r="D93" s="17"/>
      <c r="E93" s="18"/>
      <c r="F93" s="20"/>
      <c r="G93" s="18"/>
      <c r="H93" s="8"/>
    </row>
    <row r="94" spans="2:8" x14ac:dyDescent="0.25">
      <c r="B94" s="11">
        <v>9.1</v>
      </c>
      <c r="C94" s="2" t="s">
        <v>117</v>
      </c>
      <c r="D94" s="30">
        <v>1</v>
      </c>
      <c r="E94" s="19" t="s">
        <v>28</v>
      </c>
      <c r="F94" s="20"/>
      <c r="G94" s="20">
        <f>+D94*F94</f>
        <v>0</v>
      </c>
      <c r="H94" s="8"/>
    </row>
    <row r="95" spans="2:8" ht="30" x14ac:dyDescent="0.25">
      <c r="B95" s="11">
        <v>9.1999999999999993</v>
      </c>
      <c r="C95" s="3" t="s">
        <v>118</v>
      </c>
      <c r="D95" s="30">
        <v>1</v>
      </c>
      <c r="E95" s="19" t="s">
        <v>28</v>
      </c>
      <c r="F95" s="20"/>
      <c r="G95" s="20">
        <f>+D95*F95</f>
        <v>0</v>
      </c>
      <c r="H95" s="10">
        <f>SUM(G93:G95)</f>
        <v>0</v>
      </c>
    </row>
    <row r="96" spans="2:8" x14ac:dyDescent="0.25">
      <c r="B96" s="9"/>
      <c r="C96" s="2"/>
      <c r="D96" s="17"/>
      <c r="E96" s="18"/>
      <c r="F96" s="20"/>
      <c r="G96" s="18"/>
      <c r="H96" s="8"/>
    </row>
    <row r="97" spans="2:8" x14ac:dyDescent="0.25">
      <c r="B97" s="7">
        <v>10</v>
      </c>
      <c r="C97" s="4" t="s">
        <v>119</v>
      </c>
      <c r="D97" s="17"/>
      <c r="E97" s="18"/>
      <c r="F97" s="20"/>
      <c r="G97" s="18"/>
      <c r="H97" s="8"/>
    </row>
    <row r="98" spans="2:8" x14ac:dyDescent="0.25">
      <c r="B98" s="11">
        <v>10.1</v>
      </c>
      <c r="C98" s="2" t="s">
        <v>120</v>
      </c>
      <c r="D98" s="30">
        <v>1</v>
      </c>
      <c r="E98" s="19" t="s">
        <v>28</v>
      </c>
      <c r="F98" s="20"/>
      <c r="G98" s="20">
        <f>+D98*F98</f>
        <v>0</v>
      </c>
      <c r="H98" s="8"/>
    </row>
    <row r="99" spans="2:8" x14ac:dyDescent="0.25">
      <c r="B99" s="11">
        <v>10.199999999999999</v>
      </c>
      <c r="C99" s="2" t="s">
        <v>121</v>
      </c>
      <c r="D99" s="30">
        <v>8</v>
      </c>
      <c r="E99" s="19" t="s">
        <v>114</v>
      </c>
      <c r="F99" s="20"/>
      <c r="G99" s="20">
        <f>+D99*F99</f>
        <v>0</v>
      </c>
      <c r="H99" s="10">
        <f>SUM(G97:G99)</f>
        <v>0</v>
      </c>
    </row>
    <row r="100" spans="2:8" x14ac:dyDescent="0.25">
      <c r="B100" s="9"/>
      <c r="C100" s="2"/>
      <c r="D100" s="17"/>
      <c r="E100" s="18"/>
      <c r="F100" s="20"/>
      <c r="G100" s="18"/>
      <c r="H100" s="8"/>
    </row>
    <row r="101" spans="2:8" x14ac:dyDescent="0.25">
      <c r="B101" s="7">
        <v>11</v>
      </c>
      <c r="C101" s="4" t="s">
        <v>38</v>
      </c>
      <c r="D101" s="30">
        <v>8</v>
      </c>
      <c r="E101" s="19" t="s">
        <v>114</v>
      </c>
      <c r="F101" s="20"/>
      <c r="G101" s="20">
        <f>+D101*F101</f>
        <v>0</v>
      </c>
      <c r="H101" s="29">
        <f>SUM(G101)</f>
        <v>0</v>
      </c>
    </row>
    <row r="102" spans="2:8" ht="15.75" thickBot="1" x14ac:dyDescent="0.3">
      <c r="B102" s="9"/>
      <c r="C102" s="2"/>
      <c r="D102" s="17"/>
      <c r="E102" s="18"/>
      <c r="F102" s="20"/>
      <c r="G102" s="18"/>
      <c r="H102" s="29"/>
    </row>
    <row r="103" spans="2:8" ht="16.5" thickBot="1" x14ac:dyDescent="0.3">
      <c r="B103" s="51"/>
      <c r="C103" s="52" t="s">
        <v>51</v>
      </c>
      <c r="D103" s="53"/>
      <c r="E103" s="54"/>
      <c r="F103" s="55"/>
      <c r="G103" s="54"/>
      <c r="H103" s="56">
        <f>SUM(H1:H102)</f>
        <v>0</v>
      </c>
    </row>
    <row r="104" spans="2:8" x14ac:dyDescent="0.25">
      <c r="B104" s="38"/>
      <c r="C104" s="39"/>
      <c r="D104" s="40"/>
      <c r="E104" s="41"/>
      <c r="F104" s="42"/>
      <c r="G104" s="41"/>
      <c r="H104" s="43"/>
    </row>
    <row r="105" spans="2:8" x14ac:dyDescent="0.25">
      <c r="B105" s="9"/>
      <c r="C105" s="2" t="s">
        <v>42</v>
      </c>
      <c r="D105" s="17"/>
      <c r="E105" s="44">
        <v>0.1</v>
      </c>
      <c r="F105" s="20"/>
      <c r="G105" s="20">
        <f t="shared" ref="G105:G110" si="0">+$H$103*E105</f>
        <v>0</v>
      </c>
      <c r="H105" s="8"/>
    </row>
    <row r="106" spans="2:8" x14ac:dyDescent="0.25">
      <c r="B106" s="9"/>
      <c r="C106" s="2" t="s">
        <v>43</v>
      </c>
      <c r="D106" s="17"/>
      <c r="E106" s="44">
        <v>2.5000000000000001E-2</v>
      </c>
      <c r="F106" s="20"/>
      <c r="G106" s="20">
        <f t="shared" si="0"/>
        <v>0</v>
      </c>
      <c r="H106" s="8"/>
    </row>
    <row r="107" spans="2:8" x14ac:dyDescent="0.25">
      <c r="B107" s="9"/>
      <c r="C107" s="2" t="s">
        <v>44</v>
      </c>
      <c r="D107" s="17"/>
      <c r="E107" s="44">
        <v>5.3499999999999999E-2</v>
      </c>
      <c r="F107" s="20"/>
      <c r="G107" s="20">
        <f t="shared" si="0"/>
        <v>0</v>
      </c>
      <c r="H107" s="8"/>
    </row>
    <row r="108" spans="2:8" x14ac:dyDescent="0.25">
      <c r="B108" s="9"/>
      <c r="C108" s="2" t="s">
        <v>45</v>
      </c>
      <c r="D108" s="17"/>
      <c r="E108" s="44">
        <v>0.02</v>
      </c>
      <c r="F108" s="20"/>
      <c r="G108" s="20">
        <f t="shared" si="0"/>
        <v>0</v>
      </c>
      <c r="H108" s="8"/>
    </row>
    <row r="109" spans="2:8" x14ac:dyDescent="0.25">
      <c r="B109" s="9"/>
      <c r="C109" s="2" t="s">
        <v>46</v>
      </c>
      <c r="D109" s="17"/>
      <c r="E109" s="44">
        <v>0.01</v>
      </c>
      <c r="F109" s="20"/>
      <c r="G109" s="20">
        <f t="shared" si="0"/>
        <v>0</v>
      </c>
      <c r="H109" s="8"/>
    </row>
    <row r="110" spans="2:8" x14ac:dyDescent="0.25">
      <c r="B110" s="9"/>
      <c r="C110" s="2" t="s">
        <v>47</v>
      </c>
      <c r="D110" s="17"/>
      <c r="E110" s="44">
        <v>0.05</v>
      </c>
      <c r="F110" s="20"/>
      <c r="G110" s="20">
        <f t="shared" si="0"/>
        <v>0</v>
      </c>
      <c r="H110" s="8"/>
    </row>
    <row r="111" spans="2:8" ht="15.75" thickBot="1" x14ac:dyDescent="0.3">
      <c r="B111" s="13"/>
      <c r="C111" s="14"/>
      <c r="D111" s="31"/>
      <c r="E111" s="22"/>
      <c r="F111" s="26"/>
      <c r="G111" s="22"/>
      <c r="H111" s="15"/>
    </row>
    <row r="112" spans="2:8" ht="16.5" thickBot="1" x14ac:dyDescent="0.3">
      <c r="B112" s="51"/>
      <c r="C112" s="52" t="s">
        <v>48</v>
      </c>
      <c r="D112" s="53"/>
      <c r="E112" s="54"/>
      <c r="F112" s="55"/>
      <c r="G112" s="54"/>
      <c r="H112" s="56">
        <f>SUM(G104:G111)</f>
        <v>0</v>
      </c>
    </row>
    <row r="113" spans="2:8" ht="16.5" thickBot="1" x14ac:dyDescent="0.3">
      <c r="B113" s="32"/>
      <c r="C113" s="36"/>
      <c r="D113" s="33"/>
      <c r="E113" s="34"/>
      <c r="F113" s="35"/>
      <c r="G113" s="34"/>
      <c r="H113" s="37"/>
    </row>
    <row r="114" spans="2:8" ht="16.5" thickBot="1" x14ac:dyDescent="0.3">
      <c r="B114" s="51"/>
      <c r="C114" s="52" t="s">
        <v>122</v>
      </c>
      <c r="D114" s="53"/>
      <c r="E114" s="54"/>
      <c r="F114" s="55"/>
      <c r="G114" s="54"/>
      <c r="H114" s="57">
        <f>+H103+H112</f>
        <v>0</v>
      </c>
    </row>
    <row r="115" spans="2:8" x14ac:dyDescent="0.25">
      <c r="B115" s="38"/>
      <c r="C115" s="39"/>
      <c r="D115" s="40"/>
      <c r="E115" s="41"/>
      <c r="F115" s="42"/>
      <c r="G115" s="41"/>
      <c r="H115" s="43"/>
    </row>
    <row r="116" spans="2:8" x14ac:dyDescent="0.25">
      <c r="B116" s="60"/>
      <c r="C116" s="70" t="s">
        <v>123</v>
      </c>
      <c r="D116" s="61"/>
      <c r="E116" s="62">
        <v>0.03</v>
      </c>
      <c r="F116" s="61"/>
      <c r="G116" s="63"/>
      <c r="H116" s="64">
        <f>+H112*E116</f>
        <v>0</v>
      </c>
    </row>
    <row r="117" spans="2:8" x14ac:dyDescent="0.25">
      <c r="B117" s="58"/>
      <c r="C117" s="71"/>
      <c r="D117" s="46"/>
      <c r="E117" s="47"/>
      <c r="F117" s="46"/>
      <c r="G117" s="45"/>
      <c r="H117" s="59"/>
    </row>
    <row r="118" spans="2:8" x14ac:dyDescent="0.25">
      <c r="B118" s="60"/>
      <c r="C118" s="72" t="s">
        <v>124</v>
      </c>
      <c r="D118" s="61"/>
      <c r="E118" s="62">
        <v>0.06</v>
      </c>
      <c r="F118" s="61"/>
      <c r="G118" s="63"/>
      <c r="H118" s="64">
        <f>+H103*E118</f>
        <v>0</v>
      </c>
    </row>
    <row r="119" spans="2:8" x14ac:dyDescent="0.25">
      <c r="B119" s="58"/>
      <c r="C119" s="73"/>
      <c r="D119" s="46"/>
      <c r="E119" s="47"/>
      <c r="F119" s="46"/>
      <c r="G119" s="45"/>
      <c r="H119" s="59"/>
    </row>
    <row r="120" spans="2:8" x14ac:dyDescent="0.25">
      <c r="B120" s="60"/>
      <c r="C120" s="72" t="s">
        <v>50</v>
      </c>
      <c r="D120" s="61"/>
      <c r="E120" s="62">
        <v>1E-3</v>
      </c>
      <c r="F120" s="61"/>
      <c r="G120" s="63"/>
      <c r="H120" s="64">
        <f>+H103*E120</f>
        <v>0</v>
      </c>
    </row>
    <row r="121" spans="2:8" x14ac:dyDescent="0.25">
      <c r="B121" s="58"/>
      <c r="C121" s="73"/>
      <c r="D121" s="46"/>
      <c r="E121" s="47"/>
      <c r="F121" s="46"/>
      <c r="G121" s="45"/>
      <c r="H121" s="59"/>
    </row>
    <row r="122" spans="2:8" x14ac:dyDescent="0.25">
      <c r="B122" s="60"/>
      <c r="C122" s="72" t="s">
        <v>49</v>
      </c>
      <c r="D122" s="61"/>
      <c r="E122" s="62">
        <v>0.05</v>
      </c>
      <c r="F122" s="61"/>
      <c r="G122" s="63"/>
      <c r="H122" s="64">
        <f>+H103*E122</f>
        <v>0</v>
      </c>
    </row>
    <row r="123" spans="2:8" x14ac:dyDescent="0.25">
      <c r="B123" s="58"/>
      <c r="C123" s="73"/>
      <c r="D123" s="46"/>
      <c r="E123" s="47"/>
      <c r="F123" s="46"/>
      <c r="G123" s="45"/>
      <c r="H123" s="59"/>
    </row>
    <row r="124" spans="2:8" ht="30" x14ac:dyDescent="0.25">
      <c r="B124" s="60"/>
      <c r="C124" s="70" t="s">
        <v>125</v>
      </c>
      <c r="D124" s="61"/>
      <c r="E124" s="62">
        <v>0.18</v>
      </c>
      <c r="F124" s="61"/>
      <c r="G124" s="63"/>
      <c r="H124" s="64">
        <f>+G105*E124</f>
        <v>0</v>
      </c>
    </row>
    <row r="125" spans="2:8" ht="15.75" thickBot="1" x14ac:dyDescent="0.3">
      <c r="B125" s="13"/>
      <c r="C125" s="14"/>
      <c r="D125" s="31"/>
      <c r="E125" s="22"/>
      <c r="F125" s="26"/>
      <c r="G125" s="22"/>
      <c r="H125" s="15"/>
    </row>
    <row r="126" spans="2:8" ht="16.5" thickBot="1" x14ac:dyDescent="0.3">
      <c r="B126" s="65"/>
      <c r="C126" s="52" t="s">
        <v>51</v>
      </c>
      <c r="D126" s="66"/>
      <c r="E126" s="67"/>
      <c r="F126" s="68"/>
      <c r="G126" s="67"/>
      <c r="H126" s="69">
        <f>SUM(H114:H125)</f>
        <v>0</v>
      </c>
    </row>
    <row r="129" spans="3:9" x14ac:dyDescent="0.25">
      <c r="H129" s="84"/>
    </row>
    <row r="131" spans="3:9" x14ac:dyDescent="0.25">
      <c r="H131" s="85"/>
      <c r="I131" s="84"/>
    </row>
    <row r="133" spans="3:9" x14ac:dyDescent="0.25">
      <c r="C133" s="27"/>
    </row>
    <row r="139" spans="3:9" ht="40.5" customHeight="1" x14ac:dyDescent="0.25"/>
    <row r="172" spans="13:13" x14ac:dyDescent="0.25">
      <c r="M172" s="27"/>
    </row>
    <row r="328" s="83" customFormat="1" x14ac:dyDescent="0.25"/>
    <row r="525" spans="13:13" x14ac:dyDescent="0.25">
      <c r="M525" s="27"/>
    </row>
    <row r="650" spans="13:13" x14ac:dyDescent="0.25">
      <c r="M650" s="27"/>
    </row>
  </sheetData>
  <mergeCells count="4">
    <mergeCell ref="B7:H7"/>
    <mergeCell ref="B2:H2"/>
    <mergeCell ref="B4:H4"/>
    <mergeCell ref="B3:H3"/>
  </mergeCells>
  <phoneticPr fontId="3" type="noConversion"/>
  <pageMargins left="0.7" right="0.7" top="0.75" bottom="0.75" header="0.3" footer="0.3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0C672-C49E-DA47-826F-377110FDB8D8}">
  <sheetPr>
    <pageSetUpPr fitToPage="1"/>
  </sheetPr>
  <dimension ref="A1:L759"/>
  <sheetViews>
    <sheetView tabSelected="1" topLeftCell="A675" zoomScale="114" workbookViewId="0">
      <selection activeCell="G755" sqref="G755"/>
    </sheetView>
  </sheetViews>
  <sheetFormatPr defaultColWidth="11.42578125" defaultRowHeight="15" x14ac:dyDescent="0.25"/>
  <cols>
    <col min="1" max="1" width="11.42578125" style="83"/>
    <col min="2" max="2" width="45.85546875" style="83" bestFit="1" customWidth="1"/>
    <col min="3" max="4" width="11.42578125" style="83"/>
    <col min="5" max="5" width="14" style="83" bestFit="1" customWidth="1"/>
    <col min="6" max="6" width="15.28515625" style="83" bestFit="1" customWidth="1"/>
    <col min="7" max="7" width="17" style="83" bestFit="1" customWidth="1"/>
    <col min="8" max="8" width="11.42578125" style="83"/>
    <col min="9" max="9" width="14.7109375" style="83" bestFit="1" customWidth="1"/>
    <col min="10" max="10" width="13.7109375" style="83" bestFit="1" customWidth="1"/>
    <col min="11" max="16384" width="11.42578125" style="83"/>
  </cols>
  <sheetData>
    <row r="1" spans="1:7" ht="18.75" x14ac:dyDescent="0.3">
      <c r="A1" s="174" t="s">
        <v>31</v>
      </c>
      <c r="B1" s="174"/>
      <c r="C1" s="174"/>
      <c r="D1" s="174"/>
      <c r="E1" s="174"/>
      <c r="F1" s="174"/>
      <c r="G1" s="174"/>
    </row>
    <row r="2" spans="1:7" ht="18.75" x14ac:dyDescent="0.3">
      <c r="A2" s="176" t="s">
        <v>32</v>
      </c>
      <c r="B2" s="176"/>
      <c r="C2" s="176"/>
      <c r="D2" s="176"/>
      <c r="E2" s="176"/>
      <c r="F2" s="176"/>
      <c r="G2" s="176"/>
    </row>
    <row r="3" spans="1:7" ht="18.75" x14ac:dyDescent="0.3">
      <c r="A3" s="174" t="s">
        <v>126</v>
      </c>
      <c r="B3" s="174"/>
      <c r="C3" s="174"/>
      <c r="D3" s="174"/>
      <c r="E3" s="174"/>
      <c r="F3" s="174"/>
      <c r="G3" s="174"/>
    </row>
    <row r="5" spans="1:7" ht="15.75" x14ac:dyDescent="0.25">
      <c r="A5" s="86"/>
      <c r="F5" s="87" t="s">
        <v>33</v>
      </c>
    </row>
    <row r="6" spans="1:7" ht="18.75" x14ac:dyDescent="0.3">
      <c r="A6" s="175" t="s">
        <v>127</v>
      </c>
      <c r="B6" s="175"/>
      <c r="C6" s="175"/>
      <c r="D6" s="175"/>
      <c r="E6" s="175"/>
      <c r="F6" s="175"/>
      <c r="G6" s="175"/>
    </row>
    <row r="7" spans="1:7" ht="15.75" thickBot="1" x14ac:dyDescent="0.3"/>
    <row r="8" spans="1:7" ht="15.75" thickBot="1" x14ac:dyDescent="0.3">
      <c r="A8" s="88" t="s">
        <v>0</v>
      </c>
      <c r="B8" s="89" t="s">
        <v>59</v>
      </c>
      <c r="C8" s="89" t="s">
        <v>56</v>
      </c>
      <c r="D8" s="89" t="s">
        <v>34</v>
      </c>
      <c r="E8" s="89" t="s">
        <v>55</v>
      </c>
      <c r="F8" s="89" t="s">
        <v>57</v>
      </c>
      <c r="G8" s="90" t="s">
        <v>58</v>
      </c>
    </row>
    <row r="9" spans="1:7" x14ac:dyDescent="0.25">
      <c r="A9" s="91"/>
      <c r="B9" s="92"/>
      <c r="C9" s="92"/>
      <c r="D9" s="93"/>
      <c r="E9" s="93"/>
      <c r="F9" s="93"/>
      <c r="G9" s="94"/>
    </row>
    <row r="10" spans="1:7" x14ac:dyDescent="0.25">
      <c r="A10" s="91" t="s">
        <v>128</v>
      </c>
      <c r="B10" s="95" t="s">
        <v>129</v>
      </c>
      <c r="C10" s="79"/>
      <c r="D10" s="80"/>
      <c r="E10" s="80"/>
      <c r="F10" s="80"/>
      <c r="G10" s="96"/>
    </row>
    <row r="11" spans="1:7" x14ac:dyDescent="0.25">
      <c r="A11" s="97"/>
      <c r="B11" s="95"/>
      <c r="C11" s="79"/>
      <c r="D11" s="80"/>
      <c r="E11" s="80"/>
      <c r="F11" s="80"/>
      <c r="G11" s="96"/>
    </row>
    <row r="12" spans="1:7" x14ac:dyDescent="0.25">
      <c r="A12" s="97">
        <v>1</v>
      </c>
      <c r="B12" s="95" t="s">
        <v>25</v>
      </c>
      <c r="C12" s="79"/>
      <c r="D12" s="80"/>
      <c r="E12" s="80"/>
      <c r="F12" s="80"/>
      <c r="G12" s="96"/>
    </row>
    <row r="13" spans="1:7" ht="30" x14ac:dyDescent="0.25">
      <c r="A13" s="77">
        <f>+A12+0.1</f>
        <v>1.1000000000000001</v>
      </c>
      <c r="B13" s="98" t="s">
        <v>130</v>
      </c>
      <c r="C13" s="79">
        <v>3</v>
      </c>
      <c r="D13" s="99" t="s">
        <v>62</v>
      </c>
      <c r="E13" s="81"/>
      <c r="F13" s="81">
        <f>+C13*E13</f>
        <v>0</v>
      </c>
      <c r="G13" s="96"/>
    </row>
    <row r="14" spans="1:7" ht="30" x14ac:dyDescent="0.25">
      <c r="A14" s="77">
        <f>+A13+0.1</f>
        <v>1.2000000000000002</v>
      </c>
      <c r="B14" s="98" t="s">
        <v>131</v>
      </c>
      <c r="C14" s="79">
        <v>11785.572</v>
      </c>
      <c r="D14" s="99" t="s">
        <v>39</v>
      </c>
      <c r="E14" s="81"/>
      <c r="F14" s="81">
        <f>+C14*E14</f>
        <v>0</v>
      </c>
      <c r="G14" s="96"/>
    </row>
    <row r="15" spans="1:7" x14ac:dyDescent="0.25">
      <c r="A15" s="77">
        <f>+A14+0.1</f>
        <v>1.3000000000000003</v>
      </c>
      <c r="B15" s="100" t="s">
        <v>132</v>
      </c>
      <c r="C15" s="79">
        <v>1</v>
      </c>
      <c r="D15" s="99" t="s">
        <v>28</v>
      </c>
      <c r="E15" s="81"/>
      <c r="F15" s="81">
        <f>+C15*E15</f>
        <v>0</v>
      </c>
      <c r="G15" s="96"/>
    </row>
    <row r="16" spans="1:7" ht="30" x14ac:dyDescent="0.25">
      <c r="A16" s="77">
        <f>+A15+0.1</f>
        <v>1.4000000000000004</v>
      </c>
      <c r="B16" s="98" t="s">
        <v>133</v>
      </c>
      <c r="C16" s="79">
        <v>1</v>
      </c>
      <c r="D16" s="99" t="s">
        <v>28</v>
      </c>
      <c r="E16" s="81"/>
      <c r="F16" s="81">
        <f>+C16*E16</f>
        <v>0</v>
      </c>
      <c r="G16" s="96"/>
    </row>
    <row r="17" spans="1:7" x14ac:dyDescent="0.25">
      <c r="A17" s="77">
        <f>+A16+0.1</f>
        <v>1.5000000000000004</v>
      </c>
      <c r="B17" s="98" t="s">
        <v>134</v>
      </c>
      <c r="C17" s="79">
        <v>1</v>
      </c>
      <c r="D17" s="99" t="s">
        <v>28</v>
      </c>
      <c r="E17" s="81"/>
      <c r="F17" s="81">
        <f>+C17*E17</f>
        <v>0</v>
      </c>
      <c r="G17" s="101">
        <f>SUM(F13:F17)</f>
        <v>0</v>
      </c>
    </row>
    <row r="18" spans="1:7" x14ac:dyDescent="0.25">
      <c r="A18" s="77"/>
      <c r="B18" s="100"/>
      <c r="C18" s="79"/>
      <c r="D18" s="99"/>
      <c r="E18" s="81"/>
      <c r="F18" s="80"/>
      <c r="G18" s="96"/>
    </row>
    <row r="19" spans="1:7" x14ac:dyDescent="0.25">
      <c r="A19" s="97">
        <v>2</v>
      </c>
      <c r="B19" s="95" t="s">
        <v>29</v>
      </c>
      <c r="C19" s="79"/>
      <c r="D19" s="99"/>
      <c r="E19" s="81"/>
      <c r="F19" s="80"/>
      <c r="G19" s="96"/>
    </row>
    <row r="20" spans="1:7" ht="30" x14ac:dyDescent="0.25">
      <c r="A20" s="77">
        <f>+A19+0.1</f>
        <v>2.1</v>
      </c>
      <c r="B20" s="98" t="s">
        <v>135</v>
      </c>
      <c r="C20" s="79">
        <v>1261.8</v>
      </c>
      <c r="D20" s="99" t="s">
        <v>30</v>
      </c>
      <c r="E20" s="81"/>
      <c r="F20" s="81">
        <f>+C20*E20</f>
        <v>0</v>
      </c>
      <c r="G20" s="96"/>
    </row>
    <row r="21" spans="1:7" x14ac:dyDescent="0.25">
      <c r="A21" s="77">
        <f>+A20+0.1</f>
        <v>2.2000000000000002</v>
      </c>
      <c r="B21" s="98" t="s">
        <v>136</v>
      </c>
      <c r="C21" s="79">
        <v>8084.12</v>
      </c>
      <c r="D21" s="99" t="s">
        <v>30</v>
      </c>
      <c r="E21" s="81"/>
      <c r="F21" s="81">
        <f>+C21*E21</f>
        <v>0</v>
      </c>
      <c r="G21" s="96"/>
    </row>
    <row r="22" spans="1:7" x14ac:dyDescent="0.25">
      <c r="A22" s="77">
        <f>+A21+0.1</f>
        <v>2.3000000000000003</v>
      </c>
      <c r="B22" s="98" t="s">
        <v>137</v>
      </c>
      <c r="C22" s="79">
        <v>9345.92</v>
      </c>
      <c r="D22" s="99" t="s">
        <v>30</v>
      </c>
      <c r="E22" s="81"/>
      <c r="F22" s="81">
        <f>+C22*E22</f>
        <v>0</v>
      </c>
      <c r="G22" s="101">
        <f>SUM(F20:F22)</f>
        <v>0</v>
      </c>
    </row>
    <row r="23" spans="1:7" x14ac:dyDescent="0.25">
      <c r="A23" s="77"/>
      <c r="B23" s="100"/>
      <c r="C23" s="79"/>
      <c r="D23" s="80"/>
      <c r="E23" s="81"/>
      <c r="F23" s="80"/>
      <c r="G23" s="96"/>
    </row>
    <row r="24" spans="1:7" x14ac:dyDescent="0.25">
      <c r="A24" s="102">
        <v>3</v>
      </c>
      <c r="B24" s="103" t="s">
        <v>138</v>
      </c>
      <c r="C24" s="104"/>
      <c r="D24" s="99"/>
      <c r="E24" s="81"/>
      <c r="F24" s="80"/>
      <c r="G24" s="96"/>
    </row>
    <row r="25" spans="1:7" ht="30" x14ac:dyDescent="0.25">
      <c r="A25" s="105">
        <v>3.1</v>
      </c>
      <c r="B25" s="98" t="s">
        <v>139</v>
      </c>
      <c r="C25" s="79">
        <v>1</v>
      </c>
      <c r="D25" s="99" t="s">
        <v>28</v>
      </c>
      <c r="E25" s="81"/>
      <c r="F25" s="81">
        <f>+C25*E25</f>
        <v>0</v>
      </c>
      <c r="G25" s="96"/>
    </row>
    <row r="26" spans="1:7" ht="60" x14ac:dyDescent="0.25">
      <c r="A26" s="105">
        <v>3.2</v>
      </c>
      <c r="B26" s="98" t="s">
        <v>140</v>
      </c>
      <c r="C26" s="79">
        <v>1720.5</v>
      </c>
      <c r="D26" s="99" t="s">
        <v>39</v>
      </c>
      <c r="E26" s="81"/>
      <c r="F26" s="81">
        <f>+C26*E26</f>
        <v>0</v>
      </c>
      <c r="G26" s="101">
        <f>SUM(F25:F26)</f>
        <v>0</v>
      </c>
    </row>
    <row r="27" spans="1:7" x14ac:dyDescent="0.25">
      <c r="A27" s="105"/>
      <c r="B27" s="100"/>
      <c r="C27" s="79"/>
      <c r="D27" s="80"/>
      <c r="E27" s="81"/>
      <c r="F27" s="80"/>
      <c r="G27" s="96"/>
    </row>
    <row r="28" spans="1:7" x14ac:dyDescent="0.25">
      <c r="A28" s="102">
        <v>4</v>
      </c>
      <c r="B28" s="103" t="s">
        <v>141</v>
      </c>
      <c r="C28" s="104"/>
      <c r="D28" s="99"/>
      <c r="E28" s="81"/>
      <c r="F28" s="80"/>
      <c r="G28" s="96"/>
    </row>
    <row r="29" spans="1:7" x14ac:dyDescent="0.25">
      <c r="A29" s="97"/>
      <c r="B29" s="95" t="s">
        <v>142</v>
      </c>
      <c r="C29" s="79"/>
      <c r="D29" s="80"/>
      <c r="E29" s="81"/>
      <c r="F29" s="80"/>
      <c r="G29" s="96"/>
    </row>
    <row r="30" spans="1:7" x14ac:dyDescent="0.25">
      <c r="A30" s="105">
        <v>4.0999999999999996</v>
      </c>
      <c r="B30" s="100" t="s">
        <v>144</v>
      </c>
      <c r="C30" s="79">
        <v>1652.6</v>
      </c>
      <c r="D30" s="99" t="s">
        <v>39</v>
      </c>
      <c r="E30" s="81"/>
      <c r="F30" s="81">
        <f>+C30*E30</f>
        <v>0</v>
      </c>
      <c r="G30" s="96"/>
    </row>
    <row r="31" spans="1:7" x14ac:dyDescent="0.25">
      <c r="A31" s="105">
        <v>4.2</v>
      </c>
      <c r="B31" s="98" t="s">
        <v>145</v>
      </c>
      <c r="C31" s="79">
        <v>1652.6</v>
      </c>
      <c r="D31" s="99" t="s">
        <v>39</v>
      </c>
      <c r="E31" s="81"/>
      <c r="F31" s="81">
        <f>+C31*E31</f>
        <v>0</v>
      </c>
      <c r="G31" s="96"/>
    </row>
    <row r="32" spans="1:7" ht="30" x14ac:dyDescent="0.25">
      <c r="A32" s="105">
        <v>4.3</v>
      </c>
      <c r="B32" s="98" t="s">
        <v>146</v>
      </c>
      <c r="C32" s="79">
        <v>126</v>
      </c>
      <c r="D32" s="99" t="s">
        <v>34</v>
      </c>
      <c r="E32" s="81"/>
      <c r="F32" s="81">
        <f>+C32*E32</f>
        <v>0</v>
      </c>
      <c r="G32" s="96"/>
    </row>
    <row r="33" spans="1:7" ht="30" x14ac:dyDescent="0.25">
      <c r="A33" s="105">
        <v>4.4000000000000004</v>
      </c>
      <c r="B33" s="98" t="s">
        <v>147</v>
      </c>
      <c r="C33" s="79">
        <v>1</v>
      </c>
      <c r="D33" s="99" t="s">
        <v>28</v>
      </c>
      <c r="E33" s="81"/>
      <c r="F33" s="81">
        <f>+C33*E33</f>
        <v>0</v>
      </c>
      <c r="G33" s="96"/>
    </row>
    <row r="34" spans="1:7" x14ac:dyDescent="0.25">
      <c r="A34" s="97"/>
      <c r="B34" s="95" t="s">
        <v>143</v>
      </c>
      <c r="C34" s="79"/>
      <c r="D34" s="80"/>
      <c r="E34" s="81"/>
      <c r="F34" s="80"/>
      <c r="G34" s="96"/>
    </row>
    <row r="35" spans="1:7" x14ac:dyDescent="0.25">
      <c r="A35" s="105">
        <v>4.5</v>
      </c>
      <c r="B35" s="100" t="s">
        <v>149</v>
      </c>
      <c r="C35" s="104">
        <v>20</v>
      </c>
      <c r="D35" s="99" t="s">
        <v>34</v>
      </c>
      <c r="E35" s="81"/>
      <c r="F35" s="81">
        <f t="shared" ref="F35:F45" si="0">+C35*E35</f>
        <v>0</v>
      </c>
      <c r="G35" s="96"/>
    </row>
    <row r="36" spans="1:7" ht="60" x14ac:dyDescent="0.25">
      <c r="A36" s="105">
        <v>4.5999999999999996</v>
      </c>
      <c r="B36" s="98" t="s">
        <v>150</v>
      </c>
      <c r="C36" s="104">
        <v>792.33998638445348</v>
      </c>
      <c r="D36" s="99" t="s">
        <v>148</v>
      </c>
      <c r="E36" s="81"/>
      <c r="F36" s="81">
        <f t="shared" si="0"/>
        <v>0</v>
      </c>
      <c r="G36" s="96"/>
    </row>
    <row r="37" spans="1:7" ht="45" x14ac:dyDescent="0.25">
      <c r="A37" s="105">
        <v>4.7</v>
      </c>
      <c r="B37" s="98" t="s">
        <v>151</v>
      </c>
      <c r="C37" s="104">
        <v>1468.72</v>
      </c>
      <c r="D37" s="99" t="s">
        <v>148</v>
      </c>
      <c r="E37" s="81"/>
      <c r="F37" s="81">
        <f t="shared" si="0"/>
        <v>0</v>
      </c>
      <c r="G37" s="96"/>
    </row>
    <row r="38" spans="1:7" x14ac:dyDescent="0.25">
      <c r="A38" s="105">
        <v>4.8</v>
      </c>
      <c r="B38" s="100" t="s">
        <v>152</v>
      </c>
      <c r="C38" s="104">
        <v>940</v>
      </c>
      <c r="D38" s="99" t="s">
        <v>148</v>
      </c>
      <c r="E38" s="81"/>
      <c r="F38" s="81">
        <f t="shared" si="0"/>
        <v>0</v>
      </c>
      <c r="G38" s="96"/>
    </row>
    <row r="39" spans="1:7" ht="15.75" x14ac:dyDescent="0.25">
      <c r="A39" s="105">
        <v>4.9000000000000004</v>
      </c>
      <c r="B39" s="106" t="s">
        <v>153</v>
      </c>
      <c r="C39" s="104">
        <v>40</v>
      </c>
      <c r="D39" s="99" t="s">
        <v>34</v>
      </c>
      <c r="E39" s="81"/>
      <c r="F39" s="81">
        <f t="shared" si="0"/>
        <v>0</v>
      </c>
      <c r="G39" s="96"/>
    </row>
    <row r="40" spans="1:7" ht="63" x14ac:dyDescent="0.25">
      <c r="A40" s="107">
        <v>4.0999999999999996</v>
      </c>
      <c r="B40" s="108" t="s">
        <v>154</v>
      </c>
      <c r="C40" s="104">
        <v>22</v>
      </c>
      <c r="D40" s="99" t="s">
        <v>34</v>
      </c>
      <c r="E40" s="81"/>
      <c r="F40" s="81">
        <f t="shared" si="0"/>
        <v>0</v>
      </c>
      <c r="G40" s="96"/>
    </row>
    <row r="41" spans="1:7" ht="15.75" x14ac:dyDescent="0.25">
      <c r="A41" s="107">
        <v>4.1100000000000003</v>
      </c>
      <c r="B41" s="106" t="s">
        <v>155</v>
      </c>
      <c r="C41" s="104">
        <v>20</v>
      </c>
      <c r="D41" s="99" t="s">
        <v>34</v>
      </c>
      <c r="E41" s="81"/>
      <c r="F41" s="81">
        <f t="shared" si="0"/>
        <v>0</v>
      </c>
      <c r="G41" s="96"/>
    </row>
    <row r="42" spans="1:7" ht="15.75" x14ac:dyDescent="0.25">
      <c r="A42" s="107">
        <v>4.12</v>
      </c>
      <c r="B42" s="106" t="s">
        <v>156</v>
      </c>
      <c r="C42" s="104">
        <v>68.94</v>
      </c>
      <c r="D42" s="99" t="s">
        <v>30</v>
      </c>
      <c r="E42" s="81"/>
      <c r="F42" s="81">
        <f t="shared" si="0"/>
        <v>0</v>
      </c>
      <c r="G42" s="96"/>
    </row>
    <row r="43" spans="1:7" ht="31.5" x14ac:dyDescent="0.25">
      <c r="A43" s="107">
        <v>4.13</v>
      </c>
      <c r="B43" s="108" t="s">
        <v>157</v>
      </c>
      <c r="C43" s="104">
        <v>12</v>
      </c>
      <c r="D43" s="99" t="s">
        <v>34</v>
      </c>
      <c r="E43" s="81"/>
      <c r="F43" s="81">
        <f t="shared" si="0"/>
        <v>0</v>
      </c>
      <c r="G43" s="82"/>
    </row>
    <row r="44" spans="1:7" ht="15.75" x14ac:dyDescent="0.25">
      <c r="A44" s="107">
        <v>4.1399999999999997</v>
      </c>
      <c r="B44" s="106" t="s">
        <v>158</v>
      </c>
      <c r="C44" s="104">
        <v>20</v>
      </c>
      <c r="D44" s="99" t="s">
        <v>34</v>
      </c>
      <c r="E44" s="81"/>
      <c r="F44" s="81">
        <f t="shared" si="0"/>
        <v>0</v>
      </c>
      <c r="G44" s="82"/>
    </row>
    <row r="45" spans="1:7" ht="15.75" x14ac:dyDescent="0.25">
      <c r="A45" s="107">
        <v>4.1500000000000004</v>
      </c>
      <c r="B45" s="106" t="s">
        <v>159</v>
      </c>
      <c r="C45" s="104">
        <v>1</v>
      </c>
      <c r="D45" s="99" t="s">
        <v>28</v>
      </c>
      <c r="E45" s="81"/>
      <c r="F45" s="81">
        <f t="shared" si="0"/>
        <v>0</v>
      </c>
      <c r="G45" s="82">
        <f>SUM(F29:F45)</f>
        <v>0</v>
      </c>
    </row>
    <row r="46" spans="1:7" ht="15.75" x14ac:dyDescent="0.25">
      <c r="A46" s="105"/>
      <c r="B46" s="106"/>
      <c r="C46" s="104"/>
      <c r="D46" s="99"/>
      <c r="E46" s="81"/>
      <c r="F46" s="81"/>
      <c r="G46" s="82"/>
    </row>
    <row r="47" spans="1:7" x14ac:dyDescent="0.25">
      <c r="A47" s="102">
        <v>5</v>
      </c>
      <c r="B47" s="103" t="s">
        <v>160</v>
      </c>
      <c r="C47" s="104"/>
      <c r="D47" s="99"/>
      <c r="E47" s="81"/>
      <c r="F47" s="80"/>
      <c r="G47" s="96"/>
    </row>
    <row r="48" spans="1:7" x14ac:dyDescent="0.25">
      <c r="A48" s="97"/>
      <c r="B48" s="95" t="s">
        <v>142</v>
      </c>
      <c r="C48" s="79"/>
      <c r="D48" s="80"/>
      <c r="E48" s="81"/>
      <c r="F48" s="80"/>
      <c r="G48" s="96"/>
    </row>
    <row r="49" spans="1:7" x14ac:dyDescent="0.25">
      <c r="A49" s="105">
        <v>5.0999999999999996</v>
      </c>
      <c r="B49" s="100" t="s">
        <v>144</v>
      </c>
      <c r="C49" s="79">
        <v>901.65</v>
      </c>
      <c r="D49" s="99" t="s">
        <v>39</v>
      </c>
      <c r="E49" s="81"/>
      <c r="F49" s="81">
        <f>+C49*E49</f>
        <v>0</v>
      </c>
      <c r="G49" s="96"/>
    </row>
    <row r="50" spans="1:7" x14ac:dyDescent="0.25">
      <c r="A50" s="105">
        <v>5.2</v>
      </c>
      <c r="B50" s="98" t="s">
        <v>145</v>
      </c>
      <c r="C50" s="79">
        <v>901.65</v>
      </c>
      <c r="D50" s="99" t="s">
        <v>39</v>
      </c>
      <c r="E50" s="81"/>
      <c r="F50" s="81">
        <f>+C50*E50</f>
        <v>0</v>
      </c>
      <c r="G50" s="96"/>
    </row>
    <row r="51" spans="1:7" ht="30" x14ac:dyDescent="0.25">
      <c r="A51" s="105">
        <v>5.3</v>
      </c>
      <c r="B51" s="98" t="s">
        <v>147</v>
      </c>
      <c r="C51" s="79">
        <v>1</v>
      </c>
      <c r="D51" s="99" t="s">
        <v>28</v>
      </c>
      <c r="E51" s="81"/>
      <c r="F51" s="81">
        <f>+C51*E51</f>
        <v>0</v>
      </c>
      <c r="G51" s="82">
        <f>SUM(F48:F51)</f>
        <v>0</v>
      </c>
    </row>
    <row r="52" spans="1:7" ht="15.75" x14ac:dyDescent="0.25">
      <c r="A52" s="105"/>
      <c r="B52" s="106"/>
      <c r="C52" s="109"/>
      <c r="D52" s="99"/>
      <c r="E52" s="81"/>
      <c r="F52" s="81"/>
      <c r="G52" s="82"/>
    </row>
    <row r="53" spans="1:7" x14ac:dyDescent="0.25">
      <c r="A53" s="97">
        <v>6</v>
      </c>
      <c r="B53" s="103" t="s">
        <v>161</v>
      </c>
      <c r="C53" s="104"/>
      <c r="D53" s="99"/>
      <c r="E53" s="81"/>
      <c r="F53" s="81"/>
      <c r="G53" s="82"/>
    </row>
    <row r="54" spans="1:7" x14ac:dyDescent="0.25">
      <c r="A54" s="105">
        <v>6.1</v>
      </c>
      <c r="B54" s="98" t="s">
        <v>163</v>
      </c>
      <c r="C54" s="104">
        <v>1158.4639206036152</v>
      </c>
      <c r="D54" s="99" t="s">
        <v>26</v>
      </c>
      <c r="E54" s="81"/>
      <c r="F54" s="81">
        <f>+C54*E54</f>
        <v>0</v>
      </c>
      <c r="G54" s="82">
        <f>SUM(F54)</f>
        <v>0</v>
      </c>
    </row>
    <row r="55" spans="1:7" x14ac:dyDescent="0.25">
      <c r="A55" s="77"/>
      <c r="B55" s="100"/>
      <c r="C55" s="79"/>
      <c r="D55" s="80"/>
      <c r="E55" s="81"/>
      <c r="F55" s="80"/>
      <c r="G55" s="96"/>
    </row>
    <row r="56" spans="1:7" x14ac:dyDescent="0.25">
      <c r="A56" s="97">
        <v>7</v>
      </c>
      <c r="B56" s="103" t="s">
        <v>164</v>
      </c>
      <c r="C56" s="104"/>
      <c r="D56" s="99"/>
      <c r="E56" s="81"/>
      <c r="F56" s="81"/>
      <c r="G56" s="82"/>
    </row>
    <row r="57" spans="1:7" ht="30" x14ac:dyDescent="0.25">
      <c r="A57" s="105">
        <v>7.1</v>
      </c>
      <c r="B57" s="98" t="s">
        <v>162</v>
      </c>
      <c r="C57" s="104">
        <v>136.76949691500224</v>
      </c>
      <c r="D57" s="99" t="s">
        <v>39</v>
      </c>
      <c r="E57" s="81"/>
      <c r="F57" s="81">
        <f>+C57*E57</f>
        <v>0</v>
      </c>
      <c r="G57" s="82"/>
    </row>
    <row r="58" spans="1:7" ht="30" x14ac:dyDescent="0.25">
      <c r="A58" s="105">
        <v>7.2</v>
      </c>
      <c r="B58" s="98" t="s">
        <v>165</v>
      </c>
      <c r="C58" s="104">
        <v>627.51785578314173</v>
      </c>
      <c r="D58" s="99" t="s">
        <v>39</v>
      </c>
      <c r="E58" s="81"/>
      <c r="F58" s="81">
        <f>+C58*E58</f>
        <v>0</v>
      </c>
      <c r="G58" s="82">
        <f>SUM(F57:F58)</f>
        <v>0</v>
      </c>
    </row>
    <row r="59" spans="1:7" x14ac:dyDescent="0.25">
      <c r="A59" s="77"/>
      <c r="B59" s="100"/>
      <c r="C59" s="79"/>
      <c r="D59" s="80"/>
      <c r="E59" s="81"/>
      <c r="F59" s="80"/>
      <c r="G59" s="96"/>
    </row>
    <row r="60" spans="1:7" x14ac:dyDescent="0.25">
      <c r="A60" s="97">
        <v>8</v>
      </c>
      <c r="B60" s="103" t="s">
        <v>180</v>
      </c>
      <c r="C60" s="79"/>
      <c r="D60" s="80"/>
      <c r="E60" s="81"/>
      <c r="F60" s="80"/>
      <c r="G60" s="96"/>
    </row>
    <row r="61" spans="1:7" x14ac:dyDescent="0.25">
      <c r="A61" s="110">
        <v>8.1</v>
      </c>
      <c r="B61" s="111" t="s">
        <v>181</v>
      </c>
      <c r="C61" s="104">
        <v>522.04</v>
      </c>
      <c r="D61" s="99" t="s">
        <v>39</v>
      </c>
      <c r="E61" s="81"/>
      <c r="F61" s="81">
        <f>+C61*E61</f>
        <v>0</v>
      </c>
      <c r="G61" s="96"/>
    </row>
    <row r="62" spans="1:7" ht="45" x14ac:dyDescent="0.25">
      <c r="A62" s="110">
        <v>8.1999999999999993</v>
      </c>
      <c r="B62" s="153" t="s">
        <v>384</v>
      </c>
      <c r="C62" s="104">
        <v>4854.3999999999996</v>
      </c>
      <c r="D62" s="99" t="s">
        <v>39</v>
      </c>
      <c r="E62" s="81"/>
      <c r="F62" s="81">
        <f>+C62*E62</f>
        <v>0</v>
      </c>
      <c r="G62" s="82">
        <f>SUM(F61:F62)</f>
        <v>0</v>
      </c>
    </row>
    <row r="63" spans="1:7" x14ac:dyDescent="0.25">
      <c r="A63" s="77"/>
      <c r="B63" s="100"/>
      <c r="C63" s="79"/>
      <c r="D63" s="80"/>
      <c r="E63" s="81"/>
      <c r="F63" s="80"/>
      <c r="G63" s="96"/>
    </row>
    <row r="64" spans="1:7" x14ac:dyDescent="0.25">
      <c r="A64" s="97">
        <v>9</v>
      </c>
      <c r="B64" s="95" t="s">
        <v>182</v>
      </c>
      <c r="C64" s="79"/>
      <c r="D64" s="80"/>
      <c r="E64" s="81"/>
      <c r="F64" s="80"/>
      <c r="G64" s="96"/>
    </row>
    <row r="65" spans="1:7" x14ac:dyDescent="0.25">
      <c r="A65" s="105">
        <v>9.1</v>
      </c>
      <c r="B65" s="100" t="s">
        <v>183</v>
      </c>
      <c r="C65" s="104">
        <v>820.08</v>
      </c>
      <c r="D65" s="99" t="s">
        <v>26</v>
      </c>
      <c r="E65" s="81"/>
      <c r="F65" s="81">
        <f>+C65*E65</f>
        <v>0</v>
      </c>
      <c r="G65" s="96"/>
    </row>
    <row r="66" spans="1:7" x14ac:dyDescent="0.25">
      <c r="A66" s="105">
        <v>9.1999999999999993</v>
      </c>
      <c r="B66" s="100" t="s">
        <v>184</v>
      </c>
      <c r="C66" s="104">
        <v>766.48</v>
      </c>
      <c r="D66" s="99" t="s">
        <v>26</v>
      </c>
      <c r="E66" s="81"/>
      <c r="F66" s="81">
        <f>+C66*E66</f>
        <v>0</v>
      </c>
      <c r="G66" s="101">
        <f>SUM(F64:F66)</f>
        <v>0</v>
      </c>
    </row>
    <row r="67" spans="1:7" x14ac:dyDescent="0.25">
      <c r="A67" s="77"/>
      <c r="B67" s="100"/>
      <c r="C67" s="79"/>
      <c r="D67" s="80"/>
      <c r="E67" s="81"/>
      <c r="F67" s="80"/>
      <c r="G67" s="96"/>
    </row>
    <row r="68" spans="1:7" x14ac:dyDescent="0.25">
      <c r="A68" s="97">
        <v>10</v>
      </c>
      <c r="B68" s="95" t="s">
        <v>166</v>
      </c>
      <c r="C68" s="79"/>
      <c r="D68" s="80"/>
      <c r="E68" s="81"/>
      <c r="F68" s="80"/>
      <c r="G68" s="96"/>
    </row>
    <row r="69" spans="1:7" x14ac:dyDescent="0.25">
      <c r="A69" s="97"/>
      <c r="B69" s="95" t="s">
        <v>167</v>
      </c>
      <c r="C69" s="79"/>
      <c r="D69" s="80"/>
      <c r="E69" s="80"/>
      <c r="F69" s="80"/>
      <c r="G69" s="96"/>
    </row>
    <row r="70" spans="1:7" x14ac:dyDescent="0.25">
      <c r="A70" s="105">
        <v>10.1</v>
      </c>
      <c r="B70" s="100" t="s">
        <v>179</v>
      </c>
      <c r="C70" s="104">
        <v>1</v>
      </c>
      <c r="D70" s="99" t="s">
        <v>28</v>
      </c>
      <c r="E70" s="81"/>
      <c r="F70" s="81">
        <f>+C70*E70</f>
        <v>0</v>
      </c>
      <c r="G70" s="96"/>
    </row>
    <row r="71" spans="1:7" x14ac:dyDescent="0.25">
      <c r="A71" s="97"/>
      <c r="B71" s="95" t="s">
        <v>35</v>
      </c>
      <c r="C71" s="79"/>
      <c r="D71" s="99"/>
      <c r="E71" s="81"/>
      <c r="F71" s="80"/>
      <c r="G71" s="96"/>
    </row>
    <row r="72" spans="1:7" x14ac:dyDescent="0.25">
      <c r="A72" s="105">
        <v>10.199999999999999</v>
      </c>
      <c r="B72" s="100" t="s">
        <v>185</v>
      </c>
      <c r="C72" s="104">
        <v>12.758405885506201</v>
      </c>
      <c r="D72" s="99" t="s">
        <v>30</v>
      </c>
      <c r="E72" s="81"/>
      <c r="F72" s="81">
        <f>+C72*E72</f>
        <v>0</v>
      </c>
      <c r="G72" s="101"/>
    </row>
    <row r="73" spans="1:7" x14ac:dyDescent="0.25">
      <c r="A73" s="105">
        <v>10.3</v>
      </c>
      <c r="B73" s="100" t="s">
        <v>186</v>
      </c>
      <c r="C73" s="104">
        <v>7.0171181556195963</v>
      </c>
      <c r="D73" s="99" t="s">
        <v>30</v>
      </c>
      <c r="E73" s="81"/>
      <c r="F73" s="81">
        <f>+C73*E73</f>
        <v>0</v>
      </c>
      <c r="G73" s="96"/>
    </row>
    <row r="74" spans="1:7" x14ac:dyDescent="0.25">
      <c r="A74" s="97"/>
      <c r="B74" s="95" t="s">
        <v>168</v>
      </c>
      <c r="C74" s="79"/>
      <c r="D74" s="99"/>
      <c r="E74" s="81"/>
      <c r="F74" s="80"/>
      <c r="G74" s="96"/>
    </row>
    <row r="75" spans="1:7" x14ac:dyDescent="0.25">
      <c r="A75" s="105">
        <v>10.4</v>
      </c>
      <c r="B75" s="100" t="s">
        <v>187</v>
      </c>
      <c r="C75" s="104">
        <v>3.986999958142782</v>
      </c>
      <c r="D75" s="99" t="s">
        <v>30</v>
      </c>
      <c r="E75" s="81"/>
      <c r="F75" s="81">
        <f>+C75*E75</f>
        <v>0</v>
      </c>
      <c r="G75" s="101"/>
    </row>
    <row r="76" spans="1:7" x14ac:dyDescent="0.25">
      <c r="A76" s="105">
        <v>10.5</v>
      </c>
      <c r="B76" s="100" t="s">
        <v>188</v>
      </c>
      <c r="C76" s="104">
        <v>1.1352000928102011</v>
      </c>
      <c r="D76" s="99" t="s">
        <v>30</v>
      </c>
      <c r="E76" s="81"/>
      <c r="F76" s="81">
        <f>+C76*E76</f>
        <v>0</v>
      </c>
      <c r="G76" s="96"/>
    </row>
    <row r="77" spans="1:7" x14ac:dyDescent="0.25">
      <c r="A77" s="105">
        <v>10.6</v>
      </c>
      <c r="B77" s="100" t="s">
        <v>189</v>
      </c>
      <c r="C77" s="104">
        <v>0.815999792524843</v>
      </c>
      <c r="D77" s="99" t="s">
        <v>30</v>
      </c>
      <c r="E77" s="81"/>
      <c r="F77" s="81">
        <f>+C77*E77</f>
        <v>0</v>
      </c>
      <c r="G77" s="101"/>
    </row>
    <row r="78" spans="1:7" x14ac:dyDescent="0.25">
      <c r="A78" s="105">
        <v>10.7</v>
      </c>
      <c r="B78" s="100" t="s">
        <v>190</v>
      </c>
      <c r="C78" s="104">
        <v>0.38399987273710667</v>
      </c>
      <c r="D78" s="99" t="s">
        <v>30</v>
      </c>
      <c r="E78" s="81"/>
      <c r="F78" s="81">
        <f>+C78*E78</f>
        <v>0</v>
      </c>
      <c r="G78" s="96"/>
    </row>
    <row r="79" spans="1:7" x14ac:dyDescent="0.25">
      <c r="A79" s="105">
        <v>10.8</v>
      </c>
      <c r="B79" s="100" t="s">
        <v>191</v>
      </c>
      <c r="C79" s="104">
        <v>3.625200244912866</v>
      </c>
      <c r="D79" s="99" t="s">
        <v>30</v>
      </c>
      <c r="E79" s="81"/>
      <c r="F79" s="81">
        <f>+C79*E79</f>
        <v>0</v>
      </c>
      <c r="G79" s="101"/>
    </row>
    <row r="80" spans="1:7" x14ac:dyDescent="0.25">
      <c r="A80" s="97"/>
      <c r="B80" s="95" t="s">
        <v>169</v>
      </c>
      <c r="C80" s="79"/>
      <c r="D80" s="99"/>
      <c r="E80" s="81"/>
      <c r="F80" s="80"/>
      <c r="G80" s="96"/>
    </row>
    <row r="81" spans="1:7" x14ac:dyDescent="0.25">
      <c r="A81" s="105">
        <v>10.9</v>
      </c>
      <c r="B81" s="100" t="s">
        <v>192</v>
      </c>
      <c r="C81" s="104">
        <v>89.05200072474878</v>
      </c>
      <c r="D81" s="99" t="s">
        <v>39</v>
      </c>
      <c r="E81" s="81"/>
      <c r="F81" s="81">
        <f>+C81*E81</f>
        <v>0</v>
      </c>
      <c r="G81" s="96"/>
    </row>
    <row r="82" spans="1:7" x14ac:dyDescent="0.25">
      <c r="A82" s="107">
        <v>10.1</v>
      </c>
      <c r="B82" s="100" t="s">
        <v>193</v>
      </c>
      <c r="C82" s="104">
        <v>4</v>
      </c>
      <c r="D82" s="99" t="s">
        <v>34</v>
      </c>
      <c r="E82" s="81"/>
      <c r="F82" s="81">
        <f>+C82*E82</f>
        <v>0</v>
      </c>
      <c r="G82" s="101"/>
    </row>
    <row r="83" spans="1:7" x14ac:dyDescent="0.25">
      <c r="A83" s="97"/>
      <c r="B83" s="95" t="s">
        <v>40</v>
      </c>
      <c r="C83" s="79"/>
      <c r="D83" s="99"/>
      <c r="E83" s="81"/>
      <c r="F83" s="80"/>
      <c r="G83" s="96"/>
    </row>
    <row r="84" spans="1:7" x14ac:dyDescent="0.25">
      <c r="A84" s="105">
        <v>10.11</v>
      </c>
      <c r="B84" s="100" t="s">
        <v>194</v>
      </c>
      <c r="C84" s="104">
        <v>62.24800574345884</v>
      </c>
      <c r="D84" s="99" t="s">
        <v>39</v>
      </c>
      <c r="E84" s="81"/>
      <c r="F84" s="81">
        <f>+C84*E84</f>
        <v>0</v>
      </c>
      <c r="G84" s="96"/>
    </row>
    <row r="85" spans="1:7" x14ac:dyDescent="0.25">
      <c r="A85" s="105">
        <v>10.119999999999999</v>
      </c>
      <c r="B85" s="100" t="s">
        <v>195</v>
      </c>
      <c r="C85" s="104">
        <v>30.21</v>
      </c>
      <c r="D85" s="99" t="s">
        <v>39</v>
      </c>
      <c r="E85" s="81"/>
      <c r="F85" s="81">
        <f>+C85*E85</f>
        <v>0</v>
      </c>
      <c r="G85" s="101"/>
    </row>
    <row r="86" spans="1:7" x14ac:dyDescent="0.25">
      <c r="A86" s="105">
        <v>10.130000000000001</v>
      </c>
      <c r="B86" s="100" t="s">
        <v>196</v>
      </c>
      <c r="C86" s="104">
        <v>30.21</v>
      </c>
      <c r="D86" s="99" t="s">
        <v>39</v>
      </c>
      <c r="E86" s="81"/>
      <c r="F86" s="81">
        <f>+C86*E86</f>
        <v>0</v>
      </c>
      <c r="G86" s="101"/>
    </row>
    <row r="87" spans="1:7" x14ac:dyDescent="0.25">
      <c r="A87" s="105">
        <v>10.14</v>
      </c>
      <c r="B87" s="100" t="s">
        <v>197</v>
      </c>
      <c r="C87" s="104">
        <v>57.2</v>
      </c>
      <c r="D87" s="99" t="s">
        <v>26</v>
      </c>
      <c r="E87" s="81"/>
      <c r="F87" s="81">
        <f>+C87*E87</f>
        <v>0</v>
      </c>
      <c r="G87" s="101"/>
    </row>
    <row r="88" spans="1:7" x14ac:dyDescent="0.25">
      <c r="A88" s="97"/>
      <c r="B88" s="95" t="s">
        <v>170</v>
      </c>
      <c r="C88" s="79"/>
      <c r="D88" s="99"/>
      <c r="E88" s="81"/>
      <c r="F88" s="80"/>
      <c r="G88" s="96"/>
    </row>
    <row r="89" spans="1:7" x14ac:dyDescent="0.25">
      <c r="A89" s="105">
        <v>10.15</v>
      </c>
      <c r="B89" s="100" t="s">
        <v>198</v>
      </c>
      <c r="C89" s="104">
        <v>22.19</v>
      </c>
      <c r="D89" s="99" t="s">
        <v>39</v>
      </c>
      <c r="E89" s="81"/>
      <c r="F89" s="81">
        <f>+C89*E89</f>
        <v>0</v>
      </c>
      <c r="G89" s="101"/>
    </row>
    <row r="90" spans="1:7" x14ac:dyDescent="0.25">
      <c r="A90" s="97"/>
      <c r="B90" s="95" t="s">
        <v>171</v>
      </c>
      <c r="C90" s="79"/>
      <c r="D90" s="99"/>
      <c r="E90" s="81"/>
      <c r="F90" s="80"/>
      <c r="G90" s="96"/>
    </row>
    <row r="91" spans="1:7" x14ac:dyDescent="0.25">
      <c r="A91" s="105">
        <v>10.16</v>
      </c>
      <c r="B91" s="100" t="s">
        <v>199</v>
      </c>
      <c r="C91" s="104">
        <v>72.44</v>
      </c>
      <c r="D91" s="99" t="s">
        <v>39</v>
      </c>
      <c r="E91" s="81"/>
      <c r="F91" s="81">
        <f>+C91*E91</f>
        <v>0</v>
      </c>
      <c r="G91" s="101"/>
    </row>
    <row r="92" spans="1:7" x14ac:dyDescent="0.25">
      <c r="A92" s="97"/>
      <c r="B92" s="95" t="s">
        <v>172</v>
      </c>
      <c r="C92" s="79"/>
      <c r="D92" s="99"/>
      <c r="E92" s="81"/>
      <c r="F92" s="80"/>
      <c r="G92" s="96"/>
    </row>
    <row r="93" spans="1:7" ht="30" x14ac:dyDescent="0.25">
      <c r="A93" s="105">
        <v>10.17</v>
      </c>
      <c r="B93" s="98" t="s">
        <v>200</v>
      </c>
      <c r="C93" s="104">
        <v>4</v>
      </c>
      <c r="D93" s="99" t="s">
        <v>34</v>
      </c>
      <c r="E93" s="81"/>
      <c r="F93" s="81">
        <f>+C93*E93</f>
        <v>0</v>
      </c>
      <c r="G93" s="101"/>
    </row>
    <row r="94" spans="1:7" x14ac:dyDescent="0.25">
      <c r="A94" s="105">
        <v>10.18</v>
      </c>
      <c r="B94" s="100" t="s">
        <v>201</v>
      </c>
      <c r="C94" s="104">
        <v>30.988799999999998</v>
      </c>
      <c r="D94" s="99" t="s">
        <v>202</v>
      </c>
      <c r="E94" s="81"/>
      <c r="F94" s="81">
        <f>+C94*E94</f>
        <v>0</v>
      </c>
      <c r="G94" s="101"/>
    </row>
    <row r="95" spans="1:7" x14ac:dyDescent="0.25">
      <c r="A95" s="97"/>
      <c r="B95" s="95" t="s">
        <v>173</v>
      </c>
      <c r="C95" s="79"/>
      <c r="D95" s="99"/>
      <c r="E95" s="81"/>
      <c r="F95" s="80"/>
      <c r="G95" s="96"/>
    </row>
    <row r="96" spans="1:7" x14ac:dyDescent="0.25">
      <c r="A96" s="105">
        <v>10.19</v>
      </c>
      <c r="B96" s="100" t="s">
        <v>203</v>
      </c>
      <c r="C96" s="104">
        <v>2</v>
      </c>
      <c r="D96" s="99" t="s">
        <v>34</v>
      </c>
      <c r="E96" s="81"/>
      <c r="F96" s="81">
        <f>+C96*E96</f>
        <v>0</v>
      </c>
      <c r="G96" s="101"/>
    </row>
    <row r="97" spans="1:7" x14ac:dyDescent="0.25">
      <c r="A97" s="97"/>
      <c r="B97" s="95" t="s">
        <v>174</v>
      </c>
      <c r="C97" s="79"/>
      <c r="D97" s="99"/>
      <c r="E97" s="81"/>
      <c r="F97" s="80"/>
      <c r="G97" s="96"/>
    </row>
    <row r="98" spans="1:7" ht="30" x14ac:dyDescent="0.25">
      <c r="A98" s="107">
        <v>10.199999999999999</v>
      </c>
      <c r="B98" s="98" t="s">
        <v>204</v>
      </c>
      <c r="C98" s="104">
        <v>1</v>
      </c>
      <c r="D98" s="99" t="s">
        <v>28</v>
      </c>
      <c r="E98" s="81"/>
      <c r="F98" s="81">
        <f t="shared" ref="F98:F107" si="1">+C98*E98</f>
        <v>0</v>
      </c>
      <c r="G98" s="101"/>
    </row>
    <row r="99" spans="1:7" x14ac:dyDescent="0.25">
      <c r="A99" s="105">
        <v>10.210000000000001</v>
      </c>
      <c r="B99" s="98" t="s">
        <v>205</v>
      </c>
      <c r="C99" s="104">
        <v>1</v>
      </c>
      <c r="D99" s="99" t="s">
        <v>28</v>
      </c>
      <c r="E99" s="81"/>
      <c r="F99" s="81">
        <f t="shared" si="1"/>
        <v>0</v>
      </c>
      <c r="G99" s="101"/>
    </row>
    <row r="100" spans="1:7" x14ac:dyDescent="0.25">
      <c r="A100" s="105">
        <v>10.220000000000001</v>
      </c>
      <c r="B100" s="100" t="s">
        <v>206</v>
      </c>
      <c r="C100" s="104">
        <v>2</v>
      </c>
      <c r="D100" s="99" t="s">
        <v>34</v>
      </c>
      <c r="E100" s="81"/>
      <c r="F100" s="81">
        <f t="shared" si="1"/>
        <v>0</v>
      </c>
      <c r="G100" s="101"/>
    </row>
    <row r="101" spans="1:7" x14ac:dyDescent="0.25">
      <c r="A101" s="105">
        <v>10.23</v>
      </c>
      <c r="B101" s="100" t="s">
        <v>207</v>
      </c>
      <c r="C101" s="104">
        <v>4</v>
      </c>
      <c r="D101" s="99" t="s">
        <v>34</v>
      </c>
      <c r="E101" s="81"/>
      <c r="F101" s="81">
        <f t="shared" si="1"/>
        <v>0</v>
      </c>
      <c r="G101" s="101"/>
    </row>
    <row r="102" spans="1:7" x14ac:dyDescent="0.25">
      <c r="A102" s="105">
        <v>10.24</v>
      </c>
      <c r="B102" s="100" t="s">
        <v>208</v>
      </c>
      <c r="C102" s="104">
        <v>2</v>
      </c>
      <c r="D102" s="99" t="s">
        <v>34</v>
      </c>
      <c r="E102" s="81"/>
      <c r="F102" s="81">
        <f t="shared" si="1"/>
        <v>0</v>
      </c>
      <c r="G102" s="101"/>
    </row>
    <row r="103" spans="1:7" ht="30" x14ac:dyDescent="0.25">
      <c r="A103" s="105">
        <v>10.25</v>
      </c>
      <c r="B103" s="98" t="s">
        <v>209</v>
      </c>
      <c r="C103" s="104">
        <v>1</v>
      </c>
      <c r="D103" s="99" t="s">
        <v>28</v>
      </c>
      <c r="E103" s="81"/>
      <c r="F103" s="81">
        <f t="shared" si="1"/>
        <v>0</v>
      </c>
      <c r="G103" s="101"/>
    </row>
    <row r="104" spans="1:7" x14ac:dyDescent="0.25">
      <c r="A104" s="105">
        <v>10.26</v>
      </c>
      <c r="B104" s="98" t="s">
        <v>210</v>
      </c>
      <c r="C104" s="104">
        <v>4</v>
      </c>
      <c r="D104" s="99" t="s">
        <v>34</v>
      </c>
      <c r="E104" s="81"/>
      <c r="F104" s="81">
        <f t="shared" si="1"/>
        <v>0</v>
      </c>
      <c r="G104" s="101"/>
    </row>
    <row r="105" spans="1:7" ht="30" x14ac:dyDescent="0.25">
      <c r="A105" s="105">
        <v>10.27</v>
      </c>
      <c r="B105" s="98" t="s">
        <v>211</v>
      </c>
      <c r="C105" s="104">
        <v>2</v>
      </c>
      <c r="D105" s="99" t="s">
        <v>34</v>
      </c>
      <c r="E105" s="81"/>
      <c r="F105" s="81">
        <f t="shared" si="1"/>
        <v>0</v>
      </c>
      <c r="G105" s="101"/>
    </row>
    <row r="106" spans="1:7" ht="30" x14ac:dyDescent="0.25">
      <c r="A106" s="105">
        <v>10.28</v>
      </c>
      <c r="B106" s="98" t="s">
        <v>212</v>
      </c>
      <c r="C106" s="104">
        <v>1</v>
      </c>
      <c r="D106" s="99" t="s">
        <v>34</v>
      </c>
      <c r="E106" s="81"/>
      <c r="F106" s="81">
        <f t="shared" si="1"/>
        <v>0</v>
      </c>
      <c r="G106" s="101"/>
    </row>
    <row r="107" spans="1:7" x14ac:dyDescent="0.25">
      <c r="A107" s="105">
        <v>10.29</v>
      </c>
      <c r="B107" s="98" t="s">
        <v>213</v>
      </c>
      <c r="C107" s="104">
        <v>1</v>
      </c>
      <c r="D107" s="99" t="s">
        <v>28</v>
      </c>
      <c r="E107" s="81"/>
      <c r="F107" s="81">
        <f t="shared" si="1"/>
        <v>0</v>
      </c>
      <c r="G107" s="101"/>
    </row>
    <row r="108" spans="1:7" x14ac:dyDescent="0.25">
      <c r="A108" s="97"/>
      <c r="B108" s="95" t="s">
        <v>175</v>
      </c>
      <c r="C108" s="79"/>
      <c r="D108" s="99"/>
      <c r="E108" s="81"/>
      <c r="F108" s="80"/>
      <c r="G108" s="96"/>
    </row>
    <row r="109" spans="1:7" x14ac:dyDescent="0.25">
      <c r="A109" s="107">
        <v>10.3</v>
      </c>
      <c r="B109" s="100" t="s">
        <v>214</v>
      </c>
      <c r="C109" s="104">
        <v>6</v>
      </c>
      <c r="D109" s="99" t="s">
        <v>34</v>
      </c>
      <c r="E109" s="81"/>
      <c r="F109" s="81">
        <f t="shared" ref="F109:F115" si="2">+C109*E109</f>
        <v>0</v>
      </c>
      <c r="G109" s="101"/>
    </row>
    <row r="110" spans="1:7" x14ac:dyDescent="0.25">
      <c r="A110" s="107">
        <v>10.31</v>
      </c>
      <c r="B110" s="100" t="s">
        <v>215</v>
      </c>
      <c r="C110" s="104">
        <v>2</v>
      </c>
      <c r="D110" s="99" t="s">
        <v>34</v>
      </c>
      <c r="E110" s="81"/>
      <c r="F110" s="81">
        <f t="shared" si="2"/>
        <v>0</v>
      </c>
      <c r="G110" s="101"/>
    </row>
    <row r="111" spans="1:7" x14ac:dyDescent="0.25">
      <c r="A111" s="107">
        <v>10.32</v>
      </c>
      <c r="B111" s="100" t="s">
        <v>216</v>
      </c>
      <c r="C111" s="104">
        <v>2</v>
      </c>
      <c r="D111" s="99" t="s">
        <v>34</v>
      </c>
      <c r="E111" s="81"/>
      <c r="F111" s="81">
        <f t="shared" si="2"/>
        <v>0</v>
      </c>
      <c r="G111" s="101"/>
    </row>
    <row r="112" spans="1:7" x14ac:dyDescent="0.25">
      <c r="A112" s="107">
        <v>10.33</v>
      </c>
      <c r="B112" s="100" t="s">
        <v>218</v>
      </c>
      <c r="C112" s="104">
        <v>6</v>
      </c>
      <c r="D112" s="99" t="s">
        <v>34</v>
      </c>
      <c r="E112" s="81"/>
      <c r="F112" s="81">
        <f t="shared" si="2"/>
        <v>0</v>
      </c>
      <c r="G112" s="101"/>
    </row>
    <row r="113" spans="1:7" x14ac:dyDescent="0.25">
      <c r="A113" s="107">
        <v>10.34</v>
      </c>
      <c r="B113" s="100" t="s">
        <v>217</v>
      </c>
      <c r="C113" s="104">
        <v>1</v>
      </c>
      <c r="D113" s="99" t="s">
        <v>34</v>
      </c>
      <c r="E113" s="81"/>
      <c r="F113" s="81">
        <f t="shared" si="2"/>
        <v>0</v>
      </c>
      <c r="G113" s="101"/>
    </row>
    <row r="114" spans="1:7" ht="60" x14ac:dyDescent="0.25">
      <c r="A114" s="107">
        <v>10.35</v>
      </c>
      <c r="B114" s="98" t="s">
        <v>219</v>
      </c>
      <c r="C114" s="104">
        <v>150</v>
      </c>
      <c r="D114" s="99" t="s">
        <v>148</v>
      </c>
      <c r="E114" s="81"/>
      <c r="F114" s="81">
        <f t="shared" si="2"/>
        <v>0</v>
      </c>
      <c r="G114" s="101"/>
    </row>
    <row r="115" spans="1:7" x14ac:dyDescent="0.25">
      <c r="A115" s="107">
        <v>10.36</v>
      </c>
      <c r="B115" s="100" t="s">
        <v>220</v>
      </c>
      <c r="C115" s="104">
        <v>1</v>
      </c>
      <c r="D115" s="99" t="s">
        <v>28</v>
      </c>
      <c r="E115" s="81"/>
      <c r="F115" s="81">
        <f t="shared" si="2"/>
        <v>0</v>
      </c>
      <c r="G115" s="101"/>
    </row>
    <row r="116" spans="1:7" x14ac:dyDescent="0.25">
      <c r="A116" s="97"/>
      <c r="B116" s="95" t="s">
        <v>176</v>
      </c>
      <c r="C116" s="79"/>
      <c r="D116" s="99"/>
      <c r="E116" s="81"/>
      <c r="F116" s="80"/>
      <c r="G116" s="96"/>
    </row>
    <row r="117" spans="1:7" x14ac:dyDescent="0.25">
      <c r="A117" s="107">
        <v>10.37</v>
      </c>
      <c r="B117" s="100" t="s">
        <v>37</v>
      </c>
      <c r="C117" s="104">
        <v>30.21</v>
      </c>
      <c r="D117" s="99" t="s">
        <v>39</v>
      </c>
      <c r="E117" s="81"/>
      <c r="F117" s="81">
        <f>+C117*E117</f>
        <v>0</v>
      </c>
      <c r="G117" s="101"/>
    </row>
    <row r="118" spans="1:7" x14ac:dyDescent="0.25">
      <c r="A118" s="107">
        <v>10.38</v>
      </c>
      <c r="B118" s="100" t="s">
        <v>221</v>
      </c>
      <c r="C118" s="104">
        <v>30.21</v>
      </c>
      <c r="D118" s="99" t="s">
        <v>39</v>
      </c>
      <c r="E118" s="81"/>
      <c r="F118" s="81">
        <f>+C118*E118</f>
        <v>0</v>
      </c>
      <c r="G118" s="101"/>
    </row>
    <row r="119" spans="1:7" x14ac:dyDescent="0.25">
      <c r="A119" s="107">
        <v>10.39</v>
      </c>
      <c r="B119" s="100" t="s">
        <v>222</v>
      </c>
      <c r="C119" s="104">
        <v>4.7359995927154248</v>
      </c>
      <c r="D119" s="99" t="s">
        <v>39</v>
      </c>
      <c r="E119" s="81"/>
      <c r="F119" s="81">
        <f>+C119*E119</f>
        <v>0</v>
      </c>
      <c r="G119" s="101"/>
    </row>
    <row r="120" spans="1:7" x14ac:dyDescent="0.25">
      <c r="A120" s="97"/>
      <c r="B120" s="95" t="s">
        <v>177</v>
      </c>
      <c r="C120" s="79"/>
      <c r="D120" s="99"/>
      <c r="E120" s="81"/>
      <c r="F120" s="80"/>
      <c r="G120" s="96"/>
    </row>
    <row r="121" spans="1:7" x14ac:dyDescent="0.25">
      <c r="A121" s="107">
        <v>10.4</v>
      </c>
      <c r="B121" s="100" t="s">
        <v>223</v>
      </c>
      <c r="C121" s="104">
        <v>92.457988523104788</v>
      </c>
      <c r="D121" s="99" t="s">
        <v>39</v>
      </c>
      <c r="E121" s="81"/>
      <c r="F121" s="81">
        <f>+C121*E121</f>
        <v>0</v>
      </c>
      <c r="G121" s="101">
        <f>SUM(F69:F121)</f>
        <v>0</v>
      </c>
    </row>
    <row r="122" spans="1:7" x14ac:dyDescent="0.25">
      <c r="A122" s="77"/>
      <c r="B122" s="100"/>
      <c r="C122" s="79"/>
      <c r="D122" s="80"/>
      <c r="E122" s="81"/>
      <c r="F122" s="80"/>
      <c r="G122" s="96"/>
    </row>
    <row r="123" spans="1:7" x14ac:dyDescent="0.25">
      <c r="A123" s="97">
        <v>11</v>
      </c>
      <c r="B123" s="95" t="s">
        <v>178</v>
      </c>
      <c r="C123" s="104"/>
      <c r="D123" s="99"/>
      <c r="E123" s="81"/>
      <c r="F123" s="81"/>
      <c r="G123" s="82"/>
    </row>
    <row r="124" spans="1:7" x14ac:dyDescent="0.25">
      <c r="A124" s="112">
        <v>11.1</v>
      </c>
      <c r="B124" s="100" t="s">
        <v>224</v>
      </c>
      <c r="C124" s="104">
        <v>21</v>
      </c>
      <c r="D124" s="99" t="s">
        <v>34</v>
      </c>
      <c r="E124" s="81"/>
      <c r="F124" s="81">
        <f>+C124*E124</f>
        <v>0</v>
      </c>
      <c r="G124" s="101"/>
    </row>
    <row r="125" spans="1:7" x14ac:dyDescent="0.25">
      <c r="A125" s="112">
        <v>11.2</v>
      </c>
      <c r="B125" s="100" t="s">
        <v>225</v>
      </c>
      <c r="C125" s="104">
        <v>21</v>
      </c>
      <c r="D125" s="99" t="s">
        <v>34</v>
      </c>
      <c r="E125" s="81"/>
      <c r="F125" s="81">
        <f>+C125*E125</f>
        <v>0</v>
      </c>
      <c r="G125" s="101">
        <f>SUM(F124:F125)</f>
        <v>0</v>
      </c>
    </row>
    <row r="126" spans="1:7" x14ac:dyDescent="0.25">
      <c r="A126" s="77"/>
      <c r="B126" s="100"/>
      <c r="C126" s="79"/>
      <c r="D126" s="80"/>
      <c r="E126" s="81"/>
      <c r="F126" s="80"/>
      <c r="G126" s="82"/>
    </row>
    <row r="127" spans="1:7" x14ac:dyDescent="0.25">
      <c r="A127" s="97">
        <v>12</v>
      </c>
      <c r="B127" s="95" t="s">
        <v>226</v>
      </c>
      <c r="C127" s="104"/>
      <c r="D127" s="99"/>
      <c r="E127" s="81"/>
      <c r="F127" s="81"/>
      <c r="G127" s="82"/>
    </row>
    <row r="128" spans="1:7" x14ac:dyDescent="0.25">
      <c r="A128" s="112">
        <v>12.1</v>
      </c>
      <c r="B128" s="100" t="s">
        <v>234</v>
      </c>
      <c r="C128" s="104">
        <v>1240.3534817170112</v>
      </c>
      <c r="D128" s="99" t="s">
        <v>30</v>
      </c>
      <c r="E128" s="81"/>
      <c r="F128" s="81">
        <f>+C128*E128</f>
        <v>0</v>
      </c>
      <c r="G128" s="101"/>
    </row>
    <row r="129" spans="1:9" x14ac:dyDescent="0.25">
      <c r="A129" s="112"/>
      <c r="B129" s="95" t="s">
        <v>227</v>
      </c>
      <c r="C129" s="104"/>
      <c r="D129" s="99"/>
      <c r="E129" s="81"/>
      <c r="F129" s="81"/>
      <c r="G129" s="101"/>
    </row>
    <row r="130" spans="1:9" x14ac:dyDescent="0.25">
      <c r="A130" s="112">
        <v>12.2</v>
      </c>
      <c r="B130" s="100" t="s">
        <v>235</v>
      </c>
      <c r="C130" s="104">
        <v>10336.279</v>
      </c>
      <c r="D130" s="99" t="s">
        <v>39</v>
      </c>
      <c r="E130" s="81"/>
      <c r="F130" s="81">
        <f>+C130*E130</f>
        <v>0</v>
      </c>
      <c r="G130" s="101"/>
    </row>
    <row r="131" spans="1:9" x14ac:dyDescent="0.25">
      <c r="A131" s="112">
        <v>12.3</v>
      </c>
      <c r="B131" s="100" t="s">
        <v>236</v>
      </c>
      <c r="C131" s="104">
        <v>10336.279</v>
      </c>
      <c r="D131" s="99" t="s">
        <v>39</v>
      </c>
      <c r="E131" s="81"/>
      <c r="F131" s="81">
        <f>+C131*E131</f>
        <v>0</v>
      </c>
      <c r="G131" s="101"/>
    </row>
    <row r="132" spans="1:9" x14ac:dyDescent="0.25">
      <c r="A132" s="112"/>
      <c r="B132" s="95" t="s">
        <v>228</v>
      </c>
      <c r="C132" s="104"/>
      <c r="D132" s="99"/>
      <c r="E132" s="81"/>
      <c r="F132" s="81"/>
      <c r="G132" s="101"/>
    </row>
    <row r="133" spans="1:9" x14ac:dyDescent="0.25">
      <c r="A133" s="112"/>
      <c r="B133" s="113" t="s">
        <v>372</v>
      </c>
      <c r="C133" s="104">
        <v>18</v>
      </c>
      <c r="D133" s="99" t="s">
        <v>34</v>
      </c>
      <c r="E133" s="81"/>
      <c r="F133" s="81">
        <f>C133*E133</f>
        <v>0</v>
      </c>
      <c r="G133" s="101"/>
    </row>
    <row r="134" spans="1:9" x14ac:dyDescent="0.25">
      <c r="A134" s="112"/>
      <c r="B134" s="113" t="s">
        <v>373</v>
      </c>
      <c r="C134" s="104">
        <v>22</v>
      </c>
      <c r="D134" s="99" t="s">
        <v>34</v>
      </c>
      <c r="E134" s="81"/>
      <c r="F134" s="81">
        <f t="shared" ref="F134:F142" si="3">C134*E134</f>
        <v>0</v>
      </c>
      <c r="G134" s="101"/>
    </row>
    <row r="135" spans="1:9" x14ac:dyDescent="0.25">
      <c r="A135" s="112"/>
      <c r="B135" s="100" t="s">
        <v>374</v>
      </c>
      <c r="C135" s="104">
        <v>6</v>
      </c>
      <c r="D135" s="99" t="s">
        <v>34</v>
      </c>
      <c r="E135" s="81"/>
      <c r="F135" s="81">
        <f t="shared" si="3"/>
        <v>0</v>
      </c>
      <c r="G135" s="101"/>
    </row>
    <row r="136" spans="1:9" x14ac:dyDescent="0.25">
      <c r="A136" s="112"/>
      <c r="B136" s="100" t="s">
        <v>375</v>
      </c>
      <c r="C136" s="104">
        <v>36</v>
      </c>
      <c r="D136" s="99" t="s">
        <v>34</v>
      </c>
      <c r="E136" s="81"/>
      <c r="F136" s="81">
        <f t="shared" si="3"/>
        <v>0</v>
      </c>
      <c r="G136" s="101"/>
    </row>
    <row r="137" spans="1:9" x14ac:dyDescent="0.25">
      <c r="A137" s="112"/>
      <c r="B137" s="100" t="s">
        <v>376</v>
      </c>
      <c r="C137" s="104">
        <v>16</v>
      </c>
      <c r="D137" s="99" t="s">
        <v>34</v>
      </c>
      <c r="E137" s="81"/>
      <c r="F137" s="81">
        <f t="shared" si="3"/>
        <v>0</v>
      </c>
      <c r="G137" s="101"/>
    </row>
    <row r="138" spans="1:9" x14ac:dyDescent="0.25">
      <c r="A138" s="112"/>
      <c r="B138" s="100" t="s">
        <v>377</v>
      </c>
      <c r="C138" s="104">
        <v>2</v>
      </c>
      <c r="D138" s="99" t="s">
        <v>34</v>
      </c>
      <c r="E138" s="81"/>
      <c r="F138" s="81">
        <f t="shared" si="3"/>
        <v>0</v>
      </c>
      <c r="G138" s="101"/>
      <c r="I138" s="114"/>
    </row>
    <row r="139" spans="1:9" x14ac:dyDescent="0.25">
      <c r="A139" s="112"/>
      <c r="B139" s="100" t="s">
        <v>381</v>
      </c>
      <c r="C139" s="104">
        <v>38</v>
      </c>
      <c r="D139" s="99" t="s">
        <v>34</v>
      </c>
      <c r="E139" s="81"/>
      <c r="F139" s="81">
        <f t="shared" si="3"/>
        <v>0</v>
      </c>
      <c r="G139" s="101"/>
      <c r="I139" s="114"/>
    </row>
    <row r="140" spans="1:9" x14ac:dyDescent="0.25">
      <c r="A140" s="112"/>
      <c r="B140" s="100" t="s">
        <v>380</v>
      </c>
      <c r="C140" s="104">
        <v>20</v>
      </c>
      <c r="D140" s="99" t="s">
        <v>34</v>
      </c>
      <c r="E140" s="81"/>
      <c r="F140" s="81">
        <f t="shared" si="3"/>
        <v>0</v>
      </c>
      <c r="G140" s="101"/>
      <c r="I140" s="114"/>
    </row>
    <row r="141" spans="1:9" x14ac:dyDescent="0.25">
      <c r="A141" s="112"/>
      <c r="B141" s="100" t="s">
        <v>379</v>
      </c>
      <c r="C141" s="104">
        <v>6</v>
      </c>
      <c r="D141" s="99" t="s">
        <v>34</v>
      </c>
      <c r="E141" s="81"/>
      <c r="F141" s="81">
        <f t="shared" si="3"/>
        <v>0</v>
      </c>
      <c r="G141" s="101"/>
      <c r="I141" s="114"/>
    </row>
    <row r="142" spans="1:9" x14ac:dyDescent="0.25">
      <c r="A142" s="112"/>
      <c r="B142" s="100" t="s">
        <v>378</v>
      </c>
      <c r="C142" s="104">
        <v>66</v>
      </c>
      <c r="D142" s="99" t="s">
        <v>34</v>
      </c>
      <c r="E142" s="81"/>
      <c r="F142" s="81">
        <f t="shared" si="3"/>
        <v>0</v>
      </c>
      <c r="G142" s="101"/>
      <c r="I142" s="114"/>
    </row>
    <row r="143" spans="1:9" x14ac:dyDescent="0.25">
      <c r="A143" s="112">
        <v>12.4</v>
      </c>
      <c r="B143" s="100" t="s">
        <v>237</v>
      </c>
      <c r="C143" s="104">
        <v>115</v>
      </c>
      <c r="D143" s="99" t="s">
        <v>34</v>
      </c>
      <c r="E143" s="81"/>
      <c r="F143" s="81">
        <f t="shared" ref="F143:F157" si="4">+C143*E143</f>
        <v>0</v>
      </c>
      <c r="G143" s="101"/>
    </row>
    <row r="144" spans="1:9" x14ac:dyDescent="0.25">
      <c r="A144" s="112">
        <v>12.5</v>
      </c>
      <c r="B144" s="100" t="s">
        <v>238</v>
      </c>
      <c r="C144" s="104">
        <v>18</v>
      </c>
      <c r="D144" s="99" t="s">
        <v>34</v>
      </c>
      <c r="E144" s="81"/>
      <c r="F144" s="81">
        <f t="shared" si="4"/>
        <v>0</v>
      </c>
      <c r="G144" s="101"/>
    </row>
    <row r="145" spans="1:7" x14ac:dyDescent="0.25">
      <c r="A145" s="112">
        <v>12.6</v>
      </c>
      <c r="B145" s="100" t="s">
        <v>239</v>
      </c>
      <c r="C145" s="104">
        <v>175</v>
      </c>
      <c r="D145" s="99" t="s">
        <v>34</v>
      </c>
      <c r="E145" s="81"/>
      <c r="F145" s="81">
        <f t="shared" si="4"/>
        <v>0</v>
      </c>
      <c r="G145" s="101"/>
    </row>
    <row r="146" spans="1:7" x14ac:dyDescent="0.25">
      <c r="A146" s="112">
        <v>12.7</v>
      </c>
      <c r="B146" s="100" t="s">
        <v>240</v>
      </c>
      <c r="C146" s="104">
        <v>193</v>
      </c>
      <c r="D146" s="99" t="s">
        <v>34</v>
      </c>
      <c r="E146" s="81"/>
      <c r="F146" s="81">
        <f t="shared" si="4"/>
        <v>0</v>
      </c>
      <c r="G146" s="101"/>
    </row>
    <row r="147" spans="1:7" x14ac:dyDescent="0.25">
      <c r="A147" s="112">
        <v>12.8</v>
      </c>
      <c r="B147" s="100" t="s">
        <v>241</v>
      </c>
      <c r="C147" s="104">
        <v>55</v>
      </c>
      <c r="D147" s="99" t="s">
        <v>34</v>
      </c>
      <c r="E147" s="81"/>
      <c r="F147" s="81">
        <f t="shared" si="4"/>
        <v>0</v>
      </c>
      <c r="G147" s="101"/>
    </row>
    <row r="148" spans="1:7" x14ac:dyDescent="0.25">
      <c r="A148" s="112">
        <v>12.9</v>
      </c>
      <c r="B148" s="100" t="s">
        <v>242</v>
      </c>
      <c r="C148" s="104">
        <v>12</v>
      </c>
      <c r="D148" s="99" t="s">
        <v>34</v>
      </c>
      <c r="E148" s="81"/>
      <c r="F148" s="81">
        <f t="shared" si="4"/>
        <v>0</v>
      </c>
      <c r="G148" s="101"/>
    </row>
    <row r="149" spans="1:7" x14ac:dyDescent="0.25">
      <c r="A149" s="107">
        <v>12.1</v>
      </c>
      <c r="B149" s="100" t="s">
        <v>243</v>
      </c>
      <c r="C149" s="104">
        <v>114</v>
      </c>
      <c r="D149" s="99" t="s">
        <v>34</v>
      </c>
      <c r="E149" s="81"/>
      <c r="F149" s="81">
        <f t="shared" si="4"/>
        <v>0</v>
      </c>
      <c r="G149" s="101"/>
    </row>
    <row r="150" spans="1:7" x14ac:dyDescent="0.25">
      <c r="A150" s="107">
        <v>12.11</v>
      </c>
      <c r="B150" s="100" t="s">
        <v>244</v>
      </c>
      <c r="C150" s="104">
        <v>61</v>
      </c>
      <c r="D150" s="99" t="s">
        <v>34</v>
      </c>
      <c r="E150" s="81"/>
      <c r="F150" s="81">
        <f t="shared" si="4"/>
        <v>0</v>
      </c>
      <c r="G150" s="101"/>
    </row>
    <row r="151" spans="1:7" x14ac:dyDescent="0.25">
      <c r="A151" s="107">
        <v>12.12</v>
      </c>
      <c r="B151" s="100" t="s">
        <v>245</v>
      </c>
      <c r="C151" s="104">
        <v>218</v>
      </c>
      <c r="D151" s="99" t="s">
        <v>34</v>
      </c>
      <c r="E151" s="81"/>
      <c r="F151" s="81">
        <f t="shared" si="4"/>
        <v>0</v>
      </c>
      <c r="G151" s="101"/>
    </row>
    <row r="152" spans="1:7" x14ac:dyDescent="0.25">
      <c r="A152" s="107">
        <v>12.13</v>
      </c>
      <c r="B152" s="100" t="s">
        <v>246</v>
      </c>
      <c r="C152" s="104">
        <v>191</v>
      </c>
      <c r="D152" s="99" t="s">
        <v>34</v>
      </c>
      <c r="E152" s="81"/>
      <c r="F152" s="81">
        <f t="shared" si="4"/>
        <v>0</v>
      </c>
      <c r="G152" s="101"/>
    </row>
    <row r="153" spans="1:7" x14ac:dyDescent="0.25">
      <c r="A153" s="107">
        <v>12.14</v>
      </c>
      <c r="B153" s="100" t="s">
        <v>247</v>
      </c>
      <c r="C153" s="104">
        <v>419</v>
      </c>
      <c r="D153" s="99" t="s">
        <v>34</v>
      </c>
      <c r="E153" s="81"/>
      <c r="F153" s="81">
        <f t="shared" si="4"/>
        <v>0</v>
      </c>
      <c r="G153" s="101"/>
    </row>
    <row r="154" spans="1:7" x14ac:dyDescent="0.25">
      <c r="A154" s="107">
        <v>12.15</v>
      </c>
      <c r="B154" s="100" t="s">
        <v>248</v>
      </c>
      <c r="C154" s="104">
        <v>49</v>
      </c>
      <c r="D154" s="99" t="s">
        <v>34</v>
      </c>
      <c r="E154" s="81"/>
      <c r="F154" s="81">
        <f t="shared" si="4"/>
        <v>0</v>
      </c>
      <c r="G154" s="101"/>
    </row>
    <row r="155" spans="1:7" x14ac:dyDescent="0.25">
      <c r="A155" s="107">
        <v>12.16</v>
      </c>
      <c r="B155" s="100" t="s">
        <v>249</v>
      </c>
      <c r="C155" s="104">
        <v>60</v>
      </c>
      <c r="D155" s="99" t="s">
        <v>34</v>
      </c>
      <c r="E155" s="81"/>
      <c r="F155" s="81">
        <f t="shared" si="4"/>
        <v>0</v>
      </c>
      <c r="G155" s="101"/>
    </row>
    <row r="156" spans="1:7" x14ac:dyDescent="0.25">
      <c r="A156" s="107">
        <v>12.17</v>
      </c>
      <c r="B156" s="100" t="s">
        <v>250</v>
      </c>
      <c r="C156" s="104">
        <v>45</v>
      </c>
      <c r="D156" s="99" t="s">
        <v>34</v>
      </c>
      <c r="E156" s="81"/>
      <c r="F156" s="81">
        <f t="shared" si="4"/>
        <v>0</v>
      </c>
      <c r="G156" s="101"/>
    </row>
    <row r="157" spans="1:7" ht="30" x14ac:dyDescent="0.25">
      <c r="A157" s="107">
        <v>12.18</v>
      </c>
      <c r="B157" s="98" t="s">
        <v>251</v>
      </c>
      <c r="C157" s="104">
        <v>1</v>
      </c>
      <c r="D157" s="99" t="s">
        <v>28</v>
      </c>
      <c r="E157" s="81"/>
      <c r="F157" s="81">
        <f t="shared" si="4"/>
        <v>0</v>
      </c>
      <c r="G157" s="101">
        <f>SUM(F128:F157)</f>
        <v>0</v>
      </c>
    </row>
    <row r="158" spans="1:7" x14ac:dyDescent="0.25">
      <c r="A158" s="77"/>
      <c r="B158" s="100"/>
      <c r="C158" s="79"/>
      <c r="D158" s="80"/>
      <c r="E158" s="81"/>
      <c r="F158" s="80"/>
      <c r="G158" s="82"/>
    </row>
    <row r="159" spans="1:7" x14ac:dyDescent="0.25">
      <c r="A159" s="97">
        <v>13</v>
      </c>
      <c r="B159" s="95" t="s">
        <v>229</v>
      </c>
      <c r="C159" s="104"/>
      <c r="D159" s="99"/>
      <c r="E159" s="81"/>
      <c r="F159" s="81"/>
      <c r="G159" s="82"/>
    </row>
    <row r="160" spans="1:7" x14ac:dyDescent="0.25">
      <c r="A160" s="112">
        <v>13.1</v>
      </c>
      <c r="B160" s="100" t="s">
        <v>252</v>
      </c>
      <c r="C160" s="104">
        <v>1</v>
      </c>
      <c r="D160" s="99" t="s">
        <v>28</v>
      </c>
      <c r="E160" s="81"/>
      <c r="F160" s="81">
        <f>+C160*E160</f>
        <v>0</v>
      </c>
      <c r="G160" s="101">
        <f>SUM(F160:F160)</f>
        <v>0</v>
      </c>
    </row>
    <row r="161" spans="1:7" x14ac:dyDescent="0.25">
      <c r="A161" s="77"/>
      <c r="B161" s="100"/>
      <c r="C161" s="79"/>
      <c r="D161" s="80"/>
      <c r="E161" s="81"/>
      <c r="F161" s="80"/>
      <c r="G161" s="82"/>
    </row>
    <row r="162" spans="1:7" x14ac:dyDescent="0.25">
      <c r="A162" s="97">
        <v>14</v>
      </c>
      <c r="B162" s="95" t="s">
        <v>230</v>
      </c>
      <c r="C162" s="104"/>
      <c r="D162" s="99"/>
      <c r="E162" s="81"/>
      <c r="F162" s="81"/>
      <c r="G162" s="82"/>
    </row>
    <row r="163" spans="1:7" x14ac:dyDescent="0.25">
      <c r="A163" s="97"/>
      <c r="B163" s="95" t="s">
        <v>253</v>
      </c>
      <c r="C163" s="104"/>
      <c r="D163" s="99"/>
      <c r="E163" s="81"/>
      <c r="F163" s="81"/>
      <c r="G163" s="82"/>
    </row>
    <row r="164" spans="1:7" x14ac:dyDescent="0.25">
      <c r="A164" s="112">
        <v>14.1</v>
      </c>
      <c r="B164" s="100" t="s">
        <v>254</v>
      </c>
      <c r="C164" s="104">
        <v>2</v>
      </c>
      <c r="D164" s="99" t="s">
        <v>34</v>
      </c>
      <c r="E164" s="81"/>
      <c r="F164" s="81">
        <f t="shared" ref="F164:F181" si="5">+C164*E164</f>
        <v>0</v>
      </c>
      <c r="G164" s="101"/>
    </row>
    <row r="165" spans="1:7" x14ac:dyDescent="0.25">
      <c r="A165" s="112">
        <v>14.2</v>
      </c>
      <c r="B165" s="100" t="s">
        <v>255</v>
      </c>
      <c r="C165" s="104">
        <v>2</v>
      </c>
      <c r="D165" s="99" t="s">
        <v>34</v>
      </c>
      <c r="E165" s="81"/>
      <c r="F165" s="81">
        <f t="shared" si="5"/>
        <v>0</v>
      </c>
      <c r="G165" s="101"/>
    </row>
    <row r="166" spans="1:7" x14ac:dyDescent="0.25">
      <c r="A166" s="112">
        <v>14.3</v>
      </c>
      <c r="B166" s="100" t="s">
        <v>256</v>
      </c>
      <c r="C166" s="104">
        <v>2</v>
      </c>
      <c r="D166" s="99" t="s">
        <v>34</v>
      </c>
      <c r="E166" s="81"/>
      <c r="F166" s="81">
        <f t="shared" si="5"/>
        <v>0</v>
      </c>
      <c r="G166" s="101"/>
    </row>
    <row r="167" spans="1:7" x14ac:dyDescent="0.25">
      <c r="A167" s="112">
        <v>14.4</v>
      </c>
      <c r="B167" s="100" t="s">
        <v>257</v>
      </c>
      <c r="C167" s="104">
        <v>2</v>
      </c>
      <c r="D167" s="99" t="s">
        <v>34</v>
      </c>
      <c r="E167" s="81"/>
      <c r="F167" s="81">
        <f t="shared" si="5"/>
        <v>0</v>
      </c>
      <c r="G167" s="101"/>
    </row>
    <row r="168" spans="1:7" x14ac:dyDescent="0.25">
      <c r="A168" s="112">
        <v>14.5</v>
      </c>
      <c r="B168" s="100" t="s">
        <v>258</v>
      </c>
      <c r="C168" s="104">
        <v>2</v>
      </c>
      <c r="D168" s="99" t="s">
        <v>34</v>
      </c>
      <c r="E168" s="81"/>
      <c r="F168" s="81">
        <f t="shared" si="5"/>
        <v>0</v>
      </c>
      <c r="G168" s="101"/>
    </row>
    <row r="169" spans="1:7" x14ac:dyDescent="0.25">
      <c r="A169" s="112">
        <v>14.6</v>
      </c>
      <c r="B169" s="100" t="s">
        <v>259</v>
      </c>
      <c r="C169" s="104">
        <v>2</v>
      </c>
      <c r="D169" s="99" t="s">
        <v>34</v>
      </c>
      <c r="E169" s="81"/>
      <c r="F169" s="81">
        <f t="shared" si="5"/>
        <v>0</v>
      </c>
      <c r="G169" s="101"/>
    </row>
    <row r="170" spans="1:7" ht="45" x14ac:dyDescent="0.25">
      <c r="A170" s="112">
        <v>14.7</v>
      </c>
      <c r="B170" s="98" t="s">
        <v>260</v>
      </c>
      <c r="C170" s="104">
        <v>2</v>
      </c>
      <c r="D170" s="99" t="s">
        <v>34</v>
      </c>
      <c r="E170" s="81"/>
      <c r="F170" s="81">
        <f t="shared" si="5"/>
        <v>0</v>
      </c>
      <c r="G170" s="101"/>
    </row>
    <row r="171" spans="1:7" x14ac:dyDescent="0.25">
      <c r="A171" s="112">
        <v>14.8</v>
      </c>
      <c r="B171" s="100" t="s">
        <v>261</v>
      </c>
      <c r="C171" s="104">
        <v>2</v>
      </c>
      <c r="D171" s="99" t="s">
        <v>34</v>
      </c>
      <c r="E171" s="81"/>
      <c r="F171" s="81">
        <f t="shared" si="5"/>
        <v>0</v>
      </c>
      <c r="G171" s="101"/>
    </row>
    <row r="172" spans="1:7" x14ac:dyDescent="0.25">
      <c r="A172" s="112">
        <v>14.9</v>
      </c>
      <c r="B172" s="100" t="s">
        <v>262</v>
      </c>
      <c r="C172" s="104">
        <v>4</v>
      </c>
      <c r="D172" s="99" t="s">
        <v>34</v>
      </c>
      <c r="E172" s="81"/>
      <c r="F172" s="81">
        <f t="shared" si="5"/>
        <v>0</v>
      </c>
      <c r="G172" s="101"/>
    </row>
    <row r="173" spans="1:7" x14ac:dyDescent="0.25">
      <c r="A173" s="107">
        <v>14.1</v>
      </c>
      <c r="B173" s="100" t="s">
        <v>263</v>
      </c>
      <c r="C173" s="104">
        <v>2</v>
      </c>
      <c r="D173" s="99" t="s">
        <v>34</v>
      </c>
      <c r="E173" s="81"/>
      <c r="F173" s="81">
        <f t="shared" si="5"/>
        <v>0</v>
      </c>
      <c r="G173" s="101"/>
    </row>
    <row r="174" spans="1:7" x14ac:dyDescent="0.25">
      <c r="A174" s="107">
        <v>14.11</v>
      </c>
      <c r="B174" s="100" t="s">
        <v>264</v>
      </c>
      <c r="C174" s="104">
        <v>2</v>
      </c>
      <c r="D174" s="99" t="s">
        <v>34</v>
      </c>
      <c r="E174" s="81"/>
      <c r="F174" s="81">
        <f t="shared" si="5"/>
        <v>0</v>
      </c>
      <c r="G174" s="101"/>
    </row>
    <row r="175" spans="1:7" x14ac:dyDescent="0.25">
      <c r="A175" s="107">
        <v>14.12</v>
      </c>
      <c r="B175" s="100" t="s">
        <v>265</v>
      </c>
      <c r="C175" s="104">
        <v>8</v>
      </c>
      <c r="D175" s="99" t="s">
        <v>34</v>
      </c>
      <c r="E175" s="81"/>
      <c r="F175" s="81">
        <f t="shared" si="5"/>
        <v>0</v>
      </c>
      <c r="G175" s="101"/>
    </row>
    <row r="176" spans="1:7" x14ac:dyDescent="0.25">
      <c r="A176" s="107">
        <v>14.13</v>
      </c>
      <c r="B176" s="100" t="s">
        <v>266</v>
      </c>
      <c r="C176" s="104">
        <v>1</v>
      </c>
      <c r="D176" s="99" t="s">
        <v>34</v>
      </c>
      <c r="E176" s="81"/>
      <c r="F176" s="81">
        <f t="shared" si="5"/>
        <v>0</v>
      </c>
      <c r="G176" s="101"/>
    </row>
    <row r="177" spans="1:7" x14ac:dyDescent="0.25">
      <c r="A177" s="107">
        <v>14.14</v>
      </c>
      <c r="B177" s="100" t="s">
        <v>267</v>
      </c>
      <c r="C177" s="104">
        <v>2</v>
      </c>
      <c r="D177" s="99" t="s">
        <v>34</v>
      </c>
      <c r="E177" s="81"/>
      <c r="F177" s="81">
        <f t="shared" si="5"/>
        <v>0</v>
      </c>
      <c r="G177" s="101"/>
    </row>
    <row r="178" spans="1:7" x14ac:dyDescent="0.25">
      <c r="A178" s="107">
        <v>14.15</v>
      </c>
      <c r="B178" s="100" t="s">
        <v>268</v>
      </c>
      <c r="C178" s="104">
        <v>2</v>
      </c>
      <c r="D178" s="99" t="s">
        <v>28</v>
      </c>
      <c r="E178" s="81"/>
      <c r="F178" s="81">
        <f t="shared" si="5"/>
        <v>0</v>
      </c>
      <c r="G178" s="101"/>
    </row>
    <row r="179" spans="1:7" x14ac:dyDescent="0.25">
      <c r="A179" s="107">
        <v>14.16</v>
      </c>
      <c r="B179" s="100" t="s">
        <v>269</v>
      </c>
      <c r="C179" s="104">
        <v>1</v>
      </c>
      <c r="D179" s="99" t="s">
        <v>28</v>
      </c>
      <c r="E179" s="81"/>
      <c r="F179" s="81">
        <f t="shared" si="5"/>
        <v>0</v>
      </c>
      <c r="G179" s="101"/>
    </row>
    <row r="180" spans="1:7" x14ac:dyDescent="0.25">
      <c r="A180" s="107">
        <v>14.17</v>
      </c>
      <c r="B180" s="100" t="s">
        <v>270</v>
      </c>
      <c r="C180" s="104">
        <v>1</v>
      </c>
      <c r="D180" s="99" t="s">
        <v>28</v>
      </c>
      <c r="E180" s="81"/>
      <c r="F180" s="81">
        <f t="shared" si="5"/>
        <v>0</v>
      </c>
      <c r="G180" s="101"/>
    </row>
    <row r="181" spans="1:7" x14ac:dyDescent="0.25">
      <c r="A181" s="107">
        <v>14.18</v>
      </c>
      <c r="B181" s="100" t="s">
        <v>159</v>
      </c>
      <c r="C181" s="104">
        <v>1</v>
      </c>
      <c r="D181" s="99" t="s">
        <v>28</v>
      </c>
      <c r="E181" s="81"/>
      <c r="F181" s="81">
        <f t="shared" si="5"/>
        <v>0</v>
      </c>
      <c r="G181" s="101"/>
    </row>
    <row r="182" spans="1:7" ht="30" x14ac:dyDescent="0.25">
      <c r="A182" s="107"/>
      <c r="B182" s="103" t="s">
        <v>271</v>
      </c>
      <c r="C182" s="104"/>
      <c r="D182" s="99"/>
      <c r="E182" s="81"/>
      <c r="F182" s="81"/>
      <c r="G182" s="101"/>
    </row>
    <row r="183" spans="1:7" x14ac:dyDescent="0.25">
      <c r="A183" s="107">
        <f>+A181+0.01</f>
        <v>14.19</v>
      </c>
      <c r="B183" s="100" t="s">
        <v>273</v>
      </c>
      <c r="C183" s="104">
        <v>35</v>
      </c>
      <c r="D183" s="99" t="s">
        <v>34</v>
      </c>
      <c r="E183" s="81"/>
      <c r="F183" s="81">
        <f t="shared" ref="F183:F199" si="6">+C183*E183</f>
        <v>0</v>
      </c>
      <c r="G183" s="101"/>
    </row>
    <row r="184" spans="1:7" x14ac:dyDescent="0.25">
      <c r="A184" s="107">
        <f t="shared" ref="A184:A199" si="7">+A183+0.01</f>
        <v>14.2</v>
      </c>
      <c r="B184" s="100" t="s">
        <v>274</v>
      </c>
      <c r="C184" s="104">
        <v>12</v>
      </c>
      <c r="D184" s="99" t="s">
        <v>34</v>
      </c>
      <c r="E184" s="81"/>
      <c r="F184" s="81">
        <f t="shared" si="6"/>
        <v>0</v>
      </c>
      <c r="G184" s="101"/>
    </row>
    <row r="185" spans="1:7" x14ac:dyDescent="0.25">
      <c r="A185" s="107">
        <f t="shared" si="7"/>
        <v>14.209999999999999</v>
      </c>
      <c r="B185" s="100" t="s">
        <v>275</v>
      </c>
      <c r="C185" s="104">
        <v>55</v>
      </c>
      <c r="D185" s="99" t="s">
        <v>34</v>
      </c>
      <c r="E185" s="81"/>
      <c r="F185" s="81">
        <f t="shared" si="6"/>
        <v>0</v>
      </c>
      <c r="G185" s="101"/>
    </row>
    <row r="186" spans="1:7" ht="60" x14ac:dyDescent="0.25">
      <c r="A186" s="107">
        <f t="shared" si="7"/>
        <v>14.219999999999999</v>
      </c>
      <c r="B186" s="98" t="s">
        <v>276</v>
      </c>
      <c r="C186" s="104">
        <v>664.11</v>
      </c>
      <c r="D186" s="99" t="s">
        <v>148</v>
      </c>
      <c r="E186" s="81"/>
      <c r="F186" s="81">
        <f t="shared" si="6"/>
        <v>0</v>
      </c>
      <c r="G186" s="101"/>
    </row>
    <row r="187" spans="1:7" ht="45" x14ac:dyDescent="0.25">
      <c r="A187" s="107">
        <f t="shared" si="7"/>
        <v>14.229999999999999</v>
      </c>
      <c r="B187" s="98" t="s">
        <v>277</v>
      </c>
      <c r="C187" s="104">
        <v>5835.7</v>
      </c>
      <c r="D187" s="99" t="s">
        <v>148</v>
      </c>
      <c r="E187" s="81"/>
      <c r="F187" s="81">
        <f t="shared" si="6"/>
        <v>0</v>
      </c>
      <c r="G187" s="101"/>
    </row>
    <row r="188" spans="1:7" x14ac:dyDescent="0.25">
      <c r="A188" s="107">
        <f t="shared" si="7"/>
        <v>14.239999999999998</v>
      </c>
      <c r="B188" s="100" t="s">
        <v>278</v>
      </c>
      <c r="C188" s="104">
        <v>2566.64</v>
      </c>
      <c r="D188" s="99" t="s">
        <v>148</v>
      </c>
      <c r="E188" s="81"/>
      <c r="F188" s="81">
        <f t="shared" si="6"/>
        <v>0</v>
      </c>
      <c r="G188" s="101"/>
    </row>
    <row r="189" spans="1:7" x14ac:dyDescent="0.25">
      <c r="A189" s="107">
        <f t="shared" si="7"/>
        <v>14.249999999999998</v>
      </c>
      <c r="B189" s="100" t="s">
        <v>279</v>
      </c>
      <c r="C189" s="104">
        <v>35</v>
      </c>
      <c r="D189" s="99" t="s">
        <v>34</v>
      </c>
      <c r="E189" s="81"/>
      <c r="F189" s="81">
        <f t="shared" si="6"/>
        <v>0</v>
      </c>
      <c r="G189" s="101"/>
    </row>
    <row r="190" spans="1:7" x14ac:dyDescent="0.25">
      <c r="A190" s="107">
        <f t="shared" si="7"/>
        <v>14.259999999999998</v>
      </c>
      <c r="B190" s="100" t="s">
        <v>280</v>
      </c>
      <c r="C190" s="104">
        <v>12</v>
      </c>
      <c r="D190" s="99" t="s">
        <v>34</v>
      </c>
      <c r="E190" s="81"/>
      <c r="F190" s="81">
        <f t="shared" si="6"/>
        <v>0</v>
      </c>
      <c r="G190" s="101"/>
    </row>
    <row r="191" spans="1:7" x14ac:dyDescent="0.25">
      <c r="A191" s="107">
        <f t="shared" si="7"/>
        <v>14.269999999999998</v>
      </c>
      <c r="B191" s="100" t="s">
        <v>280</v>
      </c>
      <c r="C191" s="104">
        <v>110</v>
      </c>
      <c r="D191" s="99" t="s">
        <v>34</v>
      </c>
      <c r="E191" s="81"/>
      <c r="F191" s="81">
        <f t="shared" si="6"/>
        <v>0</v>
      </c>
      <c r="G191" s="101"/>
    </row>
    <row r="192" spans="1:7" ht="30" x14ac:dyDescent="0.25">
      <c r="A192" s="107">
        <f t="shared" si="7"/>
        <v>14.279999999999998</v>
      </c>
      <c r="B192" s="98" t="s">
        <v>281</v>
      </c>
      <c r="C192" s="104">
        <v>102</v>
      </c>
      <c r="D192" s="99" t="s">
        <v>34</v>
      </c>
      <c r="E192" s="81"/>
      <c r="F192" s="81">
        <f t="shared" si="6"/>
        <v>0</v>
      </c>
      <c r="G192" s="101"/>
    </row>
    <row r="193" spans="1:7" x14ac:dyDescent="0.25">
      <c r="A193" s="107">
        <f t="shared" si="7"/>
        <v>14.289999999999997</v>
      </c>
      <c r="B193" s="100" t="s">
        <v>282</v>
      </c>
      <c r="C193" s="104">
        <v>2</v>
      </c>
      <c r="D193" s="99" t="s">
        <v>34</v>
      </c>
      <c r="E193" s="81"/>
      <c r="F193" s="81">
        <f t="shared" si="6"/>
        <v>0</v>
      </c>
      <c r="G193" s="101"/>
    </row>
    <row r="194" spans="1:7" x14ac:dyDescent="0.25">
      <c r="A194" s="107">
        <f t="shared" si="7"/>
        <v>14.299999999999997</v>
      </c>
      <c r="B194" s="100" t="s">
        <v>283</v>
      </c>
      <c r="C194" s="104">
        <v>102</v>
      </c>
      <c r="D194" s="99" t="s">
        <v>34</v>
      </c>
      <c r="E194" s="81"/>
      <c r="F194" s="81">
        <f t="shared" si="6"/>
        <v>0</v>
      </c>
      <c r="G194" s="101"/>
    </row>
    <row r="195" spans="1:7" ht="30" x14ac:dyDescent="0.25">
      <c r="A195" s="107">
        <f t="shared" si="7"/>
        <v>14.309999999999997</v>
      </c>
      <c r="B195" s="98" t="s">
        <v>284</v>
      </c>
      <c r="C195" s="104">
        <v>253.18</v>
      </c>
      <c r="D195" s="99" t="s">
        <v>30</v>
      </c>
      <c r="E195" s="81"/>
      <c r="F195" s="81">
        <f t="shared" si="6"/>
        <v>0</v>
      </c>
      <c r="G195" s="101"/>
    </row>
    <row r="196" spans="1:7" x14ac:dyDescent="0.25">
      <c r="A196" s="107">
        <f t="shared" si="7"/>
        <v>14.319999999999997</v>
      </c>
      <c r="B196" s="100" t="s">
        <v>285</v>
      </c>
      <c r="C196" s="104">
        <v>18</v>
      </c>
      <c r="D196" s="99" t="s">
        <v>34</v>
      </c>
      <c r="E196" s="81"/>
      <c r="F196" s="81">
        <f t="shared" si="6"/>
        <v>0</v>
      </c>
      <c r="G196" s="101"/>
    </row>
    <row r="197" spans="1:7" x14ac:dyDescent="0.25">
      <c r="A197" s="107">
        <f t="shared" si="7"/>
        <v>14.329999999999997</v>
      </c>
      <c r="B197" s="100" t="s">
        <v>286</v>
      </c>
      <c r="C197" s="104">
        <v>102</v>
      </c>
      <c r="D197" s="99" t="s">
        <v>34</v>
      </c>
      <c r="E197" s="81"/>
      <c r="F197" s="81">
        <f t="shared" si="6"/>
        <v>0</v>
      </c>
      <c r="G197" s="101"/>
    </row>
    <row r="198" spans="1:7" x14ac:dyDescent="0.25">
      <c r="A198" s="107">
        <f t="shared" si="7"/>
        <v>14.339999999999996</v>
      </c>
      <c r="B198" s="100" t="s">
        <v>287</v>
      </c>
      <c r="C198" s="104">
        <v>2</v>
      </c>
      <c r="D198" s="99" t="s">
        <v>272</v>
      </c>
      <c r="E198" s="81"/>
      <c r="F198" s="81">
        <f t="shared" si="6"/>
        <v>0</v>
      </c>
      <c r="G198" s="101"/>
    </row>
    <row r="199" spans="1:7" x14ac:dyDescent="0.25">
      <c r="A199" s="107">
        <f t="shared" si="7"/>
        <v>14.349999999999996</v>
      </c>
      <c r="B199" s="100" t="s">
        <v>159</v>
      </c>
      <c r="C199" s="104">
        <v>1</v>
      </c>
      <c r="D199" s="99" t="s">
        <v>28</v>
      </c>
      <c r="E199" s="81"/>
      <c r="F199" s="81">
        <f t="shared" si="6"/>
        <v>0</v>
      </c>
      <c r="G199" s="101">
        <f>SUM(F164:F199)</f>
        <v>0</v>
      </c>
    </row>
    <row r="200" spans="1:7" x14ac:dyDescent="0.25">
      <c r="A200" s="77"/>
      <c r="B200" s="100"/>
      <c r="C200" s="79"/>
      <c r="D200" s="80"/>
      <c r="E200" s="81"/>
      <c r="F200" s="80"/>
      <c r="G200" s="82"/>
    </row>
    <row r="201" spans="1:7" x14ac:dyDescent="0.25">
      <c r="A201" s="97">
        <v>15</v>
      </c>
      <c r="B201" s="95" t="s">
        <v>231</v>
      </c>
      <c r="C201" s="104"/>
      <c r="D201" s="99"/>
      <c r="E201" s="81"/>
      <c r="F201" s="81"/>
      <c r="G201" s="82"/>
    </row>
    <row r="202" spans="1:7" x14ac:dyDescent="0.25">
      <c r="A202" s="112">
        <v>15.1</v>
      </c>
      <c r="B202" s="100" t="s">
        <v>232</v>
      </c>
      <c r="C202" s="104">
        <v>1</v>
      </c>
      <c r="D202" s="99" t="s">
        <v>28</v>
      </c>
      <c r="E202" s="81"/>
      <c r="F202" s="81">
        <f>+C202*E202</f>
        <v>0</v>
      </c>
      <c r="G202" s="101">
        <f>SUM(F202:F202)</f>
        <v>0</v>
      </c>
    </row>
    <row r="203" spans="1:7" x14ac:dyDescent="0.25">
      <c r="A203" s="112"/>
      <c r="B203" s="100"/>
      <c r="C203" s="104"/>
      <c r="D203" s="99"/>
      <c r="E203" s="81"/>
      <c r="F203" s="81"/>
      <c r="G203" s="101"/>
    </row>
    <row r="204" spans="1:7" s="158" customFormat="1" ht="18" x14ac:dyDescent="0.25">
      <c r="A204" s="95">
        <v>16</v>
      </c>
      <c r="B204" s="95" t="s">
        <v>385</v>
      </c>
      <c r="C204" s="154"/>
      <c r="D204" s="155"/>
      <c r="E204" s="156"/>
      <c r="F204" s="154"/>
      <c r="G204" s="157"/>
    </row>
    <row r="205" spans="1:7" s="158" customFormat="1" ht="30" x14ac:dyDescent="0.25">
      <c r="A205" s="100">
        <f>A204+0.1</f>
        <v>16.100000000000001</v>
      </c>
      <c r="B205" s="98" t="s">
        <v>386</v>
      </c>
      <c r="C205" s="100">
        <v>586.64</v>
      </c>
      <c r="D205" s="100" t="s">
        <v>34</v>
      </c>
      <c r="E205" s="81"/>
      <c r="F205" s="81">
        <f>+E205*C205</f>
        <v>0</v>
      </c>
      <c r="G205" s="101">
        <f>SUM(F205:F205)</f>
        <v>0</v>
      </c>
    </row>
    <row r="206" spans="1:7" s="158" customFormat="1" ht="18" x14ac:dyDescent="0.25">
      <c r="A206" s="159"/>
      <c r="B206" s="165"/>
      <c r="C206" s="160"/>
      <c r="D206" s="161"/>
      <c r="E206" s="162"/>
      <c r="F206" s="163"/>
      <c r="G206" s="164"/>
    </row>
    <row r="207" spans="1:7" s="158" customFormat="1" ht="18" x14ac:dyDescent="0.25">
      <c r="A207" s="95">
        <v>17</v>
      </c>
      <c r="B207" s="95" t="s">
        <v>387</v>
      </c>
      <c r="C207" s="160"/>
      <c r="D207" s="161"/>
      <c r="E207" s="162"/>
      <c r="F207" s="163"/>
      <c r="G207" s="157"/>
    </row>
    <row r="208" spans="1:7" s="158" customFormat="1" ht="45" x14ac:dyDescent="0.25">
      <c r="A208" s="98">
        <f>A207+0.1</f>
        <v>17.100000000000001</v>
      </c>
      <c r="B208" s="98" t="s">
        <v>388</v>
      </c>
      <c r="C208" s="98">
        <v>676.4</v>
      </c>
      <c r="D208" s="98" t="s">
        <v>26</v>
      </c>
      <c r="E208" s="81"/>
      <c r="F208" s="81">
        <f>+E208*C208</f>
        <v>0</v>
      </c>
      <c r="G208" s="101">
        <f>SUM(F208:F208)</f>
        <v>0</v>
      </c>
    </row>
    <row r="209" spans="1:7" x14ac:dyDescent="0.25">
      <c r="A209" s="112"/>
      <c r="B209" s="100"/>
      <c r="C209" s="104"/>
      <c r="D209" s="99"/>
      <c r="E209" s="81"/>
      <c r="F209" s="81"/>
      <c r="G209" s="101"/>
    </row>
    <row r="210" spans="1:7" ht="15.75" thickBot="1" x14ac:dyDescent="0.3">
      <c r="A210" s="77"/>
      <c r="B210" s="100"/>
      <c r="C210" s="79"/>
      <c r="D210" s="80"/>
      <c r="E210" s="81"/>
      <c r="F210" s="80"/>
      <c r="G210" s="82"/>
    </row>
    <row r="211" spans="1:7" ht="16.5" thickBot="1" x14ac:dyDescent="0.3">
      <c r="A211" s="115"/>
      <c r="B211" s="116" t="s">
        <v>233</v>
      </c>
      <c r="C211" s="117"/>
      <c r="D211" s="118"/>
      <c r="E211" s="119"/>
      <c r="F211" s="118"/>
      <c r="G211" s="120">
        <f>SUM(G9:G210)</f>
        <v>0</v>
      </c>
    </row>
    <row r="212" spans="1:7" ht="15.75" x14ac:dyDescent="0.25">
      <c r="A212" s="77"/>
      <c r="B212" s="78"/>
      <c r="C212" s="79"/>
      <c r="D212" s="80"/>
      <c r="E212" s="81"/>
      <c r="F212" s="80"/>
      <c r="G212" s="82"/>
    </row>
    <row r="213" spans="1:7" x14ac:dyDescent="0.25">
      <c r="A213" s="91" t="s">
        <v>288</v>
      </c>
      <c r="B213" s="95" t="s">
        <v>289</v>
      </c>
      <c r="C213" s="79"/>
      <c r="D213" s="80"/>
      <c r="E213" s="80"/>
      <c r="F213" s="80"/>
      <c r="G213" s="96"/>
    </row>
    <row r="214" spans="1:7" x14ac:dyDescent="0.25">
      <c r="A214" s="97"/>
      <c r="B214" s="95"/>
      <c r="C214" s="79"/>
      <c r="D214" s="80"/>
      <c r="E214" s="80"/>
      <c r="F214" s="80"/>
      <c r="G214" s="96"/>
    </row>
    <row r="215" spans="1:7" x14ac:dyDescent="0.25">
      <c r="A215" s="97">
        <v>1</v>
      </c>
      <c r="B215" s="95" t="s">
        <v>25</v>
      </c>
      <c r="C215" s="79"/>
      <c r="D215" s="80"/>
      <c r="E215" s="80"/>
      <c r="F215" s="80"/>
      <c r="G215" s="96"/>
    </row>
    <row r="216" spans="1:7" ht="30" x14ac:dyDescent="0.25">
      <c r="A216" s="77">
        <f>+A215+0.1</f>
        <v>1.1000000000000001</v>
      </c>
      <c r="B216" s="98" t="s">
        <v>130</v>
      </c>
      <c r="C216" s="79">
        <v>5</v>
      </c>
      <c r="D216" s="99" t="s">
        <v>62</v>
      </c>
      <c r="E216" s="81"/>
      <c r="F216" s="81">
        <f>+C216*E216</f>
        <v>0</v>
      </c>
      <c r="G216" s="96"/>
    </row>
    <row r="217" spans="1:7" ht="30" x14ac:dyDescent="0.25">
      <c r="A217" s="77">
        <f>+A216+0.1</f>
        <v>1.2000000000000002</v>
      </c>
      <c r="B217" s="98" t="s">
        <v>131</v>
      </c>
      <c r="C217" s="79">
        <v>17813.91</v>
      </c>
      <c r="D217" s="99" t="s">
        <v>39</v>
      </c>
      <c r="E217" s="81"/>
      <c r="F217" s="81">
        <f>+C217*E217</f>
        <v>0</v>
      </c>
      <c r="G217" s="96"/>
    </row>
    <row r="218" spans="1:7" x14ac:dyDescent="0.25">
      <c r="A218" s="77">
        <f>+A217+0.1</f>
        <v>1.3000000000000003</v>
      </c>
      <c r="B218" s="100" t="s">
        <v>132</v>
      </c>
      <c r="C218" s="79">
        <v>1</v>
      </c>
      <c r="D218" s="99" t="s">
        <v>28</v>
      </c>
      <c r="E218" s="81"/>
      <c r="F218" s="81">
        <f>+C218*E218</f>
        <v>0</v>
      </c>
      <c r="G218" s="96"/>
    </row>
    <row r="219" spans="1:7" ht="30" x14ac:dyDescent="0.25">
      <c r="A219" s="77">
        <f>+A218+0.1</f>
        <v>1.4000000000000004</v>
      </c>
      <c r="B219" s="98" t="s">
        <v>133</v>
      </c>
      <c r="C219" s="79">
        <v>1</v>
      </c>
      <c r="D219" s="99" t="s">
        <v>28</v>
      </c>
      <c r="E219" s="81"/>
      <c r="F219" s="81">
        <f>+C219*E219</f>
        <v>0</v>
      </c>
      <c r="G219" s="96"/>
    </row>
    <row r="220" spans="1:7" x14ac:dyDescent="0.25">
      <c r="A220" s="77">
        <f>+A219+0.1</f>
        <v>1.5000000000000004</v>
      </c>
      <c r="B220" s="98" t="s">
        <v>134</v>
      </c>
      <c r="C220" s="79">
        <v>1</v>
      </c>
      <c r="D220" s="99" t="s">
        <v>28</v>
      </c>
      <c r="E220" s="81"/>
      <c r="F220" s="81">
        <f>+C220*E220</f>
        <v>0</v>
      </c>
      <c r="G220" s="101">
        <f>SUM(F216:F220)</f>
        <v>0</v>
      </c>
    </row>
    <row r="221" spans="1:7" x14ac:dyDescent="0.25">
      <c r="A221" s="77"/>
      <c r="B221" s="100"/>
      <c r="C221" s="79"/>
      <c r="D221" s="99"/>
      <c r="E221" s="81"/>
      <c r="F221" s="80"/>
      <c r="G221" s="96"/>
    </row>
    <row r="222" spans="1:7" x14ac:dyDescent="0.25">
      <c r="A222" s="97">
        <v>2</v>
      </c>
      <c r="B222" s="95" t="s">
        <v>29</v>
      </c>
      <c r="C222" s="79"/>
      <c r="D222" s="99"/>
      <c r="E222" s="81"/>
      <c r="F222" s="80"/>
      <c r="G222" s="96"/>
    </row>
    <row r="223" spans="1:7" x14ac:dyDescent="0.25">
      <c r="A223" s="77">
        <f>+A222+0.1</f>
        <v>2.1</v>
      </c>
      <c r="B223" s="98" t="s">
        <v>290</v>
      </c>
      <c r="C223" s="79">
        <v>528.29999999999995</v>
      </c>
      <c r="D223" s="99" t="s">
        <v>30</v>
      </c>
      <c r="E223" s="81"/>
      <c r="F223" s="81">
        <f>+C223*E223</f>
        <v>0</v>
      </c>
      <c r="G223" s="96"/>
    </row>
    <row r="224" spans="1:7" x14ac:dyDescent="0.25">
      <c r="A224" s="77">
        <f>+A223+0.1</f>
        <v>2.2000000000000002</v>
      </c>
      <c r="B224" s="98" t="s">
        <v>136</v>
      </c>
      <c r="C224" s="79">
        <v>11418.390658618562</v>
      </c>
      <c r="D224" s="99" t="s">
        <v>30</v>
      </c>
      <c r="E224" s="81"/>
      <c r="F224" s="81">
        <f>+C224*E224</f>
        <v>0</v>
      </c>
      <c r="G224" s="96"/>
    </row>
    <row r="225" spans="1:7" x14ac:dyDescent="0.25">
      <c r="A225" s="77">
        <f>+A224+0.1</f>
        <v>2.3000000000000003</v>
      </c>
      <c r="B225" s="98" t="s">
        <v>137</v>
      </c>
      <c r="C225" s="79">
        <v>11418.390615288999</v>
      </c>
      <c r="D225" s="99" t="s">
        <v>30</v>
      </c>
      <c r="E225" s="81"/>
      <c r="F225" s="81">
        <f>+C225*E225</f>
        <v>0</v>
      </c>
      <c r="G225" s="101"/>
    </row>
    <row r="226" spans="1:7" x14ac:dyDescent="0.25">
      <c r="A226" s="77">
        <f>+A225+0.1</f>
        <v>2.4000000000000004</v>
      </c>
      <c r="B226" s="98" t="s">
        <v>291</v>
      </c>
      <c r="C226" s="79">
        <v>686.79</v>
      </c>
      <c r="D226" s="99" t="s">
        <v>30</v>
      </c>
      <c r="E226" s="81"/>
      <c r="F226" s="81">
        <f>+C226*E226</f>
        <v>0</v>
      </c>
      <c r="G226" s="101">
        <f>SUM(F223:F226)</f>
        <v>0</v>
      </c>
    </row>
    <row r="227" spans="1:7" x14ac:dyDescent="0.25">
      <c r="A227" s="77"/>
      <c r="B227" s="100"/>
      <c r="C227" s="79"/>
      <c r="D227" s="80"/>
      <c r="E227" s="81"/>
      <c r="F227" s="80"/>
      <c r="G227" s="96"/>
    </row>
    <row r="228" spans="1:7" x14ac:dyDescent="0.25">
      <c r="A228" s="102">
        <v>3</v>
      </c>
      <c r="B228" s="103" t="s">
        <v>138</v>
      </c>
      <c r="C228" s="104"/>
      <c r="D228" s="99"/>
      <c r="E228" s="81"/>
      <c r="F228" s="80"/>
      <c r="G228" s="96"/>
    </row>
    <row r="229" spans="1:7" ht="30" x14ac:dyDescent="0.25">
      <c r="A229" s="105">
        <v>3.1</v>
      </c>
      <c r="B229" s="98" t="s">
        <v>139</v>
      </c>
      <c r="C229" s="79">
        <v>1</v>
      </c>
      <c r="D229" s="99" t="s">
        <v>28</v>
      </c>
      <c r="E229" s="81"/>
      <c r="F229" s="81">
        <f>+C229*E229</f>
        <v>0</v>
      </c>
      <c r="G229" s="96"/>
    </row>
    <row r="230" spans="1:7" ht="60" x14ac:dyDescent="0.25">
      <c r="A230" s="105">
        <v>3.2</v>
      </c>
      <c r="B230" s="98" t="s">
        <v>140</v>
      </c>
      <c r="C230" s="79">
        <v>1179.75</v>
      </c>
      <c r="D230" s="99" t="s">
        <v>39</v>
      </c>
      <c r="E230" s="81"/>
      <c r="F230" s="81">
        <f>+C230*E230</f>
        <v>0</v>
      </c>
      <c r="G230" s="101">
        <f>SUM(F229:F230)</f>
        <v>0</v>
      </c>
    </row>
    <row r="231" spans="1:7" x14ac:dyDescent="0.25">
      <c r="A231" s="105"/>
      <c r="B231" s="100"/>
      <c r="C231" s="79"/>
      <c r="D231" s="80"/>
      <c r="E231" s="81"/>
      <c r="F231" s="80"/>
      <c r="G231" s="96"/>
    </row>
    <row r="232" spans="1:7" x14ac:dyDescent="0.25">
      <c r="A232" s="102">
        <v>4</v>
      </c>
      <c r="B232" s="103" t="s">
        <v>160</v>
      </c>
      <c r="C232" s="104"/>
      <c r="D232" s="99"/>
      <c r="E232" s="81"/>
      <c r="F232" s="80"/>
      <c r="G232" s="96"/>
    </row>
    <row r="233" spans="1:7" x14ac:dyDescent="0.25">
      <c r="A233" s="97"/>
      <c r="B233" s="95" t="s">
        <v>142</v>
      </c>
      <c r="C233" s="79"/>
      <c r="D233" s="80"/>
      <c r="E233" s="81"/>
      <c r="F233" s="80"/>
      <c r="G233" s="96"/>
    </row>
    <row r="234" spans="1:7" x14ac:dyDescent="0.25">
      <c r="A234" s="105">
        <v>4.0999999999999996</v>
      </c>
      <c r="B234" s="100" t="s">
        <v>144</v>
      </c>
      <c r="C234" s="79">
        <v>1802.7</v>
      </c>
      <c r="D234" s="99" t="s">
        <v>39</v>
      </c>
      <c r="E234" s="81"/>
      <c r="F234" s="81">
        <f>+C234*E234</f>
        <v>0</v>
      </c>
      <c r="G234" s="96"/>
    </row>
    <row r="235" spans="1:7" x14ac:dyDescent="0.25">
      <c r="A235" s="105">
        <v>4.2</v>
      </c>
      <c r="B235" s="98" t="s">
        <v>145</v>
      </c>
      <c r="C235" s="79">
        <v>1802.7</v>
      </c>
      <c r="D235" s="99" t="s">
        <v>39</v>
      </c>
      <c r="E235" s="81"/>
      <c r="F235" s="81">
        <f>+C235*E235</f>
        <v>0</v>
      </c>
      <c r="G235" s="96"/>
    </row>
    <row r="236" spans="1:7" ht="30" x14ac:dyDescent="0.25">
      <c r="A236" s="105">
        <v>4.3</v>
      </c>
      <c r="B236" s="98" t="s">
        <v>147</v>
      </c>
      <c r="C236" s="79">
        <v>1</v>
      </c>
      <c r="D236" s="99" t="s">
        <v>28</v>
      </c>
      <c r="E236" s="81"/>
      <c r="F236" s="81">
        <f>+C236*E236</f>
        <v>0</v>
      </c>
      <c r="G236" s="82">
        <f>SUM(F233:F236)</f>
        <v>0</v>
      </c>
    </row>
    <row r="237" spans="1:7" ht="15.75" x14ac:dyDescent="0.25">
      <c r="A237" s="105"/>
      <c r="B237" s="106"/>
      <c r="C237" s="109"/>
      <c r="D237" s="99"/>
      <c r="E237" s="81"/>
      <c r="F237" s="81"/>
      <c r="G237" s="82"/>
    </row>
    <row r="238" spans="1:7" x14ac:dyDescent="0.25">
      <c r="A238" s="97">
        <v>5</v>
      </c>
      <c r="B238" s="103" t="s">
        <v>161</v>
      </c>
      <c r="C238" s="104"/>
      <c r="D238" s="99"/>
      <c r="E238" s="81"/>
      <c r="F238" s="81"/>
      <c r="G238" s="82"/>
    </row>
    <row r="239" spans="1:7" x14ac:dyDescent="0.25">
      <c r="A239" s="105">
        <v>5.0999999999999996</v>
      </c>
      <c r="B239" s="98" t="s">
        <v>163</v>
      </c>
      <c r="C239" s="104">
        <v>3454.3417048148085</v>
      </c>
      <c r="D239" s="99" t="s">
        <v>26</v>
      </c>
      <c r="E239" s="81"/>
      <c r="F239" s="81">
        <f>+C239*E239</f>
        <v>0</v>
      </c>
      <c r="G239" s="82">
        <f>SUM(F239)</f>
        <v>0</v>
      </c>
    </row>
    <row r="240" spans="1:7" x14ac:dyDescent="0.25">
      <c r="A240" s="77"/>
      <c r="B240" s="100"/>
      <c r="C240" s="79"/>
      <c r="D240" s="80"/>
      <c r="E240" s="81"/>
      <c r="F240" s="80"/>
      <c r="G240" s="96"/>
    </row>
    <row r="241" spans="1:7" x14ac:dyDescent="0.25">
      <c r="A241" s="97">
        <v>6</v>
      </c>
      <c r="B241" s="103" t="s">
        <v>164</v>
      </c>
      <c r="C241" s="104"/>
      <c r="D241" s="99"/>
      <c r="E241" s="81"/>
      <c r="F241" s="81"/>
      <c r="G241" s="82"/>
    </row>
    <row r="242" spans="1:7" ht="30" x14ac:dyDescent="0.25">
      <c r="A242" s="105">
        <v>6.1</v>
      </c>
      <c r="B242" s="98" t="s">
        <v>162</v>
      </c>
      <c r="C242" s="104">
        <v>647.40763525660122</v>
      </c>
      <c r="D242" s="99" t="s">
        <v>39</v>
      </c>
      <c r="E242" s="81"/>
      <c r="F242" s="81">
        <f>+C242*E242</f>
        <v>0</v>
      </c>
      <c r="G242" s="82"/>
    </row>
    <row r="243" spans="1:7" ht="30" x14ac:dyDescent="0.25">
      <c r="A243" s="105">
        <v>6.2</v>
      </c>
      <c r="B243" s="98" t="s">
        <v>165</v>
      </c>
      <c r="C243" s="104">
        <v>484.47834547408144</v>
      </c>
      <c r="D243" s="99" t="s">
        <v>39</v>
      </c>
      <c r="E243" s="81"/>
      <c r="F243" s="81">
        <f>+C243*E243</f>
        <v>0</v>
      </c>
      <c r="G243" s="82">
        <f>SUM(F242:F243)</f>
        <v>0</v>
      </c>
    </row>
    <row r="244" spans="1:7" x14ac:dyDescent="0.25">
      <c r="A244" s="77"/>
      <c r="B244" s="100"/>
      <c r="C244" s="79"/>
      <c r="D244" s="80"/>
      <c r="E244" s="81"/>
      <c r="F244" s="80"/>
      <c r="G244" s="96"/>
    </row>
    <row r="245" spans="1:7" x14ac:dyDescent="0.25">
      <c r="A245" s="97">
        <v>7</v>
      </c>
      <c r="B245" s="103" t="s">
        <v>180</v>
      </c>
      <c r="C245" s="79"/>
      <c r="D245" s="80"/>
      <c r="E245" s="81"/>
      <c r="F245" s="80"/>
      <c r="G245" s="96"/>
    </row>
    <row r="246" spans="1:7" ht="30" x14ac:dyDescent="0.25">
      <c r="A246" s="110">
        <v>7.1</v>
      </c>
      <c r="B246" s="153" t="s">
        <v>393</v>
      </c>
      <c r="C246" s="104">
        <v>5688</v>
      </c>
      <c r="D246" s="99" t="s">
        <v>39</v>
      </c>
      <c r="E246" s="81"/>
      <c r="F246" s="81">
        <f>+C246*E246</f>
        <v>0</v>
      </c>
      <c r="G246" s="82">
        <f>SUM(F246:F246)</f>
        <v>0</v>
      </c>
    </row>
    <row r="247" spans="1:7" x14ac:dyDescent="0.25">
      <c r="A247" s="77"/>
      <c r="B247" s="100"/>
      <c r="C247" s="79"/>
      <c r="D247" s="80"/>
      <c r="E247" s="81"/>
      <c r="F247" s="80"/>
      <c r="G247" s="96"/>
    </row>
    <row r="248" spans="1:7" x14ac:dyDescent="0.25">
      <c r="A248" s="97">
        <v>8</v>
      </c>
      <c r="B248" s="95" t="s">
        <v>182</v>
      </c>
      <c r="C248" s="79"/>
      <c r="D248" s="80"/>
      <c r="E248" s="81"/>
      <c r="F248" s="80"/>
      <c r="G248" s="96"/>
    </row>
    <row r="249" spans="1:7" x14ac:dyDescent="0.25">
      <c r="A249" s="105">
        <v>8.1</v>
      </c>
      <c r="B249" s="100" t="s">
        <v>184</v>
      </c>
      <c r="C249" s="104">
        <v>760.64</v>
      </c>
      <c r="D249" s="99" t="s">
        <v>26</v>
      </c>
      <c r="E249" s="81"/>
      <c r="F249" s="81">
        <f>+C249*E249</f>
        <v>0</v>
      </c>
      <c r="G249" s="101">
        <f>SUM(F248:F249)</f>
        <v>0</v>
      </c>
    </row>
    <row r="250" spans="1:7" x14ac:dyDescent="0.25">
      <c r="A250" s="77"/>
      <c r="B250" s="100"/>
      <c r="C250" s="79"/>
      <c r="D250" s="80"/>
      <c r="E250" s="81"/>
      <c r="F250" s="80"/>
      <c r="G250" s="96"/>
    </row>
    <row r="251" spans="1:7" x14ac:dyDescent="0.25">
      <c r="A251" s="97">
        <v>9</v>
      </c>
      <c r="B251" s="95" t="s">
        <v>292</v>
      </c>
      <c r="C251" s="79"/>
      <c r="D251" s="80"/>
      <c r="E251" s="81"/>
      <c r="F251" s="80"/>
      <c r="G251" s="96"/>
    </row>
    <row r="252" spans="1:7" x14ac:dyDescent="0.25">
      <c r="A252" s="97"/>
      <c r="B252" s="95" t="s">
        <v>167</v>
      </c>
      <c r="C252" s="79"/>
      <c r="D252" s="80"/>
      <c r="E252" s="80"/>
      <c r="F252" s="80"/>
      <c r="G252" s="96"/>
    </row>
    <row r="253" spans="1:7" x14ac:dyDescent="0.25">
      <c r="A253" s="105">
        <v>9.1</v>
      </c>
      <c r="B253" s="100" t="s">
        <v>179</v>
      </c>
      <c r="C253" s="104">
        <v>1</v>
      </c>
      <c r="D253" s="99" t="s">
        <v>28</v>
      </c>
      <c r="E253" s="81"/>
      <c r="F253" s="81">
        <f>+C253*E253</f>
        <v>0</v>
      </c>
      <c r="G253" s="96"/>
    </row>
    <row r="254" spans="1:7" x14ac:dyDescent="0.25">
      <c r="A254" s="97"/>
      <c r="B254" s="95" t="s">
        <v>35</v>
      </c>
      <c r="C254" s="79"/>
      <c r="D254" s="99"/>
      <c r="E254" s="81"/>
      <c r="F254" s="80"/>
      <c r="G254" s="96"/>
    </row>
    <row r="255" spans="1:7" x14ac:dyDescent="0.25">
      <c r="A255" s="105">
        <v>9.1999999999999993</v>
      </c>
      <c r="B255" s="100" t="s">
        <v>185</v>
      </c>
      <c r="C255" s="104">
        <v>25.516793286382374</v>
      </c>
      <c r="D255" s="99" t="s">
        <v>30</v>
      </c>
      <c r="E255" s="81"/>
      <c r="F255" s="81">
        <f>+C255*E255</f>
        <v>0</v>
      </c>
      <c r="G255" s="101"/>
    </row>
    <row r="256" spans="1:7" x14ac:dyDescent="0.25">
      <c r="A256" s="105">
        <v>9.3000000000000007</v>
      </c>
      <c r="B256" s="100" t="s">
        <v>186</v>
      </c>
      <c r="C256" s="104">
        <v>14.034236311239193</v>
      </c>
      <c r="D256" s="99" t="s">
        <v>30</v>
      </c>
      <c r="E256" s="81"/>
      <c r="F256" s="81">
        <f>+C256*E256</f>
        <v>0</v>
      </c>
      <c r="G256" s="96"/>
    </row>
    <row r="257" spans="1:7" x14ac:dyDescent="0.25">
      <c r="A257" s="97"/>
      <c r="B257" s="95" t="s">
        <v>168</v>
      </c>
      <c r="C257" s="79"/>
      <c r="D257" s="99"/>
      <c r="E257" s="81"/>
      <c r="F257" s="80"/>
      <c r="G257" s="96"/>
    </row>
    <row r="258" spans="1:7" x14ac:dyDescent="0.25">
      <c r="A258" s="105">
        <v>9.4</v>
      </c>
      <c r="B258" s="100" t="s">
        <v>187</v>
      </c>
      <c r="C258" s="104">
        <v>7.9739999162855639</v>
      </c>
      <c r="D258" s="99" t="s">
        <v>30</v>
      </c>
      <c r="E258" s="81"/>
      <c r="F258" s="81">
        <f>+C258*E258</f>
        <v>0</v>
      </c>
      <c r="G258" s="101"/>
    </row>
    <row r="259" spans="1:7" x14ac:dyDescent="0.25">
      <c r="A259" s="105">
        <v>9.5</v>
      </c>
      <c r="B259" s="100" t="s">
        <v>188</v>
      </c>
      <c r="C259" s="104">
        <v>2.2703998208004297</v>
      </c>
      <c r="D259" s="99" t="s">
        <v>30</v>
      </c>
      <c r="E259" s="81"/>
      <c r="F259" s="81">
        <f>+C259*E259</f>
        <v>0</v>
      </c>
      <c r="G259" s="96"/>
    </row>
    <row r="260" spans="1:7" x14ac:dyDescent="0.25">
      <c r="A260" s="105">
        <v>9.6</v>
      </c>
      <c r="B260" s="100" t="s">
        <v>189</v>
      </c>
      <c r="C260" s="104">
        <v>1.6320000172895963</v>
      </c>
      <c r="D260" s="99" t="s">
        <v>30</v>
      </c>
      <c r="E260" s="81"/>
      <c r="F260" s="81">
        <f>+C260*E260</f>
        <v>0</v>
      </c>
      <c r="G260" s="101"/>
    </row>
    <row r="261" spans="1:7" x14ac:dyDescent="0.25">
      <c r="A261" s="105">
        <v>9.6999999999999993</v>
      </c>
      <c r="B261" s="100" t="s">
        <v>190</v>
      </c>
      <c r="C261" s="104">
        <v>0.76800002954317159</v>
      </c>
      <c r="D261" s="99" t="s">
        <v>30</v>
      </c>
      <c r="E261" s="81"/>
      <c r="F261" s="81">
        <f>+C261*E261</f>
        <v>0</v>
      </c>
      <c r="G261" s="96"/>
    </row>
    <row r="262" spans="1:7" x14ac:dyDescent="0.25">
      <c r="A262" s="105">
        <v>9.8000000000000007</v>
      </c>
      <c r="B262" s="100" t="s">
        <v>191</v>
      </c>
      <c r="C262" s="104">
        <v>7.2503997737062411</v>
      </c>
      <c r="D262" s="99" t="s">
        <v>30</v>
      </c>
      <c r="E262" s="81"/>
      <c r="F262" s="81">
        <f>+C262*E262</f>
        <v>0</v>
      </c>
      <c r="G262" s="101"/>
    </row>
    <row r="263" spans="1:7" x14ac:dyDescent="0.25">
      <c r="A263" s="97"/>
      <c r="B263" s="95" t="s">
        <v>169</v>
      </c>
      <c r="C263" s="79"/>
      <c r="D263" s="99"/>
      <c r="E263" s="81"/>
      <c r="F263" s="80"/>
      <c r="G263" s="96"/>
    </row>
    <row r="264" spans="1:7" x14ac:dyDescent="0.25">
      <c r="A264" s="105">
        <v>9.9</v>
      </c>
      <c r="B264" s="100" t="s">
        <v>192</v>
      </c>
      <c r="C264" s="104">
        <v>178.10400144949756</v>
      </c>
      <c r="D264" s="99" t="s">
        <v>39</v>
      </c>
      <c r="E264" s="81"/>
      <c r="F264" s="81">
        <f>+C264*E264</f>
        <v>0</v>
      </c>
      <c r="G264" s="96"/>
    </row>
    <row r="265" spans="1:7" x14ac:dyDescent="0.25">
      <c r="A265" s="107">
        <v>9.1</v>
      </c>
      <c r="B265" s="100" t="s">
        <v>193</v>
      </c>
      <c r="C265" s="104">
        <v>8</v>
      </c>
      <c r="D265" s="99" t="s">
        <v>34</v>
      </c>
      <c r="E265" s="81"/>
      <c r="F265" s="81">
        <f>+C265*E265</f>
        <v>0</v>
      </c>
      <c r="G265" s="101"/>
    </row>
    <row r="266" spans="1:7" x14ac:dyDescent="0.25">
      <c r="A266" s="97"/>
      <c r="B266" s="95" t="s">
        <v>40</v>
      </c>
      <c r="C266" s="79"/>
      <c r="D266" s="99"/>
      <c r="E266" s="81"/>
      <c r="F266" s="80"/>
      <c r="G266" s="96"/>
    </row>
    <row r="267" spans="1:7" x14ac:dyDescent="0.25">
      <c r="A267" s="105">
        <v>9.11</v>
      </c>
      <c r="B267" s="100" t="s">
        <v>194</v>
      </c>
      <c r="C267" s="104">
        <v>124.49601148691768</v>
      </c>
      <c r="D267" s="99" t="s">
        <v>39</v>
      </c>
      <c r="E267" s="81"/>
      <c r="F267" s="81">
        <f>+C267*E267</f>
        <v>0</v>
      </c>
      <c r="G267" s="96"/>
    </row>
    <row r="268" spans="1:7" x14ac:dyDescent="0.25">
      <c r="A268" s="105">
        <v>9.1199999999999992</v>
      </c>
      <c r="B268" s="100" t="s">
        <v>195</v>
      </c>
      <c r="C268" s="104">
        <v>60.42</v>
      </c>
      <c r="D268" s="99" t="s">
        <v>39</v>
      </c>
      <c r="E268" s="81"/>
      <c r="F268" s="81">
        <f>+C268*E268</f>
        <v>0</v>
      </c>
      <c r="G268" s="101"/>
    </row>
    <row r="269" spans="1:7" x14ac:dyDescent="0.25">
      <c r="A269" s="105">
        <v>9.1300000000000008</v>
      </c>
      <c r="B269" s="100" t="s">
        <v>196</v>
      </c>
      <c r="C269" s="104">
        <v>60.42</v>
      </c>
      <c r="D269" s="99" t="s">
        <v>39</v>
      </c>
      <c r="E269" s="81"/>
      <c r="F269" s="81">
        <f>+C269*E269</f>
        <v>0</v>
      </c>
      <c r="G269" s="101"/>
    </row>
    <row r="270" spans="1:7" x14ac:dyDescent="0.25">
      <c r="A270" s="105">
        <v>9.14</v>
      </c>
      <c r="B270" s="100" t="s">
        <v>197</v>
      </c>
      <c r="C270" s="104">
        <v>114.4</v>
      </c>
      <c r="D270" s="99" t="s">
        <v>26</v>
      </c>
      <c r="E270" s="81"/>
      <c r="F270" s="81">
        <f>+C270*E270</f>
        <v>0</v>
      </c>
      <c r="G270" s="101"/>
    </row>
    <row r="271" spans="1:7" x14ac:dyDescent="0.25">
      <c r="A271" s="97"/>
      <c r="B271" s="95" t="s">
        <v>170</v>
      </c>
      <c r="C271" s="79"/>
      <c r="D271" s="99"/>
      <c r="E271" s="81"/>
      <c r="F271" s="80"/>
      <c r="G271" s="96"/>
    </row>
    <row r="272" spans="1:7" x14ac:dyDescent="0.25">
      <c r="A272" s="105">
        <v>9.15</v>
      </c>
      <c r="B272" s="100" t="s">
        <v>198</v>
      </c>
      <c r="C272" s="104">
        <v>44.38</v>
      </c>
      <c r="D272" s="99" t="s">
        <v>39</v>
      </c>
      <c r="E272" s="81"/>
      <c r="F272" s="81">
        <f>+C272*E272</f>
        <v>0</v>
      </c>
      <c r="G272" s="101"/>
    </row>
    <row r="273" spans="1:7" x14ac:dyDescent="0.25">
      <c r="A273" s="97"/>
      <c r="B273" s="95" t="s">
        <v>171</v>
      </c>
      <c r="C273" s="79"/>
      <c r="D273" s="99"/>
      <c r="E273" s="81"/>
      <c r="F273" s="80"/>
      <c r="G273" s="96"/>
    </row>
    <row r="274" spans="1:7" x14ac:dyDescent="0.25">
      <c r="A274" s="105">
        <v>9.16</v>
      </c>
      <c r="B274" s="100" t="s">
        <v>199</v>
      </c>
      <c r="C274" s="104">
        <v>144.88</v>
      </c>
      <c r="D274" s="99" t="s">
        <v>39</v>
      </c>
      <c r="E274" s="81"/>
      <c r="F274" s="81">
        <f>+C274*E274</f>
        <v>0</v>
      </c>
      <c r="G274" s="101"/>
    </row>
    <row r="275" spans="1:7" x14ac:dyDescent="0.25">
      <c r="A275" s="97"/>
      <c r="B275" s="95" t="s">
        <v>172</v>
      </c>
      <c r="C275" s="79"/>
      <c r="D275" s="99"/>
      <c r="E275" s="81"/>
      <c r="F275" s="80"/>
      <c r="G275" s="96"/>
    </row>
    <row r="276" spans="1:7" ht="30" x14ac:dyDescent="0.25">
      <c r="A276" s="105">
        <v>9.17</v>
      </c>
      <c r="B276" s="98" t="s">
        <v>200</v>
      </c>
      <c r="C276" s="104">
        <v>8</v>
      </c>
      <c r="D276" s="99" t="s">
        <v>34</v>
      </c>
      <c r="E276" s="81"/>
      <c r="F276" s="81">
        <f>+C276*E276</f>
        <v>0</v>
      </c>
      <c r="G276" s="101"/>
    </row>
    <row r="277" spans="1:7" x14ac:dyDescent="0.25">
      <c r="A277" s="105">
        <v>9.18</v>
      </c>
      <c r="B277" s="100" t="s">
        <v>201</v>
      </c>
      <c r="C277" s="104">
        <v>61.977600000000002</v>
      </c>
      <c r="D277" s="99" t="s">
        <v>202</v>
      </c>
      <c r="E277" s="81"/>
      <c r="F277" s="81">
        <f>+C277*E277</f>
        <v>0</v>
      </c>
      <c r="G277" s="101"/>
    </row>
    <row r="278" spans="1:7" x14ac:dyDescent="0.25">
      <c r="A278" s="97"/>
      <c r="B278" s="95" t="s">
        <v>173</v>
      </c>
      <c r="C278" s="79"/>
      <c r="D278" s="99"/>
      <c r="E278" s="81"/>
      <c r="F278" s="80"/>
      <c r="G278" s="96"/>
    </row>
    <row r="279" spans="1:7" x14ac:dyDescent="0.25">
      <c r="A279" s="105">
        <v>9.19</v>
      </c>
      <c r="B279" s="100" t="s">
        <v>203</v>
      </c>
      <c r="C279" s="104">
        <v>4</v>
      </c>
      <c r="D279" s="99" t="s">
        <v>34</v>
      </c>
      <c r="E279" s="81"/>
      <c r="F279" s="81">
        <f>+C279*E279</f>
        <v>0</v>
      </c>
      <c r="G279" s="101"/>
    </row>
    <row r="280" spans="1:7" x14ac:dyDescent="0.25">
      <c r="A280" s="97"/>
      <c r="B280" s="95" t="s">
        <v>174</v>
      </c>
      <c r="C280" s="79"/>
      <c r="D280" s="99"/>
      <c r="E280" s="81"/>
      <c r="F280" s="80"/>
      <c r="G280" s="96"/>
    </row>
    <row r="281" spans="1:7" ht="30" x14ac:dyDescent="0.25">
      <c r="A281" s="107">
        <v>9.1999999999999993</v>
      </c>
      <c r="B281" s="98" t="s">
        <v>204</v>
      </c>
      <c r="C281" s="104">
        <v>1</v>
      </c>
      <c r="D281" s="99" t="s">
        <v>28</v>
      </c>
      <c r="E281" s="81"/>
      <c r="F281" s="81">
        <f t="shared" ref="F281:F290" si="8">+C281*E281</f>
        <v>0</v>
      </c>
      <c r="G281" s="101"/>
    </row>
    <row r="282" spans="1:7" x14ac:dyDescent="0.25">
      <c r="A282" s="105">
        <v>9.2100000000000009</v>
      </c>
      <c r="B282" s="98" t="s">
        <v>205</v>
      </c>
      <c r="C282" s="104">
        <v>1</v>
      </c>
      <c r="D282" s="99" t="s">
        <v>28</v>
      </c>
      <c r="E282" s="81"/>
      <c r="F282" s="81">
        <f t="shared" si="8"/>
        <v>0</v>
      </c>
      <c r="G282" s="101"/>
    </row>
    <row r="283" spans="1:7" x14ac:dyDescent="0.25">
      <c r="A283" s="105">
        <v>9.2200000000000006</v>
      </c>
      <c r="B283" s="100" t="s">
        <v>206</v>
      </c>
      <c r="C283" s="104">
        <v>4</v>
      </c>
      <c r="D283" s="99" t="s">
        <v>34</v>
      </c>
      <c r="E283" s="81"/>
      <c r="F283" s="81">
        <f t="shared" si="8"/>
        <v>0</v>
      </c>
      <c r="G283" s="101"/>
    </row>
    <row r="284" spans="1:7" x14ac:dyDescent="0.25">
      <c r="A284" s="105">
        <v>9.23</v>
      </c>
      <c r="B284" s="100" t="s">
        <v>207</v>
      </c>
      <c r="C284" s="104">
        <v>8</v>
      </c>
      <c r="D284" s="99" t="s">
        <v>34</v>
      </c>
      <c r="E284" s="81"/>
      <c r="F284" s="81">
        <f t="shared" si="8"/>
        <v>0</v>
      </c>
      <c r="G284" s="101"/>
    </row>
    <row r="285" spans="1:7" x14ac:dyDescent="0.25">
      <c r="A285" s="105">
        <v>9.24</v>
      </c>
      <c r="B285" s="100" t="s">
        <v>208</v>
      </c>
      <c r="C285" s="104">
        <v>4</v>
      </c>
      <c r="D285" s="99" t="s">
        <v>34</v>
      </c>
      <c r="E285" s="81"/>
      <c r="F285" s="81">
        <f t="shared" si="8"/>
        <v>0</v>
      </c>
      <c r="G285" s="101"/>
    </row>
    <row r="286" spans="1:7" ht="30" x14ac:dyDescent="0.25">
      <c r="A286" s="105">
        <v>9.25</v>
      </c>
      <c r="B286" s="98" t="s">
        <v>209</v>
      </c>
      <c r="C286" s="104">
        <v>1</v>
      </c>
      <c r="D286" s="99" t="s">
        <v>28</v>
      </c>
      <c r="E286" s="81"/>
      <c r="F286" s="81">
        <f t="shared" si="8"/>
        <v>0</v>
      </c>
      <c r="G286" s="101"/>
    </row>
    <row r="287" spans="1:7" x14ac:dyDescent="0.25">
      <c r="A287" s="105">
        <v>9.26</v>
      </c>
      <c r="B287" s="98" t="s">
        <v>210</v>
      </c>
      <c r="C287" s="104">
        <v>8</v>
      </c>
      <c r="D287" s="99" t="s">
        <v>34</v>
      </c>
      <c r="E287" s="81"/>
      <c r="F287" s="81">
        <f t="shared" si="8"/>
        <v>0</v>
      </c>
      <c r="G287" s="101"/>
    </row>
    <row r="288" spans="1:7" ht="30" x14ac:dyDescent="0.25">
      <c r="A288" s="105">
        <v>9.27</v>
      </c>
      <c r="B288" s="98" t="s">
        <v>211</v>
      </c>
      <c r="C288" s="104">
        <v>4</v>
      </c>
      <c r="D288" s="99" t="s">
        <v>34</v>
      </c>
      <c r="E288" s="81"/>
      <c r="F288" s="81">
        <f t="shared" si="8"/>
        <v>0</v>
      </c>
      <c r="G288" s="101"/>
    </row>
    <row r="289" spans="1:7" ht="30" x14ac:dyDescent="0.25">
      <c r="A289" s="105">
        <v>9.2799999999999994</v>
      </c>
      <c r="B289" s="98" t="s">
        <v>212</v>
      </c>
      <c r="C289" s="104">
        <v>2</v>
      </c>
      <c r="D289" s="99" t="s">
        <v>34</v>
      </c>
      <c r="E289" s="81"/>
      <c r="F289" s="81">
        <f t="shared" si="8"/>
        <v>0</v>
      </c>
      <c r="G289" s="101"/>
    </row>
    <row r="290" spans="1:7" x14ac:dyDescent="0.25">
      <c r="A290" s="105">
        <v>9.2899999999999991</v>
      </c>
      <c r="B290" s="98" t="s">
        <v>213</v>
      </c>
      <c r="C290" s="104">
        <v>1</v>
      </c>
      <c r="D290" s="99" t="s">
        <v>28</v>
      </c>
      <c r="E290" s="81"/>
      <c r="F290" s="81">
        <f t="shared" si="8"/>
        <v>0</v>
      </c>
      <c r="G290" s="101"/>
    </row>
    <row r="291" spans="1:7" x14ac:dyDescent="0.25">
      <c r="A291" s="97"/>
      <c r="B291" s="95" t="s">
        <v>175</v>
      </c>
      <c r="C291" s="79"/>
      <c r="D291" s="99"/>
      <c r="E291" s="81"/>
      <c r="F291" s="80"/>
      <c r="G291" s="96"/>
    </row>
    <row r="292" spans="1:7" x14ac:dyDescent="0.25">
      <c r="A292" s="107">
        <v>9.3000000000000007</v>
      </c>
      <c r="B292" s="100" t="s">
        <v>214</v>
      </c>
      <c r="C292" s="104">
        <v>12</v>
      </c>
      <c r="D292" s="99" t="s">
        <v>34</v>
      </c>
      <c r="E292" s="81"/>
      <c r="F292" s="81">
        <f t="shared" ref="F292:F298" si="9">+C292*E292</f>
        <v>0</v>
      </c>
      <c r="G292" s="101"/>
    </row>
    <row r="293" spans="1:7" x14ac:dyDescent="0.25">
      <c r="A293" s="107">
        <v>9.31</v>
      </c>
      <c r="B293" s="100" t="s">
        <v>215</v>
      </c>
      <c r="C293" s="104">
        <v>4</v>
      </c>
      <c r="D293" s="99" t="s">
        <v>34</v>
      </c>
      <c r="E293" s="81"/>
      <c r="F293" s="81">
        <f t="shared" si="9"/>
        <v>0</v>
      </c>
      <c r="G293" s="101"/>
    </row>
    <row r="294" spans="1:7" x14ac:dyDescent="0.25">
      <c r="A294" s="107">
        <v>9.32</v>
      </c>
      <c r="B294" s="100" t="s">
        <v>216</v>
      </c>
      <c r="C294" s="104">
        <v>4</v>
      </c>
      <c r="D294" s="99" t="s">
        <v>34</v>
      </c>
      <c r="E294" s="81"/>
      <c r="F294" s="81">
        <f t="shared" si="9"/>
        <v>0</v>
      </c>
      <c r="G294" s="101"/>
    </row>
    <row r="295" spans="1:7" x14ac:dyDescent="0.25">
      <c r="A295" s="107">
        <v>9.33</v>
      </c>
      <c r="B295" s="100" t="s">
        <v>218</v>
      </c>
      <c r="C295" s="104">
        <v>12</v>
      </c>
      <c r="D295" s="99" t="s">
        <v>34</v>
      </c>
      <c r="E295" s="81"/>
      <c r="F295" s="81">
        <f t="shared" si="9"/>
        <v>0</v>
      </c>
      <c r="G295" s="101"/>
    </row>
    <row r="296" spans="1:7" x14ac:dyDescent="0.25">
      <c r="A296" s="107">
        <v>9.34</v>
      </c>
      <c r="B296" s="100" t="s">
        <v>217</v>
      </c>
      <c r="C296" s="104">
        <v>2</v>
      </c>
      <c r="D296" s="99" t="s">
        <v>34</v>
      </c>
      <c r="E296" s="81"/>
      <c r="F296" s="81">
        <f t="shared" si="9"/>
        <v>0</v>
      </c>
      <c r="G296" s="101"/>
    </row>
    <row r="297" spans="1:7" ht="60" x14ac:dyDescent="0.25">
      <c r="A297" s="107">
        <v>9.35</v>
      </c>
      <c r="B297" s="98" t="s">
        <v>219</v>
      </c>
      <c r="C297" s="104">
        <v>300</v>
      </c>
      <c r="D297" s="99" t="s">
        <v>148</v>
      </c>
      <c r="E297" s="81"/>
      <c r="F297" s="81">
        <f t="shared" si="9"/>
        <v>0</v>
      </c>
      <c r="G297" s="101"/>
    </row>
    <row r="298" spans="1:7" x14ac:dyDescent="0.25">
      <c r="A298" s="107">
        <v>9.36</v>
      </c>
      <c r="B298" s="100" t="s">
        <v>220</v>
      </c>
      <c r="C298" s="104">
        <v>1</v>
      </c>
      <c r="D298" s="99" t="s">
        <v>28</v>
      </c>
      <c r="E298" s="81"/>
      <c r="F298" s="81">
        <f t="shared" si="9"/>
        <v>0</v>
      </c>
      <c r="G298" s="101"/>
    </row>
    <row r="299" spans="1:7" x14ac:dyDescent="0.25">
      <c r="A299" s="97"/>
      <c r="B299" s="95" t="s">
        <v>176</v>
      </c>
      <c r="C299" s="79"/>
      <c r="D299" s="99"/>
      <c r="E299" s="81"/>
      <c r="F299" s="80"/>
      <c r="G299" s="96"/>
    </row>
    <row r="300" spans="1:7" x14ac:dyDescent="0.25">
      <c r="A300" s="107">
        <v>9.3699999999999992</v>
      </c>
      <c r="B300" s="100" t="s">
        <v>37</v>
      </c>
      <c r="C300" s="104">
        <v>60.42</v>
      </c>
      <c r="D300" s="99" t="s">
        <v>39</v>
      </c>
      <c r="E300" s="81"/>
      <c r="F300" s="81">
        <f>+C300*E300</f>
        <v>0</v>
      </c>
      <c r="G300" s="101"/>
    </row>
    <row r="301" spans="1:7" x14ac:dyDescent="0.25">
      <c r="A301" s="107">
        <v>9.3800000000000008</v>
      </c>
      <c r="B301" s="100" t="s">
        <v>221</v>
      </c>
      <c r="C301" s="104">
        <v>60.42</v>
      </c>
      <c r="D301" s="99" t="s">
        <v>39</v>
      </c>
      <c r="E301" s="81"/>
      <c r="F301" s="81">
        <f>+C301*E301</f>
        <v>0</v>
      </c>
      <c r="G301" s="101"/>
    </row>
    <row r="302" spans="1:7" x14ac:dyDescent="0.25">
      <c r="A302" s="107">
        <v>9.39</v>
      </c>
      <c r="B302" s="100" t="s">
        <v>222</v>
      </c>
      <c r="C302" s="104">
        <v>9.4719991854308496</v>
      </c>
      <c r="D302" s="99" t="s">
        <v>39</v>
      </c>
      <c r="E302" s="81"/>
      <c r="F302" s="81">
        <f>+C302*E302</f>
        <v>0</v>
      </c>
      <c r="G302" s="101"/>
    </row>
    <row r="303" spans="1:7" x14ac:dyDescent="0.25">
      <c r="A303" s="97"/>
      <c r="B303" s="95" t="s">
        <v>177</v>
      </c>
      <c r="C303" s="79"/>
      <c r="D303" s="99"/>
      <c r="E303" s="81"/>
      <c r="F303" s="80"/>
      <c r="G303" s="96"/>
    </row>
    <row r="304" spans="1:7" x14ac:dyDescent="0.25">
      <c r="A304" s="107">
        <v>9.4</v>
      </c>
      <c r="B304" s="100" t="s">
        <v>223</v>
      </c>
      <c r="C304" s="104">
        <v>184.91597704620958</v>
      </c>
      <c r="D304" s="99" t="s">
        <v>39</v>
      </c>
      <c r="E304" s="81"/>
      <c r="F304" s="81">
        <f>+C304*E304</f>
        <v>0</v>
      </c>
      <c r="G304" s="101">
        <f>SUM(F252:F304)</f>
        <v>0</v>
      </c>
    </row>
    <row r="305" spans="1:7" x14ac:dyDescent="0.25">
      <c r="A305" s="77"/>
      <c r="B305" s="100"/>
      <c r="C305" s="79"/>
      <c r="D305" s="80"/>
      <c r="E305" s="81"/>
      <c r="F305" s="80"/>
      <c r="G305" s="96"/>
    </row>
    <row r="306" spans="1:7" x14ac:dyDescent="0.25">
      <c r="A306" s="97">
        <v>10</v>
      </c>
      <c r="B306" s="95" t="s">
        <v>293</v>
      </c>
      <c r="C306" s="79"/>
      <c r="D306" s="80"/>
      <c r="E306" s="81"/>
      <c r="F306" s="80"/>
      <c r="G306" s="96"/>
    </row>
    <row r="307" spans="1:7" x14ac:dyDescent="0.25">
      <c r="A307" s="97"/>
      <c r="B307" s="95" t="s">
        <v>167</v>
      </c>
      <c r="C307" s="79"/>
      <c r="D307" s="80"/>
      <c r="E307" s="80"/>
      <c r="F307" s="80"/>
      <c r="G307" s="96"/>
    </row>
    <row r="308" spans="1:7" x14ac:dyDescent="0.25">
      <c r="A308" s="105">
        <v>10.1</v>
      </c>
      <c r="B308" s="100" t="s">
        <v>179</v>
      </c>
      <c r="C308" s="104">
        <v>1</v>
      </c>
      <c r="D308" s="99" t="s">
        <v>28</v>
      </c>
      <c r="E308" s="81"/>
      <c r="F308" s="81">
        <f>+C308*E308</f>
        <v>0</v>
      </c>
      <c r="G308" s="96"/>
    </row>
    <row r="309" spans="1:7" x14ac:dyDescent="0.25">
      <c r="A309" s="97"/>
      <c r="B309" s="95" t="s">
        <v>35</v>
      </c>
      <c r="C309" s="79"/>
      <c r="D309" s="99"/>
      <c r="E309" s="81"/>
      <c r="F309" s="80"/>
      <c r="G309" s="96"/>
    </row>
    <row r="310" spans="1:7" x14ac:dyDescent="0.25">
      <c r="A310" s="105">
        <v>10.199999999999999</v>
      </c>
      <c r="B310" s="100" t="s">
        <v>185</v>
      </c>
      <c r="C310" s="104">
        <v>37.547995341873232</v>
      </c>
      <c r="D310" s="99" t="s">
        <v>30</v>
      </c>
      <c r="E310" s="81"/>
      <c r="F310" s="81">
        <f>+C310*E310</f>
        <v>0</v>
      </c>
      <c r="G310" s="101"/>
    </row>
    <row r="311" spans="1:7" x14ac:dyDescent="0.25">
      <c r="A311" s="105">
        <v>10.3</v>
      </c>
      <c r="B311" s="100" t="s">
        <v>186</v>
      </c>
      <c r="C311" s="104">
        <v>20.651412103746399</v>
      </c>
      <c r="D311" s="99" t="s">
        <v>30</v>
      </c>
      <c r="E311" s="81"/>
      <c r="F311" s="81">
        <f>+C311*E311</f>
        <v>0</v>
      </c>
      <c r="G311" s="96"/>
    </row>
    <row r="312" spans="1:7" x14ac:dyDescent="0.25">
      <c r="A312" s="97"/>
      <c r="B312" s="95" t="s">
        <v>168</v>
      </c>
      <c r="C312" s="79"/>
      <c r="D312" s="99"/>
      <c r="E312" s="81"/>
      <c r="F312" s="80"/>
      <c r="G312" s="96"/>
    </row>
    <row r="313" spans="1:7" x14ac:dyDescent="0.25">
      <c r="A313" s="105">
        <v>10.4</v>
      </c>
      <c r="B313" s="100" t="s">
        <v>294</v>
      </c>
      <c r="C313" s="104">
        <v>3.3862502420952012</v>
      </c>
      <c r="D313" s="99" t="s">
        <v>30</v>
      </c>
      <c r="E313" s="81"/>
      <c r="F313" s="81">
        <f t="shared" ref="F313:F319" si="10">+C313*E313</f>
        <v>0</v>
      </c>
      <c r="G313" s="101"/>
    </row>
    <row r="314" spans="1:7" x14ac:dyDescent="0.25">
      <c r="A314" s="105">
        <f>+A313+0.1</f>
        <v>10.5</v>
      </c>
      <c r="B314" s="100" t="s">
        <v>295</v>
      </c>
      <c r="C314" s="104">
        <v>10.017000284537934</v>
      </c>
      <c r="D314" s="99" t="s">
        <v>30</v>
      </c>
      <c r="E314" s="81"/>
      <c r="F314" s="81">
        <f t="shared" si="10"/>
        <v>0</v>
      </c>
      <c r="G314" s="101"/>
    </row>
    <row r="315" spans="1:7" x14ac:dyDescent="0.25">
      <c r="A315" s="105">
        <f>+A314+0.1</f>
        <v>10.6</v>
      </c>
      <c r="B315" s="100" t="s">
        <v>296</v>
      </c>
      <c r="C315" s="104">
        <v>22.186501273899246</v>
      </c>
      <c r="D315" s="99" t="s">
        <v>30</v>
      </c>
      <c r="E315" s="81"/>
      <c r="F315" s="81">
        <f t="shared" si="10"/>
        <v>0</v>
      </c>
      <c r="G315" s="101"/>
    </row>
    <row r="316" spans="1:7" x14ac:dyDescent="0.25">
      <c r="A316" s="105">
        <f>+A315+0.1</f>
        <v>10.7</v>
      </c>
      <c r="B316" s="100" t="s">
        <v>297</v>
      </c>
      <c r="C316" s="104">
        <v>0.90300000729618124</v>
      </c>
      <c r="D316" s="99" t="s">
        <v>30</v>
      </c>
      <c r="E316" s="81"/>
      <c r="F316" s="81">
        <f t="shared" si="10"/>
        <v>0</v>
      </c>
      <c r="G316" s="96"/>
    </row>
    <row r="317" spans="1:7" x14ac:dyDescent="0.25">
      <c r="A317" s="105">
        <f>+A316+0.1</f>
        <v>10.799999999999999</v>
      </c>
      <c r="B317" s="100" t="s">
        <v>298</v>
      </c>
      <c r="C317" s="104">
        <v>0.81600007870181357</v>
      </c>
      <c r="D317" s="99" t="s">
        <v>30</v>
      </c>
      <c r="E317" s="81"/>
      <c r="F317" s="81">
        <f t="shared" si="10"/>
        <v>0</v>
      </c>
      <c r="G317" s="101"/>
    </row>
    <row r="318" spans="1:7" x14ac:dyDescent="0.25">
      <c r="A318" s="105">
        <f>+A317+0.1</f>
        <v>10.899999999999999</v>
      </c>
      <c r="B318" s="100" t="s">
        <v>299</v>
      </c>
      <c r="C318" s="104">
        <v>0.27</v>
      </c>
      <c r="D318" s="99" t="s">
        <v>30</v>
      </c>
      <c r="E318" s="81"/>
      <c r="F318" s="81">
        <f t="shared" si="10"/>
        <v>0</v>
      </c>
      <c r="G318" s="96"/>
    </row>
    <row r="319" spans="1:7" x14ac:dyDescent="0.25">
      <c r="A319" s="107">
        <v>10.1</v>
      </c>
      <c r="B319" s="100" t="s">
        <v>191</v>
      </c>
      <c r="C319" s="104">
        <v>8.978399687771903</v>
      </c>
      <c r="D319" s="99" t="s">
        <v>30</v>
      </c>
      <c r="E319" s="81"/>
      <c r="F319" s="81">
        <f t="shared" si="10"/>
        <v>0</v>
      </c>
      <c r="G319" s="101"/>
    </row>
    <row r="320" spans="1:7" x14ac:dyDescent="0.25">
      <c r="A320" s="97"/>
      <c r="B320" s="95" t="s">
        <v>169</v>
      </c>
      <c r="C320" s="79"/>
      <c r="D320" s="99"/>
      <c r="E320" s="81"/>
      <c r="F320" s="80"/>
      <c r="G320" s="96"/>
    </row>
    <row r="321" spans="1:7" x14ac:dyDescent="0.25">
      <c r="A321" s="105">
        <v>10.11</v>
      </c>
      <c r="B321" s="100" t="s">
        <v>300</v>
      </c>
      <c r="C321" s="104">
        <v>90.79</v>
      </c>
      <c r="D321" s="99" t="s">
        <v>39</v>
      </c>
      <c r="E321" s="81"/>
      <c r="F321" s="81">
        <f>+C321*E321</f>
        <v>0</v>
      </c>
      <c r="G321" s="96"/>
    </row>
    <row r="322" spans="1:7" x14ac:dyDescent="0.25">
      <c r="A322" s="97"/>
      <c r="B322" s="95" t="s">
        <v>40</v>
      </c>
      <c r="C322" s="79"/>
      <c r="D322" s="99"/>
      <c r="E322" s="81"/>
      <c r="F322" s="80"/>
      <c r="G322" s="96"/>
    </row>
    <row r="323" spans="1:7" x14ac:dyDescent="0.25">
      <c r="A323" s="105">
        <f>+A321+0.01</f>
        <v>10.119999999999999</v>
      </c>
      <c r="B323" s="100" t="s">
        <v>194</v>
      </c>
      <c r="C323" s="104">
        <v>293.37</v>
      </c>
      <c r="D323" s="99" t="s">
        <v>39</v>
      </c>
      <c r="E323" s="81"/>
      <c r="F323" s="81">
        <f>+C323*E323</f>
        <v>0</v>
      </c>
      <c r="G323" s="96"/>
    </row>
    <row r="324" spans="1:7" x14ac:dyDescent="0.25">
      <c r="A324" s="105">
        <f>+A323+0.01</f>
        <v>10.129999999999999</v>
      </c>
      <c r="B324" s="100" t="s">
        <v>195</v>
      </c>
      <c r="C324" s="104">
        <v>74.819999999999993</v>
      </c>
      <c r="D324" s="99" t="s">
        <v>39</v>
      </c>
      <c r="E324" s="81"/>
      <c r="F324" s="81">
        <f>+C324*E324</f>
        <v>0</v>
      </c>
      <c r="G324" s="101"/>
    </row>
    <row r="325" spans="1:7" x14ac:dyDescent="0.25">
      <c r="A325" s="105">
        <f>+A324+0.01</f>
        <v>10.139999999999999</v>
      </c>
      <c r="B325" s="100" t="s">
        <v>196</v>
      </c>
      <c r="C325" s="104">
        <v>222.73</v>
      </c>
      <c r="D325" s="99" t="s">
        <v>39</v>
      </c>
      <c r="E325" s="81"/>
      <c r="F325" s="81">
        <f>+C325*E325</f>
        <v>0</v>
      </c>
      <c r="G325" s="101"/>
    </row>
    <row r="326" spans="1:7" x14ac:dyDescent="0.25">
      <c r="A326" s="105">
        <f>+A325+0.01</f>
        <v>10.149999999999999</v>
      </c>
      <c r="B326" s="100" t="s">
        <v>197</v>
      </c>
      <c r="C326" s="104">
        <v>186</v>
      </c>
      <c r="D326" s="99" t="s">
        <v>26</v>
      </c>
      <c r="E326" s="81"/>
      <c r="F326" s="81">
        <f>+C326*E326</f>
        <v>0</v>
      </c>
      <c r="G326" s="101"/>
    </row>
    <row r="327" spans="1:7" x14ac:dyDescent="0.25">
      <c r="A327" s="97"/>
      <c r="B327" s="95" t="s">
        <v>170</v>
      </c>
      <c r="C327" s="79"/>
      <c r="D327" s="99"/>
      <c r="E327" s="81"/>
      <c r="F327" s="80"/>
      <c r="G327" s="96"/>
    </row>
    <row r="328" spans="1:7" x14ac:dyDescent="0.25">
      <c r="A328" s="105">
        <f>+A326+0.01</f>
        <v>10.159999999999998</v>
      </c>
      <c r="B328" s="100" t="s">
        <v>302</v>
      </c>
      <c r="C328" s="104">
        <v>46.26</v>
      </c>
      <c r="D328" s="99" t="s">
        <v>39</v>
      </c>
      <c r="E328" s="81"/>
      <c r="F328" s="81">
        <f t="shared" ref="F328:F334" si="11">+C328*E328</f>
        <v>0</v>
      </c>
      <c r="G328" s="101"/>
    </row>
    <row r="329" spans="1:7" x14ac:dyDescent="0.25">
      <c r="A329" s="105">
        <f t="shared" ref="A329:A334" si="12">+A328+0.01</f>
        <v>10.169999999999998</v>
      </c>
      <c r="B329" s="100" t="s">
        <v>301</v>
      </c>
      <c r="C329" s="104">
        <v>6.89</v>
      </c>
      <c r="D329" s="99" t="s">
        <v>39</v>
      </c>
      <c r="E329" s="81"/>
      <c r="F329" s="81">
        <f t="shared" si="11"/>
        <v>0</v>
      </c>
      <c r="G329" s="101"/>
    </row>
    <row r="330" spans="1:7" x14ac:dyDescent="0.25">
      <c r="A330" s="105">
        <f t="shared" si="12"/>
        <v>10.179999999999998</v>
      </c>
      <c r="B330" s="100" t="s">
        <v>303</v>
      </c>
      <c r="C330" s="104">
        <v>1.26</v>
      </c>
      <c r="D330" s="99" t="s">
        <v>39</v>
      </c>
      <c r="E330" s="81"/>
      <c r="F330" s="81">
        <f t="shared" si="11"/>
        <v>0</v>
      </c>
      <c r="G330" s="101"/>
    </row>
    <row r="331" spans="1:7" x14ac:dyDescent="0.25">
      <c r="A331" s="105">
        <f t="shared" si="12"/>
        <v>10.189999999999998</v>
      </c>
      <c r="B331" s="100" t="s">
        <v>304</v>
      </c>
      <c r="C331" s="104">
        <v>3.52</v>
      </c>
      <c r="D331" s="99" t="s">
        <v>39</v>
      </c>
      <c r="E331" s="81"/>
      <c r="F331" s="81">
        <f t="shared" si="11"/>
        <v>0</v>
      </c>
      <c r="G331" s="101"/>
    </row>
    <row r="332" spans="1:7" x14ac:dyDescent="0.25">
      <c r="A332" s="107">
        <f t="shared" si="12"/>
        <v>10.199999999999998</v>
      </c>
      <c r="B332" s="100" t="s">
        <v>305</v>
      </c>
      <c r="C332" s="104">
        <v>5.3</v>
      </c>
      <c r="D332" s="99" t="s">
        <v>39</v>
      </c>
      <c r="E332" s="81"/>
      <c r="F332" s="81">
        <f t="shared" si="11"/>
        <v>0</v>
      </c>
      <c r="G332" s="101"/>
    </row>
    <row r="333" spans="1:7" x14ac:dyDescent="0.25">
      <c r="A333" s="107">
        <f t="shared" si="12"/>
        <v>10.209999999999997</v>
      </c>
      <c r="B333" s="100" t="s">
        <v>307</v>
      </c>
      <c r="C333" s="104">
        <v>59.04</v>
      </c>
      <c r="D333" s="99" t="s">
        <v>26</v>
      </c>
      <c r="E333" s="81"/>
      <c r="F333" s="81">
        <f t="shared" si="11"/>
        <v>0</v>
      </c>
      <c r="G333" s="101"/>
    </row>
    <row r="334" spans="1:7" x14ac:dyDescent="0.25">
      <c r="A334" s="105">
        <f t="shared" si="12"/>
        <v>10.219999999999997</v>
      </c>
      <c r="B334" s="100" t="s">
        <v>306</v>
      </c>
      <c r="C334" s="104">
        <v>12.4</v>
      </c>
      <c r="D334" s="99" t="s">
        <v>26</v>
      </c>
      <c r="E334" s="81"/>
      <c r="F334" s="81">
        <f t="shared" si="11"/>
        <v>0</v>
      </c>
      <c r="G334" s="101"/>
    </row>
    <row r="335" spans="1:7" x14ac:dyDescent="0.25">
      <c r="A335" s="97"/>
      <c r="B335" s="95" t="s">
        <v>171</v>
      </c>
      <c r="C335" s="79"/>
      <c r="D335" s="99"/>
      <c r="E335" s="81"/>
      <c r="F335" s="80"/>
      <c r="G335" s="96"/>
    </row>
    <row r="336" spans="1:7" x14ac:dyDescent="0.25">
      <c r="A336" s="105">
        <f>+A334+0.01</f>
        <v>10.229999999999997</v>
      </c>
      <c r="B336" s="100" t="s">
        <v>308</v>
      </c>
      <c r="C336" s="104">
        <v>11.26</v>
      </c>
      <c r="D336" s="99" t="s">
        <v>39</v>
      </c>
      <c r="E336" s="81"/>
      <c r="F336" s="81">
        <f>+C336*E336</f>
        <v>0</v>
      </c>
      <c r="G336" s="101"/>
    </row>
    <row r="337" spans="1:7" x14ac:dyDescent="0.25">
      <c r="A337" s="105">
        <f>+A336+0.01</f>
        <v>10.239999999999997</v>
      </c>
      <c r="B337" s="100" t="s">
        <v>309</v>
      </c>
      <c r="C337" s="104">
        <v>19.52</v>
      </c>
      <c r="D337" s="99" t="s">
        <v>39</v>
      </c>
      <c r="E337" s="81"/>
      <c r="F337" s="81">
        <f>+C337*E337</f>
        <v>0</v>
      </c>
      <c r="G337" s="101"/>
    </row>
    <row r="338" spans="1:7" x14ac:dyDescent="0.25">
      <c r="A338" s="107">
        <f>+A337+0.01</f>
        <v>10.249999999999996</v>
      </c>
      <c r="B338" s="100" t="s">
        <v>310</v>
      </c>
      <c r="C338" s="104">
        <v>3.3</v>
      </c>
      <c r="D338" s="99" t="s">
        <v>39</v>
      </c>
      <c r="E338" s="81"/>
      <c r="F338" s="81">
        <f>+C338*E338</f>
        <v>0</v>
      </c>
      <c r="G338" s="101"/>
    </row>
    <row r="339" spans="1:7" x14ac:dyDescent="0.25">
      <c r="A339" s="97"/>
      <c r="B339" s="95" t="s">
        <v>311</v>
      </c>
      <c r="C339" s="79"/>
      <c r="D339" s="99"/>
      <c r="E339" s="81"/>
      <c r="F339" s="80"/>
      <c r="G339" s="96"/>
    </row>
    <row r="340" spans="1:7" x14ac:dyDescent="0.25">
      <c r="A340" s="107">
        <f>+A338+0.01</f>
        <v>10.259999999999996</v>
      </c>
      <c r="B340" s="100" t="s">
        <v>312</v>
      </c>
      <c r="C340" s="104">
        <v>17.431193771626297</v>
      </c>
      <c r="D340" s="99" t="s">
        <v>202</v>
      </c>
      <c r="E340" s="81"/>
      <c r="F340" s="81">
        <f>+C340*E340</f>
        <v>0</v>
      </c>
      <c r="G340" s="101"/>
    </row>
    <row r="341" spans="1:7" x14ac:dyDescent="0.25">
      <c r="A341" s="105">
        <f>+A340+0.01</f>
        <v>10.269999999999996</v>
      </c>
      <c r="B341" s="111" t="s">
        <v>313</v>
      </c>
      <c r="C341" s="104">
        <v>1</v>
      </c>
      <c r="D341" s="99" t="s">
        <v>28</v>
      </c>
      <c r="E341" s="81"/>
      <c r="F341" s="81">
        <f>+C341*E341</f>
        <v>0</v>
      </c>
      <c r="G341" s="101"/>
    </row>
    <row r="342" spans="1:7" x14ac:dyDescent="0.25">
      <c r="A342" s="105">
        <f>+A341+0.01</f>
        <v>10.279999999999996</v>
      </c>
      <c r="B342" s="100" t="s">
        <v>314</v>
      </c>
      <c r="C342" s="104">
        <v>1</v>
      </c>
      <c r="D342" s="99" t="s">
        <v>34</v>
      </c>
      <c r="E342" s="81"/>
      <c r="F342" s="81">
        <f>+C342*E342</f>
        <v>0</v>
      </c>
      <c r="G342" s="101"/>
    </row>
    <row r="343" spans="1:7" x14ac:dyDescent="0.25">
      <c r="A343" s="97"/>
      <c r="B343" s="95" t="s">
        <v>172</v>
      </c>
      <c r="C343" s="79"/>
      <c r="D343" s="99"/>
      <c r="E343" s="81"/>
      <c r="F343" s="80"/>
      <c r="G343" s="96"/>
    </row>
    <row r="344" spans="1:7" ht="30" x14ac:dyDescent="0.25">
      <c r="A344" s="105">
        <f>+A342+0.01</f>
        <v>10.289999999999996</v>
      </c>
      <c r="B344" s="98" t="s">
        <v>315</v>
      </c>
      <c r="C344" s="104">
        <v>8</v>
      </c>
      <c r="D344" s="99" t="s">
        <v>34</v>
      </c>
      <c r="E344" s="81"/>
      <c r="F344" s="81">
        <f>+C344*E344</f>
        <v>0</v>
      </c>
      <c r="G344" s="101"/>
    </row>
    <row r="345" spans="1:7" ht="30" x14ac:dyDescent="0.25">
      <c r="A345" s="107">
        <f>+A344+0.01</f>
        <v>10.299999999999995</v>
      </c>
      <c r="B345" s="98" t="s">
        <v>316</v>
      </c>
      <c r="C345" s="104">
        <v>1</v>
      </c>
      <c r="D345" s="99" t="s">
        <v>34</v>
      </c>
      <c r="E345" s="81"/>
      <c r="F345" s="81">
        <f>+C345*E345</f>
        <v>0</v>
      </c>
      <c r="G345" s="101"/>
    </row>
    <row r="346" spans="1:7" ht="30" x14ac:dyDescent="0.25">
      <c r="A346" s="105">
        <f>+A345+0.01</f>
        <v>10.309999999999995</v>
      </c>
      <c r="B346" s="98" t="s">
        <v>317</v>
      </c>
      <c r="C346" s="104">
        <v>1</v>
      </c>
      <c r="D346" s="99" t="s">
        <v>34</v>
      </c>
      <c r="E346" s="81"/>
      <c r="F346" s="81">
        <f>+C346*E346</f>
        <v>0</v>
      </c>
      <c r="G346" s="101"/>
    </row>
    <row r="347" spans="1:7" ht="30" x14ac:dyDescent="0.25">
      <c r="A347" s="105">
        <f>+A346+0.01</f>
        <v>10.319999999999995</v>
      </c>
      <c r="B347" s="98" t="s">
        <v>318</v>
      </c>
      <c r="C347" s="104">
        <v>6</v>
      </c>
      <c r="D347" s="99" t="s">
        <v>34</v>
      </c>
      <c r="E347" s="81"/>
      <c r="F347" s="81">
        <f>+C347*E347</f>
        <v>0</v>
      </c>
      <c r="G347" s="101"/>
    </row>
    <row r="348" spans="1:7" x14ac:dyDescent="0.25">
      <c r="A348" s="105">
        <f>+A347+0.01</f>
        <v>10.329999999999995</v>
      </c>
      <c r="B348" s="100" t="s">
        <v>319</v>
      </c>
      <c r="C348" s="104">
        <v>3</v>
      </c>
      <c r="D348" s="99" t="s">
        <v>34</v>
      </c>
      <c r="E348" s="81"/>
      <c r="F348" s="81">
        <f>+C348*E348</f>
        <v>0</v>
      </c>
      <c r="G348" s="101"/>
    </row>
    <row r="349" spans="1:7" x14ac:dyDescent="0.25">
      <c r="A349" s="97"/>
      <c r="B349" s="95" t="s">
        <v>173</v>
      </c>
      <c r="C349" s="79"/>
      <c r="D349" s="99"/>
      <c r="E349" s="81"/>
      <c r="F349" s="80"/>
      <c r="G349" s="96"/>
    </row>
    <row r="350" spans="1:7" x14ac:dyDescent="0.25">
      <c r="A350" s="107">
        <f>+A348+0.01</f>
        <v>10.339999999999995</v>
      </c>
      <c r="B350" s="100" t="s">
        <v>320</v>
      </c>
      <c r="C350" s="104">
        <v>1</v>
      </c>
      <c r="D350" s="99" t="s">
        <v>34</v>
      </c>
      <c r="E350" s="81"/>
      <c r="F350" s="81">
        <f>+C350*E350</f>
        <v>0</v>
      </c>
      <c r="G350" s="101"/>
    </row>
    <row r="351" spans="1:7" x14ac:dyDescent="0.25">
      <c r="A351" s="107">
        <f>+A350+0.01</f>
        <v>10.349999999999994</v>
      </c>
      <c r="B351" s="100" t="s">
        <v>321</v>
      </c>
      <c r="C351" s="104">
        <v>1</v>
      </c>
      <c r="D351" s="99" t="s">
        <v>34</v>
      </c>
      <c r="E351" s="81"/>
      <c r="F351" s="81">
        <f>+C351*E351</f>
        <v>0</v>
      </c>
      <c r="G351" s="101"/>
    </row>
    <row r="352" spans="1:7" x14ac:dyDescent="0.25">
      <c r="A352" s="107">
        <f>+A351+0.01</f>
        <v>10.359999999999994</v>
      </c>
      <c r="B352" s="100" t="s">
        <v>203</v>
      </c>
      <c r="C352" s="104">
        <v>5</v>
      </c>
      <c r="D352" s="99" t="s">
        <v>34</v>
      </c>
      <c r="E352" s="81"/>
      <c r="F352" s="81">
        <f>+C352*E352</f>
        <v>0</v>
      </c>
      <c r="G352" s="101"/>
    </row>
    <row r="353" spans="1:7" x14ac:dyDescent="0.25">
      <c r="A353" s="107">
        <f>+A352+0.01</f>
        <v>10.369999999999994</v>
      </c>
      <c r="B353" s="100" t="s">
        <v>322</v>
      </c>
      <c r="C353" s="104">
        <v>2</v>
      </c>
      <c r="D353" s="99" t="s">
        <v>34</v>
      </c>
      <c r="E353" s="81"/>
      <c r="F353" s="81">
        <f>+C353*E353</f>
        <v>0</v>
      </c>
      <c r="G353" s="101"/>
    </row>
    <row r="354" spans="1:7" ht="30" x14ac:dyDescent="0.25">
      <c r="A354" s="107">
        <f>+A353+0.01</f>
        <v>10.379999999999994</v>
      </c>
      <c r="B354" s="98" t="s">
        <v>323</v>
      </c>
      <c r="C354" s="104">
        <v>1</v>
      </c>
      <c r="D354" s="99" t="s">
        <v>34</v>
      </c>
      <c r="E354" s="81"/>
      <c r="F354" s="81">
        <f>+C354*E354</f>
        <v>0</v>
      </c>
      <c r="G354" s="101"/>
    </row>
    <row r="355" spans="1:7" x14ac:dyDescent="0.25">
      <c r="A355" s="97"/>
      <c r="B355" s="95" t="s">
        <v>174</v>
      </c>
      <c r="C355" s="79"/>
      <c r="D355" s="99"/>
      <c r="E355" s="81"/>
      <c r="F355" s="80"/>
      <c r="G355" s="96"/>
    </row>
    <row r="356" spans="1:7" ht="30" x14ac:dyDescent="0.25">
      <c r="A356" s="107">
        <f>+A354+0.01</f>
        <v>10.389999999999993</v>
      </c>
      <c r="B356" s="98" t="s">
        <v>204</v>
      </c>
      <c r="C356" s="104">
        <v>1</v>
      </c>
      <c r="D356" s="99" t="s">
        <v>28</v>
      </c>
      <c r="E356" s="81"/>
      <c r="F356" s="81">
        <f t="shared" ref="F356:F367" si="13">+C356*E356</f>
        <v>0</v>
      </c>
      <c r="G356" s="101"/>
    </row>
    <row r="357" spans="1:7" x14ac:dyDescent="0.25">
      <c r="A357" s="107">
        <f t="shared" ref="A357:A367" si="14">+A356+0.01</f>
        <v>10.399999999999993</v>
      </c>
      <c r="B357" s="98" t="s">
        <v>205</v>
      </c>
      <c r="C357" s="104">
        <v>1</v>
      </c>
      <c r="D357" s="99" t="s">
        <v>28</v>
      </c>
      <c r="E357" s="81"/>
      <c r="F357" s="81">
        <f t="shared" si="13"/>
        <v>0</v>
      </c>
      <c r="G357" s="101"/>
    </row>
    <row r="358" spans="1:7" x14ac:dyDescent="0.25">
      <c r="A358" s="107">
        <f t="shared" si="14"/>
        <v>10.409999999999993</v>
      </c>
      <c r="B358" s="100" t="s">
        <v>206</v>
      </c>
      <c r="C358" s="104">
        <v>4</v>
      </c>
      <c r="D358" s="99" t="s">
        <v>34</v>
      </c>
      <c r="E358" s="81"/>
      <c r="F358" s="81">
        <f t="shared" si="13"/>
        <v>0</v>
      </c>
      <c r="G358" s="101"/>
    </row>
    <row r="359" spans="1:7" x14ac:dyDescent="0.25">
      <c r="A359" s="107">
        <f t="shared" si="14"/>
        <v>10.419999999999993</v>
      </c>
      <c r="B359" s="100" t="s">
        <v>207</v>
      </c>
      <c r="C359" s="104">
        <v>6</v>
      </c>
      <c r="D359" s="99" t="s">
        <v>34</v>
      </c>
      <c r="E359" s="81"/>
      <c r="F359" s="81">
        <f t="shared" si="13"/>
        <v>0</v>
      </c>
      <c r="G359" s="101"/>
    </row>
    <row r="360" spans="1:7" x14ac:dyDescent="0.25">
      <c r="A360" s="107">
        <f t="shared" si="14"/>
        <v>10.429999999999993</v>
      </c>
      <c r="B360" s="100" t="s">
        <v>208</v>
      </c>
      <c r="C360" s="104">
        <v>2</v>
      </c>
      <c r="D360" s="99" t="s">
        <v>34</v>
      </c>
      <c r="E360" s="81"/>
      <c r="F360" s="81">
        <f t="shared" si="13"/>
        <v>0</v>
      </c>
      <c r="G360" s="101"/>
    </row>
    <row r="361" spans="1:7" ht="30" x14ac:dyDescent="0.25">
      <c r="A361" s="107">
        <f t="shared" si="14"/>
        <v>10.439999999999992</v>
      </c>
      <c r="B361" s="98" t="s">
        <v>209</v>
      </c>
      <c r="C361" s="104">
        <v>1</v>
      </c>
      <c r="D361" s="99" t="s">
        <v>28</v>
      </c>
      <c r="E361" s="81"/>
      <c r="F361" s="81">
        <f t="shared" si="13"/>
        <v>0</v>
      </c>
      <c r="G361" s="101"/>
    </row>
    <row r="362" spans="1:7" x14ac:dyDescent="0.25">
      <c r="A362" s="107">
        <f t="shared" si="14"/>
        <v>10.449999999999992</v>
      </c>
      <c r="B362" s="98" t="s">
        <v>324</v>
      </c>
      <c r="C362" s="104">
        <v>2</v>
      </c>
      <c r="D362" s="99" t="s">
        <v>34</v>
      </c>
      <c r="E362" s="81"/>
      <c r="F362" s="81">
        <f t="shared" si="13"/>
        <v>0</v>
      </c>
      <c r="G362" s="101"/>
    </row>
    <row r="363" spans="1:7" x14ac:dyDescent="0.25">
      <c r="A363" s="107">
        <f t="shared" si="14"/>
        <v>10.459999999999992</v>
      </c>
      <c r="B363" s="98" t="s">
        <v>325</v>
      </c>
      <c r="C363" s="104">
        <v>1</v>
      </c>
      <c r="D363" s="99" t="s">
        <v>34</v>
      </c>
      <c r="E363" s="81"/>
      <c r="F363" s="81">
        <f t="shared" si="13"/>
        <v>0</v>
      </c>
      <c r="G363" s="101"/>
    </row>
    <row r="364" spans="1:7" x14ac:dyDescent="0.25">
      <c r="A364" s="107">
        <f t="shared" si="14"/>
        <v>10.469999999999992</v>
      </c>
      <c r="B364" s="98" t="s">
        <v>326</v>
      </c>
      <c r="C364" s="104">
        <v>1</v>
      </c>
      <c r="D364" s="99" t="s">
        <v>34</v>
      </c>
      <c r="E364" s="81"/>
      <c r="F364" s="81">
        <f t="shared" si="13"/>
        <v>0</v>
      </c>
      <c r="G364" s="101"/>
    </row>
    <row r="365" spans="1:7" x14ac:dyDescent="0.25">
      <c r="A365" s="107">
        <f t="shared" si="14"/>
        <v>10.479999999999992</v>
      </c>
      <c r="B365" s="98" t="s">
        <v>327</v>
      </c>
      <c r="C365" s="104">
        <v>1</v>
      </c>
      <c r="D365" s="99" t="s">
        <v>34</v>
      </c>
      <c r="E365" s="81"/>
      <c r="F365" s="81">
        <f t="shared" si="13"/>
        <v>0</v>
      </c>
      <c r="G365" s="101"/>
    </row>
    <row r="366" spans="1:7" x14ac:dyDescent="0.25">
      <c r="A366" s="107">
        <f t="shared" si="14"/>
        <v>10.489999999999991</v>
      </c>
      <c r="B366" s="98" t="s">
        <v>328</v>
      </c>
      <c r="C366" s="104">
        <v>1</v>
      </c>
      <c r="D366" s="99" t="s">
        <v>34</v>
      </c>
      <c r="E366" s="81"/>
      <c r="F366" s="81">
        <f t="shared" si="13"/>
        <v>0</v>
      </c>
      <c r="G366" s="101"/>
    </row>
    <row r="367" spans="1:7" x14ac:dyDescent="0.25">
      <c r="A367" s="107">
        <f t="shared" si="14"/>
        <v>10.499999999999991</v>
      </c>
      <c r="B367" s="98" t="s">
        <v>213</v>
      </c>
      <c r="C367" s="104">
        <v>1</v>
      </c>
      <c r="D367" s="99" t="s">
        <v>28</v>
      </c>
      <c r="E367" s="81"/>
      <c r="F367" s="81">
        <f t="shared" si="13"/>
        <v>0</v>
      </c>
      <c r="G367" s="101"/>
    </row>
    <row r="368" spans="1:7" x14ac:dyDescent="0.25">
      <c r="A368" s="97"/>
      <c r="B368" s="95" t="s">
        <v>175</v>
      </c>
      <c r="C368" s="79"/>
      <c r="D368" s="99"/>
      <c r="E368" s="81"/>
      <c r="F368" s="80"/>
      <c r="G368" s="96"/>
    </row>
    <row r="369" spans="1:7" x14ac:dyDescent="0.25">
      <c r="A369" s="107">
        <f>+A367+0.01</f>
        <v>10.509999999999991</v>
      </c>
      <c r="B369" s="100" t="s">
        <v>329</v>
      </c>
      <c r="C369" s="104">
        <v>17</v>
      </c>
      <c r="D369" s="99" t="s">
        <v>34</v>
      </c>
      <c r="E369" s="81"/>
      <c r="F369" s="81">
        <f t="shared" ref="F369:F380" si="15">+C369*E369</f>
        <v>0</v>
      </c>
      <c r="G369" s="101"/>
    </row>
    <row r="370" spans="1:7" x14ac:dyDescent="0.25">
      <c r="A370" s="107">
        <f t="shared" ref="A370:A384" si="16">+A369+0.01</f>
        <v>10.519999999999991</v>
      </c>
      <c r="B370" s="100" t="s">
        <v>215</v>
      </c>
      <c r="C370" s="104">
        <v>4</v>
      </c>
      <c r="D370" s="99" t="s">
        <v>34</v>
      </c>
      <c r="E370" s="81"/>
      <c r="F370" s="81">
        <f t="shared" si="15"/>
        <v>0</v>
      </c>
      <c r="G370" s="101"/>
    </row>
    <row r="371" spans="1:7" x14ac:dyDescent="0.25">
      <c r="A371" s="107">
        <f t="shared" si="16"/>
        <v>10.52999999999999</v>
      </c>
      <c r="B371" s="100" t="s">
        <v>330</v>
      </c>
      <c r="C371" s="104">
        <v>2</v>
      </c>
      <c r="D371" s="99" t="s">
        <v>34</v>
      </c>
      <c r="E371" s="81"/>
      <c r="F371" s="81">
        <f t="shared" si="15"/>
        <v>0</v>
      </c>
      <c r="G371" s="101"/>
    </row>
    <row r="372" spans="1:7" x14ac:dyDescent="0.25">
      <c r="A372" s="107">
        <f t="shared" si="16"/>
        <v>10.53999999999999</v>
      </c>
      <c r="B372" s="100" t="s">
        <v>331</v>
      </c>
      <c r="C372" s="104">
        <v>1</v>
      </c>
      <c r="D372" s="99" t="s">
        <v>34</v>
      </c>
      <c r="E372" s="81"/>
      <c r="F372" s="81">
        <f t="shared" si="15"/>
        <v>0</v>
      </c>
      <c r="G372" s="101"/>
    </row>
    <row r="373" spans="1:7" x14ac:dyDescent="0.25">
      <c r="A373" s="107">
        <f t="shared" si="16"/>
        <v>10.54999999999999</v>
      </c>
      <c r="B373" s="100" t="s">
        <v>216</v>
      </c>
      <c r="C373" s="104">
        <v>12</v>
      </c>
      <c r="D373" s="99" t="s">
        <v>34</v>
      </c>
      <c r="E373" s="81"/>
      <c r="F373" s="81">
        <f t="shared" si="15"/>
        <v>0</v>
      </c>
      <c r="G373" s="101"/>
    </row>
    <row r="374" spans="1:7" x14ac:dyDescent="0.25">
      <c r="A374" s="107">
        <f t="shared" si="16"/>
        <v>10.55999999999999</v>
      </c>
      <c r="B374" s="100" t="s">
        <v>332</v>
      </c>
      <c r="C374" s="104">
        <v>2</v>
      </c>
      <c r="D374" s="99" t="s">
        <v>34</v>
      </c>
      <c r="E374" s="81"/>
      <c r="F374" s="81">
        <f t="shared" si="15"/>
        <v>0</v>
      </c>
      <c r="G374" s="101"/>
    </row>
    <row r="375" spans="1:7" x14ac:dyDescent="0.25">
      <c r="A375" s="107">
        <f t="shared" si="16"/>
        <v>10.56999999999999</v>
      </c>
      <c r="B375" s="100" t="s">
        <v>333</v>
      </c>
      <c r="C375" s="104">
        <v>1</v>
      </c>
      <c r="D375" s="99" t="s">
        <v>34</v>
      </c>
      <c r="E375" s="81"/>
      <c r="F375" s="81">
        <f t="shared" si="15"/>
        <v>0</v>
      </c>
      <c r="G375" s="101"/>
    </row>
    <row r="376" spans="1:7" x14ac:dyDescent="0.25">
      <c r="A376" s="107">
        <f t="shared" si="16"/>
        <v>10.579999999999989</v>
      </c>
      <c r="B376" s="100" t="s">
        <v>218</v>
      </c>
      <c r="C376" s="104">
        <v>17</v>
      </c>
      <c r="D376" s="99" t="s">
        <v>34</v>
      </c>
      <c r="E376" s="81"/>
      <c r="F376" s="81">
        <f t="shared" si="15"/>
        <v>0</v>
      </c>
      <c r="G376" s="101"/>
    </row>
    <row r="377" spans="1:7" x14ac:dyDescent="0.25">
      <c r="A377" s="107">
        <f t="shared" si="16"/>
        <v>10.589999999999989</v>
      </c>
      <c r="B377" s="100" t="s">
        <v>335</v>
      </c>
      <c r="C377" s="104">
        <v>1</v>
      </c>
      <c r="D377" s="99" t="s">
        <v>34</v>
      </c>
      <c r="E377" s="81"/>
      <c r="F377" s="81">
        <f t="shared" si="15"/>
        <v>0</v>
      </c>
      <c r="G377" s="101"/>
    </row>
    <row r="378" spans="1:7" x14ac:dyDescent="0.25">
      <c r="A378" s="107">
        <f t="shared" si="16"/>
        <v>10.599999999999989</v>
      </c>
      <c r="B378" s="100" t="s">
        <v>336</v>
      </c>
      <c r="C378" s="104">
        <v>1</v>
      </c>
      <c r="D378" s="99" t="s">
        <v>34</v>
      </c>
      <c r="E378" s="81"/>
      <c r="F378" s="81">
        <f t="shared" si="15"/>
        <v>0</v>
      </c>
      <c r="G378" s="101"/>
    </row>
    <row r="379" spans="1:7" ht="60" x14ac:dyDescent="0.25">
      <c r="A379" s="107">
        <f t="shared" si="16"/>
        <v>10.609999999999989</v>
      </c>
      <c r="B379" s="98" t="s">
        <v>337</v>
      </c>
      <c r="C379" s="104">
        <v>393.6</v>
      </c>
      <c r="D379" s="99" t="s">
        <v>148</v>
      </c>
      <c r="E379" s="81"/>
      <c r="F379" s="81">
        <f t="shared" si="15"/>
        <v>0</v>
      </c>
      <c r="G379" s="101"/>
    </row>
    <row r="380" spans="1:7" x14ac:dyDescent="0.25">
      <c r="A380" s="107">
        <f t="shared" si="16"/>
        <v>10.619999999999989</v>
      </c>
      <c r="B380" s="100" t="s">
        <v>334</v>
      </c>
      <c r="C380" s="104">
        <v>1</v>
      </c>
      <c r="D380" s="99" t="s">
        <v>28</v>
      </c>
      <c r="E380" s="81"/>
      <c r="F380" s="81">
        <f t="shared" si="15"/>
        <v>0</v>
      </c>
      <c r="G380" s="101"/>
    </row>
    <row r="381" spans="1:7" x14ac:dyDescent="0.25">
      <c r="A381" s="107">
        <f t="shared" si="16"/>
        <v>10.629999999999988</v>
      </c>
      <c r="B381" s="95" t="s">
        <v>176</v>
      </c>
      <c r="C381" s="79"/>
      <c r="D381" s="99"/>
      <c r="E381" s="81"/>
      <c r="F381" s="80"/>
      <c r="G381" s="96"/>
    </row>
    <row r="382" spans="1:7" x14ac:dyDescent="0.25">
      <c r="A382" s="107">
        <f t="shared" si="16"/>
        <v>10.639999999999988</v>
      </c>
      <c r="B382" s="100" t="s">
        <v>37</v>
      </c>
      <c r="C382" s="104">
        <v>74.819999999999993</v>
      </c>
      <c r="D382" s="99" t="s">
        <v>39</v>
      </c>
      <c r="E382" s="81"/>
      <c r="F382" s="81">
        <f>+C382*E382</f>
        <v>0</v>
      </c>
      <c r="G382" s="101"/>
    </row>
    <row r="383" spans="1:7" x14ac:dyDescent="0.25">
      <c r="A383" s="107">
        <f t="shared" si="16"/>
        <v>10.649999999999988</v>
      </c>
      <c r="B383" s="100" t="s">
        <v>221</v>
      </c>
      <c r="C383" s="104">
        <v>74.819999999999993</v>
      </c>
      <c r="D383" s="99" t="s">
        <v>39</v>
      </c>
      <c r="E383" s="81"/>
      <c r="F383" s="81">
        <f>+C383*E383</f>
        <v>0</v>
      </c>
      <c r="G383" s="101"/>
    </row>
    <row r="384" spans="1:7" x14ac:dyDescent="0.25">
      <c r="A384" s="107">
        <f t="shared" si="16"/>
        <v>10.659999999999988</v>
      </c>
      <c r="B384" s="100" t="s">
        <v>222</v>
      </c>
      <c r="C384" s="104">
        <v>7.42</v>
      </c>
      <c r="D384" s="99" t="s">
        <v>39</v>
      </c>
      <c r="E384" s="81"/>
      <c r="F384" s="81">
        <f>+C384*E384</f>
        <v>0</v>
      </c>
      <c r="G384" s="101"/>
    </row>
    <row r="385" spans="1:7" x14ac:dyDescent="0.25">
      <c r="A385" s="97"/>
      <c r="B385" s="95" t="s">
        <v>177</v>
      </c>
      <c r="C385" s="79"/>
      <c r="D385" s="99"/>
      <c r="E385" s="81"/>
      <c r="F385" s="80"/>
      <c r="G385" s="96"/>
    </row>
    <row r="386" spans="1:7" x14ac:dyDescent="0.25">
      <c r="A386" s="107">
        <f>+A384+0.01</f>
        <v>10.669999999999987</v>
      </c>
      <c r="B386" s="100" t="s">
        <v>223</v>
      </c>
      <c r="C386" s="104">
        <v>368.19</v>
      </c>
      <c r="D386" s="99" t="s">
        <v>39</v>
      </c>
      <c r="E386" s="81"/>
      <c r="F386" s="81">
        <f>+C386*E386</f>
        <v>0</v>
      </c>
      <c r="G386" s="101">
        <f>SUM(F307:F386)</f>
        <v>0</v>
      </c>
    </row>
    <row r="387" spans="1:7" x14ac:dyDescent="0.25">
      <c r="A387" s="107"/>
      <c r="B387" s="100"/>
      <c r="C387" s="104"/>
      <c r="D387" s="99"/>
      <c r="E387" s="81"/>
      <c r="F387" s="81"/>
      <c r="G387" s="101"/>
    </row>
    <row r="388" spans="1:7" x14ac:dyDescent="0.25">
      <c r="A388" s="97">
        <v>11</v>
      </c>
      <c r="B388" s="95" t="s">
        <v>338</v>
      </c>
      <c r="C388" s="79"/>
      <c r="D388" s="80"/>
      <c r="E388" s="81"/>
      <c r="F388" s="80"/>
      <c r="G388" s="96"/>
    </row>
    <row r="389" spans="1:7" x14ac:dyDescent="0.25">
      <c r="A389" s="97"/>
      <c r="B389" s="95" t="s">
        <v>167</v>
      </c>
      <c r="C389" s="79"/>
      <c r="D389" s="80"/>
      <c r="E389" s="80"/>
      <c r="F389" s="80"/>
      <c r="G389" s="96"/>
    </row>
    <row r="390" spans="1:7" x14ac:dyDescent="0.25">
      <c r="A390" s="105">
        <v>11.1</v>
      </c>
      <c r="B390" s="100" t="s">
        <v>339</v>
      </c>
      <c r="C390" s="104">
        <v>1</v>
      </c>
      <c r="D390" s="99" t="s">
        <v>28</v>
      </c>
      <c r="E390" s="81"/>
      <c r="F390" s="81">
        <f>+C390*E390</f>
        <v>0</v>
      </c>
      <c r="G390" s="96"/>
    </row>
    <row r="391" spans="1:7" x14ac:dyDescent="0.25">
      <c r="A391" s="97"/>
      <c r="B391" s="95" t="s">
        <v>35</v>
      </c>
      <c r="C391" s="79"/>
      <c r="D391" s="99"/>
      <c r="E391" s="81"/>
      <c r="F391" s="80"/>
      <c r="G391" s="96"/>
    </row>
    <row r="392" spans="1:7" x14ac:dyDescent="0.25">
      <c r="A392" s="105">
        <v>11.2</v>
      </c>
      <c r="B392" s="100" t="s">
        <v>340</v>
      </c>
      <c r="C392" s="104">
        <v>3.06</v>
      </c>
      <c r="D392" s="99" t="s">
        <v>30</v>
      </c>
      <c r="E392" s="81"/>
      <c r="F392" s="81">
        <f>+C392*E392</f>
        <v>0</v>
      </c>
      <c r="G392" s="101"/>
    </row>
    <row r="393" spans="1:7" x14ac:dyDescent="0.25">
      <c r="A393" s="105">
        <v>11.3</v>
      </c>
      <c r="B393" s="100" t="s">
        <v>341</v>
      </c>
      <c r="C393" s="104">
        <v>108</v>
      </c>
      <c r="D393" s="99" t="s">
        <v>30</v>
      </c>
      <c r="E393" s="81"/>
      <c r="F393" s="81">
        <f>+C393*E393</f>
        <v>0</v>
      </c>
      <c r="G393" s="96"/>
    </row>
    <row r="394" spans="1:7" x14ac:dyDescent="0.25">
      <c r="A394" s="105">
        <v>11.4</v>
      </c>
      <c r="B394" s="100" t="s">
        <v>342</v>
      </c>
      <c r="C394" s="104">
        <v>109.68299711815563</v>
      </c>
      <c r="D394" s="99" t="s">
        <v>30</v>
      </c>
      <c r="E394" s="81"/>
      <c r="F394" s="81">
        <f>+C394*E394</f>
        <v>0</v>
      </c>
      <c r="G394" s="96"/>
    </row>
    <row r="395" spans="1:7" x14ac:dyDescent="0.25">
      <c r="A395" s="97"/>
      <c r="B395" s="95" t="s">
        <v>168</v>
      </c>
      <c r="C395" s="79"/>
      <c r="D395" s="99"/>
      <c r="E395" s="81"/>
      <c r="F395" s="80"/>
      <c r="G395" s="96"/>
    </row>
    <row r="396" spans="1:7" x14ac:dyDescent="0.25">
      <c r="A396" s="105">
        <v>11.5</v>
      </c>
      <c r="B396" s="100" t="s">
        <v>343</v>
      </c>
      <c r="C396" s="104">
        <v>1.53</v>
      </c>
      <c r="D396" s="99" t="s">
        <v>30</v>
      </c>
      <c r="E396" s="81"/>
      <c r="F396" s="81">
        <f>+C396*E396</f>
        <v>0</v>
      </c>
      <c r="G396" s="101"/>
    </row>
    <row r="397" spans="1:7" x14ac:dyDescent="0.25">
      <c r="A397" s="105">
        <f>+A396+0.1</f>
        <v>11.6</v>
      </c>
      <c r="B397" s="100" t="s">
        <v>344</v>
      </c>
      <c r="C397" s="104">
        <v>96</v>
      </c>
      <c r="D397" s="99" t="s">
        <v>26</v>
      </c>
      <c r="E397" s="81"/>
      <c r="F397" s="81">
        <f>+C397*E397</f>
        <v>0</v>
      </c>
      <c r="G397" s="101"/>
    </row>
    <row r="398" spans="1:7" x14ac:dyDescent="0.25">
      <c r="A398" s="105">
        <f>+A397+0.1</f>
        <v>11.7</v>
      </c>
      <c r="B398" s="100" t="s">
        <v>345</v>
      </c>
      <c r="C398" s="104">
        <v>54</v>
      </c>
      <c r="D398" s="99" t="s">
        <v>30</v>
      </c>
      <c r="E398" s="81"/>
      <c r="F398" s="81">
        <f>+C398*E398</f>
        <v>0</v>
      </c>
      <c r="G398" s="101"/>
    </row>
    <row r="399" spans="1:7" x14ac:dyDescent="0.25">
      <c r="A399" s="105">
        <f>+A398+0.1</f>
        <v>11.799999999999999</v>
      </c>
      <c r="B399" s="100" t="s">
        <v>346</v>
      </c>
      <c r="C399" s="104">
        <v>2.5459999999999998</v>
      </c>
      <c r="D399" s="99" t="s">
        <v>30</v>
      </c>
      <c r="E399" s="81"/>
      <c r="F399" s="81">
        <f>+C399*E399</f>
        <v>0</v>
      </c>
      <c r="G399" s="96"/>
    </row>
    <row r="400" spans="1:7" x14ac:dyDescent="0.25">
      <c r="A400" s="97"/>
      <c r="B400" s="95" t="s">
        <v>40</v>
      </c>
      <c r="C400" s="79"/>
      <c r="D400" s="99"/>
      <c r="E400" s="81"/>
      <c r="F400" s="80"/>
      <c r="G400" s="96"/>
    </row>
    <row r="401" spans="1:7" x14ac:dyDescent="0.25">
      <c r="A401" s="105">
        <f>+A399+0.1</f>
        <v>11.899999999999999</v>
      </c>
      <c r="B401" s="100" t="s">
        <v>347</v>
      </c>
      <c r="C401" s="104">
        <v>19.120001063603489</v>
      </c>
      <c r="D401" s="99" t="s">
        <v>39</v>
      </c>
      <c r="E401" s="81"/>
      <c r="F401" s="81">
        <f>+C401*E401</f>
        <v>0</v>
      </c>
      <c r="G401" s="96"/>
    </row>
    <row r="402" spans="1:7" x14ac:dyDescent="0.25">
      <c r="A402" s="107">
        <v>11.1</v>
      </c>
      <c r="B402" s="100" t="s">
        <v>196</v>
      </c>
      <c r="C402" s="104">
        <v>19.120001063603489</v>
      </c>
      <c r="D402" s="99" t="s">
        <v>39</v>
      </c>
      <c r="E402" s="81"/>
      <c r="F402" s="81">
        <f>+C402*E402</f>
        <v>0</v>
      </c>
      <c r="G402" s="101"/>
    </row>
    <row r="403" spans="1:7" x14ac:dyDescent="0.25">
      <c r="A403" s="107">
        <v>11.11</v>
      </c>
      <c r="B403" s="100" t="s">
        <v>197</v>
      </c>
      <c r="C403" s="104">
        <v>47.2</v>
      </c>
      <c r="D403" s="99" t="s">
        <v>26</v>
      </c>
      <c r="E403" s="81"/>
      <c r="F403" s="81">
        <f>+C403*E403</f>
        <v>0</v>
      </c>
      <c r="G403" s="101"/>
    </row>
    <row r="404" spans="1:7" x14ac:dyDescent="0.25">
      <c r="A404" s="97"/>
      <c r="B404" s="95" t="s">
        <v>348</v>
      </c>
      <c r="C404" s="79"/>
      <c r="D404" s="99"/>
      <c r="E404" s="81"/>
      <c r="F404" s="80"/>
      <c r="G404" s="96"/>
    </row>
    <row r="405" spans="1:7" x14ac:dyDescent="0.25">
      <c r="A405" s="107">
        <f>+A403+0.01</f>
        <v>11.12</v>
      </c>
      <c r="B405" s="100" t="s">
        <v>149</v>
      </c>
      <c r="C405" s="104">
        <v>4</v>
      </c>
      <c r="D405" s="99" t="s">
        <v>34</v>
      </c>
      <c r="E405" s="81"/>
      <c r="F405" s="81">
        <f t="shared" ref="F405:F416" si="17">+C405*E405</f>
        <v>0</v>
      </c>
      <c r="G405" s="96"/>
    </row>
    <row r="406" spans="1:7" ht="60" x14ac:dyDescent="0.25">
      <c r="A406" s="107">
        <f t="shared" ref="A406:A416" si="18">+A405+0.01</f>
        <v>11.129999999999999</v>
      </c>
      <c r="B406" s="98" t="s">
        <v>349</v>
      </c>
      <c r="C406" s="104">
        <v>193.5</v>
      </c>
      <c r="D406" s="99" t="s">
        <v>148</v>
      </c>
      <c r="E406" s="81"/>
      <c r="F406" s="81">
        <f t="shared" si="17"/>
        <v>0</v>
      </c>
      <c r="G406" s="96"/>
    </row>
    <row r="407" spans="1:7" ht="45" x14ac:dyDescent="0.25">
      <c r="A407" s="107">
        <f t="shared" si="18"/>
        <v>11.139999999999999</v>
      </c>
      <c r="B407" s="98" t="s">
        <v>151</v>
      </c>
      <c r="C407" s="104">
        <v>264</v>
      </c>
      <c r="D407" s="99" t="s">
        <v>148</v>
      </c>
      <c r="E407" s="81"/>
      <c r="F407" s="81">
        <f t="shared" si="17"/>
        <v>0</v>
      </c>
      <c r="G407" s="96"/>
    </row>
    <row r="408" spans="1:7" x14ac:dyDescent="0.25">
      <c r="A408" s="107">
        <f t="shared" si="18"/>
        <v>11.149999999999999</v>
      </c>
      <c r="B408" s="100" t="s">
        <v>152</v>
      </c>
      <c r="C408" s="104">
        <v>188</v>
      </c>
      <c r="D408" s="99" t="s">
        <v>148</v>
      </c>
      <c r="E408" s="81"/>
      <c r="F408" s="81">
        <f t="shared" si="17"/>
        <v>0</v>
      </c>
      <c r="G408" s="96"/>
    </row>
    <row r="409" spans="1:7" ht="15.75" x14ac:dyDescent="0.25">
      <c r="A409" s="107">
        <f t="shared" si="18"/>
        <v>11.159999999999998</v>
      </c>
      <c r="B409" s="106" t="s">
        <v>350</v>
      </c>
      <c r="C409" s="104">
        <v>8</v>
      </c>
      <c r="D409" s="99" t="s">
        <v>34</v>
      </c>
      <c r="E409" s="81"/>
      <c r="F409" s="81">
        <f t="shared" si="17"/>
        <v>0</v>
      </c>
      <c r="G409" s="96"/>
    </row>
    <row r="410" spans="1:7" ht="63" x14ac:dyDescent="0.25">
      <c r="A410" s="107">
        <f t="shared" si="18"/>
        <v>11.169999999999998</v>
      </c>
      <c r="B410" s="108" t="s">
        <v>154</v>
      </c>
      <c r="C410" s="104">
        <v>5</v>
      </c>
      <c r="D410" s="99" t="s">
        <v>34</v>
      </c>
      <c r="E410" s="81"/>
      <c r="F410" s="81">
        <f t="shared" si="17"/>
        <v>0</v>
      </c>
      <c r="G410" s="96"/>
    </row>
    <row r="411" spans="1:7" ht="15.75" x14ac:dyDescent="0.25">
      <c r="A411" s="107">
        <f t="shared" si="18"/>
        <v>11.179999999999998</v>
      </c>
      <c r="B411" s="106" t="s">
        <v>351</v>
      </c>
      <c r="C411" s="104">
        <v>1</v>
      </c>
      <c r="D411" s="99" t="s">
        <v>34</v>
      </c>
      <c r="E411" s="81"/>
      <c r="F411" s="81">
        <f t="shared" si="17"/>
        <v>0</v>
      </c>
      <c r="G411" s="96"/>
    </row>
    <row r="412" spans="1:7" ht="15.75" x14ac:dyDescent="0.25">
      <c r="A412" s="107">
        <f t="shared" si="18"/>
        <v>11.189999999999998</v>
      </c>
      <c r="B412" s="106" t="s">
        <v>155</v>
      </c>
      <c r="C412" s="104">
        <v>4</v>
      </c>
      <c r="D412" s="99" t="s">
        <v>34</v>
      </c>
      <c r="E412" s="81"/>
      <c r="F412" s="81">
        <f t="shared" si="17"/>
        <v>0</v>
      </c>
      <c r="G412" s="96"/>
    </row>
    <row r="413" spans="1:7" ht="15.75" x14ac:dyDescent="0.25">
      <c r="A413" s="107">
        <f t="shared" si="18"/>
        <v>11.199999999999998</v>
      </c>
      <c r="B413" s="106" t="s">
        <v>156</v>
      </c>
      <c r="C413" s="104">
        <v>12.31</v>
      </c>
      <c r="D413" s="99" t="s">
        <v>30</v>
      </c>
      <c r="E413" s="81"/>
      <c r="F413" s="81">
        <f t="shared" si="17"/>
        <v>0</v>
      </c>
      <c r="G413" s="96"/>
    </row>
    <row r="414" spans="1:7" ht="31.5" x14ac:dyDescent="0.25">
      <c r="A414" s="107">
        <f t="shared" si="18"/>
        <v>11.209999999999997</v>
      </c>
      <c r="B414" s="108" t="s">
        <v>157</v>
      </c>
      <c r="C414" s="104">
        <v>3</v>
      </c>
      <c r="D414" s="99" t="s">
        <v>34</v>
      </c>
      <c r="E414" s="81"/>
      <c r="F414" s="81">
        <f t="shared" si="17"/>
        <v>0</v>
      </c>
      <c r="G414" s="82"/>
    </row>
    <row r="415" spans="1:7" ht="15.75" x14ac:dyDescent="0.25">
      <c r="A415" s="107">
        <f t="shared" si="18"/>
        <v>11.219999999999997</v>
      </c>
      <c r="B415" s="106" t="s">
        <v>158</v>
      </c>
      <c r="C415" s="104">
        <v>4</v>
      </c>
      <c r="D415" s="99" t="s">
        <v>34</v>
      </c>
      <c r="E415" s="81"/>
      <c r="F415" s="81">
        <f t="shared" si="17"/>
        <v>0</v>
      </c>
      <c r="G415" s="82"/>
    </row>
    <row r="416" spans="1:7" ht="15.75" x14ac:dyDescent="0.25">
      <c r="A416" s="107">
        <f t="shared" si="18"/>
        <v>11.229999999999997</v>
      </c>
      <c r="B416" s="106" t="s">
        <v>159</v>
      </c>
      <c r="C416" s="104">
        <v>1</v>
      </c>
      <c r="D416" s="99" t="s">
        <v>28</v>
      </c>
      <c r="E416" s="81"/>
      <c r="F416" s="81">
        <f t="shared" si="17"/>
        <v>0</v>
      </c>
      <c r="G416" s="82"/>
    </row>
    <row r="417" spans="1:7" x14ac:dyDescent="0.25">
      <c r="A417" s="107"/>
      <c r="B417" s="95" t="s">
        <v>352</v>
      </c>
      <c r="C417" s="79"/>
      <c r="D417" s="99"/>
      <c r="E417" s="81"/>
      <c r="F417" s="80"/>
      <c r="G417" s="96"/>
    </row>
    <row r="418" spans="1:7" ht="30" x14ac:dyDescent="0.25">
      <c r="A418" s="107">
        <f>+A416+0.01</f>
        <v>11.239999999999997</v>
      </c>
      <c r="B418" s="98" t="s">
        <v>353</v>
      </c>
      <c r="C418" s="104">
        <v>2</v>
      </c>
      <c r="D418" s="99" t="s">
        <v>34</v>
      </c>
      <c r="E418" s="81"/>
      <c r="F418" s="81">
        <f>+C418*E418</f>
        <v>0</v>
      </c>
      <c r="G418" s="101"/>
    </row>
    <row r="419" spans="1:7" x14ac:dyDescent="0.25">
      <c r="A419" s="97"/>
      <c r="B419" s="95" t="s">
        <v>177</v>
      </c>
      <c r="C419" s="79"/>
      <c r="D419" s="99"/>
      <c r="E419" s="81"/>
      <c r="F419" s="80"/>
      <c r="G419" s="96"/>
    </row>
    <row r="420" spans="1:7" x14ac:dyDescent="0.25">
      <c r="A420" s="107">
        <f>+A415+0.01</f>
        <v>11.229999999999997</v>
      </c>
      <c r="B420" s="100" t="s">
        <v>354</v>
      </c>
      <c r="C420" s="104">
        <v>19.12</v>
      </c>
      <c r="D420" s="99" t="s">
        <v>39</v>
      </c>
      <c r="E420" s="81"/>
      <c r="F420" s="81">
        <f>+C420*E420</f>
        <v>0</v>
      </c>
      <c r="G420" s="101"/>
    </row>
    <row r="421" spans="1:7" x14ac:dyDescent="0.25">
      <c r="A421" s="107">
        <f>+A420+0.01</f>
        <v>11.239999999999997</v>
      </c>
      <c r="B421" s="100" t="s">
        <v>355</v>
      </c>
      <c r="C421" s="104">
        <v>1</v>
      </c>
      <c r="D421" s="99" t="s">
        <v>39</v>
      </c>
      <c r="E421" s="81"/>
      <c r="F421" s="81">
        <f>+C421*E421</f>
        <v>0</v>
      </c>
      <c r="G421" s="101"/>
    </row>
    <row r="422" spans="1:7" x14ac:dyDescent="0.25">
      <c r="A422" s="97"/>
      <c r="B422" s="95" t="s">
        <v>356</v>
      </c>
      <c r="C422" s="79"/>
      <c r="D422" s="99"/>
      <c r="E422" s="81"/>
      <c r="F422" s="80"/>
      <c r="G422" s="96"/>
    </row>
    <row r="423" spans="1:7" ht="45" x14ac:dyDescent="0.25">
      <c r="A423" s="107">
        <f>+A421+0.01</f>
        <v>11.249999999999996</v>
      </c>
      <c r="B423" s="98" t="s">
        <v>357</v>
      </c>
      <c r="C423" s="104">
        <v>1</v>
      </c>
      <c r="D423" s="99" t="s">
        <v>28</v>
      </c>
      <c r="E423" s="81"/>
      <c r="F423" s="81">
        <f>+C423*E423</f>
        <v>0</v>
      </c>
      <c r="G423" s="101">
        <f>SUM(F389:F423)</f>
        <v>0</v>
      </c>
    </row>
    <row r="424" spans="1:7" x14ac:dyDescent="0.25">
      <c r="A424" s="107"/>
      <c r="B424" s="100"/>
      <c r="C424" s="104"/>
      <c r="D424" s="99"/>
      <c r="E424" s="81"/>
      <c r="F424" s="81"/>
      <c r="G424" s="101"/>
    </row>
    <row r="425" spans="1:7" x14ac:dyDescent="0.25">
      <c r="A425" s="97">
        <v>12</v>
      </c>
      <c r="B425" s="95" t="s">
        <v>178</v>
      </c>
      <c r="C425" s="104"/>
      <c r="D425" s="99"/>
      <c r="E425" s="81"/>
      <c r="F425" s="81"/>
      <c r="G425" s="82"/>
    </row>
    <row r="426" spans="1:7" x14ac:dyDescent="0.25">
      <c r="A426" s="112">
        <v>12.1</v>
      </c>
      <c r="B426" s="100" t="s">
        <v>224</v>
      </c>
      <c r="C426" s="104">
        <v>26</v>
      </c>
      <c r="D426" s="99" t="s">
        <v>34</v>
      </c>
      <c r="E426" s="81"/>
      <c r="F426" s="81">
        <f>+C426*E426</f>
        <v>0</v>
      </c>
      <c r="G426" s="101"/>
    </row>
    <row r="427" spans="1:7" x14ac:dyDescent="0.25">
      <c r="A427" s="112">
        <v>12.2</v>
      </c>
      <c r="B427" s="100" t="s">
        <v>358</v>
      </c>
      <c r="C427" s="104">
        <v>1</v>
      </c>
      <c r="D427" s="99" t="s">
        <v>34</v>
      </c>
      <c r="E427" s="81"/>
      <c r="F427" s="81">
        <f>+C427*E427</f>
        <v>0</v>
      </c>
      <c r="G427" s="101"/>
    </row>
    <row r="428" spans="1:7" x14ac:dyDescent="0.25">
      <c r="A428" s="112">
        <v>12.3</v>
      </c>
      <c r="B428" s="100" t="s">
        <v>225</v>
      </c>
      <c r="C428" s="104">
        <v>8</v>
      </c>
      <c r="D428" s="99" t="s">
        <v>34</v>
      </c>
      <c r="E428" s="81"/>
      <c r="F428" s="81">
        <f>+C428*E428</f>
        <v>0</v>
      </c>
      <c r="G428" s="101">
        <f>SUM(F426:F428)</f>
        <v>0</v>
      </c>
    </row>
    <row r="429" spans="1:7" x14ac:dyDescent="0.25">
      <c r="A429" s="77"/>
      <c r="B429" s="100"/>
      <c r="C429" s="79"/>
      <c r="D429" s="80"/>
      <c r="E429" s="81"/>
      <c r="F429" s="80"/>
      <c r="G429" s="82"/>
    </row>
    <row r="430" spans="1:7" x14ac:dyDescent="0.25">
      <c r="A430" s="97">
        <v>13</v>
      </c>
      <c r="B430" s="95" t="s">
        <v>178</v>
      </c>
      <c r="C430" s="104"/>
      <c r="D430" s="99"/>
      <c r="E430" s="81"/>
      <c r="F430" s="81"/>
      <c r="G430" s="82"/>
    </row>
    <row r="431" spans="1:7" ht="30" x14ac:dyDescent="0.25">
      <c r="A431" s="112">
        <v>13.1</v>
      </c>
      <c r="B431" s="98" t="s">
        <v>359</v>
      </c>
      <c r="C431" s="104">
        <v>1</v>
      </c>
      <c r="D431" s="99" t="s">
        <v>34</v>
      </c>
      <c r="E431" s="81"/>
      <c r="F431" s="81">
        <f>+C431*E431</f>
        <v>0</v>
      </c>
      <c r="G431" s="101">
        <f>SUM(F431:F431)</f>
        <v>0</v>
      </c>
    </row>
    <row r="432" spans="1:7" x14ac:dyDescent="0.25">
      <c r="A432" s="77"/>
      <c r="B432" s="100"/>
      <c r="C432" s="79"/>
      <c r="D432" s="80"/>
      <c r="E432" s="81"/>
      <c r="F432" s="80"/>
      <c r="G432" s="82"/>
    </row>
    <row r="433" spans="1:9" x14ac:dyDescent="0.25">
      <c r="A433" s="97">
        <v>14</v>
      </c>
      <c r="B433" s="95" t="s">
        <v>226</v>
      </c>
      <c r="C433" s="104"/>
      <c r="D433" s="99"/>
      <c r="E433" s="81"/>
      <c r="F433" s="81"/>
      <c r="G433" s="82"/>
    </row>
    <row r="434" spans="1:9" x14ac:dyDescent="0.25">
      <c r="A434" s="112">
        <v>14.1</v>
      </c>
      <c r="B434" s="100" t="s">
        <v>234</v>
      </c>
      <c r="C434" s="104">
        <v>1621.4695262321145</v>
      </c>
      <c r="D434" s="99" t="s">
        <v>30</v>
      </c>
      <c r="E434" s="81"/>
      <c r="F434" s="81">
        <f>+C434*E434</f>
        <v>0</v>
      </c>
      <c r="G434" s="101"/>
    </row>
    <row r="435" spans="1:9" x14ac:dyDescent="0.25">
      <c r="A435" s="112"/>
      <c r="B435" s="95" t="s">
        <v>227</v>
      </c>
      <c r="C435" s="104"/>
      <c r="D435" s="99"/>
      <c r="E435" s="81"/>
      <c r="F435" s="81"/>
      <c r="G435" s="101"/>
    </row>
    <row r="436" spans="1:9" x14ac:dyDescent="0.25">
      <c r="A436" s="112">
        <v>14.2</v>
      </c>
      <c r="B436" s="100" t="s">
        <v>235</v>
      </c>
      <c r="C436" s="104">
        <v>14099.735043478262</v>
      </c>
      <c r="D436" s="99" t="s">
        <v>39</v>
      </c>
      <c r="E436" s="81"/>
      <c r="F436" s="81">
        <f>+C436*E436</f>
        <v>0</v>
      </c>
      <c r="G436" s="101"/>
    </row>
    <row r="437" spans="1:9" x14ac:dyDescent="0.25">
      <c r="A437" s="112">
        <v>14.3</v>
      </c>
      <c r="B437" s="100" t="s">
        <v>236</v>
      </c>
      <c r="C437" s="104">
        <v>14099.735043478262</v>
      </c>
      <c r="D437" s="99" t="s">
        <v>39</v>
      </c>
      <c r="E437" s="81"/>
      <c r="F437" s="81">
        <f>+C437*E437</f>
        <v>0</v>
      </c>
      <c r="G437" s="101"/>
    </row>
    <row r="438" spans="1:9" x14ac:dyDescent="0.25">
      <c r="A438" s="112"/>
      <c r="B438" s="95" t="s">
        <v>228</v>
      </c>
      <c r="C438" s="104"/>
      <c r="D438" s="99"/>
      <c r="E438" s="81"/>
      <c r="F438" s="81"/>
      <c r="G438" s="101"/>
    </row>
    <row r="439" spans="1:9" x14ac:dyDescent="0.25">
      <c r="A439" s="112">
        <v>14.4</v>
      </c>
      <c r="B439" s="113" t="s">
        <v>372</v>
      </c>
      <c r="C439" s="104">
        <v>12</v>
      </c>
      <c r="D439" s="99" t="s">
        <v>34</v>
      </c>
      <c r="E439" s="81"/>
      <c r="F439" s="81">
        <f>C439*E439</f>
        <v>0</v>
      </c>
      <c r="G439" s="101"/>
    </row>
    <row r="440" spans="1:9" x14ac:dyDescent="0.25">
      <c r="A440" s="112">
        <v>14.5</v>
      </c>
      <c r="B440" s="113" t="s">
        <v>373</v>
      </c>
      <c r="C440" s="104">
        <v>20</v>
      </c>
      <c r="D440" s="99" t="s">
        <v>34</v>
      </c>
      <c r="E440" s="81"/>
      <c r="F440" s="81">
        <f t="shared" ref="F440:F448" si="19">C440*E440</f>
        <v>0</v>
      </c>
      <c r="G440" s="101"/>
    </row>
    <row r="441" spans="1:9" x14ac:dyDescent="0.25">
      <c r="A441" s="112">
        <v>14.6</v>
      </c>
      <c r="B441" s="100" t="s">
        <v>374</v>
      </c>
      <c r="C441" s="104">
        <v>12</v>
      </c>
      <c r="D441" s="99" t="s">
        <v>34</v>
      </c>
      <c r="E441" s="81"/>
      <c r="F441" s="81">
        <f t="shared" si="19"/>
        <v>0</v>
      </c>
      <c r="G441" s="101"/>
    </row>
    <row r="442" spans="1:9" x14ac:dyDescent="0.25">
      <c r="A442" s="112">
        <v>14.7</v>
      </c>
      <c r="B442" s="100" t="s">
        <v>375</v>
      </c>
      <c r="C442" s="104">
        <v>36</v>
      </c>
      <c r="D442" s="99" t="s">
        <v>34</v>
      </c>
      <c r="E442" s="81"/>
      <c r="F442" s="81">
        <f t="shared" si="19"/>
        <v>0</v>
      </c>
      <c r="G442" s="101"/>
    </row>
    <row r="443" spans="1:9" x14ac:dyDescent="0.25">
      <c r="A443" s="112">
        <v>14.8</v>
      </c>
      <c r="B443" s="100" t="s">
        <v>376</v>
      </c>
      <c r="C443" s="104">
        <v>15</v>
      </c>
      <c r="D443" s="99" t="s">
        <v>34</v>
      </c>
      <c r="E443" s="81"/>
      <c r="F443" s="81">
        <f t="shared" si="19"/>
        <v>0</v>
      </c>
      <c r="G443" s="101"/>
    </row>
    <row r="444" spans="1:9" x14ac:dyDescent="0.25">
      <c r="A444" s="112">
        <v>14.9</v>
      </c>
      <c r="B444" s="100" t="s">
        <v>377</v>
      </c>
      <c r="C444" s="104">
        <v>1</v>
      </c>
      <c r="D444" s="99" t="s">
        <v>34</v>
      </c>
      <c r="E444" s="81"/>
      <c r="F444" s="81">
        <f t="shared" si="19"/>
        <v>0</v>
      </c>
      <c r="G444" s="101"/>
    </row>
    <row r="445" spans="1:9" x14ac:dyDescent="0.25">
      <c r="A445" s="121">
        <v>14.11</v>
      </c>
      <c r="B445" s="100" t="s">
        <v>381</v>
      </c>
      <c r="C445" s="104">
        <v>32</v>
      </c>
      <c r="D445" s="99" t="s">
        <v>34</v>
      </c>
      <c r="E445" s="81"/>
      <c r="F445" s="81">
        <f t="shared" si="19"/>
        <v>0</v>
      </c>
      <c r="G445" s="101"/>
    </row>
    <row r="446" spans="1:9" x14ac:dyDescent="0.25">
      <c r="A446" s="121">
        <v>14.12</v>
      </c>
      <c r="B446" s="100" t="s">
        <v>380</v>
      </c>
      <c r="C446" s="104">
        <v>44</v>
      </c>
      <c r="D446" s="99" t="s">
        <v>34</v>
      </c>
      <c r="E446" s="81"/>
      <c r="F446" s="81">
        <f t="shared" si="19"/>
        <v>0</v>
      </c>
      <c r="G446" s="101"/>
    </row>
    <row r="447" spans="1:9" x14ac:dyDescent="0.25">
      <c r="A447" s="121">
        <v>14.13</v>
      </c>
      <c r="B447" s="100" t="s">
        <v>379</v>
      </c>
      <c r="C447" s="104">
        <v>6</v>
      </c>
      <c r="D447" s="99" t="s">
        <v>34</v>
      </c>
      <c r="E447" s="81"/>
      <c r="F447" s="81">
        <f t="shared" si="19"/>
        <v>0</v>
      </c>
      <c r="G447" s="101"/>
    </row>
    <row r="448" spans="1:9" x14ac:dyDescent="0.25">
      <c r="A448" s="121">
        <v>14.14</v>
      </c>
      <c r="B448" s="100" t="s">
        <v>378</v>
      </c>
      <c r="C448" s="104">
        <v>67</v>
      </c>
      <c r="D448" s="99" t="s">
        <v>34</v>
      </c>
      <c r="E448" s="81"/>
      <c r="F448" s="81">
        <f t="shared" si="19"/>
        <v>0</v>
      </c>
      <c r="G448" s="101"/>
      <c r="I448" s="114"/>
    </row>
    <row r="449" spans="1:7" x14ac:dyDescent="0.25">
      <c r="A449" s="121">
        <v>14.15</v>
      </c>
      <c r="B449" s="100" t="s">
        <v>237</v>
      </c>
      <c r="C449" s="104">
        <v>77</v>
      </c>
      <c r="D449" s="99" t="s">
        <v>34</v>
      </c>
      <c r="E449" s="81"/>
      <c r="F449" s="81">
        <f t="shared" ref="F449:F463" si="20">+C449*E449</f>
        <v>0</v>
      </c>
      <c r="G449" s="101"/>
    </row>
    <row r="450" spans="1:7" x14ac:dyDescent="0.25">
      <c r="A450" s="121">
        <v>14.16</v>
      </c>
      <c r="B450" s="100" t="s">
        <v>238</v>
      </c>
      <c r="C450" s="104">
        <v>11</v>
      </c>
      <c r="D450" s="99" t="s">
        <v>34</v>
      </c>
      <c r="E450" s="81"/>
      <c r="F450" s="81">
        <f t="shared" si="20"/>
        <v>0</v>
      </c>
      <c r="G450" s="101"/>
    </row>
    <row r="451" spans="1:7" x14ac:dyDescent="0.25">
      <c r="A451" s="121">
        <v>14.17</v>
      </c>
      <c r="B451" s="100" t="s">
        <v>239</v>
      </c>
      <c r="C451" s="104">
        <v>130</v>
      </c>
      <c r="D451" s="99" t="s">
        <v>34</v>
      </c>
      <c r="E451" s="81"/>
      <c r="F451" s="81">
        <f t="shared" si="20"/>
        <v>0</v>
      </c>
      <c r="G451" s="101"/>
    </row>
    <row r="452" spans="1:7" x14ac:dyDescent="0.25">
      <c r="A452" s="121">
        <v>14.18</v>
      </c>
      <c r="B452" s="100" t="s">
        <v>240</v>
      </c>
      <c r="C452" s="104">
        <v>140</v>
      </c>
      <c r="D452" s="99" t="s">
        <v>34</v>
      </c>
      <c r="E452" s="81"/>
      <c r="F452" s="81">
        <f t="shared" si="20"/>
        <v>0</v>
      </c>
      <c r="G452" s="101"/>
    </row>
    <row r="453" spans="1:7" x14ac:dyDescent="0.25">
      <c r="A453" s="121">
        <v>14.19</v>
      </c>
      <c r="B453" s="100" t="s">
        <v>241</v>
      </c>
      <c r="C453" s="104">
        <v>34</v>
      </c>
      <c r="D453" s="99" t="s">
        <v>34</v>
      </c>
      <c r="E453" s="81"/>
      <c r="F453" s="81">
        <f t="shared" si="20"/>
        <v>0</v>
      </c>
      <c r="G453" s="101"/>
    </row>
    <row r="454" spans="1:7" x14ac:dyDescent="0.25">
      <c r="A454" s="121">
        <v>14.2</v>
      </c>
      <c r="B454" s="100" t="s">
        <v>242</v>
      </c>
      <c r="C454" s="104">
        <v>8</v>
      </c>
      <c r="D454" s="99" t="s">
        <v>34</v>
      </c>
      <c r="E454" s="81"/>
      <c r="F454" s="81">
        <f t="shared" si="20"/>
        <v>0</v>
      </c>
      <c r="G454" s="101"/>
    </row>
    <row r="455" spans="1:7" x14ac:dyDescent="0.25">
      <c r="A455" s="121">
        <v>14.21</v>
      </c>
      <c r="B455" s="100" t="s">
        <v>243</v>
      </c>
      <c r="C455" s="104">
        <v>89</v>
      </c>
      <c r="D455" s="99" t="s">
        <v>34</v>
      </c>
      <c r="E455" s="81"/>
      <c r="F455" s="81">
        <f t="shared" si="20"/>
        <v>0</v>
      </c>
      <c r="G455" s="101"/>
    </row>
    <row r="456" spans="1:7" x14ac:dyDescent="0.25">
      <c r="A456" s="121">
        <v>14.22</v>
      </c>
      <c r="B456" s="100" t="s">
        <v>244</v>
      </c>
      <c r="C456" s="104">
        <v>47</v>
      </c>
      <c r="D456" s="99" t="s">
        <v>34</v>
      </c>
      <c r="E456" s="81"/>
      <c r="F456" s="81">
        <f t="shared" si="20"/>
        <v>0</v>
      </c>
      <c r="G456" s="101"/>
    </row>
    <row r="457" spans="1:7" x14ac:dyDescent="0.25">
      <c r="A457" s="121">
        <v>14.23</v>
      </c>
      <c r="B457" s="100" t="s">
        <v>245</v>
      </c>
      <c r="C457" s="104">
        <v>149</v>
      </c>
      <c r="D457" s="99" t="s">
        <v>34</v>
      </c>
      <c r="E457" s="81"/>
      <c r="F457" s="81">
        <f t="shared" si="20"/>
        <v>0</v>
      </c>
      <c r="G457" s="101"/>
    </row>
    <row r="458" spans="1:7" x14ac:dyDescent="0.25">
      <c r="A458" s="121">
        <v>14.24</v>
      </c>
      <c r="B458" s="100" t="s">
        <v>246</v>
      </c>
      <c r="C458" s="104">
        <v>140</v>
      </c>
      <c r="D458" s="99" t="s">
        <v>34</v>
      </c>
      <c r="E458" s="81"/>
      <c r="F458" s="81">
        <f t="shared" si="20"/>
        <v>0</v>
      </c>
      <c r="G458" s="101"/>
    </row>
    <row r="459" spans="1:7" x14ac:dyDescent="0.25">
      <c r="A459" s="121">
        <v>14.25</v>
      </c>
      <c r="B459" s="100" t="s">
        <v>247</v>
      </c>
      <c r="C459" s="104">
        <v>308</v>
      </c>
      <c r="D459" s="99" t="s">
        <v>34</v>
      </c>
      <c r="E459" s="81"/>
      <c r="F459" s="81">
        <f t="shared" si="20"/>
        <v>0</v>
      </c>
      <c r="G459" s="101"/>
    </row>
    <row r="460" spans="1:7" x14ac:dyDescent="0.25">
      <c r="A460" s="121">
        <v>14.26</v>
      </c>
      <c r="B460" s="100" t="s">
        <v>248</v>
      </c>
      <c r="C460" s="104">
        <v>34</v>
      </c>
      <c r="D460" s="99" t="s">
        <v>34</v>
      </c>
      <c r="E460" s="81"/>
      <c r="F460" s="81">
        <f t="shared" si="20"/>
        <v>0</v>
      </c>
      <c r="G460" s="101"/>
    </row>
    <row r="461" spans="1:7" x14ac:dyDescent="0.25">
      <c r="A461" s="121">
        <v>14.27</v>
      </c>
      <c r="B461" s="100" t="s">
        <v>249</v>
      </c>
      <c r="C461" s="104">
        <v>39</v>
      </c>
      <c r="D461" s="99" t="s">
        <v>34</v>
      </c>
      <c r="E461" s="81"/>
      <c r="F461" s="81">
        <f t="shared" si="20"/>
        <v>0</v>
      </c>
      <c r="G461" s="101"/>
    </row>
    <row r="462" spans="1:7" x14ac:dyDescent="0.25">
      <c r="A462" s="121">
        <v>14.28</v>
      </c>
      <c r="B462" s="100" t="s">
        <v>250</v>
      </c>
      <c r="C462" s="104">
        <v>28</v>
      </c>
      <c r="D462" s="99" t="s">
        <v>34</v>
      </c>
      <c r="E462" s="81"/>
      <c r="F462" s="81">
        <f t="shared" si="20"/>
        <v>0</v>
      </c>
      <c r="G462" s="101"/>
    </row>
    <row r="463" spans="1:7" ht="30" x14ac:dyDescent="0.25">
      <c r="A463" s="121">
        <v>14.29</v>
      </c>
      <c r="B463" s="98" t="s">
        <v>251</v>
      </c>
      <c r="C463" s="104">
        <v>1</v>
      </c>
      <c r="D463" s="99" t="s">
        <v>28</v>
      </c>
      <c r="E463" s="81"/>
      <c r="F463" s="81">
        <f t="shared" si="20"/>
        <v>0</v>
      </c>
      <c r="G463" s="101">
        <f>SUM(F434:F463)</f>
        <v>0</v>
      </c>
    </row>
    <row r="464" spans="1:7" x14ac:dyDescent="0.25">
      <c r="A464" s="77"/>
      <c r="B464" s="100"/>
      <c r="C464" s="79"/>
      <c r="D464" s="80"/>
      <c r="E464" s="81"/>
      <c r="F464" s="80"/>
      <c r="G464" s="82"/>
    </row>
    <row r="465" spans="1:7" x14ac:dyDescent="0.25">
      <c r="A465" s="97">
        <v>15</v>
      </c>
      <c r="B465" s="95" t="s">
        <v>360</v>
      </c>
      <c r="C465" s="104"/>
      <c r="D465" s="99"/>
      <c r="E465" s="81"/>
      <c r="F465" s="81"/>
      <c r="G465" s="82"/>
    </row>
    <row r="466" spans="1:7" ht="30" x14ac:dyDescent="0.25">
      <c r="A466" s="112">
        <v>15.1</v>
      </c>
      <c r="B466" s="98" t="s">
        <v>361</v>
      </c>
      <c r="C466" s="104">
        <v>1</v>
      </c>
      <c r="D466" s="99" t="s">
        <v>28</v>
      </c>
      <c r="E466" s="81"/>
      <c r="F466" s="81">
        <f>+C466*E466</f>
        <v>0</v>
      </c>
      <c r="G466" s="101">
        <f>SUM(F466:F466)</f>
        <v>0</v>
      </c>
    </row>
    <row r="467" spans="1:7" x14ac:dyDescent="0.25">
      <c r="A467" s="77"/>
      <c r="B467" s="100"/>
      <c r="C467" s="79"/>
      <c r="D467" s="80"/>
      <c r="E467" s="81"/>
      <c r="F467" s="80"/>
      <c r="G467" s="82"/>
    </row>
    <row r="468" spans="1:7" x14ac:dyDescent="0.25">
      <c r="A468" s="97">
        <v>16</v>
      </c>
      <c r="B468" s="95" t="s">
        <v>229</v>
      </c>
      <c r="C468" s="104"/>
      <c r="D468" s="99"/>
      <c r="E468" s="81"/>
      <c r="F468" s="81"/>
      <c r="G468" s="82"/>
    </row>
    <row r="469" spans="1:7" x14ac:dyDescent="0.25">
      <c r="A469" s="112">
        <v>16.100000000000001</v>
      </c>
      <c r="B469" s="100" t="s">
        <v>252</v>
      </c>
      <c r="C469" s="104">
        <v>1</v>
      </c>
      <c r="D469" s="99" t="s">
        <v>28</v>
      </c>
      <c r="E469" s="81"/>
      <c r="F469" s="81">
        <f>+C469*E469</f>
        <v>0</v>
      </c>
      <c r="G469" s="101">
        <f>SUM(F469:F469)</f>
        <v>0</v>
      </c>
    </row>
    <row r="470" spans="1:7" x14ac:dyDescent="0.25">
      <c r="A470" s="77"/>
      <c r="B470" s="100"/>
      <c r="C470" s="79"/>
      <c r="D470" s="80"/>
      <c r="E470" s="81"/>
      <c r="F470" s="80"/>
      <c r="G470" s="82"/>
    </row>
    <row r="471" spans="1:7" x14ac:dyDescent="0.25">
      <c r="A471" s="97">
        <v>17</v>
      </c>
      <c r="B471" s="95" t="s">
        <v>230</v>
      </c>
      <c r="C471" s="104"/>
      <c r="D471" s="99"/>
      <c r="E471" s="81"/>
      <c r="F471" s="81"/>
      <c r="G471" s="82"/>
    </row>
    <row r="472" spans="1:7" x14ac:dyDescent="0.25">
      <c r="A472" s="97"/>
      <c r="B472" s="95" t="s">
        <v>253</v>
      </c>
      <c r="C472" s="104"/>
      <c r="D472" s="99"/>
      <c r="E472" s="81"/>
      <c r="F472" s="81"/>
      <c r="G472" s="82"/>
    </row>
    <row r="473" spans="1:7" x14ac:dyDescent="0.25">
      <c r="A473" s="112">
        <v>17.100000000000001</v>
      </c>
      <c r="B473" s="100" t="s">
        <v>254</v>
      </c>
      <c r="C473" s="104">
        <v>2</v>
      </c>
      <c r="D473" s="99" t="s">
        <v>34</v>
      </c>
      <c r="E473" s="81"/>
      <c r="F473" s="81">
        <f t="shared" ref="F473:F490" si="21">+C473*E473</f>
        <v>0</v>
      </c>
      <c r="G473" s="101"/>
    </row>
    <row r="474" spans="1:7" x14ac:dyDescent="0.25">
      <c r="A474" s="112">
        <v>17.2</v>
      </c>
      <c r="B474" s="100" t="s">
        <v>255</v>
      </c>
      <c r="C474" s="104">
        <v>2</v>
      </c>
      <c r="D474" s="99" t="s">
        <v>34</v>
      </c>
      <c r="E474" s="81"/>
      <c r="F474" s="81">
        <f t="shared" si="21"/>
        <v>0</v>
      </c>
      <c r="G474" s="101"/>
    </row>
    <row r="475" spans="1:7" x14ac:dyDescent="0.25">
      <c r="A475" s="112">
        <f>+A474+0.1</f>
        <v>17.3</v>
      </c>
      <c r="B475" s="100" t="s">
        <v>256</v>
      </c>
      <c r="C475" s="104">
        <v>2</v>
      </c>
      <c r="D475" s="99" t="s">
        <v>34</v>
      </c>
      <c r="E475" s="81"/>
      <c r="F475" s="81">
        <f t="shared" si="21"/>
        <v>0</v>
      </c>
      <c r="G475" s="101"/>
    </row>
    <row r="476" spans="1:7" x14ac:dyDescent="0.25">
      <c r="A476" s="112">
        <f t="shared" ref="A476:A481" si="22">+A475+0.1</f>
        <v>17.400000000000002</v>
      </c>
      <c r="B476" s="100" t="s">
        <v>257</v>
      </c>
      <c r="C476" s="104">
        <v>2</v>
      </c>
      <c r="D476" s="99" t="s">
        <v>34</v>
      </c>
      <c r="E476" s="81"/>
      <c r="F476" s="81">
        <f t="shared" si="21"/>
        <v>0</v>
      </c>
      <c r="G476" s="101"/>
    </row>
    <row r="477" spans="1:7" x14ac:dyDescent="0.25">
      <c r="A477" s="112">
        <f t="shared" si="22"/>
        <v>17.500000000000004</v>
      </c>
      <c r="B477" s="100" t="s">
        <v>258</v>
      </c>
      <c r="C477" s="104">
        <v>2</v>
      </c>
      <c r="D477" s="99" t="s">
        <v>34</v>
      </c>
      <c r="E477" s="81"/>
      <c r="F477" s="81">
        <f t="shared" si="21"/>
        <v>0</v>
      </c>
      <c r="G477" s="101"/>
    </row>
    <row r="478" spans="1:7" x14ac:dyDescent="0.25">
      <c r="A478" s="112">
        <f t="shared" si="22"/>
        <v>17.600000000000005</v>
      </c>
      <c r="B478" s="100" t="s">
        <v>259</v>
      </c>
      <c r="C478" s="104">
        <v>2</v>
      </c>
      <c r="D478" s="99" t="s">
        <v>34</v>
      </c>
      <c r="E478" s="81"/>
      <c r="F478" s="81">
        <f t="shared" si="21"/>
        <v>0</v>
      </c>
      <c r="G478" s="101"/>
    </row>
    <row r="479" spans="1:7" ht="45" x14ac:dyDescent="0.25">
      <c r="A479" s="112">
        <f t="shared" si="22"/>
        <v>17.700000000000006</v>
      </c>
      <c r="B479" s="98" t="s">
        <v>260</v>
      </c>
      <c r="C479" s="104">
        <v>2</v>
      </c>
      <c r="D479" s="99" t="s">
        <v>34</v>
      </c>
      <c r="E479" s="81"/>
      <c r="F479" s="81">
        <f t="shared" si="21"/>
        <v>0</v>
      </c>
      <c r="G479" s="101"/>
    </row>
    <row r="480" spans="1:7" x14ac:dyDescent="0.25">
      <c r="A480" s="112">
        <f t="shared" si="22"/>
        <v>17.800000000000008</v>
      </c>
      <c r="B480" s="100" t="s">
        <v>261</v>
      </c>
      <c r="C480" s="104">
        <v>2</v>
      </c>
      <c r="D480" s="99" t="s">
        <v>34</v>
      </c>
      <c r="E480" s="81"/>
      <c r="F480" s="81">
        <f t="shared" si="21"/>
        <v>0</v>
      </c>
      <c r="G480" s="101"/>
    </row>
    <row r="481" spans="1:7" x14ac:dyDescent="0.25">
      <c r="A481" s="112">
        <f t="shared" si="22"/>
        <v>17.900000000000009</v>
      </c>
      <c r="B481" s="100" t="s">
        <v>262</v>
      </c>
      <c r="C481" s="104">
        <v>4</v>
      </c>
      <c r="D481" s="99" t="s">
        <v>34</v>
      </c>
      <c r="E481" s="81"/>
      <c r="F481" s="81">
        <f t="shared" si="21"/>
        <v>0</v>
      </c>
      <c r="G481" s="101"/>
    </row>
    <row r="482" spans="1:7" x14ac:dyDescent="0.25">
      <c r="A482" s="107">
        <v>17.100000000000001</v>
      </c>
      <c r="B482" s="100" t="s">
        <v>263</v>
      </c>
      <c r="C482" s="104">
        <v>2</v>
      </c>
      <c r="D482" s="99" t="s">
        <v>34</v>
      </c>
      <c r="E482" s="81"/>
      <c r="F482" s="81">
        <f t="shared" si="21"/>
        <v>0</v>
      </c>
      <c r="G482" s="101"/>
    </row>
    <row r="483" spans="1:7" x14ac:dyDescent="0.25">
      <c r="A483" s="107">
        <f>+A482+0.01</f>
        <v>17.110000000000003</v>
      </c>
      <c r="B483" s="100" t="s">
        <v>264</v>
      </c>
      <c r="C483" s="104">
        <v>2</v>
      </c>
      <c r="D483" s="99" t="s">
        <v>34</v>
      </c>
      <c r="E483" s="81"/>
      <c r="F483" s="81">
        <f t="shared" si="21"/>
        <v>0</v>
      </c>
      <c r="G483" s="101"/>
    </row>
    <row r="484" spans="1:7" x14ac:dyDescent="0.25">
      <c r="A484" s="107">
        <f t="shared" ref="A484:A509" si="23">+A483+0.01</f>
        <v>17.120000000000005</v>
      </c>
      <c r="B484" s="100" t="s">
        <v>265</v>
      </c>
      <c r="C484" s="104">
        <v>8</v>
      </c>
      <c r="D484" s="99" t="s">
        <v>34</v>
      </c>
      <c r="E484" s="81"/>
      <c r="F484" s="81">
        <f t="shared" si="21"/>
        <v>0</v>
      </c>
      <c r="G484" s="101"/>
    </row>
    <row r="485" spans="1:7" x14ac:dyDescent="0.25">
      <c r="A485" s="107">
        <f t="shared" si="23"/>
        <v>17.130000000000006</v>
      </c>
      <c r="B485" s="100" t="s">
        <v>266</v>
      </c>
      <c r="C485" s="104">
        <v>1</v>
      </c>
      <c r="D485" s="99" t="s">
        <v>34</v>
      </c>
      <c r="E485" s="81"/>
      <c r="F485" s="81">
        <f t="shared" si="21"/>
        <v>0</v>
      </c>
      <c r="G485" s="101"/>
    </row>
    <row r="486" spans="1:7" x14ac:dyDescent="0.25">
      <c r="A486" s="107">
        <f t="shared" si="23"/>
        <v>17.140000000000008</v>
      </c>
      <c r="B486" s="100" t="s">
        <v>267</v>
      </c>
      <c r="C486" s="104">
        <v>2</v>
      </c>
      <c r="D486" s="99" t="s">
        <v>34</v>
      </c>
      <c r="E486" s="81"/>
      <c r="F486" s="81">
        <f t="shared" si="21"/>
        <v>0</v>
      </c>
      <c r="G486" s="101"/>
    </row>
    <row r="487" spans="1:7" x14ac:dyDescent="0.25">
      <c r="A487" s="107">
        <f t="shared" si="23"/>
        <v>17.150000000000009</v>
      </c>
      <c r="B487" s="100" t="s">
        <v>268</v>
      </c>
      <c r="C487" s="104">
        <v>2</v>
      </c>
      <c r="D487" s="99" t="s">
        <v>28</v>
      </c>
      <c r="E487" s="81"/>
      <c r="F487" s="81">
        <f t="shared" si="21"/>
        <v>0</v>
      </c>
      <c r="G487" s="101"/>
    </row>
    <row r="488" spans="1:7" x14ac:dyDescent="0.25">
      <c r="A488" s="107">
        <f t="shared" si="23"/>
        <v>17.160000000000011</v>
      </c>
      <c r="B488" s="100" t="s">
        <v>269</v>
      </c>
      <c r="C488" s="104">
        <v>1</v>
      </c>
      <c r="D488" s="99" t="s">
        <v>28</v>
      </c>
      <c r="E488" s="81"/>
      <c r="F488" s="81">
        <f t="shared" si="21"/>
        <v>0</v>
      </c>
      <c r="G488" s="101"/>
    </row>
    <row r="489" spans="1:7" x14ac:dyDescent="0.25">
      <c r="A489" s="107">
        <f t="shared" si="23"/>
        <v>17.170000000000012</v>
      </c>
      <c r="B489" s="100" t="s">
        <v>270</v>
      </c>
      <c r="C489" s="104">
        <v>1</v>
      </c>
      <c r="D489" s="99" t="s">
        <v>28</v>
      </c>
      <c r="E489" s="81"/>
      <c r="F489" s="81">
        <f t="shared" si="21"/>
        <v>0</v>
      </c>
      <c r="G489" s="101"/>
    </row>
    <row r="490" spans="1:7" x14ac:dyDescent="0.25">
      <c r="A490" s="107">
        <f t="shared" si="23"/>
        <v>17.180000000000014</v>
      </c>
      <c r="B490" s="100" t="s">
        <v>159</v>
      </c>
      <c r="C490" s="104">
        <v>1</v>
      </c>
      <c r="D490" s="99" t="s">
        <v>28</v>
      </c>
      <c r="E490" s="81"/>
      <c r="F490" s="81">
        <f t="shared" si="21"/>
        <v>0</v>
      </c>
      <c r="G490" s="101"/>
    </row>
    <row r="491" spans="1:7" ht="30" x14ac:dyDescent="0.25">
      <c r="A491" s="107">
        <f t="shared" si="23"/>
        <v>17.190000000000015</v>
      </c>
      <c r="B491" s="103" t="s">
        <v>271</v>
      </c>
      <c r="C491" s="104"/>
      <c r="D491" s="99"/>
      <c r="E491" s="81"/>
      <c r="F491" s="81"/>
      <c r="G491" s="101"/>
    </row>
    <row r="492" spans="1:7" x14ac:dyDescent="0.25">
      <c r="A492" s="107">
        <f t="shared" si="23"/>
        <v>17.200000000000017</v>
      </c>
      <c r="B492" s="100" t="s">
        <v>273</v>
      </c>
      <c r="C492" s="104">
        <v>35</v>
      </c>
      <c r="D492" s="99" t="s">
        <v>34</v>
      </c>
      <c r="E492" s="81"/>
      <c r="F492" s="81">
        <f t="shared" ref="F492:F509" si="24">+C492*E492</f>
        <v>0</v>
      </c>
      <c r="G492" s="101"/>
    </row>
    <row r="493" spans="1:7" x14ac:dyDescent="0.25">
      <c r="A493" s="107">
        <f t="shared" si="23"/>
        <v>17.210000000000019</v>
      </c>
      <c r="B493" s="100" t="s">
        <v>274</v>
      </c>
      <c r="C493" s="104">
        <v>12</v>
      </c>
      <c r="D493" s="99" t="s">
        <v>34</v>
      </c>
      <c r="E493" s="81"/>
      <c r="F493" s="81">
        <f t="shared" si="24"/>
        <v>0</v>
      </c>
      <c r="G493" s="101"/>
    </row>
    <row r="494" spans="1:7" x14ac:dyDescent="0.25">
      <c r="A494" s="107">
        <f t="shared" si="23"/>
        <v>17.22000000000002</v>
      </c>
      <c r="B494" s="100" t="s">
        <v>275</v>
      </c>
      <c r="C494" s="104">
        <f>55+20</f>
        <v>75</v>
      </c>
      <c r="D494" s="99" t="s">
        <v>34</v>
      </c>
      <c r="E494" s="81"/>
      <c r="F494" s="81">
        <f t="shared" si="24"/>
        <v>0</v>
      </c>
      <c r="G494" s="101"/>
    </row>
    <row r="495" spans="1:7" ht="60" x14ac:dyDescent="0.25">
      <c r="A495" s="107">
        <f t="shared" si="23"/>
        <v>17.230000000000022</v>
      </c>
      <c r="B495" s="98" t="s">
        <v>276</v>
      </c>
      <c r="C495" s="104">
        <v>664.11</v>
      </c>
      <c r="D495" s="99" t="s">
        <v>148</v>
      </c>
      <c r="E495" s="81"/>
      <c r="F495" s="81">
        <f t="shared" si="24"/>
        <v>0</v>
      </c>
      <c r="G495" s="101"/>
    </row>
    <row r="496" spans="1:7" ht="45" x14ac:dyDescent="0.25">
      <c r="A496" s="107">
        <f t="shared" si="23"/>
        <v>17.240000000000023</v>
      </c>
      <c r="B496" s="98" t="s">
        <v>277</v>
      </c>
      <c r="C496" s="104">
        <v>5835.7</v>
      </c>
      <c r="D496" s="99" t="s">
        <v>148</v>
      </c>
      <c r="E496" s="81"/>
      <c r="F496" s="81">
        <f t="shared" si="24"/>
        <v>0</v>
      </c>
      <c r="G496" s="101"/>
    </row>
    <row r="497" spans="1:7" x14ac:dyDescent="0.25">
      <c r="A497" s="107">
        <f t="shared" si="23"/>
        <v>17.250000000000025</v>
      </c>
      <c r="B497" s="100" t="s">
        <v>278</v>
      </c>
      <c r="C497" s="104">
        <v>2566.64</v>
      </c>
      <c r="D497" s="99" t="s">
        <v>148</v>
      </c>
      <c r="E497" s="81"/>
      <c r="F497" s="81">
        <f t="shared" si="24"/>
        <v>0</v>
      </c>
      <c r="G497" s="101"/>
    </row>
    <row r="498" spans="1:7" x14ac:dyDescent="0.25">
      <c r="A498" s="107">
        <f t="shared" si="23"/>
        <v>17.260000000000026</v>
      </c>
      <c r="B498" s="100" t="s">
        <v>279</v>
      </c>
      <c r="C498" s="104">
        <v>35</v>
      </c>
      <c r="D498" s="99" t="s">
        <v>34</v>
      </c>
      <c r="E498" s="81"/>
      <c r="F498" s="81">
        <f t="shared" si="24"/>
        <v>0</v>
      </c>
      <c r="G498" s="101"/>
    </row>
    <row r="499" spans="1:7" x14ac:dyDescent="0.25">
      <c r="A499" s="107">
        <f t="shared" si="23"/>
        <v>17.270000000000028</v>
      </c>
      <c r="B499" s="100" t="s">
        <v>280</v>
      </c>
      <c r="C499" s="104">
        <v>12</v>
      </c>
      <c r="D499" s="99" t="s">
        <v>34</v>
      </c>
      <c r="E499" s="81"/>
      <c r="F499" s="81">
        <f t="shared" si="24"/>
        <v>0</v>
      </c>
      <c r="G499" s="101"/>
    </row>
    <row r="500" spans="1:7" x14ac:dyDescent="0.25">
      <c r="A500" s="107">
        <f t="shared" si="23"/>
        <v>17.28000000000003</v>
      </c>
      <c r="B500" s="100" t="s">
        <v>382</v>
      </c>
      <c r="C500" s="104">
        <v>110</v>
      </c>
      <c r="D500" s="99" t="s">
        <v>34</v>
      </c>
      <c r="E500" s="81"/>
      <c r="F500" s="81">
        <f t="shared" si="24"/>
        <v>0</v>
      </c>
      <c r="G500" s="101"/>
    </row>
    <row r="501" spans="1:7" ht="45" x14ac:dyDescent="0.25">
      <c r="A501" s="107">
        <f t="shared" si="23"/>
        <v>17.290000000000031</v>
      </c>
      <c r="B501" s="98" t="s">
        <v>382</v>
      </c>
      <c r="C501" s="122">
        <v>20</v>
      </c>
      <c r="D501" s="123" t="s">
        <v>34</v>
      </c>
      <c r="E501" s="124"/>
      <c r="F501" s="125">
        <f t="shared" si="24"/>
        <v>0</v>
      </c>
      <c r="G501" s="101"/>
    </row>
    <row r="502" spans="1:7" x14ac:dyDescent="0.25">
      <c r="A502" s="107">
        <f t="shared" si="23"/>
        <v>17.300000000000033</v>
      </c>
      <c r="B502" s="100" t="s">
        <v>281</v>
      </c>
      <c r="C502" s="104">
        <v>102</v>
      </c>
      <c r="D502" s="99" t="s">
        <v>34</v>
      </c>
      <c r="E502" s="81"/>
      <c r="F502" s="81">
        <f t="shared" si="24"/>
        <v>0</v>
      </c>
      <c r="G502" s="101"/>
    </row>
    <row r="503" spans="1:7" x14ac:dyDescent="0.25">
      <c r="A503" s="107">
        <f t="shared" si="23"/>
        <v>17.310000000000034</v>
      </c>
      <c r="B503" s="100" t="s">
        <v>282</v>
      </c>
      <c r="C503" s="104">
        <v>2</v>
      </c>
      <c r="D503" s="99" t="s">
        <v>34</v>
      </c>
      <c r="E503" s="81"/>
      <c r="F503" s="81">
        <f t="shared" si="24"/>
        <v>0</v>
      </c>
      <c r="G503" s="101"/>
    </row>
    <row r="504" spans="1:7" x14ac:dyDescent="0.25">
      <c r="A504" s="107">
        <f t="shared" si="23"/>
        <v>17.320000000000036</v>
      </c>
      <c r="B504" s="100" t="s">
        <v>283</v>
      </c>
      <c r="C504" s="104">
        <v>102</v>
      </c>
      <c r="D504" s="99" t="s">
        <v>34</v>
      </c>
      <c r="E504" s="81"/>
      <c r="F504" s="81">
        <f t="shared" si="24"/>
        <v>0</v>
      </c>
      <c r="G504" s="101"/>
    </row>
    <row r="505" spans="1:7" ht="30" x14ac:dyDescent="0.25">
      <c r="A505" s="107">
        <f t="shared" si="23"/>
        <v>17.330000000000037</v>
      </c>
      <c r="B505" s="98" t="s">
        <v>284</v>
      </c>
      <c r="C505" s="104">
        <v>253.18</v>
      </c>
      <c r="D505" s="99" t="s">
        <v>30</v>
      </c>
      <c r="E505" s="81"/>
      <c r="F505" s="81">
        <f t="shared" si="24"/>
        <v>0</v>
      </c>
      <c r="G505" s="101"/>
    </row>
    <row r="506" spans="1:7" x14ac:dyDescent="0.25">
      <c r="A506" s="107">
        <f t="shared" si="23"/>
        <v>17.340000000000039</v>
      </c>
      <c r="B506" s="100" t="s">
        <v>285</v>
      </c>
      <c r="C506" s="104">
        <v>18</v>
      </c>
      <c r="D506" s="99" t="s">
        <v>34</v>
      </c>
      <c r="E506" s="81"/>
      <c r="F506" s="81">
        <f t="shared" si="24"/>
        <v>0</v>
      </c>
      <c r="G506" s="101"/>
    </row>
    <row r="507" spans="1:7" x14ac:dyDescent="0.25">
      <c r="A507" s="107">
        <f t="shared" si="23"/>
        <v>17.350000000000041</v>
      </c>
      <c r="B507" s="100" t="s">
        <v>286</v>
      </c>
      <c r="C507" s="104">
        <v>102</v>
      </c>
      <c r="D507" s="99" t="s">
        <v>34</v>
      </c>
      <c r="E507" s="81"/>
      <c r="F507" s="81">
        <f t="shared" si="24"/>
        <v>0</v>
      </c>
      <c r="G507" s="101"/>
    </row>
    <row r="508" spans="1:7" x14ac:dyDescent="0.25">
      <c r="A508" s="107">
        <f t="shared" si="23"/>
        <v>17.360000000000042</v>
      </c>
      <c r="B508" s="100" t="s">
        <v>287</v>
      </c>
      <c r="C508" s="104">
        <v>2</v>
      </c>
      <c r="D508" s="99" t="s">
        <v>272</v>
      </c>
      <c r="E508" s="81"/>
      <c r="F508" s="81">
        <f t="shared" si="24"/>
        <v>0</v>
      </c>
      <c r="G508" s="101"/>
    </row>
    <row r="509" spans="1:7" x14ac:dyDescent="0.25">
      <c r="A509" s="107">
        <f t="shared" si="23"/>
        <v>17.370000000000044</v>
      </c>
      <c r="B509" s="100" t="s">
        <v>159</v>
      </c>
      <c r="C509" s="104">
        <v>1</v>
      </c>
      <c r="D509" s="99" t="s">
        <v>28</v>
      </c>
      <c r="E509" s="81"/>
      <c r="F509" s="81">
        <f t="shared" si="24"/>
        <v>0</v>
      </c>
      <c r="G509" s="101">
        <f>SUM(F473:F509)</f>
        <v>0</v>
      </c>
    </row>
    <row r="510" spans="1:7" x14ac:dyDescent="0.25">
      <c r="A510" s="77"/>
      <c r="B510" s="100"/>
      <c r="C510" s="79"/>
      <c r="D510" s="80"/>
      <c r="E510" s="81"/>
      <c r="F510" s="80"/>
      <c r="G510" s="82"/>
    </row>
    <row r="511" spans="1:7" x14ac:dyDescent="0.25">
      <c r="A511" s="97">
        <v>18</v>
      </c>
      <c r="B511" s="95" t="s">
        <v>231</v>
      </c>
      <c r="C511" s="104"/>
      <c r="D511" s="99"/>
      <c r="E511" s="81"/>
      <c r="F511" s="81"/>
      <c r="G511" s="82"/>
    </row>
    <row r="512" spans="1:7" x14ac:dyDescent="0.25">
      <c r="A512" s="112">
        <v>18.100000000000001</v>
      </c>
      <c r="B512" s="100" t="s">
        <v>232</v>
      </c>
      <c r="C512" s="104">
        <v>1</v>
      </c>
      <c r="D512" s="99" t="s">
        <v>28</v>
      </c>
      <c r="E512" s="81"/>
      <c r="F512" s="81">
        <f>+C512*E512</f>
        <v>0</v>
      </c>
      <c r="G512" s="101">
        <f>SUM(F512:F512)</f>
        <v>0</v>
      </c>
    </row>
    <row r="513" spans="1:12" x14ac:dyDescent="0.25">
      <c r="A513" s="112"/>
      <c r="B513" s="100"/>
      <c r="C513" s="104"/>
      <c r="D513" s="99"/>
      <c r="E513" s="81"/>
      <c r="F513" s="81"/>
      <c r="G513" s="101"/>
    </row>
    <row r="514" spans="1:12" s="158" customFormat="1" ht="18" x14ac:dyDescent="0.25">
      <c r="A514" s="97">
        <v>19</v>
      </c>
      <c r="B514" s="95" t="s">
        <v>385</v>
      </c>
      <c r="C514" s="154"/>
      <c r="D514" s="155"/>
      <c r="E514" s="156"/>
      <c r="F514" s="154"/>
      <c r="G514" s="157"/>
    </row>
    <row r="515" spans="1:12" s="158" customFormat="1" ht="30" x14ac:dyDescent="0.25">
      <c r="A515" s="100">
        <f>A514+0.1</f>
        <v>19.100000000000001</v>
      </c>
      <c r="B515" s="98" t="s">
        <v>389</v>
      </c>
      <c r="C515" s="100">
        <v>509.09333333333302</v>
      </c>
      <c r="D515" s="100" t="s">
        <v>34</v>
      </c>
      <c r="E515" s="100"/>
      <c r="F515" s="81">
        <f>+E515*C515</f>
        <v>0</v>
      </c>
      <c r="G515" s="101">
        <f>SUM(F515:F515)</f>
        <v>0</v>
      </c>
    </row>
    <row r="516" spans="1:12" s="158" customFormat="1" ht="18" x14ac:dyDescent="0.25">
      <c r="A516" s="159"/>
      <c r="B516" s="165"/>
      <c r="C516" s="163"/>
      <c r="D516" s="161"/>
      <c r="E516" s="162"/>
      <c r="F516" s="163"/>
      <c r="G516" s="164"/>
    </row>
    <row r="517" spans="1:12" s="158" customFormat="1" ht="18" x14ac:dyDescent="0.25">
      <c r="A517" s="97">
        <v>20</v>
      </c>
      <c r="B517" s="95" t="s">
        <v>387</v>
      </c>
      <c r="C517" s="166"/>
      <c r="D517" s="167"/>
      <c r="E517" s="168"/>
      <c r="F517" s="166"/>
      <c r="G517" s="169"/>
    </row>
    <row r="518" spans="1:12" s="158" customFormat="1" ht="45" x14ac:dyDescent="0.25">
      <c r="A518" s="100">
        <f>A517+0.1</f>
        <v>20.100000000000001</v>
      </c>
      <c r="B518" s="98" t="s">
        <v>388</v>
      </c>
      <c r="C518" s="100">
        <v>811.68</v>
      </c>
      <c r="D518" s="100" t="s">
        <v>26</v>
      </c>
      <c r="E518" s="100"/>
      <c r="F518" s="81">
        <f>+E518*C518</f>
        <v>0</v>
      </c>
      <c r="G518" s="101">
        <f>SUM(F518:F518)</f>
        <v>0</v>
      </c>
      <c r="H518" s="100"/>
      <c r="I518" s="100"/>
      <c r="J518" s="100"/>
      <c r="K518" s="100"/>
      <c r="L518" s="100"/>
    </row>
    <row r="519" spans="1:12" x14ac:dyDescent="0.25">
      <c r="A519" s="112"/>
      <c r="B519" s="100"/>
      <c r="C519" s="104"/>
      <c r="D519" s="99"/>
      <c r="E519" s="81"/>
      <c r="F519" s="81"/>
      <c r="G519" s="101"/>
    </row>
    <row r="520" spans="1:12" ht="15.75" thickBot="1" x14ac:dyDescent="0.3">
      <c r="A520" s="77"/>
      <c r="B520" s="100"/>
      <c r="C520" s="79"/>
      <c r="D520" s="80"/>
      <c r="E520" s="81"/>
      <c r="F520" s="80"/>
      <c r="G520" s="82"/>
    </row>
    <row r="521" spans="1:12" ht="16.5" thickBot="1" x14ac:dyDescent="0.3">
      <c r="A521" s="115"/>
      <c r="B521" s="116" t="s">
        <v>362</v>
      </c>
      <c r="C521" s="117"/>
      <c r="D521" s="118"/>
      <c r="E521" s="119"/>
      <c r="F521" s="118"/>
      <c r="G521" s="120">
        <f>SUM(G213:G520)</f>
        <v>0</v>
      </c>
    </row>
    <row r="522" spans="1:12" ht="15.75" x14ac:dyDescent="0.25">
      <c r="A522" s="77"/>
      <c r="B522" s="78"/>
      <c r="C522" s="79"/>
      <c r="D522" s="80"/>
      <c r="E522" s="81"/>
      <c r="F522" s="80"/>
      <c r="G522" s="82"/>
    </row>
    <row r="523" spans="1:12" x14ac:dyDescent="0.25">
      <c r="A523" s="91" t="s">
        <v>363</v>
      </c>
      <c r="B523" s="95" t="s">
        <v>364</v>
      </c>
      <c r="C523" s="79"/>
      <c r="D523" s="80"/>
      <c r="E523" s="80"/>
      <c r="F523" s="80"/>
      <c r="G523" s="96"/>
    </row>
    <row r="524" spans="1:12" x14ac:dyDescent="0.25">
      <c r="A524" s="97"/>
      <c r="B524" s="95"/>
      <c r="C524" s="79"/>
      <c r="D524" s="80"/>
      <c r="E524" s="80"/>
      <c r="F524" s="80"/>
      <c r="G524" s="96"/>
    </row>
    <row r="525" spans="1:12" x14ac:dyDescent="0.25">
      <c r="A525" s="97">
        <v>1</v>
      </c>
      <c r="B525" s="95" t="s">
        <v>25</v>
      </c>
      <c r="C525" s="79"/>
      <c r="D525" s="80"/>
      <c r="E525" s="80"/>
      <c r="F525" s="80"/>
      <c r="G525" s="96"/>
    </row>
    <row r="526" spans="1:12" ht="30" x14ac:dyDescent="0.25">
      <c r="A526" s="77">
        <f>+A525+0.1</f>
        <v>1.1000000000000001</v>
      </c>
      <c r="B526" s="98" t="s">
        <v>130</v>
      </c>
      <c r="C526" s="79">
        <v>4</v>
      </c>
      <c r="D526" s="99" t="s">
        <v>62</v>
      </c>
      <c r="E526" s="81"/>
      <c r="F526" s="81">
        <f>+C526*E526</f>
        <v>0</v>
      </c>
      <c r="G526" s="96"/>
    </row>
    <row r="527" spans="1:12" ht="30" x14ac:dyDescent="0.25">
      <c r="A527" s="77">
        <f>+A526+0.1</f>
        <v>1.2000000000000002</v>
      </c>
      <c r="B527" s="98" t="s">
        <v>131</v>
      </c>
      <c r="C527" s="79">
        <v>19807.84</v>
      </c>
      <c r="D527" s="99" t="s">
        <v>39</v>
      </c>
      <c r="E527" s="81"/>
      <c r="F527" s="81">
        <f>+C527*E527</f>
        <v>0</v>
      </c>
      <c r="G527" s="96"/>
    </row>
    <row r="528" spans="1:12" x14ac:dyDescent="0.25">
      <c r="A528" s="77">
        <f>+A527+0.1</f>
        <v>1.3000000000000003</v>
      </c>
      <c r="B528" s="100" t="s">
        <v>132</v>
      </c>
      <c r="C528" s="79">
        <v>1</v>
      </c>
      <c r="D528" s="99" t="s">
        <v>28</v>
      </c>
      <c r="E528" s="81"/>
      <c r="F528" s="81">
        <f>+C528*E528</f>
        <v>0</v>
      </c>
      <c r="G528" s="96"/>
    </row>
    <row r="529" spans="1:7" ht="30" x14ac:dyDescent="0.25">
      <c r="A529" s="77">
        <f>+A528+0.1</f>
        <v>1.4000000000000004</v>
      </c>
      <c r="B529" s="98" t="s">
        <v>133</v>
      </c>
      <c r="C529" s="79">
        <v>1</v>
      </c>
      <c r="D529" s="99" t="s">
        <v>28</v>
      </c>
      <c r="E529" s="81"/>
      <c r="F529" s="81">
        <f>+C529*E529</f>
        <v>0</v>
      </c>
      <c r="G529" s="96"/>
    </row>
    <row r="530" spans="1:7" x14ac:dyDescent="0.25">
      <c r="A530" s="77">
        <f>+A529+0.1</f>
        <v>1.5000000000000004</v>
      </c>
      <c r="B530" s="98" t="s">
        <v>134</v>
      </c>
      <c r="C530" s="79">
        <v>1</v>
      </c>
      <c r="D530" s="99" t="s">
        <v>28</v>
      </c>
      <c r="E530" s="81"/>
      <c r="F530" s="81">
        <f>+C530*E530</f>
        <v>0</v>
      </c>
      <c r="G530" s="101">
        <f>SUM(F526:F530)</f>
        <v>0</v>
      </c>
    </row>
    <row r="531" spans="1:7" x14ac:dyDescent="0.25">
      <c r="A531" s="77"/>
      <c r="B531" s="100"/>
      <c r="C531" s="79"/>
      <c r="D531" s="99"/>
      <c r="E531" s="81"/>
      <c r="F531" s="80"/>
      <c r="G531" s="96"/>
    </row>
    <row r="532" spans="1:7" x14ac:dyDescent="0.25">
      <c r="A532" s="97">
        <v>2</v>
      </c>
      <c r="B532" s="95" t="s">
        <v>29</v>
      </c>
      <c r="C532" s="79"/>
      <c r="D532" s="99"/>
      <c r="E532" s="81"/>
      <c r="F532" s="80"/>
      <c r="G532" s="96"/>
    </row>
    <row r="533" spans="1:7" ht="30" x14ac:dyDescent="0.25">
      <c r="A533" s="77">
        <f>+A532+0.1</f>
        <v>2.1</v>
      </c>
      <c r="B533" s="98" t="s">
        <v>135</v>
      </c>
      <c r="C533" s="79">
        <v>4627.5789584245103</v>
      </c>
      <c r="D533" s="99" t="s">
        <v>30</v>
      </c>
      <c r="E533" s="81"/>
      <c r="F533" s="81">
        <f>+C533*E533</f>
        <v>0</v>
      </c>
      <c r="G533" s="96"/>
    </row>
    <row r="534" spans="1:7" x14ac:dyDescent="0.25">
      <c r="A534" s="77">
        <f>+A533+0.1</f>
        <v>2.2000000000000002</v>
      </c>
      <c r="B534" s="98" t="s">
        <v>136</v>
      </c>
      <c r="C534" s="79">
        <v>4646.9690741499608</v>
      </c>
      <c r="D534" s="99" t="s">
        <v>30</v>
      </c>
      <c r="E534" s="81"/>
      <c r="F534" s="81">
        <f>+C534*E534</f>
        <v>0</v>
      </c>
      <c r="G534" s="96"/>
    </row>
    <row r="535" spans="1:7" x14ac:dyDescent="0.25">
      <c r="A535" s="77">
        <f>+A534+0.1</f>
        <v>2.3000000000000003</v>
      </c>
      <c r="B535" s="98" t="s">
        <v>137</v>
      </c>
      <c r="C535" s="79">
        <v>9274.5460192944192</v>
      </c>
      <c r="D535" s="99" t="s">
        <v>30</v>
      </c>
      <c r="E535" s="81"/>
      <c r="F535" s="81">
        <f>+C535*E535</f>
        <v>0</v>
      </c>
      <c r="G535" s="101">
        <f>SUM(F533:F535)</f>
        <v>0</v>
      </c>
    </row>
    <row r="536" spans="1:7" x14ac:dyDescent="0.25">
      <c r="A536" s="77"/>
      <c r="B536" s="100"/>
      <c r="C536" s="79"/>
      <c r="D536" s="80"/>
      <c r="E536" s="81"/>
      <c r="F536" s="80"/>
      <c r="G536" s="96"/>
    </row>
    <row r="537" spans="1:7" x14ac:dyDescent="0.25">
      <c r="A537" s="102">
        <v>3</v>
      </c>
      <c r="B537" s="103" t="s">
        <v>138</v>
      </c>
      <c r="C537" s="104"/>
      <c r="D537" s="99"/>
      <c r="E537" s="81"/>
      <c r="F537" s="80"/>
      <c r="G537" s="96"/>
    </row>
    <row r="538" spans="1:7" ht="30" x14ac:dyDescent="0.25">
      <c r="A538" s="105">
        <v>3.1</v>
      </c>
      <c r="B538" s="98" t="s">
        <v>139</v>
      </c>
      <c r="C538" s="79">
        <v>1</v>
      </c>
      <c r="D538" s="99" t="s">
        <v>28</v>
      </c>
      <c r="E538" s="81"/>
      <c r="F538" s="81">
        <f>+C538*E538</f>
        <v>0</v>
      </c>
      <c r="G538" s="96"/>
    </row>
    <row r="539" spans="1:7" ht="60" x14ac:dyDescent="0.25">
      <c r="A539" s="105">
        <v>3.2</v>
      </c>
      <c r="B539" s="98" t="s">
        <v>140</v>
      </c>
      <c r="C539" s="79">
        <v>749.99998983605565</v>
      </c>
      <c r="D539" s="99" t="s">
        <v>39</v>
      </c>
      <c r="E539" s="81"/>
      <c r="F539" s="81">
        <f>+C539*E539</f>
        <v>0</v>
      </c>
      <c r="G539" s="101">
        <f>SUM(F538:F539)</f>
        <v>0</v>
      </c>
    </row>
    <row r="540" spans="1:7" x14ac:dyDescent="0.25">
      <c r="A540" s="105"/>
      <c r="B540" s="100"/>
      <c r="C540" s="79"/>
      <c r="D540" s="80"/>
      <c r="E540" s="81"/>
      <c r="F540" s="80"/>
      <c r="G540" s="96"/>
    </row>
    <row r="541" spans="1:7" x14ac:dyDescent="0.25">
      <c r="A541" s="102">
        <v>4</v>
      </c>
      <c r="B541" s="103" t="s">
        <v>141</v>
      </c>
      <c r="C541" s="104"/>
      <c r="D541" s="99"/>
      <c r="E541" s="81"/>
      <c r="F541" s="80"/>
      <c r="G541" s="96"/>
    </row>
    <row r="542" spans="1:7" x14ac:dyDescent="0.25">
      <c r="A542" s="97"/>
      <c r="B542" s="95" t="s">
        <v>142</v>
      </c>
      <c r="C542" s="79"/>
      <c r="D542" s="80"/>
      <c r="E542" s="81"/>
      <c r="F542" s="80"/>
      <c r="G542" s="96"/>
    </row>
    <row r="543" spans="1:7" x14ac:dyDescent="0.25">
      <c r="A543" s="105">
        <v>4.0999999999999996</v>
      </c>
      <c r="B543" s="100" t="s">
        <v>144</v>
      </c>
      <c r="C543" s="79">
        <v>3494.01</v>
      </c>
      <c r="D543" s="99" t="s">
        <v>39</v>
      </c>
      <c r="E543" s="81"/>
      <c r="F543" s="81">
        <f>+C543*E543</f>
        <v>0</v>
      </c>
      <c r="G543" s="96"/>
    </row>
    <row r="544" spans="1:7" x14ac:dyDescent="0.25">
      <c r="A544" s="105">
        <v>4.2</v>
      </c>
      <c r="B544" s="98" t="s">
        <v>145</v>
      </c>
      <c r="C544" s="79">
        <v>3494.01</v>
      </c>
      <c r="D544" s="99" t="s">
        <v>39</v>
      </c>
      <c r="E544" s="81"/>
      <c r="F544" s="81">
        <f>+C544*E544</f>
        <v>0</v>
      </c>
      <c r="G544" s="96"/>
    </row>
    <row r="545" spans="1:7" ht="30" x14ac:dyDescent="0.25">
      <c r="A545" s="105">
        <v>4.3</v>
      </c>
      <c r="B545" s="98" t="s">
        <v>146</v>
      </c>
      <c r="C545" s="79">
        <v>108</v>
      </c>
      <c r="D545" s="99" t="s">
        <v>34</v>
      </c>
      <c r="E545" s="81"/>
      <c r="F545" s="81">
        <f>+C545*E545</f>
        <v>0</v>
      </c>
      <c r="G545" s="96"/>
    </row>
    <row r="546" spans="1:7" ht="30" x14ac:dyDescent="0.25">
      <c r="A546" s="105">
        <v>4.4000000000000004</v>
      </c>
      <c r="B546" s="98" t="s">
        <v>147</v>
      </c>
      <c r="C546" s="79">
        <v>1</v>
      </c>
      <c r="D546" s="99" t="s">
        <v>28</v>
      </c>
      <c r="E546" s="81"/>
      <c r="F546" s="81">
        <f>+C546*E546</f>
        <v>0</v>
      </c>
      <c r="G546" s="96"/>
    </row>
    <row r="547" spans="1:7" x14ac:dyDescent="0.25">
      <c r="A547" s="97"/>
      <c r="B547" s="95" t="s">
        <v>143</v>
      </c>
      <c r="C547" s="79"/>
      <c r="D547" s="80"/>
      <c r="E547" s="81"/>
      <c r="F547" s="80"/>
      <c r="G547" s="96"/>
    </row>
    <row r="548" spans="1:7" x14ac:dyDescent="0.25">
      <c r="A548" s="105">
        <v>4.5</v>
      </c>
      <c r="B548" s="100" t="s">
        <v>149</v>
      </c>
      <c r="C548" s="104">
        <f>20+20</f>
        <v>40</v>
      </c>
      <c r="D548" s="99" t="s">
        <v>34</v>
      </c>
      <c r="E548" s="81"/>
      <c r="F548" s="81">
        <f t="shared" ref="F548:F559" si="25">+C548*E548</f>
        <v>0</v>
      </c>
      <c r="G548" s="96"/>
    </row>
    <row r="549" spans="1:7" ht="60" x14ac:dyDescent="0.25">
      <c r="A549" s="105">
        <v>4.5999999999999996</v>
      </c>
      <c r="B549" s="98" t="s">
        <v>150</v>
      </c>
      <c r="C549" s="104">
        <v>792.34</v>
      </c>
      <c r="D549" s="99" t="s">
        <v>148</v>
      </c>
      <c r="E549" s="81"/>
      <c r="F549" s="81">
        <f t="shared" si="25"/>
        <v>0</v>
      </c>
      <c r="G549" s="96"/>
    </row>
    <row r="550" spans="1:7" ht="45" x14ac:dyDescent="0.25">
      <c r="A550" s="105">
        <v>4.7</v>
      </c>
      <c r="B550" s="98" t="s">
        <v>151</v>
      </c>
      <c r="C550" s="104">
        <v>1468.72</v>
      </c>
      <c r="D550" s="99" t="s">
        <v>148</v>
      </c>
      <c r="E550" s="81"/>
      <c r="F550" s="81">
        <f t="shared" si="25"/>
        <v>0</v>
      </c>
      <c r="G550" s="96"/>
    </row>
    <row r="551" spans="1:7" x14ac:dyDescent="0.25">
      <c r="A551" s="105">
        <v>4.8</v>
      </c>
      <c r="B551" s="100" t="s">
        <v>152</v>
      </c>
      <c r="C551" s="104">
        <v>940</v>
      </c>
      <c r="D551" s="99" t="s">
        <v>148</v>
      </c>
      <c r="E551" s="81"/>
      <c r="F551" s="81">
        <f t="shared" si="25"/>
        <v>0</v>
      </c>
      <c r="G551" s="96"/>
    </row>
    <row r="552" spans="1:7" ht="15.75" x14ac:dyDescent="0.25">
      <c r="A552" s="105">
        <v>4.9000000000000004</v>
      </c>
      <c r="B552" s="106" t="s">
        <v>153</v>
      </c>
      <c r="C552" s="104">
        <v>40</v>
      </c>
      <c r="D552" s="99" t="s">
        <v>34</v>
      </c>
      <c r="E552" s="81"/>
      <c r="F552" s="81">
        <f t="shared" si="25"/>
        <v>0</v>
      </c>
      <c r="G552" s="96"/>
    </row>
    <row r="553" spans="1:7" ht="45" x14ac:dyDescent="0.25">
      <c r="A553" s="107">
        <v>4.0999999999999996</v>
      </c>
      <c r="B553" s="98" t="s">
        <v>382</v>
      </c>
      <c r="C553" s="122">
        <v>20</v>
      </c>
      <c r="D553" s="123" t="s">
        <v>34</v>
      </c>
      <c r="E553" s="124"/>
      <c r="F553" s="125">
        <f t="shared" si="25"/>
        <v>0</v>
      </c>
      <c r="G553" s="96"/>
    </row>
    <row r="554" spans="1:7" ht="63" x14ac:dyDescent="0.25">
      <c r="A554" s="107">
        <v>4.1100000000000003</v>
      </c>
      <c r="B554" s="108" t="s">
        <v>154</v>
      </c>
      <c r="C554" s="104">
        <v>22</v>
      </c>
      <c r="D554" s="99" t="s">
        <v>34</v>
      </c>
      <c r="E554" s="81"/>
      <c r="F554" s="81">
        <f t="shared" si="25"/>
        <v>0</v>
      </c>
      <c r="G554" s="96"/>
    </row>
    <row r="555" spans="1:7" ht="15.75" x14ac:dyDescent="0.25">
      <c r="A555" s="107">
        <v>4.12</v>
      </c>
      <c r="B555" s="106" t="s">
        <v>155</v>
      </c>
      <c r="C555" s="104">
        <v>20</v>
      </c>
      <c r="D555" s="99" t="s">
        <v>34</v>
      </c>
      <c r="E555" s="81"/>
      <c r="F555" s="81">
        <f t="shared" si="25"/>
        <v>0</v>
      </c>
      <c r="G555" s="96"/>
    </row>
    <row r="556" spans="1:7" ht="31.5" x14ac:dyDescent="0.25">
      <c r="A556" s="107">
        <v>4.13</v>
      </c>
      <c r="B556" s="108" t="s">
        <v>367</v>
      </c>
      <c r="C556" s="104">
        <v>68.94</v>
      </c>
      <c r="D556" s="99" t="s">
        <v>30</v>
      </c>
      <c r="E556" s="81"/>
      <c r="F556" s="81">
        <f t="shared" si="25"/>
        <v>0</v>
      </c>
      <c r="G556" s="96"/>
    </row>
    <row r="557" spans="1:7" ht="31.5" x14ac:dyDescent="0.25">
      <c r="A557" s="107">
        <v>4.1399999999999997</v>
      </c>
      <c r="B557" s="108" t="s">
        <v>157</v>
      </c>
      <c r="C557" s="104">
        <v>12</v>
      </c>
      <c r="D557" s="99" t="s">
        <v>34</v>
      </c>
      <c r="E557" s="81"/>
      <c r="F557" s="81">
        <f t="shared" si="25"/>
        <v>0</v>
      </c>
      <c r="G557" s="82"/>
    </row>
    <row r="558" spans="1:7" ht="15.75" x14ac:dyDescent="0.25">
      <c r="A558" s="107">
        <v>4.1500000000000004</v>
      </c>
      <c r="B558" s="106" t="s">
        <v>158</v>
      </c>
      <c r="C558" s="104">
        <v>20</v>
      </c>
      <c r="D558" s="99" t="s">
        <v>34</v>
      </c>
      <c r="E558" s="81"/>
      <c r="F558" s="81">
        <f t="shared" si="25"/>
        <v>0</v>
      </c>
      <c r="G558" s="82"/>
    </row>
    <row r="559" spans="1:7" ht="15.75" x14ac:dyDescent="0.25">
      <c r="A559" s="107">
        <v>4.16</v>
      </c>
      <c r="B559" s="106" t="s">
        <v>159</v>
      </c>
      <c r="C559" s="104">
        <v>1</v>
      </c>
      <c r="D559" s="99" t="s">
        <v>28</v>
      </c>
      <c r="E559" s="81"/>
      <c r="F559" s="81">
        <f t="shared" si="25"/>
        <v>0</v>
      </c>
      <c r="G559" s="82">
        <f>SUM(F542:F559)</f>
        <v>0</v>
      </c>
    </row>
    <row r="560" spans="1:7" ht="15.75" x14ac:dyDescent="0.25">
      <c r="A560" s="105"/>
      <c r="B560" s="106"/>
      <c r="C560" s="104"/>
      <c r="D560" s="99"/>
      <c r="E560" s="81"/>
      <c r="F560" s="81"/>
      <c r="G560" s="82"/>
    </row>
    <row r="561" spans="1:7" x14ac:dyDescent="0.25">
      <c r="A561" s="102">
        <v>5</v>
      </c>
      <c r="B561" s="103" t="s">
        <v>160</v>
      </c>
      <c r="C561" s="104"/>
      <c r="D561" s="99"/>
      <c r="E561" s="81"/>
      <c r="F561" s="80"/>
      <c r="G561" s="96"/>
    </row>
    <row r="562" spans="1:7" x14ac:dyDescent="0.25">
      <c r="A562" s="97"/>
      <c r="B562" s="95" t="s">
        <v>142</v>
      </c>
      <c r="C562" s="79"/>
      <c r="D562" s="80"/>
      <c r="E562" s="81"/>
      <c r="F562" s="80"/>
      <c r="G562" s="96"/>
    </row>
    <row r="563" spans="1:7" x14ac:dyDescent="0.25">
      <c r="A563" s="105">
        <v>5.0999999999999996</v>
      </c>
      <c r="B563" s="100" t="s">
        <v>144</v>
      </c>
      <c r="C563" s="79">
        <v>1189.7725</v>
      </c>
      <c r="D563" s="99" t="s">
        <v>39</v>
      </c>
      <c r="E563" s="81"/>
      <c r="F563" s="81">
        <f>+C563*E563</f>
        <v>0</v>
      </c>
      <c r="G563" s="96"/>
    </row>
    <row r="564" spans="1:7" x14ac:dyDescent="0.25">
      <c r="A564" s="105">
        <v>5.2</v>
      </c>
      <c r="B564" s="98" t="s">
        <v>145</v>
      </c>
      <c r="C564" s="79">
        <v>1189.7725</v>
      </c>
      <c r="D564" s="99" t="s">
        <v>39</v>
      </c>
      <c r="E564" s="81"/>
      <c r="F564" s="81">
        <f>+C564*E564</f>
        <v>0</v>
      </c>
      <c r="G564" s="96"/>
    </row>
    <row r="565" spans="1:7" ht="30" x14ac:dyDescent="0.25">
      <c r="A565" s="105">
        <v>5.3</v>
      </c>
      <c r="B565" s="98" t="s">
        <v>147</v>
      </c>
      <c r="C565" s="79">
        <v>1</v>
      </c>
      <c r="D565" s="99" t="s">
        <v>28</v>
      </c>
      <c r="E565" s="81"/>
      <c r="F565" s="81">
        <f>+C565*E565</f>
        <v>0</v>
      </c>
      <c r="G565" s="82">
        <f>SUM(F562:F565)</f>
        <v>0</v>
      </c>
    </row>
    <row r="566" spans="1:7" ht="15.75" x14ac:dyDescent="0.25">
      <c r="A566" s="105"/>
      <c r="B566" s="106"/>
      <c r="C566" s="109"/>
      <c r="D566" s="99"/>
      <c r="E566" s="81"/>
      <c r="F566" s="81"/>
      <c r="G566" s="82"/>
    </row>
    <row r="567" spans="1:7" x14ac:dyDescent="0.25">
      <c r="A567" s="97">
        <v>6</v>
      </c>
      <c r="B567" s="103" t="s">
        <v>161</v>
      </c>
      <c r="C567" s="104"/>
      <c r="D567" s="99"/>
      <c r="E567" s="81"/>
      <c r="F567" s="81"/>
      <c r="G567" s="82"/>
    </row>
    <row r="568" spans="1:7" x14ac:dyDescent="0.25">
      <c r="A568" s="105">
        <v>6.1</v>
      </c>
      <c r="B568" s="98" t="s">
        <v>163</v>
      </c>
      <c r="C568" s="104">
        <v>1952.1466155210164</v>
      </c>
      <c r="D568" s="99" t="s">
        <v>26</v>
      </c>
      <c r="E568" s="81"/>
      <c r="F568" s="81">
        <f>+C568*E568</f>
        <v>0</v>
      </c>
      <c r="G568" s="82">
        <f>SUM(F568)</f>
        <v>0</v>
      </c>
    </row>
    <row r="569" spans="1:7" x14ac:dyDescent="0.25">
      <c r="A569" s="77"/>
      <c r="B569" s="100"/>
      <c r="C569" s="79"/>
      <c r="D569" s="80"/>
      <c r="E569" s="81"/>
      <c r="F569" s="80"/>
      <c r="G569" s="96"/>
    </row>
    <row r="570" spans="1:7" x14ac:dyDescent="0.25">
      <c r="A570" s="97">
        <v>7</v>
      </c>
      <c r="B570" s="103" t="s">
        <v>180</v>
      </c>
      <c r="C570" s="79"/>
      <c r="D570" s="80"/>
      <c r="E570" s="81"/>
      <c r="F570" s="80"/>
      <c r="G570" s="96"/>
    </row>
    <row r="571" spans="1:7" x14ac:dyDescent="0.25">
      <c r="A571" s="110">
        <v>7.1</v>
      </c>
      <c r="B571" s="111" t="s">
        <v>181</v>
      </c>
      <c r="C571" s="104">
        <v>522.04</v>
      </c>
      <c r="D571" s="99" t="s">
        <v>39</v>
      </c>
      <c r="E571" s="81"/>
      <c r="F571" s="81">
        <f>+C571*E571</f>
        <v>0</v>
      </c>
      <c r="G571" s="96"/>
    </row>
    <row r="572" spans="1:7" ht="30" x14ac:dyDescent="0.25">
      <c r="A572" s="110">
        <v>7.2</v>
      </c>
      <c r="B572" s="153" t="s">
        <v>390</v>
      </c>
      <c r="C572" s="104">
        <v>6037.08</v>
      </c>
      <c r="D572" s="99" t="s">
        <v>39</v>
      </c>
      <c r="E572" s="81"/>
      <c r="F572" s="81">
        <f>+C572*E572</f>
        <v>0</v>
      </c>
      <c r="G572" s="82">
        <f>SUM(F571:F572)</f>
        <v>0</v>
      </c>
    </row>
    <row r="573" spans="1:7" x14ac:dyDescent="0.25">
      <c r="A573" s="77"/>
      <c r="B573" s="100"/>
      <c r="C573" s="79"/>
      <c r="D573" s="80"/>
      <c r="E573" s="81"/>
      <c r="F573" s="80"/>
      <c r="G573" s="96"/>
    </row>
    <row r="574" spans="1:7" x14ac:dyDescent="0.25">
      <c r="A574" s="97">
        <v>8</v>
      </c>
      <c r="B574" s="95" t="s">
        <v>182</v>
      </c>
      <c r="C574" s="79"/>
      <c r="D574" s="80"/>
      <c r="E574" s="81"/>
      <c r="F574" s="80"/>
      <c r="G574" s="96"/>
    </row>
    <row r="575" spans="1:7" x14ac:dyDescent="0.25">
      <c r="A575" s="105">
        <v>8.1</v>
      </c>
      <c r="B575" s="100" t="s">
        <v>183</v>
      </c>
      <c r="C575" s="104">
        <v>820.08</v>
      </c>
      <c r="D575" s="99" t="s">
        <v>26</v>
      </c>
      <c r="E575" s="81"/>
      <c r="F575" s="81">
        <f>+C575*E575</f>
        <v>0</v>
      </c>
      <c r="G575" s="96"/>
    </row>
    <row r="576" spans="1:7" x14ac:dyDescent="0.25">
      <c r="A576" s="105">
        <v>8.1999999999999993</v>
      </c>
      <c r="B576" s="100" t="s">
        <v>184</v>
      </c>
      <c r="C576" s="104">
        <v>941.66</v>
      </c>
      <c r="D576" s="99" t="s">
        <v>26</v>
      </c>
      <c r="E576" s="81"/>
      <c r="F576" s="81">
        <f>+C576*E576</f>
        <v>0</v>
      </c>
      <c r="G576" s="101">
        <f>SUM(F574:F576)</f>
        <v>0</v>
      </c>
    </row>
    <row r="577" spans="1:7" x14ac:dyDescent="0.25">
      <c r="A577" s="77"/>
      <c r="B577" s="100"/>
      <c r="C577" s="79"/>
      <c r="D577" s="80"/>
      <c r="E577" s="81"/>
      <c r="F577" s="80"/>
      <c r="G577" s="96"/>
    </row>
    <row r="578" spans="1:7" x14ac:dyDescent="0.25">
      <c r="A578" s="97">
        <v>9</v>
      </c>
      <c r="B578" s="103" t="s">
        <v>164</v>
      </c>
      <c r="C578" s="104"/>
      <c r="D578" s="99"/>
      <c r="E578" s="81"/>
      <c r="F578" s="81"/>
      <c r="G578" s="82"/>
    </row>
    <row r="579" spans="1:7" ht="30" x14ac:dyDescent="0.25">
      <c r="A579" s="105">
        <v>9.1</v>
      </c>
      <c r="B579" s="98" t="s">
        <v>165</v>
      </c>
      <c r="C579" s="104">
        <v>804.93724883034258</v>
      </c>
      <c r="D579" s="99" t="s">
        <v>39</v>
      </c>
      <c r="E579" s="81"/>
      <c r="F579" s="81">
        <f>+C579*E579</f>
        <v>0</v>
      </c>
      <c r="G579" s="82">
        <f>SUM(F579:F579)</f>
        <v>0</v>
      </c>
    </row>
    <row r="580" spans="1:7" x14ac:dyDescent="0.25">
      <c r="A580" s="77"/>
      <c r="B580" s="100"/>
      <c r="C580" s="79"/>
      <c r="D580" s="80"/>
      <c r="E580" s="81"/>
      <c r="F580" s="80"/>
      <c r="G580" s="96"/>
    </row>
    <row r="581" spans="1:7" x14ac:dyDescent="0.25">
      <c r="A581" s="97">
        <v>10</v>
      </c>
      <c r="B581" s="95" t="s">
        <v>166</v>
      </c>
      <c r="C581" s="79"/>
      <c r="D581" s="80"/>
      <c r="E581" s="81"/>
      <c r="F581" s="80"/>
      <c r="G581" s="96"/>
    </row>
    <row r="582" spans="1:7" x14ac:dyDescent="0.25">
      <c r="A582" s="97"/>
      <c r="B582" s="95" t="s">
        <v>167</v>
      </c>
      <c r="C582" s="79"/>
      <c r="D582" s="80"/>
      <c r="E582" s="80"/>
      <c r="F582" s="80"/>
      <c r="G582" s="96"/>
    </row>
    <row r="583" spans="1:7" x14ac:dyDescent="0.25">
      <c r="A583" s="105">
        <v>10.1</v>
      </c>
      <c r="B583" s="100" t="s">
        <v>179</v>
      </c>
      <c r="C583" s="104">
        <v>1</v>
      </c>
      <c r="D583" s="99" t="s">
        <v>28</v>
      </c>
      <c r="E583" s="81"/>
      <c r="F583" s="81">
        <f>+C583*E583</f>
        <v>0</v>
      </c>
      <c r="G583" s="96"/>
    </row>
    <row r="584" spans="1:7" x14ac:dyDescent="0.25">
      <c r="A584" s="97"/>
      <c r="B584" s="95" t="s">
        <v>35</v>
      </c>
      <c r="C584" s="79"/>
      <c r="D584" s="99"/>
      <c r="E584" s="81"/>
      <c r="F584" s="80"/>
      <c r="G584" s="96"/>
    </row>
    <row r="585" spans="1:7" x14ac:dyDescent="0.25">
      <c r="A585" s="105">
        <v>10.199999999999999</v>
      </c>
      <c r="B585" s="100" t="s">
        <v>185</v>
      </c>
      <c r="C585" s="104">
        <v>12.758405885506201</v>
      </c>
      <c r="D585" s="99" t="s">
        <v>30</v>
      </c>
      <c r="E585" s="81"/>
      <c r="F585" s="81">
        <f>+C585*E585</f>
        <v>0</v>
      </c>
      <c r="G585" s="101"/>
    </row>
    <row r="586" spans="1:7" x14ac:dyDescent="0.25">
      <c r="A586" s="105">
        <v>10.3</v>
      </c>
      <c r="B586" s="100" t="s">
        <v>186</v>
      </c>
      <c r="C586" s="104">
        <v>7.0171181556195963</v>
      </c>
      <c r="D586" s="99" t="s">
        <v>30</v>
      </c>
      <c r="E586" s="81"/>
      <c r="F586" s="81">
        <f>+C586*E586</f>
        <v>0</v>
      </c>
      <c r="G586" s="96"/>
    </row>
    <row r="587" spans="1:7" x14ac:dyDescent="0.25">
      <c r="A587" s="97"/>
      <c r="B587" s="95" t="s">
        <v>168</v>
      </c>
      <c r="C587" s="79"/>
      <c r="D587" s="99"/>
      <c r="E587" s="81"/>
      <c r="F587" s="80"/>
      <c r="G587" s="96"/>
    </row>
    <row r="588" spans="1:7" x14ac:dyDescent="0.25">
      <c r="A588" s="105">
        <v>10.4</v>
      </c>
      <c r="B588" s="100" t="s">
        <v>187</v>
      </c>
      <c r="C588" s="104">
        <v>3.986999958142782</v>
      </c>
      <c r="D588" s="99" t="s">
        <v>30</v>
      </c>
      <c r="E588" s="81"/>
      <c r="F588" s="81">
        <f>+C588*E588</f>
        <v>0</v>
      </c>
      <c r="G588" s="101"/>
    </row>
    <row r="589" spans="1:7" x14ac:dyDescent="0.25">
      <c r="A589" s="105">
        <v>10.5</v>
      </c>
      <c r="B589" s="100" t="s">
        <v>188</v>
      </c>
      <c r="C589" s="104">
        <v>1.1352000928102011</v>
      </c>
      <c r="D589" s="99" t="s">
        <v>30</v>
      </c>
      <c r="E589" s="81"/>
      <c r="F589" s="81">
        <f>+C589*E589</f>
        <v>0</v>
      </c>
      <c r="G589" s="96"/>
    </row>
    <row r="590" spans="1:7" x14ac:dyDescent="0.25">
      <c r="A590" s="105">
        <v>10.6</v>
      </c>
      <c r="B590" s="100" t="s">
        <v>189</v>
      </c>
      <c r="C590" s="104">
        <v>0.815999792524843</v>
      </c>
      <c r="D590" s="99" t="s">
        <v>30</v>
      </c>
      <c r="E590" s="81"/>
      <c r="F590" s="81">
        <f>+C590*E590</f>
        <v>0</v>
      </c>
      <c r="G590" s="101"/>
    </row>
    <row r="591" spans="1:7" x14ac:dyDescent="0.25">
      <c r="A591" s="105">
        <v>10.7</v>
      </c>
      <c r="B591" s="100" t="s">
        <v>190</v>
      </c>
      <c r="C591" s="104">
        <v>0.38399987273710667</v>
      </c>
      <c r="D591" s="99" t="s">
        <v>30</v>
      </c>
      <c r="E591" s="81"/>
      <c r="F591" s="81">
        <f>+C591*E591</f>
        <v>0</v>
      </c>
      <c r="G591" s="96"/>
    </row>
    <row r="592" spans="1:7" x14ac:dyDescent="0.25">
      <c r="A592" s="105">
        <v>10.8</v>
      </c>
      <c r="B592" s="100" t="s">
        <v>191</v>
      </c>
      <c r="C592" s="104">
        <v>3.625200244912866</v>
      </c>
      <c r="D592" s="99" t="s">
        <v>30</v>
      </c>
      <c r="E592" s="81"/>
      <c r="F592" s="81">
        <f>+C592*E592</f>
        <v>0</v>
      </c>
      <c r="G592" s="101"/>
    </row>
    <row r="593" spans="1:7" x14ac:dyDescent="0.25">
      <c r="A593" s="97"/>
      <c r="B593" s="95" t="s">
        <v>169</v>
      </c>
      <c r="C593" s="79"/>
      <c r="D593" s="99"/>
      <c r="E593" s="81"/>
      <c r="F593" s="80"/>
      <c r="G593" s="96"/>
    </row>
    <row r="594" spans="1:7" x14ac:dyDescent="0.25">
      <c r="A594" s="105">
        <v>10.9</v>
      </c>
      <c r="B594" s="100" t="s">
        <v>192</v>
      </c>
      <c r="C594" s="104">
        <v>89.05200072474878</v>
      </c>
      <c r="D594" s="99" t="s">
        <v>39</v>
      </c>
      <c r="E594" s="81"/>
      <c r="F594" s="81">
        <f>+C594*E594</f>
        <v>0</v>
      </c>
      <c r="G594" s="96"/>
    </row>
    <row r="595" spans="1:7" x14ac:dyDescent="0.25">
      <c r="A595" s="107">
        <v>10.1</v>
      </c>
      <c r="B595" s="100" t="s">
        <v>193</v>
      </c>
      <c r="C595" s="104">
        <v>4</v>
      </c>
      <c r="D595" s="99" t="s">
        <v>34</v>
      </c>
      <c r="E595" s="81"/>
      <c r="F595" s="81">
        <f>+C595*E595</f>
        <v>0</v>
      </c>
      <c r="G595" s="101"/>
    </row>
    <row r="596" spans="1:7" x14ac:dyDescent="0.25">
      <c r="A596" s="97"/>
      <c r="B596" s="95" t="s">
        <v>40</v>
      </c>
      <c r="C596" s="79"/>
      <c r="D596" s="99"/>
      <c r="E596" s="81"/>
      <c r="F596" s="80"/>
      <c r="G596" s="96"/>
    </row>
    <row r="597" spans="1:7" x14ac:dyDescent="0.25">
      <c r="A597" s="105">
        <v>10.11</v>
      </c>
      <c r="B597" s="100" t="s">
        <v>194</v>
      </c>
      <c r="C597" s="104">
        <v>62.24800574345884</v>
      </c>
      <c r="D597" s="99" t="s">
        <v>39</v>
      </c>
      <c r="E597" s="81"/>
      <c r="F597" s="81">
        <f>+C597*E597</f>
        <v>0</v>
      </c>
      <c r="G597" s="96"/>
    </row>
    <row r="598" spans="1:7" x14ac:dyDescent="0.25">
      <c r="A598" s="105">
        <v>10.119999999999999</v>
      </c>
      <c r="B598" s="100" t="s">
        <v>195</v>
      </c>
      <c r="C598" s="104">
        <v>30.21</v>
      </c>
      <c r="D598" s="99" t="s">
        <v>39</v>
      </c>
      <c r="E598" s="81"/>
      <c r="F598" s="81">
        <f>+C598*E598</f>
        <v>0</v>
      </c>
      <c r="G598" s="101"/>
    </row>
    <row r="599" spans="1:7" x14ac:dyDescent="0.25">
      <c r="A599" s="105">
        <v>10.130000000000001</v>
      </c>
      <c r="B599" s="100" t="s">
        <v>196</v>
      </c>
      <c r="C599" s="104">
        <v>30.21</v>
      </c>
      <c r="D599" s="99" t="s">
        <v>39</v>
      </c>
      <c r="E599" s="81"/>
      <c r="F599" s="81">
        <f>+C599*E599</f>
        <v>0</v>
      </c>
      <c r="G599" s="101"/>
    </row>
    <row r="600" spans="1:7" x14ac:dyDescent="0.25">
      <c r="A600" s="105">
        <v>10.14</v>
      </c>
      <c r="B600" s="100" t="s">
        <v>197</v>
      </c>
      <c r="C600" s="104">
        <v>57.2</v>
      </c>
      <c r="D600" s="99" t="s">
        <v>26</v>
      </c>
      <c r="E600" s="81"/>
      <c r="F600" s="81">
        <f>+C600*E600</f>
        <v>0</v>
      </c>
      <c r="G600" s="101"/>
    </row>
    <row r="601" spans="1:7" x14ac:dyDescent="0.25">
      <c r="A601" s="97"/>
      <c r="B601" s="95" t="s">
        <v>170</v>
      </c>
      <c r="C601" s="79"/>
      <c r="D601" s="99"/>
      <c r="E601" s="81"/>
      <c r="F601" s="80"/>
      <c r="G601" s="96"/>
    </row>
    <row r="602" spans="1:7" x14ac:dyDescent="0.25">
      <c r="A602" s="105">
        <v>10.15</v>
      </c>
      <c r="B602" s="100" t="s">
        <v>198</v>
      </c>
      <c r="C602" s="104">
        <v>22.19</v>
      </c>
      <c r="D602" s="99" t="s">
        <v>39</v>
      </c>
      <c r="E602" s="81"/>
      <c r="F602" s="81">
        <f>+C602*E602</f>
        <v>0</v>
      </c>
      <c r="G602" s="101"/>
    </row>
    <row r="603" spans="1:7" x14ac:dyDescent="0.25">
      <c r="A603" s="97"/>
      <c r="B603" s="95" t="s">
        <v>171</v>
      </c>
      <c r="C603" s="79"/>
      <c r="D603" s="99"/>
      <c r="E603" s="81"/>
      <c r="F603" s="80"/>
      <c r="G603" s="96"/>
    </row>
    <row r="604" spans="1:7" x14ac:dyDescent="0.25">
      <c r="A604" s="105">
        <v>10.16</v>
      </c>
      <c r="B604" s="100" t="s">
        <v>199</v>
      </c>
      <c r="C604" s="104">
        <v>72.44</v>
      </c>
      <c r="D604" s="99" t="s">
        <v>39</v>
      </c>
      <c r="E604" s="81"/>
      <c r="F604" s="81">
        <f>+C604*E604</f>
        <v>0</v>
      </c>
      <c r="G604" s="101"/>
    </row>
    <row r="605" spans="1:7" x14ac:dyDescent="0.25">
      <c r="A605" s="97"/>
      <c r="B605" s="95" t="s">
        <v>172</v>
      </c>
      <c r="C605" s="79"/>
      <c r="D605" s="99"/>
      <c r="E605" s="81"/>
      <c r="F605" s="80"/>
      <c r="G605" s="96"/>
    </row>
    <row r="606" spans="1:7" ht="30" x14ac:dyDescent="0.25">
      <c r="A606" s="105">
        <v>10.17</v>
      </c>
      <c r="B606" s="98" t="s">
        <v>200</v>
      </c>
      <c r="C606" s="104">
        <v>4</v>
      </c>
      <c r="D606" s="99" t="s">
        <v>34</v>
      </c>
      <c r="E606" s="81"/>
      <c r="F606" s="81">
        <f>+C606*E606</f>
        <v>0</v>
      </c>
      <c r="G606" s="101"/>
    </row>
    <row r="607" spans="1:7" x14ac:dyDescent="0.25">
      <c r="A607" s="105">
        <v>10.18</v>
      </c>
      <c r="B607" s="100" t="s">
        <v>201</v>
      </c>
      <c r="C607" s="104">
        <v>30.988799999999998</v>
      </c>
      <c r="D607" s="99" t="s">
        <v>202</v>
      </c>
      <c r="E607" s="81"/>
      <c r="F607" s="81">
        <f>+C607*E607</f>
        <v>0</v>
      </c>
      <c r="G607" s="101"/>
    </row>
    <row r="608" spans="1:7" x14ac:dyDescent="0.25">
      <c r="A608" s="97"/>
      <c r="B608" s="95" t="s">
        <v>173</v>
      </c>
      <c r="C608" s="79"/>
      <c r="D608" s="99"/>
      <c r="E608" s="81"/>
      <c r="F608" s="80"/>
      <c r="G608" s="96"/>
    </row>
    <row r="609" spans="1:7" x14ac:dyDescent="0.25">
      <c r="A609" s="105">
        <v>10.19</v>
      </c>
      <c r="B609" s="100" t="s">
        <v>203</v>
      </c>
      <c r="C609" s="104">
        <v>2</v>
      </c>
      <c r="D609" s="99" t="s">
        <v>34</v>
      </c>
      <c r="E609" s="81"/>
      <c r="F609" s="81">
        <f>+C609*E609</f>
        <v>0</v>
      </c>
      <c r="G609" s="101"/>
    </row>
    <row r="610" spans="1:7" x14ac:dyDescent="0.25">
      <c r="A610" s="97"/>
      <c r="B610" s="95" t="s">
        <v>174</v>
      </c>
      <c r="C610" s="79"/>
      <c r="D610" s="99"/>
      <c r="E610" s="81"/>
      <c r="F610" s="80"/>
      <c r="G610" s="96"/>
    </row>
    <row r="611" spans="1:7" ht="30" x14ac:dyDescent="0.25">
      <c r="A611" s="107">
        <v>10.199999999999999</v>
      </c>
      <c r="B611" s="98" t="s">
        <v>204</v>
      </c>
      <c r="C611" s="104">
        <v>1</v>
      </c>
      <c r="D611" s="99" t="s">
        <v>28</v>
      </c>
      <c r="E611" s="81"/>
      <c r="F611" s="81">
        <f t="shared" ref="F611:F620" si="26">+C611*E611</f>
        <v>0</v>
      </c>
      <c r="G611" s="101"/>
    </row>
    <row r="612" spans="1:7" x14ac:dyDescent="0.25">
      <c r="A612" s="105">
        <v>10.210000000000001</v>
      </c>
      <c r="B612" s="98" t="s">
        <v>205</v>
      </c>
      <c r="C612" s="104">
        <v>1</v>
      </c>
      <c r="D612" s="99" t="s">
        <v>28</v>
      </c>
      <c r="E612" s="81"/>
      <c r="F612" s="81">
        <f t="shared" si="26"/>
        <v>0</v>
      </c>
      <c r="G612" s="101"/>
    </row>
    <row r="613" spans="1:7" x14ac:dyDescent="0.25">
      <c r="A613" s="105">
        <v>10.220000000000001</v>
      </c>
      <c r="B613" s="100" t="s">
        <v>206</v>
      </c>
      <c r="C613" s="104">
        <v>2</v>
      </c>
      <c r="D613" s="99" t="s">
        <v>34</v>
      </c>
      <c r="E613" s="81"/>
      <c r="F613" s="81">
        <f t="shared" si="26"/>
        <v>0</v>
      </c>
      <c r="G613" s="101"/>
    </row>
    <row r="614" spans="1:7" x14ac:dyDescent="0.25">
      <c r="A614" s="105">
        <v>10.23</v>
      </c>
      <c r="B614" s="100" t="s">
        <v>207</v>
      </c>
      <c r="C614" s="104">
        <v>4</v>
      </c>
      <c r="D614" s="99" t="s">
        <v>34</v>
      </c>
      <c r="E614" s="81"/>
      <c r="F614" s="81">
        <f t="shared" si="26"/>
        <v>0</v>
      </c>
      <c r="G614" s="101"/>
    </row>
    <row r="615" spans="1:7" x14ac:dyDescent="0.25">
      <c r="A615" s="105">
        <v>10.24</v>
      </c>
      <c r="B615" s="100" t="s">
        <v>208</v>
      </c>
      <c r="C615" s="104">
        <v>2</v>
      </c>
      <c r="D615" s="99" t="s">
        <v>34</v>
      </c>
      <c r="E615" s="81"/>
      <c r="F615" s="81">
        <f t="shared" si="26"/>
        <v>0</v>
      </c>
      <c r="G615" s="101"/>
    </row>
    <row r="616" spans="1:7" ht="30" x14ac:dyDescent="0.25">
      <c r="A616" s="105">
        <v>10.25</v>
      </c>
      <c r="B616" s="98" t="s">
        <v>209</v>
      </c>
      <c r="C616" s="104">
        <v>1</v>
      </c>
      <c r="D616" s="99" t="s">
        <v>28</v>
      </c>
      <c r="E616" s="81"/>
      <c r="F616" s="81">
        <f t="shared" si="26"/>
        <v>0</v>
      </c>
      <c r="G616" s="101"/>
    </row>
    <row r="617" spans="1:7" x14ac:dyDescent="0.25">
      <c r="A617" s="105">
        <v>10.26</v>
      </c>
      <c r="B617" s="98" t="s">
        <v>210</v>
      </c>
      <c r="C617" s="104">
        <v>4</v>
      </c>
      <c r="D617" s="99" t="s">
        <v>34</v>
      </c>
      <c r="E617" s="81"/>
      <c r="F617" s="81">
        <f t="shared" si="26"/>
        <v>0</v>
      </c>
      <c r="G617" s="101"/>
    </row>
    <row r="618" spans="1:7" ht="30" x14ac:dyDescent="0.25">
      <c r="A618" s="105">
        <v>10.27</v>
      </c>
      <c r="B618" s="98" t="s">
        <v>211</v>
      </c>
      <c r="C618" s="104">
        <v>2</v>
      </c>
      <c r="D618" s="99" t="s">
        <v>34</v>
      </c>
      <c r="E618" s="81"/>
      <c r="F618" s="81">
        <f t="shared" si="26"/>
        <v>0</v>
      </c>
      <c r="G618" s="101"/>
    </row>
    <row r="619" spans="1:7" ht="30" x14ac:dyDescent="0.25">
      <c r="A619" s="105">
        <v>10.28</v>
      </c>
      <c r="B619" s="98" t="s">
        <v>212</v>
      </c>
      <c r="C619" s="104">
        <v>1</v>
      </c>
      <c r="D619" s="99" t="s">
        <v>34</v>
      </c>
      <c r="E619" s="81"/>
      <c r="F619" s="81">
        <f t="shared" si="26"/>
        <v>0</v>
      </c>
      <c r="G619" s="101"/>
    </row>
    <row r="620" spans="1:7" x14ac:dyDescent="0.25">
      <c r="A620" s="105">
        <v>10.29</v>
      </c>
      <c r="B620" s="98" t="s">
        <v>213</v>
      </c>
      <c r="C620" s="104">
        <v>1</v>
      </c>
      <c r="D620" s="99" t="s">
        <v>28</v>
      </c>
      <c r="E620" s="81"/>
      <c r="F620" s="81">
        <f t="shared" si="26"/>
        <v>0</v>
      </c>
      <c r="G620" s="101"/>
    </row>
    <row r="621" spans="1:7" x14ac:dyDescent="0.25">
      <c r="A621" s="97"/>
      <c r="B621" s="95" t="s">
        <v>175</v>
      </c>
      <c r="C621" s="79"/>
      <c r="D621" s="99"/>
      <c r="E621" s="81"/>
      <c r="F621" s="80"/>
      <c r="G621" s="96"/>
    </row>
    <row r="622" spans="1:7" x14ac:dyDescent="0.25">
      <c r="A622" s="107">
        <v>10.3</v>
      </c>
      <c r="B622" s="100" t="s">
        <v>214</v>
      </c>
      <c r="C622" s="104">
        <v>6</v>
      </c>
      <c r="D622" s="99" t="s">
        <v>34</v>
      </c>
      <c r="E622" s="81"/>
      <c r="F622" s="81">
        <f t="shared" ref="F622:F628" si="27">+C622*E622</f>
        <v>0</v>
      </c>
      <c r="G622" s="101"/>
    </row>
    <row r="623" spans="1:7" x14ac:dyDescent="0.25">
      <c r="A623" s="107">
        <v>10.31</v>
      </c>
      <c r="B623" s="100" t="s">
        <v>215</v>
      </c>
      <c r="C623" s="104">
        <v>2</v>
      </c>
      <c r="D623" s="99" t="s">
        <v>34</v>
      </c>
      <c r="E623" s="81"/>
      <c r="F623" s="81">
        <f t="shared" si="27"/>
        <v>0</v>
      </c>
      <c r="G623" s="101"/>
    </row>
    <row r="624" spans="1:7" x14ac:dyDescent="0.25">
      <c r="A624" s="107">
        <v>10.32</v>
      </c>
      <c r="B624" s="100" t="s">
        <v>216</v>
      </c>
      <c r="C624" s="104">
        <v>2</v>
      </c>
      <c r="D624" s="99" t="s">
        <v>34</v>
      </c>
      <c r="E624" s="81"/>
      <c r="F624" s="81">
        <f t="shared" si="27"/>
        <v>0</v>
      </c>
      <c r="G624" s="101"/>
    </row>
    <row r="625" spans="1:7" x14ac:dyDescent="0.25">
      <c r="A625" s="107">
        <v>10.33</v>
      </c>
      <c r="B625" s="100" t="s">
        <v>218</v>
      </c>
      <c r="C625" s="104">
        <v>6</v>
      </c>
      <c r="D625" s="99" t="s">
        <v>34</v>
      </c>
      <c r="E625" s="81"/>
      <c r="F625" s="81">
        <f t="shared" si="27"/>
        <v>0</v>
      </c>
      <c r="G625" s="101"/>
    </row>
    <row r="626" spans="1:7" x14ac:dyDescent="0.25">
      <c r="A626" s="107">
        <v>10.34</v>
      </c>
      <c r="B626" s="100" t="s">
        <v>217</v>
      </c>
      <c r="C626" s="104">
        <v>1</v>
      </c>
      <c r="D626" s="99" t="s">
        <v>34</v>
      </c>
      <c r="E626" s="81"/>
      <c r="F626" s="81">
        <f t="shared" si="27"/>
        <v>0</v>
      </c>
      <c r="G626" s="101"/>
    </row>
    <row r="627" spans="1:7" ht="60" x14ac:dyDescent="0.25">
      <c r="A627" s="107">
        <v>10.35</v>
      </c>
      <c r="B627" s="98" t="s">
        <v>219</v>
      </c>
      <c r="C627" s="104">
        <v>150</v>
      </c>
      <c r="D627" s="99" t="s">
        <v>148</v>
      </c>
      <c r="E627" s="81"/>
      <c r="F627" s="81">
        <f t="shared" si="27"/>
        <v>0</v>
      </c>
      <c r="G627" s="101"/>
    </row>
    <row r="628" spans="1:7" x14ac:dyDescent="0.25">
      <c r="A628" s="107">
        <v>10.36</v>
      </c>
      <c r="B628" s="100" t="s">
        <v>220</v>
      </c>
      <c r="C628" s="104">
        <v>1</v>
      </c>
      <c r="D628" s="99" t="s">
        <v>28</v>
      </c>
      <c r="E628" s="81"/>
      <c r="F628" s="81">
        <f t="shared" si="27"/>
        <v>0</v>
      </c>
      <c r="G628" s="101"/>
    </row>
    <row r="629" spans="1:7" x14ac:dyDescent="0.25">
      <c r="A629" s="97"/>
      <c r="B629" s="95" t="s">
        <v>176</v>
      </c>
      <c r="C629" s="79"/>
      <c r="D629" s="99"/>
      <c r="E629" s="81"/>
      <c r="F629" s="80"/>
      <c r="G629" s="96"/>
    </row>
    <row r="630" spans="1:7" x14ac:dyDescent="0.25">
      <c r="A630" s="107">
        <v>10.37</v>
      </c>
      <c r="B630" s="100" t="s">
        <v>37</v>
      </c>
      <c r="C630" s="104">
        <v>30.21</v>
      </c>
      <c r="D630" s="99" t="s">
        <v>39</v>
      </c>
      <c r="E630" s="81"/>
      <c r="F630" s="81">
        <f>+C630*E630</f>
        <v>0</v>
      </c>
      <c r="G630" s="101"/>
    </row>
    <row r="631" spans="1:7" x14ac:dyDescent="0.25">
      <c r="A631" s="107">
        <v>10.38</v>
      </c>
      <c r="B631" s="100" t="s">
        <v>221</v>
      </c>
      <c r="C631" s="104">
        <v>30.21</v>
      </c>
      <c r="D631" s="99" t="s">
        <v>39</v>
      </c>
      <c r="E631" s="81"/>
      <c r="F631" s="81">
        <f>+C631*E631</f>
        <v>0</v>
      </c>
      <c r="G631" s="101"/>
    </row>
    <row r="632" spans="1:7" x14ac:dyDescent="0.25">
      <c r="A632" s="107">
        <v>10.39</v>
      </c>
      <c r="B632" s="100" t="s">
        <v>222</v>
      </c>
      <c r="C632" s="104">
        <v>4.7359995927154248</v>
      </c>
      <c r="D632" s="99" t="s">
        <v>39</v>
      </c>
      <c r="E632" s="81"/>
      <c r="F632" s="81">
        <f>+C632*E632</f>
        <v>0</v>
      </c>
      <c r="G632" s="101"/>
    </row>
    <row r="633" spans="1:7" x14ac:dyDescent="0.25">
      <c r="A633" s="97"/>
      <c r="B633" s="95" t="s">
        <v>177</v>
      </c>
      <c r="C633" s="79"/>
      <c r="D633" s="99"/>
      <c r="E633" s="81"/>
      <c r="F633" s="80"/>
      <c r="G633" s="96"/>
    </row>
    <row r="634" spans="1:7" x14ac:dyDescent="0.25">
      <c r="A634" s="107">
        <v>10.4</v>
      </c>
      <c r="B634" s="100" t="s">
        <v>223</v>
      </c>
      <c r="C634" s="104">
        <v>92.457988523104788</v>
      </c>
      <c r="D634" s="99" t="s">
        <v>39</v>
      </c>
      <c r="E634" s="81"/>
      <c r="F634" s="81">
        <f>+C634*E634</f>
        <v>0</v>
      </c>
      <c r="G634" s="101">
        <f>SUM(F582:F634)</f>
        <v>0</v>
      </c>
    </row>
    <row r="635" spans="1:7" x14ac:dyDescent="0.25">
      <c r="A635" s="77"/>
      <c r="B635" s="100"/>
      <c r="C635" s="79"/>
      <c r="D635" s="80"/>
      <c r="E635" s="81"/>
      <c r="F635" s="80"/>
      <c r="G635" s="96"/>
    </row>
    <row r="636" spans="1:7" x14ac:dyDescent="0.25">
      <c r="A636" s="97">
        <v>11</v>
      </c>
      <c r="B636" s="95" t="s">
        <v>368</v>
      </c>
      <c r="C636" s="104"/>
      <c r="D636" s="99"/>
      <c r="E636" s="81"/>
      <c r="F636" s="81"/>
      <c r="G636" s="82"/>
    </row>
    <row r="637" spans="1:7" x14ac:dyDescent="0.25">
      <c r="A637" s="112">
        <v>11.1</v>
      </c>
      <c r="B637" s="100" t="s">
        <v>224</v>
      </c>
      <c r="C637" s="104">
        <v>1</v>
      </c>
      <c r="D637" s="99" t="s">
        <v>28</v>
      </c>
      <c r="E637" s="81"/>
      <c r="F637" s="81">
        <f>+C637*E637</f>
        <v>0</v>
      </c>
      <c r="G637" s="101">
        <f>SUM(F637)</f>
        <v>0</v>
      </c>
    </row>
    <row r="638" spans="1:7" x14ac:dyDescent="0.25">
      <c r="A638" s="77"/>
      <c r="B638" s="100"/>
      <c r="C638" s="79"/>
      <c r="D638" s="80"/>
      <c r="E638" s="81"/>
      <c r="F638" s="80"/>
      <c r="G638" s="82"/>
    </row>
    <row r="639" spans="1:7" x14ac:dyDescent="0.25">
      <c r="A639" s="97">
        <v>12</v>
      </c>
      <c r="B639" s="95" t="s">
        <v>178</v>
      </c>
      <c r="C639" s="104"/>
      <c r="D639" s="99"/>
      <c r="E639" s="81"/>
      <c r="F639" s="81"/>
      <c r="G639" s="82"/>
    </row>
    <row r="640" spans="1:7" x14ac:dyDescent="0.25">
      <c r="A640" s="112">
        <v>12.1</v>
      </c>
      <c r="B640" s="100" t="s">
        <v>369</v>
      </c>
      <c r="C640" s="104">
        <v>16</v>
      </c>
      <c r="D640" s="99" t="s">
        <v>34</v>
      </c>
      <c r="E640" s="81"/>
      <c r="F640" s="81">
        <f>+C640*E640</f>
        <v>0</v>
      </c>
      <c r="G640" s="101"/>
    </row>
    <row r="641" spans="1:7" x14ac:dyDescent="0.25">
      <c r="A641" s="112">
        <v>12.2</v>
      </c>
      <c r="B641" s="100" t="s">
        <v>370</v>
      </c>
      <c r="C641" s="104">
        <v>64</v>
      </c>
      <c r="D641" s="99" t="s">
        <v>34</v>
      </c>
      <c r="E641" s="81"/>
      <c r="F641" s="81">
        <f>+C641*E641</f>
        <v>0</v>
      </c>
      <c r="G641" s="101"/>
    </row>
    <row r="642" spans="1:7" x14ac:dyDescent="0.25">
      <c r="A642" s="112">
        <v>12.3</v>
      </c>
      <c r="B642" s="100" t="s">
        <v>224</v>
      </c>
      <c r="C642" s="104">
        <v>30</v>
      </c>
      <c r="D642" s="99" t="s">
        <v>34</v>
      </c>
      <c r="E642" s="81"/>
      <c r="F642" s="81">
        <f>+C642*E642</f>
        <v>0</v>
      </c>
      <c r="G642" s="101"/>
    </row>
    <row r="643" spans="1:7" x14ac:dyDescent="0.25">
      <c r="A643" s="112">
        <v>12.4</v>
      </c>
      <c r="B643" s="100" t="s">
        <v>225</v>
      </c>
      <c r="C643" s="104">
        <v>10</v>
      </c>
      <c r="D643" s="99" t="s">
        <v>34</v>
      </c>
      <c r="E643" s="81"/>
      <c r="F643" s="81">
        <f>+C643*E643</f>
        <v>0</v>
      </c>
      <c r="G643" s="101">
        <f>SUM(F640:F643)</f>
        <v>0</v>
      </c>
    </row>
    <row r="644" spans="1:7" x14ac:dyDescent="0.25">
      <c r="A644" s="112"/>
      <c r="B644" s="100"/>
      <c r="C644" s="104"/>
      <c r="D644" s="99"/>
      <c r="E644" s="81"/>
      <c r="F644" s="81"/>
      <c r="G644" s="101"/>
    </row>
    <row r="645" spans="1:7" x14ac:dyDescent="0.25">
      <c r="A645" s="97">
        <v>13</v>
      </c>
      <c r="B645" s="95" t="s">
        <v>371</v>
      </c>
      <c r="C645" s="104"/>
      <c r="D645" s="99"/>
      <c r="E645" s="81"/>
      <c r="F645" s="81"/>
      <c r="G645" s="82"/>
    </row>
    <row r="646" spans="1:7" ht="30" x14ac:dyDescent="0.25">
      <c r="A646" s="112">
        <v>13.1</v>
      </c>
      <c r="B646" s="98" t="s">
        <v>359</v>
      </c>
      <c r="C646" s="104">
        <v>1</v>
      </c>
      <c r="D646" s="99" t="s">
        <v>28</v>
      </c>
      <c r="E646" s="81"/>
      <c r="F646" s="81">
        <f>+C646*E646</f>
        <v>0</v>
      </c>
      <c r="G646" s="101">
        <f>SUM(F646)</f>
        <v>0</v>
      </c>
    </row>
    <row r="647" spans="1:7" x14ac:dyDescent="0.25">
      <c r="A647" s="77"/>
      <c r="B647" s="100"/>
      <c r="C647" s="79"/>
      <c r="D647" s="80"/>
      <c r="E647" s="81"/>
      <c r="F647" s="80"/>
      <c r="G647" s="82"/>
    </row>
    <row r="648" spans="1:7" x14ac:dyDescent="0.25">
      <c r="A648" s="97">
        <v>14</v>
      </c>
      <c r="B648" s="95" t="s">
        <v>226</v>
      </c>
      <c r="C648" s="104"/>
      <c r="D648" s="99"/>
      <c r="E648" s="81"/>
      <c r="F648" s="81"/>
      <c r="G648" s="82"/>
    </row>
    <row r="649" spans="1:7" x14ac:dyDescent="0.25">
      <c r="A649" s="112">
        <v>14.1</v>
      </c>
      <c r="B649" s="100" t="s">
        <v>234</v>
      </c>
      <c r="C649" s="104">
        <v>1516.3589507154215</v>
      </c>
      <c r="D649" s="99" t="s">
        <v>30</v>
      </c>
      <c r="E649" s="81"/>
      <c r="F649" s="81">
        <f>+C649*E649</f>
        <v>0</v>
      </c>
      <c r="G649" s="101"/>
    </row>
    <row r="650" spans="1:7" x14ac:dyDescent="0.25">
      <c r="A650" s="112"/>
      <c r="B650" s="95" t="s">
        <v>227</v>
      </c>
      <c r="C650" s="104"/>
      <c r="D650" s="99"/>
      <c r="E650" s="81"/>
      <c r="F650" s="81"/>
      <c r="G650" s="101"/>
    </row>
    <row r="651" spans="1:7" x14ac:dyDescent="0.25">
      <c r="A651" s="112">
        <v>14.2</v>
      </c>
      <c r="B651" s="100" t="s">
        <v>235</v>
      </c>
      <c r="C651" s="104">
        <v>13185.73</v>
      </c>
      <c r="D651" s="99" t="s">
        <v>39</v>
      </c>
      <c r="E651" s="81"/>
      <c r="F651" s="81">
        <f>+C651*E651</f>
        <v>0</v>
      </c>
      <c r="G651" s="101"/>
    </row>
    <row r="652" spans="1:7" x14ac:dyDescent="0.25">
      <c r="A652" s="112">
        <v>14.3</v>
      </c>
      <c r="B652" s="100" t="s">
        <v>236</v>
      </c>
      <c r="C652" s="104">
        <v>13185.73</v>
      </c>
      <c r="D652" s="99" t="s">
        <v>39</v>
      </c>
      <c r="E652" s="81"/>
      <c r="F652" s="81">
        <f>+C652*E652</f>
        <v>0</v>
      </c>
      <c r="G652" s="101"/>
    </row>
    <row r="653" spans="1:7" x14ac:dyDescent="0.25">
      <c r="A653" s="112">
        <v>14.4</v>
      </c>
      <c r="B653" s="95" t="s">
        <v>228</v>
      </c>
      <c r="C653" s="104"/>
      <c r="D653" s="99"/>
      <c r="E653" s="81"/>
      <c r="F653" s="81"/>
      <c r="G653" s="101"/>
    </row>
    <row r="654" spans="1:7" x14ac:dyDescent="0.25">
      <c r="A654" s="112">
        <v>14.5</v>
      </c>
      <c r="B654" s="113" t="s">
        <v>372</v>
      </c>
      <c r="C654" s="104">
        <v>8</v>
      </c>
      <c r="D654" s="99" t="s">
        <v>34</v>
      </c>
      <c r="E654" s="81"/>
      <c r="F654" s="81">
        <f>C654*E654</f>
        <v>0</v>
      </c>
      <c r="G654" s="101"/>
    </row>
    <row r="655" spans="1:7" x14ac:dyDescent="0.25">
      <c r="A655" s="112">
        <v>14.6</v>
      </c>
      <c r="B655" s="113" t="s">
        <v>373</v>
      </c>
      <c r="C655" s="104">
        <v>16</v>
      </c>
      <c r="D655" s="99" t="s">
        <v>34</v>
      </c>
      <c r="E655" s="81"/>
      <c r="F655" s="81">
        <f t="shared" ref="F655:F663" si="28">C655*E655</f>
        <v>0</v>
      </c>
      <c r="G655" s="101"/>
    </row>
    <row r="656" spans="1:7" x14ac:dyDescent="0.25">
      <c r="A656" s="112">
        <v>14.7</v>
      </c>
      <c r="B656" s="100" t="s">
        <v>374</v>
      </c>
      <c r="C656" s="104">
        <v>8</v>
      </c>
      <c r="D656" s="99" t="s">
        <v>34</v>
      </c>
      <c r="E656" s="81"/>
      <c r="F656" s="81">
        <f t="shared" si="28"/>
        <v>0</v>
      </c>
      <c r="G656" s="101"/>
    </row>
    <row r="657" spans="1:9" x14ac:dyDescent="0.25">
      <c r="A657" s="112">
        <v>14.8</v>
      </c>
      <c r="B657" s="100" t="s">
        <v>375</v>
      </c>
      <c r="C657" s="104">
        <v>22</v>
      </c>
      <c r="D657" s="99" t="s">
        <v>34</v>
      </c>
      <c r="E657" s="81"/>
      <c r="F657" s="81">
        <f t="shared" si="28"/>
        <v>0</v>
      </c>
      <c r="G657" s="101"/>
    </row>
    <row r="658" spans="1:9" x14ac:dyDescent="0.25">
      <c r="A658" s="112">
        <v>14.9</v>
      </c>
      <c r="B658" s="100" t="s">
        <v>376</v>
      </c>
      <c r="C658" s="104">
        <v>4</v>
      </c>
      <c r="D658" s="99" t="s">
        <v>34</v>
      </c>
      <c r="E658" s="81"/>
      <c r="F658" s="81">
        <f t="shared" si="28"/>
        <v>0</v>
      </c>
      <c r="G658" s="101"/>
    </row>
    <row r="659" spans="1:9" x14ac:dyDescent="0.25">
      <c r="A659" s="107">
        <v>14.1</v>
      </c>
      <c r="B659" s="100" t="s">
        <v>377</v>
      </c>
      <c r="C659" s="104">
        <v>0</v>
      </c>
      <c r="D659" s="99" t="s">
        <v>34</v>
      </c>
      <c r="E659" s="81"/>
      <c r="F659" s="81">
        <f t="shared" si="28"/>
        <v>0</v>
      </c>
      <c r="G659" s="101"/>
    </row>
    <row r="660" spans="1:9" x14ac:dyDescent="0.25">
      <c r="A660" s="107">
        <v>14.11</v>
      </c>
      <c r="B660" s="100" t="s">
        <v>381</v>
      </c>
      <c r="C660" s="104">
        <v>12</v>
      </c>
      <c r="D660" s="99" t="s">
        <v>34</v>
      </c>
      <c r="E660" s="81"/>
      <c r="F660" s="81">
        <f t="shared" si="28"/>
        <v>0</v>
      </c>
      <c r="G660" s="101"/>
    </row>
    <row r="661" spans="1:9" x14ac:dyDescent="0.25">
      <c r="A661" s="107">
        <v>14.12</v>
      </c>
      <c r="B661" s="100" t="s">
        <v>380</v>
      </c>
      <c r="C661" s="104">
        <v>24</v>
      </c>
      <c r="D661" s="99" t="s">
        <v>34</v>
      </c>
      <c r="E661" s="81"/>
      <c r="F661" s="81">
        <f t="shared" si="28"/>
        <v>0</v>
      </c>
      <c r="G661" s="101"/>
    </row>
    <row r="662" spans="1:9" x14ac:dyDescent="0.25">
      <c r="A662" s="107">
        <v>14.13</v>
      </c>
      <c r="B662" s="100" t="s">
        <v>379</v>
      </c>
      <c r="C662" s="104">
        <v>2</v>
      </c>
      <c r="D662" s="99" t="s">
        <v>34</v>
      </c>
      <c r="E662" s="81"/>
      <c r="F662" s="81">
        <f t="shared" si="28"/>
        <v>0</v>
      </c>
      <c r="G662" s="101"/>
    </row>
    <row r="663" spans="1:9" x14ac:dyDescent="0.25">
      <c r="A663" s="107">
        <v>14.14</v>
      </c>
      <c r="B663" s="100" t="s">
        <v>378</v>
      </c>
      <c r="C663" s="104">
        <v>24</v>
      </c>
      <c r="D663" s="99" t="s">
        <v>34</v>
      </c>
      <c r="E663" s="81"/>
      <c r="F663" s="81">
        <f t="shared" si="28"/>
        <v>0</v>
      </c>
      <c r="G663" s="101"/>
      <c r="I663" s="114"/>
    </row>
    <row r="664" spans="1:9" x14ac:dyDescent="0.25">
      <c r="A664" s="107">
        <v>14.15</v>
      </c>
      <c r="B664" s="100" t="s">
        <v>237</v>
      </c>
      <c r="C664" s="104">
        <v>87</v>
      </c>
      <c r="D664" s="99" t="s">
        <v>34</v>
      </c>
      <c r="E664" s="81"/>
      <c r="F664" s="81">
        <f t="shared" ref="F664:F678" si="29">+C664*E664</f>
        <v>0</v>
      </c>
      <c r="G664" s="101"/>
    </row>
    <row r="665" spans="1:9" x14ac:dyDescent="0.25">
      <c r="A665" s="107">
        <v>14.16</v>
      </c>
      <c r="B665" s="100" t="s">
        <v>238</v>
      </c>
      <c r="C665" s="104">
        <v>14</v>
      </c>
      <c r="D665" s="99" t="s">
        <v>34</v>
      </c>
      <c r="E665" s="81"/>
      <c r="F665" s="81">
        <f t="shared" si="29"/>
        <v>0</v>
      </c>
      <c r="G665" s="101"/>
    </row>
    <row r="666" spans="1:9" x14ac:dyDescent="0.25">
      <c r="A666" s="107">
        <v>14.17</v>
      </c>
      <c r="B666" s="100" t="s">
        <v>239</v>
      </c>
      <c r="C666" s="104">
        <v>132</v>
      </c>
      <c r="D666" s="99" t="s">
        <v>34</v>
      </c>
      <c r="E666" s="81"/>
      <c r="F666" s="81">
        <f t="shared" si="29"/>
        <v>0</v>
      </c>
      <c r="G666" s="101"/>
    </row>
    <row r="667" spans="1:9" x14ac:dyDescent="0.25">
      <c r="A667" s="107">
        <v>14.18</v>
      </c>
      <c r="B667" s="100" t="s">
        <v>240</v>
      </c>
      <c r="C667" s="104">
        <v>145</v>
      </c>
      <c r="D667" s="99" t="s">
        <v>34</v>
      </c>
      <c r="E667" s="81"/>
      <c r="F667" s="81">
        <f t="shared" si="29"/>
        <v>0</v>
      </c>
      <c r="G667" s="101"/>
    </row>
    <row r="668" spans="1:9" x14ac:dyDescent="0.25">
      <c r="A668" s="107">
        <v>14.19</v>
      </c>
      <c r="B668" s="100" t="s">
        <v>241</v>
      </c>
      <c r="C668" s="104">
        <v>41.25</v>
      </c>
      <c r="D668" s="99" t="s">
        <v>34</v>
      </c>
      <c r="E668" s="81"/>
      <c r="F668" s="81">
        <f t="shared" si="29"/>
        <v>0</v>
      </c>
      <c r="G668" s="101"/>
    </row>
    <row r="669" spans="1:9" x14ac:dyDescent="0.25">
      <c r="A669" s="107">
        <v>14.2</v>
      </c>
      <c r="B669" s="100" t="s">
        <v>242</v>
      </c>
      <c r="C669" s="104">
        <v>9</v>
      </c>
      <c r="D669" s="99" t="s">
        <v>34</v>
      </c>
      <c r="E669" s="81"/>
      <c r="F669" s="81">
        <f t="shared" si="29"/>
        <v>0</v>
      </c>
      <c r="G669" s="101"/>
    </row>
    <row r="670" spans="1:9" x14ac:dyDescent="0.25">
      <c r="A670" s="107">
        <v>14.21</v>
      </c>
      <c r="B670" s="100" t="s">
        <v>243</v>
      </c>
      <c r="C670" s="104">
        <v>86</v>
      </c>
      <c r="D670" s="99" t="s">
        <v>34</v>
      </c>
      <c r="E670" s="81"/>
      <c r="F670" s="81">
        <f t="shared" si="29"/>
        <v>0</v>
      </c>
      <c r="G670" s="101"/>
    </row>
    <row r="671" spans="1:9" x14ac:dyDescent="0.25">
      <c r="A671" s="107">
        <v>14.22</v>
      </c>
      <c r="B671" s="100" t="s">
        <v>244</v>
      </c>
      <c r="C671" s="104">
        <v>46</v>
      </c>
      <c r="D671" s="99" t="s">
        <v>34</v>
      </c>
      <c r="E671" s="81"/>
      <c r="F671" s="81">
        <f t="shared" si="29"/>
        <v>0</v>
      </c>
      <c r="G671" s="101"/>
    </row>
    <row r="672" spans="1:9" x14ac:dyDescent="0.25">
      <c r="A672" s="107">
        <v>14.23</v>
      </c>
      <c r="B672" s="100" t="s">
        <v>245</v>
      </c>
      <c r="C672" s="104">
        <v>164</v>
      </c>
      <c r="D672" s="99" t="s">
        <v>34</v>
      </c>
      <c r="E672" s="81"/>
      <c r="F672" s="81">
        <f t="shared" si="29"/>
        <v>0</v>
      </c>
      <c r="G672" s="101"/>
    </row>
    <row r="673" spans="1:7" x14ac:dyDescent="0.25">
      <c r="A673" s="107">
        <v>14.24</v>
      </c>
      <c r="B673" s="100" t="s">
        <v>246</v>
      </c>
      <c r="C673" s="104">
        <v>144</v>
      </c>
      <c r="D673" s="99" t="s">
        <v>34</v>
      </c>
      <c r="E673" s="81"/>
      <c r="F673" s="81">
        <f t="shared" si="29"/>
        <v>0</v>
      </c>
      <c r="G673" s="101"/>
    </row>
    <row r="674" spans="1:7" x14ac:dyDescent="0.25">
      <c r="A674" s="107">
        <v>14.25</v>
      </c>
      <c r="B674" s="100" t="s">
        <v>247</v>
      </c>
      <c r="C674" s="104">
        <v>314</v>
      </c>
      <c r="D674" s="99" t="s">
        <v>34</v>
      </c>
      <c r="E674" s="81"/>
      <c r="F674" s="81">
        <f t="shared" si="29"/>
        <v>0</v>
      </c>
      <c r="G674" s="101"/>
    </row>
    <row r="675" spans="1:7" x14ac:dyDescent="0.25">
      <c r="A675" s="107">
        <v>14.26</v>
      </c>
      <c r="B675" s="100" t="s">
        <v>248</v>
      </c>
      <c r="C675" s="104">
        <v>36</v>
      </c>
      <c r="D675" s="99" t="s">
        <v>34</v>
      </c>
      <c r="E675" s="81"/>
      <c r="F675" s="81">
        <f t="shared" si="29"/>
        <v>0</v>
      </c>
      <c r="G675" s="101"/>
    </row>
    <row r="676" spans="1:7" x14ac:dyDescent="0.25">
      <c r="A676" s="107">
        <v>14.27</v>
      </c>
      <c r="B676" s="100" t="s">
        <v>249</v>
      </c>
      <c r="C676" s="104">
        <v>45</v>
      </c>
      <c r="D676" s="99" t="s">
        <v>34</v>
      </c>
      <c r="E676" s="81"/>
      <c r="F676" s="81">
        <f t="shared" si="29"/>
        <v>0</v>
      </c>
      <c r="G676" s="101"/>
    </row>
    <row r="677" spans="1:7" x14ac:dyDescent="0.25">
      <c r="A677" s="107">
        <v>14.28</v>
      </c>
      <c r="B677" s="100" t="s">
        <v>250</v>
      </c>
      <c r="C677" s="104">
        <v>34</v>
      </c>
      <c r="D677" s="99" t="s">
        <v>34</v>
      </c>
      <c r="E677" s="81"/>
      <c r="F677" s="81">
        <f t="shared" si="29"/>
        <v>0</v>
      </c>
      <c r="G677" s="101"/>
    </row>
    <row r="678" spans="1:7" ht="30" x14ac:dyDescent="0.25">
      <c r="A678" s="107">
        <v>14.29</v>
      </c>
      <c r="B678" s="98" t="s">
        <v>251</v>
      </c>
      <c r="C678" s="104">
        <v>1</v>
      </c>
      <c r="D678" s="99" t="s">
        <v>28</v>
      </c>
      <c r="E678" s="81"/>
      <c r="F678" s="81">
        <f t="shared" si="29"/>
        <v>0</v>
      </c>
      <c r="G678" s="101">
        <f>SUM(F649:F678)</f>
        <v>0</v>
      </c>
    </row>
    <row r="679" spans="1:7" x14ac:dyDescent="0.25">
      <c r="A679" s="77"/>
      <c r="B679" s="100"/>
      <c r="C679" s="79"/>
      <c r="D679" s="80"/>
      <c r="E679" s="81"/>
      <c r="F679" s="80"/>
      <c r="G679" s="82"/>
    </row>
    <row r="680" spans="1:7" x14ac:dyDescent="0.25">
      <c r="A680" s="97">
        <v>15</v>
      </c>
      <c r="B680" s="95" t="s">
        <v>229</v>
      </c>
      <c r="C680" s="104"/>
      <c r="D680" s="99"/>
      <c r="E680" s="81"/>
      <c r="F680" s="81"/>
      <c r="G680" s="82"/>
    </row>
    <row r="681" spans="1:7" x14ac:dyDescent="0.25">
      <c r="A681" s="112">
        <v>15.1</v>
      </c>
      <c r="B681" s="100" t="s">
        <v>252</v>
      </c>
      <c r="C681" s="104">
        <v>1</v>
      </c>
      <c r="D681" s="99" t="s">
        <v>28</v>
      </c>
      <c r="E681" s="81"/>
      <c r="F681" s="81">
        <f>+C681*E681</f>
        <v>0</v>
      </c>
      <c r="G681" s="101">
        <f>SUM(F681:F681)</f>
        <v>0</v>
      </c>
    </row>
    <row r="682" spans="1:7" x14ac:dyDescent="0.25">
      <c r="A682" s="77"/>
      <c r="B682" s="100"/>
      <c r="C682" s="79"/>
      <c r="D682" s="80"/>
      <c r="E682" s="81"/>
      <c r="F682" s="80"/>
      <c r="G682" s="82"/>
    </row>
    <row r="683" spans="1:7" x14ac:dyDescent="0.25">
      <c r="A683" s="97">
        <v>16</v>
      </c>
      <c r="B683" s="95" t="s">
        <v>230</v>
      </c>
      <c r="C683" s="104"/>
      <c r="D683" s="99"/>
      <c r="E683" s="81"/>
      <c r="F683" s="81"/>
      <c r="G683" s="82"/>
    </row>
    <row r="684" spans="1:7" x14ac:dyDescent="0.25">
      <c r="A684" s="97"/>
      <c r="B684" s="95" t="s">
        <v>253</v>
      </c>
      <c r="C684" s="104"/>
      <c r="D684" s="99"/>
      <c r="E684" s="81"/>
      <c r="F684" s="81"/>
      <c r="G684" s="82"/>
    </row>
    <row r="685" spans="1:7" x14ac:dyDescent="0.25">
      <c r="A685" s="112">
        <v>16.100000000000001</v>
      </c>
      <c r="B685" s="100" t="s">
        <v>254</v>
      </c>
      <c r="C685" s="104">
        <v>2</v>
      </c>
      <c r="D685" s="99" t="s">
        <v>34</v>
      </c>
      <c r="E685" s="81"/>
      <c r="F685" s="81">
        <f t="shared" ref="F685:F702" si="30">+C685*E685</f>
        <v>0</v>
      </c>
      <c r="G685" s="101"/>
    </row>
    <row r="686" spans="1:7" x14ac:dyDescent="0.25">
      <c r="A686" s="112">
        <v>16.2</v>
      </c>
      <c r="B686" s="100" t="s">
        <v>255</v>
      </c>
      <c r="C686" s="104">
        <v>2</v>
      </c>
      <c r="D686" s="99" t="s">
        <v>34</v>
      </c>
      <c r="E686" s="81"/>
      <c r="F686" s="81">
        <f t="shared" si="30"/>
        <v>0</v>
      </c>
      <c r="G686" s="101"/>
    </row>
    <row r="687" spans="1:7" x14ac:dyDescent="0.25">
      <c r="A687" s="112">
        <v>16.3</v>
      </c>
      <c r="B687" s="100" t="s">
        <v>256</v>
      </c>
      <c r="C687" s="104">
        <v>2</v>
      </c>
      <c r="D687" s="99" t="s">
        <v>34</v>
      </c>
      <c r="E687" s="81"/>
      <c r="F687" s="81">
        <f t="shared" si="30"/>
        <v>0</v>
      </c>
      <c r="G687" s="101"/>
    </row>
    <row r="688" spans="1:7" x14ac:dyDescent="0.25">
      <c r="A688" s="112">
        <v>16.399999999999999</v>
      </c>
      <c r="B688" s="100" t="s">
        <v>257</v>
      </c>
      <c r="C688" s="104">
        <v>2</v>
      </c>
      <c r="D688" s="99" t="s">
        <v>34</v>
      </c>
      <c r="E688" s="81"/>
      <c r="F688" s="81">
        <f t="shared" si="30"/>
        <v>0</v>
      </c>
      <c r="G688" s="101"/>
    </row>
    <row r="689" spans="1:7" x14ac:dyDescent="0.25">
      <c r="A689" s="112">
        <v>16.5</v>
      </c>
      <c r="B689" s="100" t="s">
        <v>258</v>
      </c>
      <c r="C689" s="104">
        <v>2</v>
      </c>
      <c r="D689" s="99" t="s">
        <v>34</v>
      </c>
      <c r="E689" s="81"/>
      <c r="F689" s="81">
        <f t="shared" si="30"/>
        <v>0</v>
      </c>
      <c r="G689" s="101"/>
    </row>
    <row r="690" spans="1:7" x14ac:dyDescent="0.25">
      <c r="A690" s="112">
        <v>16.600000000000001</v>
      </c>
      <c r="B690" s="100" t="s">
        <v>259</v>
      </c>
      <c r="C690" s="104">
        <v>2</v>
      </c>
      <c r="D690" s="99" t="s">
        <v>34</v>
      </c>
      <c r="E690" s="81"/>
      <c r="F690" s="81">
        <f t="shared" si="30"/>
        <v>0</v>
      </c>
      <c r="G690" s="101"/>
    </row>
    <row r="691" spans="1:7" ht="45" x14ac:dyDescent="0.25">
      <c r="A691" s="112">
        <v>16.7</v>
      </c>
      <c r="B691" s="98" t="s">
        <v>260</v>
      </c>
      <c r="C691" s="104">
        <v>2</v>
      </c>
      <c r="D691" s="99" t="s">
        <v>34</v>
      </c>
      <c r="E691" s="81"/>
      <c r="F691" s="81">
        <f t="shared" si="30"/>
        <v>0</v>
      </c>
      <c r="G691" s="101"/>
    </row>
    <row r="692" spans="1:7" x14ac:dyDescent="0.25">
      <c r="A692" s="112">
        <v>16.8</v>
      </c>
      <c r="B692" s="100" t="s">
        <v>261</v>
      </c>
      <c r="C692" s="104">
        <v>2</v>
      </c>
      <c r="D692" s="99" t="s">
        <v>34</v>
      </c>
      <c r="E692" s="81"/>
      <c r="F692" s="81">
        <f t="shared" si="30"/>
        <v>0</v>
      </c>
      <c r="G692" s="101"/>
    </row>
    <row r="693" spans="1:7" x14ac:dyDescent="0.25">
      <c r="A693" s="112">
        <v>16.899999999999999</v>
      </c>
      <c r="B693" s="100" t="s">
        <v>262</v>
      </c>
      <c r="C693" s="104">
        <v>4</v>
      </c>
      <c r="D693" s="99" t="s">
        <v>34</v>
      </c>
      <c r="E693" s="81"/>
      <c r="F693" s="81">
        <f t="shared" si="30"/>
        <v>0</v>
      </c>
      <c r="G693" s="101"/>
    </row>
    <row r="694" spans="1:7" x14ac:dyDescent="0.25">
      <c r="A694" s="107">
        <v>16.100000000000001</v>
      </c>
      <c r="B694" s="100" t="s">
        <v>263</v>
      </c>
      <c r="C694" s="104">
        <v>2</v>
      </c>
      <c r="D694" s="99" t="s">
        <v>34</v>
      </c>
      <c r="E694" s="81"/>
      <c r="F694" s="81">
        <f t="shared" si="30"/>
        <v>0</v>
      </c>
      <c r="G694" s="101"/>
    </row>
    <row r="695" spans="1:7" x14ac:dyDescent="0.25">
      <c r="A695" s="107">
        <v>16.11</v>
      </c>
      <c r="B695" s="100" t="s">
        <v>264</v>
      </c>
      <c r="C695" s="104">
        <v>2</v>
      </c>
      <c r="D695" s="99" t="s">
        <v>34</v>
      </c>
      <c r="E695" s="81"/>
      <c r="F695" s="81">
        <f t="shared" si="30"/>
        <v>0</v>
      </c>
      <c r="G695" s="101"/>
    </row>
    <row r="696" spans="1:7" x14ac:dyDescent="0.25">
      <c r="A696" s="107">
        <v>16.12</v>
      </c>
      <c r="B696" s="100" t="s">
        <v>265</v>
      </c>
      <c r="C696" s="104">
        <v>8</v>
      </c>
      <c r="D696" s="99" t="s">
        <v>34</v>
      </c>
      <c r="E696" s="81"/>
      <c r="F696" s="81">
        <f t="shared" si="30"/>
        <v>0</v>
      </c>
      <c r="G696" s="101"/>
    </row>
    <row r="697" spans="1:7" x14ac:dyDescent="0.25">
      <c r="A697" s="107">
        <v>16.13</v>
      </c>
      <c r="B697" s="100" t="s">
        <v>266</v>
      </c>
      <c r="C697" s="104">
        <v>1</v>
      </c>
      <c r="D697" s="99" t="s">
        <v>34</v>
      </c>
      <c r="E697" s="81"/>
      <c r="F697" s="81">
        <f t="shared" si="30"/>
        <v>0</v>
      </c>
      <c r="G697" s="101"/>
    </row>
    <row r="698" spans="1:7" x14ac:dyDescent="0.25">
      <c r="A698" s="107">
        <v>16.14</v>
      </c>
      <c r="B698" s="100" t="s">
        <v>267</v>
      </c>
      <c r="C698" s="104">
        <v>2</v>
      </c>
      <c r="D698" s="99" t="s">
        <v>34</v>
      </c>
      <c r="E698" s="81"/>
      <c r="F698" s="81">
        <f t="shared" si="30"/>
        <v>0</v>
      </c>
      <c r="G698" s="101"/>
    </row>
    <row r="699" spans="1:7" x14ac:dyDescent="0.25">
      <c r="A699" s="107">
        <f>+A698+0.01</f>
        <v>16.150000000000002</v>
      </c>
      <c r="B699" s="100" t="s">
        <v>268</v>
      </c>
      <c r="C699" s="104">
        <v>2</v>
      </c>
      <c r="D699" s="99" t="s">
        <v>28</v>
      </c>
      <c r="E699" s="81"/>
      <c r="F699" s="81">
        <f t="shared" si="30"/>
        <v>0</v>
      </c>
      <c r="G699" s="101"/>
    </row>
    <row r="700" spans="1:7" x14ac:dyDescent="0.25">
      <c r="A700" s="107">
        <f t="shared" ref="A700:A720" si="31">+A699+0.01</f>
        <v>16.160000000000004</v>
      </c>
      <c r="B700" s="100" t="s">
        <v>269</v>
      </c>
      <c r="C700" s="104">
        <v>1</v>
      </c>
      <c r="D700" s="99" t="s">
        <v>28</v>
      </c>
      <c r="E700" s="81"/>
      <c r="F700" s="81">
        <f t="shared" si="30"/>
        <v>0</v>
      </c>
      <c r="G700" s="101"/>
    </row>
    <row r="701" spans="1:7" x14ac:dyDescent="0.25">
      <c r="A701" s="107">
        <f t="shared" si="31"/>
        <v>16.170000000000005</v>
      </c>
      <c r="B701" s="100" t="s">
        <v>270</v>
      </c>
      <c r="C701" s="104">
        <v>1</v>
      </c>
      <c r="D701" s="99" t="s">
        <v>28</v>
      </c>
      <c r="E701" s="81"/>
      <c r="F701" s="81">
        <f t="shared" si="30"/>
        <v>0</v>
      </c>
      <c r="G701" s="101"/>
    </row>
    <row r="702" spans="1:7" x14ac:dyDescent="0.25">
      <c r="A702" s="107">
        <f t="shared" si="31"/>
        <v>16.180000000000007</v>
      </c>
      <c r="B702" s="100" t="s">
        <v>159</v>
      </c>
      <c r="C702" s="104">
        <v>1</v>
      </c>
      <c r="D702" s="99" t="s">
        <v>28</v>
      </c>
      <c r="E702" s="81"/>
      <c r="F702" s="81">
        <f t="shared" si="30"/>
        <v>0</v>
      </c>
      <c r="G702" s="101"/>
    </row>
    <row r="703" spans="1:7" ht="30" x14ac:dyDescent="0.25">
      <c r="A703" s="107">
        <f t="shared" si="31"/>
        <v>16.190000000000008</v>
      </c>
      <c r="B703" s="103" t="s">
        <v>271</v>
      </c>
      <c r="C703" s="104"/>
      <c r="D703" s="99"/>
      <c r="E703" s="81"/>
      <c r="F703" s="81"/>
      <c r="G703" s="101"/>
    </row>
    <row r="704" spans="1:7" x14ac:dyDescent="0.25">
      <c r="A704" s="107">
        <f t="shared" si="31"/>
        <v>16.20000000000001</v>
      </c>
      <c r="B704" s="100" t="s">
        <v>273</v>
      </c>
      <c r="C704" s="104">
        <v>35</v>
      </c>
      <c r="D704" s="99" t="s">
        <v>34</v>
      </c>
      <c r="E704" s="81"/>
      <c r="F704" s="81">
        <f t="shared" ref="F704:F721" si="32">+C704*E704</f>
        <v>0</v>
      </c>
      <c r="G704" s="101"/>
    </row>
    <row r="705" spans="1:9" x14ac:dyDescent="0.25">
      <c r="A705" s="107">
        <f t="shared" si="31"/>
        <v>16.210000000000012</v>
      </c>
      <c r="B705" s="100" t="s">
        <v>274</v>
      </c>
      <c r="C705" s="104">
        <v>12</v>
      </c>
      <c r="D705" s="99" t="s">
        <v>34</v>
      </c>
      <c r="E705" s="81"/>
      <c r="F705" s="81">
        <f t="shared" si="32"/>
        <v>0</v>
      </c>
      <c r="G705" s="101"/>
    </row>
    <row r="706" spans="1:9" x14ac:dyDescent="0.25">
      <c r="A706" s="107">
        <f t="shared" si="31"/>
        <v>16.220000000000013</v>
      </c>
      <c r="B706" s="100" t="s">
        <v>275</v>
      </c>
      <c r="C706" s="104">
        <f>55+20</f>
        <v>75</v>
      </c>
      <c r="D706" s="99" t="s">
        <v>34</v>
      </c>
      <c r="E706" s="81"/>
      <c r="F706" s="81">
        <f t="shared" si="32"/>
        <v>0</v>
      </c>
      <c r="G706" s="101"/>
    </row>
    <row r="707" spans="1:9" ht="60" x14ac:dyDescent="0.25">
      <c r="A707" s="107">
        <f t="shared" si="31"/>
        <v>16.230000000000015</v>
      </c>
      <c r="B707" s="98" t="s">
        <v>276</v>
      </c>
      <c r="C707" s="104">
        <v>664.11</v>
      </c>
      <c r="D707" s="99" t="s">
        <v>148</v>
      </c>
      <c r="E707" s="81"/>
      <c r="F707" s="81">
        <f t="shared" si="32"/>
        <v>0</v>
      </c>
      <c r="G707" s="101"/>
    </row>
    <row r="708" spans="1:9" ht="45" x14ac:dyDescent="0.25">
      <c r="A708" s="107">
        <f t="shared" si="31"/>
        <v>16.240000000000016</v>
      </c>
      <c r="B708" s="98" t="s">
        <v>277</v>
      </c>
      <c r="C708" s="104">
        <v>5835.7</v>
      </c>
      <c r="D708" s="99" t="s">
        <v>148</v>
      </c>
      <c r="E708" s="81"/>
      <c r="F708" s="81">
        <f t="shared" si="32"/>
        <v>0</v>
      </c>
      <c r="G708" s="101"/>
    </row>
    <row r="709" spans="1:9" x14ac:dyDescent="0.25">
      <c r="A709" s="107">
        <f t="shared" si="31"/>
        <v>16.250000000000018</v>
      </c>
      <c r="B709" s="100" t="s">
        <v>278</v>
      </c>
      <c r="C709" s="104">
        <v>2566.64</v>
      </c>
      <c r="D709" s="99" t="s">
        <v>148</v>
      </c>
      <c r="E709" s="81"/>
      <c r="F709" s="81">
        <f t="shared" si="32"/>
        <v>0</v>
      </c>
      <c r="G709" s="101"/>
    </row>
    <row r="710" spans="1:9" x14ac:dyDescent="0.25">
      <c r="A710" s="107">
        <f t="shared" si="31"/>
        <v>16.260000000000019</v>
      </c>
      <c r="B710" s="100" t="s">
        <v>279</v>
      </c>
      <c r="C710" s="104">
        <v>35</v>
      </c>
      <c r="D710" s="99" t="s">
        <v>34</v>
      </c>
      <c r="E710" s="81"/>
      <c r="F710" s="81">
        <f t="shared" si="32"/>
        <v>0</v>
      </c>
      <c r="G710" s="101"/>
    </row>
    <row r="711" spans="1:9" x14ac:dyDescent="0.25">
      <c r="A711" s="107">
        <f t="shared" si="31"/>
        <v>16.270000000000021</v>
      </c>
      <c r="B711" s="100" t="s">
        <v>280</v>
      </c>
      <c r="C711" s="104">
        <v>12</v>
      </c>
      <c r="D711" s="99" t="s">
        <v>34</v>
      </c>
      <c r="E711" s="81"/>
      <c r="F711" s="81">
        <f t="shared" si="32"/>
        <v>0</v>
      </c>
      <c r="G711" s="101"/>
    </row>
    <row r="712" spans="1:9" x14ac:dyDescent="0.25">
      <c r="A712" s="107">
        <f t="shared" si="31"/>
        <v>16.280000000000022</v>
      </c>
      <c r="B712" s="100" t="s">
        <v>280</v>
      </c>
      <c r="C712" s="104">
        <v>110</v>
      </c>
      <c r="D712" s="99" t="s">
        <v>34</v>
      </c>
      <c r="E712" s="81"/>
      <c r="F712" s="81">
        <f t="shared" si="32"/>
        <v>0</v>
      </c>
      <c r="G712" s="101"/>
    </row>
    <row r="713" spans="1:9" ht="45" x14ac:dyDescent="0.25">
      <c r="A713" s="107">
        <f t="shared" si="31"/>
        <v>16.290000000000024</v>
      </c>
      <c r="B713" s="98" t="s">
        <v>382</v>
      </c>
      <c r="C713" s="122">
        <v>20</v>
      </c>
      <c r="D713" s="123" t="s">
        <v>34</v>
      </c>
      <c r="E713" s="124"/>
      <c r="F713" s="125">
        <f t="shared" si="32"/>
        <v>0</v>
      </c>
      <c r="G713" s="101"/>
      <c r="I713" s="114"/>
    </row>
    <row r="714" spans="1:9" ht="30" x14ac:dyDescent="0.25">
      <c r="A714" s="107">
        <f t="shared" si="31"/>
        <v>16.300000000000026</v>
      </c>
      <c r="B714" s="98" t="s">
        <v>281</v>
      </c>
      <c r="C714" s="104">
        <v>102</v>
      </c>
      <c r="D714" s="99" t="s">
        <v>34</v>
      </c>
      <c r="E714" s="81"/>
      <c r="F714" s="81">
        <f t="shared" si="32"/>
        <v>0</v>
      </c>
      <c r="G714" s="101"/>
    </row>
    <row r="715" spans="1:9" x14ac:dyDescent="0.25">
      <c r="A715" s="107">
        <f t="shared" si="31"/>
        <v>16.310000000000027</v>
      </c>
      <c r="B715" s="100" t="s">
        <v>282</v>
      </c>
      <c r="C715" s="104">
        <v>2</v>
      </c>
      <c r="D715" s="99" t="s">
        <v>34</v>
      </c>
      <c r="E715" s="81"/>
      <c r="F715" s="81">
        <f t="shared" si="32"/>
        <v>0</v>
      </c>
      <c r="G715" s="101"/>
    </row>
    <row r="716" spans="1:9" x14ac:dyDescent="0.25">
      <c r="A716" s="107">
        <f t="shared" si="31"/>
        <v>16.320000000000029</v>
      </c>
      <c r="B716" s="100" t="s">
        <v>283</v>
      </c>
      <c r="C716" s="104">
        <v>102</v>
      </c>
      <c r="D716" s="99" t="s">
        <v>34</v>
      </c>
      <c r="E716" s="81"/>
      <c r="F716" s="81">
        <f t="shared" si="32"/>
        <v>0</v>
      </c>
      <c r="G716" s="101"/>
    </row>
    <row r="717" spans="1:9" ht="30" x14ac:dyDescent="0.25">
      <c r="A717" s="107">
        <f t="shared" si="31"/>
        <v>16.33000000000003</v>
      </c>
      <c r="B717" s="98" t="s">
        <v>284</v>
      </c>
      <c r="C717" s="104">
        <v>253.18</v>
      </c>
      <c r="D717" s="99" t="s">
        <v>30</v>
      </c>
      <c r="E717" s="81"/>
      <c r="F717" s="81">
        <f t="shared" si="32"/>
        <v>0</v>
      </c>
      <c r="G717" s="101"/>
    </row>
    <row r="718" spans="1:9" x14ac:dyDescent="0.25">
      <c r="A718" s="107">
        <f t="shared" si="31"/>
        <v>16.340000000000032</v>
      </c>
      <c r="B718" s="100" t="s">
        <v>285</v>
      </c>
      <c r="C718" s="104">
        <v>18</v>
      </c>
      <c r="D718" s="99" t="s">
        <v>34</v>
      </c>
      <c r="E718" s="81"/>
      <c r="F718" s="81">
        <f t="shared" si="32"/>
        <v>0</v>
      </c>
      <c r="G718" s="101"/>
    </row>
    <row r="719" spans="1:9" x14ac:dyDescent="0.25">
      <c r="A719" s="107">
        <f t="shared" si="31"/>
        <v>16.350000000000033</v>
      </c>
      <c r="B719" s="100" t="s">
        <v>286</v>
      </c>
      <c r="C719" s="104">
        <v>102</v>
      </c>
      <c r="D719" s="99" t="s">
        <v>34</v>
      </c>
      <c r="E719" s="81"/>
      <c r="F719" s="81">
        <f t="shared" si="32"/>
        <v>0</v>
      </c>
      <c r="G719" s="101"/>
    </row>
    <row r="720" spans="1:9" x14ac:dyDescent="0.25">
      <c r="A720" s="107">
        <f t="shared" si="31"/>
        <v>16.360000000000035</v>
      </c>
      <c r="B720" s="100" t="s">
        <v>287</v>
      </c>
      <c r="C720" s="104">
        <v>2</v>
      </c>
      <c r="D720" s="99" t="s">
        <v>272</v>
      </c>
      <c r="E720" s="81"/>
      <c r="F720" s="81">
        <f t="shared" si="32"/>
        <v>0</v>
      </c>
      <c r="G720" s="101"/>
    </row>
    <row r="721" spans="1:7" x14ac:dyDescent="0.25">
      <c r="A721" s="107">
        <f t="shared" ref="A721" si="33">+A720+0.01</f>
        <v>16.370000000000037</v>
      </c>
      <c r="B721" s="100" t="s">
        <v>159</v>
      </c>
      <c r="C721" s="104">
        <v>1</v>
      </c>
      <c r="D721" s="99" t="s">
        <v>28</v>
      </c>
      <c r="E721" s="81"/>
      <c r="F721" s="81">
        <f t="shared" si="32"/>
        <v>0</v>
      </c>
      <c r="G721" s="101">
        <f>SUM(F685:F721)</f>
        <v>0</v>
      </c>
    </row>
    <row r="722" spans="1:7" x14ac:dyDescent="0.25">
      <c r="A722" s="77"/>
      <c r="B722" s="100"/>
      <c r="C722" s="79"/>
      <c r="D722" s="80"/>
      <c r="E722" s="81"/>
      <c r="F722" s="80"/>
      <c r="G722" s="82"/>
    </row>
    <row r="723" spans="1:7" x14ac:dyDescent="0.25">
      <c r="A723" s="97">
        <v>17</v>
      </c>
      <c r="B723" s="95" t="s">
        <v>231</v>
      </c>
      <c r="C723" s="104"/>
      <c r="D723" s="99"/>
      <c r="E723" s="81"/>
      <c r="F723" s="81"/>
      <c r="G723" s="82"/>
    </row>
    <row r="724" spans="1:7" x14ac:dyDescent="0.25">
      <c r="A724" s="112">
        <v>17.100000000000001</v>
      </c>
      <c r="B724" s="100" t="s">
        <v>232</v>
      </c>
      <c r="C724" s="104">
        <v>1</v>
      </c>
      <c r="D724" s="99" t="s">
        <v>28</v>
      </c>
      <c r="E724" s="81"/>
      <c r="F724" s="81">
        <f>+C724*E724</f>
        <v>0</v>
      </c>
      <c r="G724" s="101">
        <f>SUM(F724:F724)</f>
        <v>0</v>
      </c>
    </row>
    <row r="725" spans="1:7" x14ac:dyDescent="0.25">
      <c r="A725" s="112"/>
      <c r="B725" s="100"/>
      <c r="C725" s="104"/>
      <c r="D725" s="99"/>
      <c r="E725" s="81"/>
      <c r="F725" s="81"/>
      <c r="G725" s="101"/>
    </row>
    <row r="726" spans="1:7" s="158" customFormat="1" ht="18" x14ac:dyDescent="0.25">
      <c r="A726" s="95">
        <v>17</v>
      </c>
      <c r="B726" s="95" t="s">
        <v>385</v>
      </c>
      <c r="C726" s="154"/>
      <c r="D726" s="155"/>
      <c r="E726" s="156"/>
      <c r="F726" s="154"/>
      <c r="G726" s="157"/>
    </row>
    <row r="727" spans="1:7" s="158" customFormat="1" ht="30" x14ac:dyDescent="0.25">
      <c r="A727" s="100">
        <f>A726+0.1</f>
        <v>17.100000000000001</v>
      </c>
      <c r="B727" s="98" t="s">
        <v>391</v>
      </c>
      <c r="C727" s="100">
        <v>628.77</v>
      </c>
      <c r="D727" s="100" t="s">
        <v>34</v>
      </c>
      <c r="E727" s="100"/>
      <c r="F727" s="81">
        <f>+E727*C727</f>
        <v>0</v>
      </c>
      <c r="G727" s="101">
        <f>SUM(F727:F727)</f>
        <v>0</v>
      </c>
    </row>
    <row r="728" spans="1:7" s="158" customFormat="1" ht="18" x14ac:dyDescent="0.25">
      <c r="A728" s="159"/>
      <c r="B728" s="165"/>
      <c r="C728" s="163"/>
      <c r="D728" s="161"/>
      <c r="E728" s="162"/>
      <c r="F728" s="163"/>
      <c r="G728" s="164"/>
    </row>
    <row r="729" spans="1:7" s="158" customFormat="1" ht="18" x14ac:dyDescent="0.25">
      <c r="A729" s="95">
        <v>18</v>
      </c>
      <c r="B729" s="95" t="s">
        <v>387</v>
      </c>
      <c r="C729" s="163"/>
      <c r="D729" s="161"/>
      <c r="E729" s="162"/>
      <c r="F729" s="163"/>
      <c r="G729" s="157"/>
    </row>
    <row r="730" spans="1:7" s="158" customFormat="1" ht="60" x14ac:dyDescent="0.25">
      <c r="A730" s="100">
        <f>A729+0.1</f>
        <v>18.100000000000001</v>
      </c>
      <c r="B730" s="98" t="s">
        <v>392</v>
      </c>
      <c r="C730" s="170">
        <v>772.74</v>
      </c>
      <c r="D730" s="100" t="s">
        <v>26</v>
      </c>
      <c r="E730" s="100"/>
      <c r="F730" s="81">
        <f>+E730*C730</f>
        <v>0</v>
      </c>
      <c r="G730" s="101">
        <f>SUM(F730:F730)</f>
        <v>0</v>
      </c>
    </row>
    <row r="731" spans="1:7" x14ac:dyDescent="0.25">
      <c r="A731" s="112"/>
      <c r="B731" s="100"/>
      <c r="C731" s="104"/>
      <c r="D731" s="99"/>
      <c r="E731" s="81"/>
      <c r="F731" s="81"/>
      <c r="G731" s="101"/>
    </row>
    <row r="732" spans="1:7" ht="15.75" thickBot="1" x14ac:dyDescent="0.3">
      <c r="A732" s="77"/>
      <c r="B732" s="100"/>
      <c r="C732" s="79"/>
      <c r="D732" s="80"/>
      <c r="E732" s="81"/>
      <c r="F732" s="80"/>
      <c r="G732" s="82"/>
    </row>
    <row r="733" spans="1:7" ht="16.5" thickBot="1" x14ac:dyDescent="0.3">
      <c r="A733" s="115"/>
      <c r="B733" s="116" t="s">
        <v>365</v>
      </c>
      <c r="C733" s="117"/>
      <c r="D733" s="118"/>
      <c r="E733" s="119"/>
      <c r="F733" s="118"/>
      <c r="G733" s="120">
        <f>SUM(G522:G732)</f>
        <v>0</v>
      </c>
    </row>
    <row r="734" spans="1:7" ht="16.5" thickBot="1" x14ac:dyDescent="0.3">
      <c r="A734" s="115"/>
      <c r="B734" s="116" t="s">
        <v>366</v>
      </c>
      <c r="C734" s="117"/>
      <c r="D734" s="118"/>
      <c r="E734" s="119"/>
      <c r="F734" s="118"/>
      <c r="G734" s="120">
        <f>+G211+G521+G733</f>
        <v>0</v>
      </c>
    </row>
    <row r="735" spans="1:7" x14ac:dyDescent="0.25">
      <c r="A735" s="126"/>
      <c r="B735" s="127"/>
      <c r="C735" s="128"/>
      <c r="D735" s="129"/>
      <c r="E735" s="130"/>
      <c r="F735" s="129"/>
      <c r="G735" s="131"/>
    </row>
    <row r="736" spans="1:7" x14ac:dyDescent="0.25">
      <c r="A736" s="77"/>
      <c r="B736" s="100" t="s">
        <v>42</v>
      </c>
      <c r="C736" s="79"/>
      <c r="D736" s="132">
        <v>0.1</v>
      </c>
      <c r="E736" s="81"/>
      <c r="F736" s="81">
        <f t="shared" ref="F736:F741" si="34">+$G$734*D736</f>
        <v>0</v>
      </c>
      <c r="G736" s="96"/>
    </row>
    <row r="737" spans="1:10" x14ac:dyDescent="0.25">
      <c r="A737" s="77"/>
      <c r="B737" s="100" t="s">
        <v>43</v>
      </c>
      <c r="C737" s="79"/>
      <c r="D737" s="132">
        <v>2.5000000000000001E-2</v>
      </c>
      <c r="E737" s="81"/>
      <c r="F737" s="81">
        <f t="shared" si="34"/>
        <v>0</v>
      </c>
      <c r="G737" s="96"/>
    </row>
    <row r="738" spans="1:10" x14ac:dyDescent="0.25">
      <c r="A738" s="77"/>
      <c r="B738" s="100" t="s">
        <v>44</v>
      </c>
      <c r="C738" s="79"/>
      <c r="D738" s="132">
        <v>5.3499999999999999E-2</v>
      </c>
      <c r="E738" s="81"/>
      <c r="F738" s="81">
        <f t="shared" si="34"/>
        <v>0</v>
      </c>
      <c r="G738" s="96"/>
    </row>
    <row r="739" spans="1:10" x14ac:dyDescent="0.25">
      <c r="A739" s="77"/>
      <c r="B739" s="100" t="s">
        <v>45</v>
      </c>
      <c r="C739" s="79"/>
      <c r="D739" s="132">
        <v>0.02</v>
      </c>
      <c r="E739" s="81"/>
      <c r="F739" s="81">
        <f t="shared" si="34"/>
        <v>0</v>
      </c>
      <c r="G739" s="96"/>
    </row>
    <row r="740" spans="1:10" x14ac:dyDescent="0.25">
      <c r="A740" s="77"/>
      <c r="B740" s="100" t="s">
        <v>46</v>
      </c>
      <c r="C740" s="79"/>
      <c r="D740" s="132">
        <v>0.01</v>
      </c>
      <c r="E740" s="81"/>
      <c r="F740" s="81">
        <f t="shared" si="34"/>
        <v>0</v>
      </c>
      <c r="G740" s="96"/>
    </row>
    <row r="741" spans="1:10" x14ac:dyDescent="0.25">
      <c r="A741" s="77"/>
      <c r="B741" s="100" t="s">
        <v>47</v>
      </c>
      <c r="C741" s="79"/>
      <c r="D741" s="132">
        <v>0.05</v>
      </c>
      <c r="E741" s="81"/>
      <c r="F741" s="81">
        <f t="shared" si="34"/>
        <v>0</v>
      </c>
      <c r="G741" s="96"/>
    </row>
    <row r="742" spans="1:10" ht="15.75" thickBot="1" x14ac:dyDescent="0.3">
      <c r="A742" s="133"/>
      <c r="B742" s="134"/>
      <c r="C742" s="135"/>
      <c r="D742" s="136"/>
      <c r="E742" s="137"/>
      <c r="F742" s="136"/>
      <c r="G742" s="138"/>
    </row>
    <row r="743" spans="1:10" ht="16.5" thickBot="1" x14ac:dyDescent="0.3">
      <c r="A743" s="115"/>
      <c r="B743" s="116" t="s">
        <v>48</v>
      </c>
      <c r="C743" s="117"/>
      <c r="D743" s="118"/>
      <c r="E743" s="119"/>
      <c r="F743" s="118"/>
      <c r="G743" s="120">
        <f>SUM(F735:F742)</f>
        <v>0</v>
      </c>
    </row>
    <row r="744" spans="1:10" ht="16.5" thickBot="1" x14ac:dyDescent="0.3">
      <c r="A744" s="115"/>
      <c r="B744" s="116"/>
      <c r="C744" s="117"/>
      <c r="D744" s="118"/>
      <c r="E744" s="119"/>
      <c r="F744" s="118"/>
      <c r="G744" s="120"/>
    </row>
    <row r="745" spans="1:10" ht="16.5" thickBot="1" x14ac:dyDescent="0.3">
      <c r="A745" s="115"/>
      <c r="B745" s="116" t="s">
        <v>122</v>
      </c>
      <c r="C745" s="117"/>
      <c r="D745" s="118"/>
      <c r="E745" s="119"/>
      <c r="F745" s="118"/>
      <c r="G745" s="139">
        <f>+G734+G743</f>
        <v>0</v>
      </c>
      <c r="I745" s="140"/>
      <c r="J745" s="114"/>
    </row>
    <row r="746" spans="1:10" x14ac:dyDescent="0.25">
      <c r="A746" s="126"/>
      <c r="B746" s="127"/>
      <c r="C746" s="128"/>
      <c r="D746" s="129"/>
      <c r="E746" s="130"/>
      <c r="F746" s="129"/>
      <c r="G746" s="131"/>
    </row>
    <row r="747" spans="1:10" x14ac:dyDescent="0.25">
      <c r="A747" s="141"/>
      <c r="B747" s="142" t="s">
        <v>123</v>
      </c>
      <c r="C747" s="143"/>
      <c r="D747" s="144">
        <v>0.03</v>
      </c>
      <c r="E747" s="143"/>
      <c r="F747" s="145"/>
      <c r="G747" s="146">
        <f>+G743*D747</f>
        <v>0</v>
      </c>
    </row>
    <row r="748" spans="1:10" x14ac:dyDescent="0.25">
      <c r="A748" s="141"/>
      <c r="B748" s="142"/>
      <c r="C748" s="143"/>
      <c r="D748" s="144"/>
      <c r="E748" s="143"/>
      <c r="F748" s="145"/>
      <c r="G748" s="146"/>
    </row>
    <row r="749" spans="1:10" x14ac:dyDescent="0.25">
      <c r="A749" s="141"/>
      <c r="B749" s="147" t="s">
        <v>124</v>
      </c>
      <c r="C749" s="143"/>
      <c r="D749" s="144">
        <v>0.06</v>
      </c>
      <c r="E749" s="143"/>
      <c r="F749" s="145"/>
      <c r="G749" s="146">
        <f>+G734*D749</f>
        <v>0</v>
      </c>
    </row>
    <row r="750" spans="1:10" x14ac:dyDescent="0.25">
      <c r="A750" s="141"/>
      <c r="B750" s="147"/>
      <c r="C750" s="143"/>
      <c r="D750" s="144"/>
      <c r="E750" s="143"/>
      <c r="F750" s="145"/>
      <c r="G750" s="146"/>
    </row>
    <row r="751" spans="1:10" x14ac:dyDescent="0.25">
      <c r="A751" s="141"/>
      <c r="B751" s="147" t="s">
        <v>50</v>
      </c>
      <c r="C751" s="143"/>
      <c r="D751" s="144">
        <v>1E-3</v>
      </c>
      <c r="E751" s="143"/>
      <c r="F751" s="145"/>
      <c r="G751" s="146">
        <f>+G734*D751</f>
        <v>0</v>
      </c>
    </row>
    <row r="752" spans="1:10" x14ac:dyDescent="0.25">
      <c r="A752" s="141"/>
      <c r="B752" s="147"/>
      <c r="C752" s="143"/>
      <c r="D752" s="144"/>
      <c r="E752" s="143"/>
      <c r="F752" s="145"/>
      <c r="G752" s="146"/>
    </row>
    <row r="753" spans="1:10" x14ac:dyDescent="0.25">
      <c r="A753" s="141"/>
      <c r="B753" s="147" t="s">
        <v>383</v>
      </c>
      <c r="C753" s="143"/>
      <c r="D753" s="144">
        <v>0.05</v>
      </c>
      <c r="E753" s="143"/>
      <c r="F753" s="145"/>
      <c r="G753" s="146">
        <f>D753*G743</f>
        <v>0</v>
      </c>
    </row>
    <row r="754" spans="1:10" x14ac:dyDescent="0.25">
      <c r="A754" s="141"/>
      <c r="B754" s="147"/>
      <c r="C754" s="143"/>
      <c r="D754" s="144"/>
      <c r="E754" s="143"/>
      <c r="F754" s="145"/>
      <c r="G754" s="146"/>
    </row>
    <row r="755" spans="1:10" x14ac:dyDescent="0.25">
      <c r="A755" s="141"/>
      <c r="B755" s="147" t="s">
        <v>49</v>
      </c>
      <c r="C755" s="143"/>
      <c r="D755" s="144">
        <v>0.05</v>
      </c>
      <c r="E755" s="143"/>
      <c r="F755" s="145"/>
      <c r="G755" s="146">
        <f>+G734*D755</f>
        <v>0</v>
      </c>
    </row>
    <row r="756" spans="1:10" x14ac:dyDescent="0.25">
      <c r="A756" s="141"/>
      <c r="B756" s="147"/>
      <c r="C756" s="143"/>
      <c r="D756" s="144"/>
      <c r="E756" s="143"/>
      <c r="F756" s="145"/>
      <c r="G756" s="146"/>
    </row>
    <row r="757" spans="1:10" ht="30" x14ac:dyDescent="0.25">
      <c r="A757" s="141"/>
      <c r="B757" s="142" t="s">
        <v>125</v>
      </c>
      <c r="C757" s="143"/>
      <c r="D757" s="144">
        <v>0.18</v>
      </c>
      <c r="E757" s="143"/>
      <c r="F757" s="145"/>
      <c r="G757" s="146">
        <f>+F736*D757</f>
        <v>0</v>
      </c>
    </row>
    <row r="758" spans="1:10" ht="15.75" thickBot="1" x14ac:dyDescent="0.3">
      <c r="A758" s="133"/>
      <c r="B758" s="134"/>
      <c r="C758" s="135"/>
      <c r="D758" s="136"/>
      <c r="E758" s="137"/>
      <c r="F758" s="136"/>
      <c r="G758" s="138"/>
    </row>
    <row r="759" spans="1:10" ht="16.5" thickBot="1" x14ac:dyDescent="0.3">
      <c r="A759" s="148"/>
      <c r="B759" s="116" t="s">
        <v>51</v>
      </c>
      <c r="C759" s="149"/>
      <c r="D759" s="150"/>
      <c r="E759" s="151"/>
      <c r="F759" s="150"/>
      <c r="G759" s="152">
        <f>SUM(G745:G758)</f>
        <v>0</v>
      </c>
      <c r="I759" s="140"/>
      <c r="J759" s="114"/>
    </row>
  </sheetData>
  <mergeCells count="4">
    <mergeCell ref="A3:G3"/>
    <mergeCell ref="A6:G6"/>
    <mergeCell ref="A1:G1"/>
    <mergeCell ref="A2:G2"/>
  </mergeCells>
  <pageMargins left="0.7" right="0.7" top="0.75" bottom="0.75" header="0.3" footer="0.3"/>
  <pageSetup scale="53" fitToHeight="1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Saneamiento y Sanitario Canada</vt:lpstr>
      <vt:lpstr>Cristo 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Marcelle Rios Diaz</cp:lastModifiedBy>
  <cp:lastPrinted>2021-07-07T20:27:16Z</cp:lastPrinted>
  <dcterms:created xsi:type="dcterms:W3CDTF">2021-06-17T13:48:46Z</dcterms:created>
  <dcterms:modified xsi:type="dcterms:W3CDTF">2021-08-04T21:07:41Z</dcterms:modified>
</cp:coreProperties>
</file>