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ireccion de Promocion de Ética e Integridad\División de Comisiones de Ética Pública\CEP conformadas\Corporacion del Acueducto y Alcantarillados de Santo Domingo (CAASD)\2018\Evidencias\T4\"/>
    </mc:Choice>
  </mc:AlternateContent>
  <bookViews>
    <workbookView xWindow="0" yWindow="0" windowWidth="19200" windowHeight="10725"/>
  </bookViews>
  <sheets>
    <sheet name="Evaluación PT 2018" sheetId="9" r:id="rId1"/>
    <sheet name="Resumen de resultados" sheetId="11" r:id="rId2"/>
    <sheet name="Hoja1" sheetId="10" state="hidden" r:id="rId3"/>
  </sheets>
  <externalReferences>
    <externalReference r:id="rId4"/>
    <externalReference r:id="rId5"/>
  </externalReferences>
  <definedNames>
    <definedName name="_xlnm._FilterDatabase" localSheetId="0" hidden="1">'Evaluación PT 2018'!$A$12:$M$55</definedName>
    <definedName name="_xlnm._FilterDatabase" localSheetId="1" hidden="1">'[1]PRELIMINAR POA'!#REF!</definedName>
    <definedName name="_xlnm._FilterDatabase" hidden="1">'[1]PRELIMINAR POA'!#REF!</definedName>
    <definedName name="_xlnm.Print_Area" localSheetId="0">'Evaluación PT 2018'!$A$1:$M$59</definedName>
    <definedName name="_xlnm.Print_Area" localSheetId="1">#REF!</definedName>
    <definedName name="_xlnm.Print_Area">#REF!</definedName>
    <definedName name="MyExchangeRate" localSheetId="0">#REF!</definedName>
    <definedName name="MyExchangeRate" localSheetId="1">#REF!</definedName>
    <definedName name="MyExchangeRate">#REF!</definedName>
    <definedName name="OLE_LINK1" localSheetId="0">#REF!</definedName>
    <definedName name="OLE_LINK1" localSheetId="1">#REF!</definedName>
    <definedName name="OLE_LINK1">#REF!</definedName>
    <definedName name="_xlnm.Print_Titles" localSheetId="0">'Evaluación PT 2018'!$11:$14</definedName>
    <definedName name="_xlnm.Print_Titles" localSheetId="1">#REF!</definedName>
    <definedName name="_xlnm.Print_Titles">#REF!</definedName>
    <definedName name="x" localSheetId="0">#REF!</definedName>
    <definedName name="x" localSheetId="1">#REF!</definedName>
    <definedName name="x">#REF!</definedName>
    <definedName name="Z_1992F7E4_1E53_4481_BA17_DD12AA9F966D_.wvu.PrintArea" localSheetId="0" hidden="1">#REF!</definedName>
    <definedName name="Z_1992F7E4_1E53_4481_BA17_DD12AA9F966D_.wvu.PrintArea" localSheetId="1" hidden="1">#REF!</definedName>
    <definedName name="Z_1992F7E4_1E53_4481_BA17_DD12AA9F966D_.wvu.PrintArea" hidden="1">#REF!</definedName>
    <definedName name="Z_4636F452_EA90_4649_AA40_380207579D3F_.wvu.Rows" hidden="1">'[1]PRELIMINAR POA'!$191:$191,'[1]PRELIMINAR POA'!$3699:$3705</definedName>
    <definedName name="Z_A01F15F0_446B_4031_8939_F73EA6CB975B_.wvu.PrintArea" localSheetId="0" hidden="1">#REF!</definedName>
    <definedName name="Z_A01F15F0_446B_4031_8939_F73EA6CB975B_.wvu.PrintArea" localSheetId="1" hidden="1">#REF!</definedName>
    <definedName name="Z_A01F15F0_446B_4031_8939_F73EA6CB975B_.wvu.PrintArea" hidden="1">#REF!</definedName>
    <definedName name="Z_A01F15F0_446B_4031_8939_F73EA6CB975B_.wvu.Rows" hidden="1">'[2]POA GENERAL'!$191:$191,'[2]POA GENERAL'!$2787:$2787,'[2]POA GENERAL'!$3699:$3705</definedName>
    <definedName name="Z_A4678EA1_6D48_4DAD_9A41_8C1ADB2E3BBF_.wvu.PrintArea" localSheetId="0" hidden="1">#REF!</definedName>
    <definedName name="Z_A4678EA1_6D48_4DAD_9A41_8C1ADB2E3BBF_.wvu.PrintArea" localSheetId="1" hidden="1">#REF!</definedName>
    <definedName name="Z_A4678EA1_6D48_4DAD_9A41_8C1ADB2E3BBF_.wvu.PrintArea" hidden="1">#REF!</definedName>
    <definedName name="Z_A4678EA1_6D48_4DAD_9A41_8C1ADB2E3BBF_.wvu.Rows" hidden="1">'[1]PRELIMINAR POA'!$191:$191,'[1]PRELIMINAR POA'!$2787:$2787,'[1]PRELIMINAR POA'!$3699:$3705</definedName>
    <definedName name="Z_AD437F39_83AA_45A2_BE5C_6BF2B6959FBD_.wvu.PrintArea" localSheetId="0" hidden="1">#REF!</definedName>
    <definedName name="Z_AD437F39_83AA_45A2_BE5C_6BF2B6959FBD_.wvu.PrintArea" localSheetId="1" hidden="1">#REF!</definedName>
    <definedName name="Z_AD437F39_83AA_45A2_BE5C_6BF2B6959FBD_.wvu.PrintArea" hidden="1">#REF!</definedName>
    <definedName name="Z_BFDEDB31_9899_48A8_914B_CA36B71B031E_.wvu.PrintArea" localSheetId="0" hidden="1">#REF!</definedName>
    <definedName name="Z_BFDEDB31_9899_48A8_914B_CA36B71B031E_.wvu.PrintArea" localSheetId="1" hidden="1">#REF!</definedName>
    <definedName name="Z_BFDEDB31_9899_48A8_914B_CA36B71B031E_.wvu.PrintArea" hidden="1">#REF!</definedName>
    <definedName name="Z_BFDEDB31_9899_48A8_914B_CA36B71B031E_.wvu.Rows" hidden="1">'[1]PRELIMINAR POA'!$191:$191,'[1]PRELIMINAR POA'!$2787:$2787,'[1]PRELIMINAR POA'!$3699:$3705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5" i="9" l="1"/>
  <c r="I9" i="11" l="1"/>
  <c r="H9" i="11"/>
  <c r="G9" i="11"/>
  <c r="F9" i="11"/>
  <c r="E9" i="11"/>
  <c r="I8" i="11"/>
  <c r="H8" i="11"/>
  <c r="G8" i="11"/>
  <c r="F8" i="11"/>
  <c r="E8" i="11"/>
  <c r="I7" i="11"/>
  <c r="H7" i="11"/>
  <c r="G7" i="11"/>
  <c r="F7" i="11"/>
  <c r="E7" i="11"/>
  <c r="I6" i="11"/>
  <c r="H6" i="11"/>
  <c r="G6" i="11"/>
  <c r="F6" i="11"/>
  <c r="E6" i="11"/>
  <c r="K6" i="11"/>
  <c r="K12" i="11" s="1"/>
  <c r="I10" i="11" l="1"/>
  <c r="H10" i="11"/>
  <c r="G10" i="11"/>
  <c r="F10" i="11"/>
  <c r="E10" i="11"/>
  <c r="J10" i="11" l="1"/>
  <c r="F11" i="11" s="1"/>
  <c r="G11" i="11" l="1"/>
  <c r="I11" i="11"/>
  <c r="E11" i="11"/>
  <c r="H11" i="11"/>
  <c r="J11" i="11" l="1"/>
</calcChain>
</file>

<file path=xl/sharedStrings.xml><?xml version="1.0" encoding="utf-8"?>
<sst xmlns="http://schemas.openxmlformats.org/spreadsheetml/2006/main" count="254" uniqueCount="190">
  <si>
    <t>No.</t>
  </si>
  <si>
    <t>Indicadores</t>
  </si>
  <si>
    <t>Parcial</t>
  </si>
  <si>
    <t>Cumplido</t>
  </si>
  <si>
    <t>Articular acciones que garanticen la existencia y el funcionamiento de las CEP o enlaces de las dependencias que tenga la institución en el interior del país; si aplica.</t>
  </si>
  <si>
    <t>Fecha (s) de realizacion de la actividad</t>
  </si>
  <si>
    <t>Nivel de Avance (Breve descripcion de lo realizado)</t>
  </si>
  <si>
    <t>C</t>
  </si>
  <si>
    <t>PA</t>
  </si>
  <si>
    <t>No cumplido</t>
  </si>
  <si>
    <t>NC</t>
  </si>
  <si>
    <t>Observaciones de la DIGEIG</t>
  </si>
  <si>
    <t>DIRECCIÓN GENERAL DE ÉTICA E INTEGRIDAD GUBERNAMENTAL</t>
  </si>
  <si>
    <t>Creada mediante Decreto No. 486-12, de fecha  21 de agosto 2012</t>
  </si>
  <si>
    <t>Comisión de Ética Pública (CEP)</t>
  </si>
  <si>
    <t xml:space="preserve">DATOS GENERALES DE LA INSTITUCIÓN </t>
  </si>
  <si>
    <t>Institución:</t>
  </si>
  <si>
    <t>Aplicar encuestas para medir el conocimiento de los servidores públicos en la institución sobre temas relacionados a la ética, integridad, transparencia y prácticas anticorrupción.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</si>
  <si>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</si>
  <si>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Asesorias a los servidores publicos en el ejercicio de sus funciones: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</si>
  <si>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</si>
  <si>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</si>
  <si>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>Gestión de denuncias:</t>
  </si>
  <si>
    <t>a) Disponer y administrar un buzón de denuncias sobre prácticas anti-éticas y corrupción administrativa.</t>
  </si>
  <si>
    <t>b) Habilitar otros medios confiables para la recepción de denuncias.</t>
  </si>
  <si>
    <t>c) Sensibilizar a los servidores sobre la forma en que deben presentar sus denuncias y promocionar los medios disponibles.</t>
  </si>
  <si>
    <t>PARA USO DE LA DIGEIG</t>
  </si>
  <si>
    <t xml:space="preserve">Ponderación </t>
  </si>
  <si>
    <t xml:space="preserve">PARA LLENADO DE LAS CEP </t>
  </si>
  <si>
    <t xml:space="preserve">Descripción </t>
  </si>
  <si>
    <t xml:space="preserve">Período de ejecución proyectado </t>
  </si>
  <si>
    <t xml:space="preserve">Medios de verificación </t>
  </si>
  <si>
    <t>Tecnico Evaluador:</t>
  </si>
  <si>
    <t xml:space="preserve">Valor de la actividad </t>
  </si>
  <si>
    <t>PROYECTO 1 - 30 pts.</t>
  </si>
  <si>
    <t>PROYECTO 2 - 15 pts.</t>
  </si>
  <si>
    <t>Verificar las calificaciones obtenidas en la evaluación del portal de transparencia, levantar un acta de los hallazgos y hacer recomendaciones de mejoras al RAI de ser necesario (trimestral).</t>
  </si>
  <si>
    <t>Promover la realización de actividades de sensibilización sobre el libre acceso a la información pública, transparencia y Rendición de cuentas en la gestión pública.</t>
  </si>
  <si>
    <t>promover la presentación de la declaración jurada de bienes de los sujetos obligados (en caso de que no hayan presentado).</t>
  </si>
  <si>
    <t>PROYECTO 3 - 40 pts.</t>
  </si>
  <si>
    <t>Códigos de pautas éticas:</t>
  </si>
  <si>
    <t>Códigos de éticas institucionales:</t>
  </si>
  <si>
    <t xml:space="preserve">b) Elaborar y mantener actualizado un registro de casos de ocurrencia de conflicto de intereses en la institución. </t>
  </si>
  <si>
    <t xml:space="preserve">Sensibilizar al personal sobre los delitos de corrupción tipificados en la ley dominicana, presentar casos prácticos. </t>
  </si>
  <si>
    <t>Elaborar un diagnóstico o mapa de riesgo de corrupción sobre los riesgos de corrupción en la administración pública.</t>
  </si>
  <si>
    <t>Verificar la implementación de la ley 41-08 de función pública o normas aplicables a lo interno de la institución y levantar un informe que analice la ejecución de los siguientes componentes:</t>
  </si>
  <si>
    <t>a) Reclutamiento y selección del personal.</t>
  </si>
  <si>
    <t>b) Seguimiento a la formación en ética pública al personal de nuevo ingreso.</t>
  </si>
  <si>
    <t>c) Evaluación de desempeño.</t>
  </si>
  <si>
    <t>d) Regimen ético y disciplinario</t>
  </si>
  <si>
    <t>Verificar el cumplimiento en la institución de los procedimientos de seleccion a los que están sujetas las contrataciones públicas, según la ley 340-06 de Compras y Contrataciones o normas aplicables.</t>
  </si>
  <si>
    <r>
      <t>a)</t>
    </r>
    <r>
      <rPr>
        <sz val="14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Gestionar la firma de los funcionarios nombrados por decreto; si aplica.</t>
    </r>
  </si>
  <si>
    <r>
      <t>b)</t>
    </r>
    <r>
      <rPr>
        <sz val="14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Promover el contenido de las pautas éticas entre los funcionarios firmantes.</t>
    </r>
  </si>
  <si>
    <r>
      <t>c) Evaluar la gestión de los firmantes en base al contenido de los códigos de pautas éticas</t>
    </r>
    <r>
      <rPr>
        <b/>
        <sz val="14"/>
        <color rgb="FFFF0000"/>
        <rFont val="Calibri"/>
        <family val="2"/>
        <scheme val="minor"/>
      </rPr>
      <t xml:space="preserve">  </t>
    </r>
  </si>
  <si>
    <t>c) Distribución y promoción de su contenido entre los servidores públicos de la institución.</t>
  </si>
  <si>
    <r>
      <t xml:space="preserve">d) </t>
    </r>
    <r>
      <rPr>
        <sz val="14"/>
        <color theme="1"/>
        <rFont val="Times New Roman"/>
        <family val="1"/>
      </rPr>
      <t> </t>
    </r>
    <r>
      <rPr>
        <sz val="14"/>
        <color theme="1"/>
        <rFont val="Calibri"/>
        <family val="2"/>
        <scheme val="minor"/>
      </rPr>
      <t>Sensibilizar al personal sobre la filosofía institucional, misión, visión y valores institucionales.</t>
    </r>
  </si>
  <si>
    <r>
      <t>b)</t>
    </r>
    <r>
      <rPr>
        <sz val="14"/>
        <color theme="1"/>
        <rFont val="Times New Roman"/>
        <family val="1"/>
      </rPr>
      <t> </t>
    </r>
    <r>
      <rPr>
        <sz val="14"/>
        <color theme="1"/>
        <rFont val="Calibri"/>
        <family val="2"/>
        <scheme val="minor"/>
      </rPr>
      <t xml:space="preserve">Actualización del código de ética institucional; si aplica. </t>
    </r>
  </si>
  <si>
    <t>a) Elaboración del código de ética institucional; si aplica.</t>
  </si>
  <si>
    <t>Conflicto de intereses:                                                                      a) Sensibilizar al personal sobre la importancia de prevenir y atender la ocurrencia de conflictos de intereses y llevar registro de casos en la institución.</t>
  </si>
  <si>
    <t>Elaborar el plan de trabajo 2019, gestionar la inclusión en el POA y asignación de fondos a las actividades que lo ameriten.</t>
  </si>
  <si>
    <t>Realizar reuniones ordinarias mensuales.</t>
  </si>
  <si>
    <t>Asistir a las actividades de capacitación realizadas por la DIGEIG.</t>
  </si>
  <si>
    <t>Mantener actualizada la CEP institucional, notificando a la DIGEIG sobre cambios realizados en la misma, y gestionar con la DIGEIG las adecuaciones que pudieran ser requeridas.</t>
  </si>
  <si>
    <t>PROYECTO 4 - 15 pts.</t>
  </si>
  <si>
    <t xml:space="preserve">Cantidad de actividades proyectadas </t>
  </si>
  <si>
    <t>Cantidad de actividaddes realizadas</t>
  </si>
  <si>
    <t>DETALLE DE LAS ACTIVIDADES PROGRAMADAS</t>
  </si>
  <si>
    <t>Puntuación otorgada</t>
  </si>
  <si>
    <t>Cantidad de encuestas aplicadas y tabuladas</t>
  </si>
  <si>
    <t xml:space="preserve">• Cantidad y tipo de sensibilizaciones realizadas. 
• Cantidad de servidores sensibilizados.
</t>
  </si>
  <si>
    <t xml:space="preserve">Cantidad de servidores sensibilizados.                          </t>
  </si>
  <si>
    <t xml:space="preserve">• Cantidad de medios disponibles
• Cantidad y tipo de promociones realizadas.  
• Cantidad de servidores sensibilizados.
</t>
  </si>
  <si>
    <t>Cantidad de informes remitidos al RAI y la DIGEIG.</t>
  </si>
  <si>
    <t xml:space="preserve">• Cantidad de capacitaciones realizadas.     
• Cantidad de servidores capacitados
</t>
  </si>
  <si>
    <t>Cantidad y tipo de promociones realizadas.</t>
  </si>
  <si>
    <t xml:space="preserve">• Cantidad de códigos firmadas/cantidad de funcionarios nombrados por decreto
• Cantidad de promociones realizadas
• Cantidad de reportes de evaluación realizados y remitidos a la DIGEIG
</t>
  </si>
  <si>
    <t xml:space="preserve">• Código de ética elaborado
• Código de ética actualizado
• Cantidad de códigos de ética distribuidos y cantidad de promociones realizadas 
</t>
  </si>
  <si>
    <t xml:space="preserve">• Cantidad de sensibilizaciones realizadas.   
• Cantidad de servidores sensibilizados.     
• Cantidad de casos detectados/cantidad de casos atendidos.
</t>
  </si>
  <si>
    <t xml:space="preserve">• Cantidad de sensibilizaciones realizadas.     
• Cantidad de servidores sensibilizados.
</t>
  </si>
  <si>
    <t>Un (1) informe anual realizado y remitido al Dpto. de Recursos Humanos y la DIGEIG.</t>
  </si>
  <si>
    <t>Un (1) informe anual realizado y remitido al Dpto. Administrativo/compras y la DIGEIG.</t>
  </si>
  <si>
    <t>Un (1) plan de trabajo validado por la DIGEIG.</t>
  </si>
  <si>
    <t>Actas de reuniones ordinarias realizadas.</t>
  </si>
  <si>
    <t>Cantidad de actividades asistidas.</t>
  </si>
  <si>
    <t>Actualizaciones notificadas a la DIGEIG.</t>
  </si>
  <si>
    <t>Reporte de ejecutorias; evidencia del seguimiento dado a dichas CEP o enlaces, según sea el caso.</t>
  </si>
  <si>
    <t xml:space="preserve">• Tabulación             
• Modelo de encuesta aplicada
</t>
  </si>
  <si>
    <t xml:space="preserve">• Hoja de registro de los participantes
• Convocatoria
• Fotos
• Correos 
</t>
  </si>
  <si>
    <t>• Fotos
• Capturas de pantalla de medios disponibles
• Hoja de registro de los participantes
• Convocatoria/ fotos/ Correos</t>
  </si>
  <si>
    <t>• Cuadro control de solicitudes recibidas y atendidas
• Correos/ circulares</t>
  </si>
  <si>
    <t xml:space="preserve">• Medios disponibles.  
• Cantidad y tipo de promociones realizadas.   </t>
  </si>
  <si>
    <t xml:space="preserve">• Hoja de registro de los participantes
• Convocatoria
• Fotos
• Correos </t>
  </si>
  <si>
    <t>Informes suscrito por los miembros de la CEP.</t>
  </si>
  <si>
    <t>• Promociones realizadas
• Hoja de registro de los participantes
• Convocatoria
• Fotos 
• Correos</t>
  </si>
  <si>
    <t>• Correos electrónicos 
• Circulares
• Afiches</t>
  </si>
  <si>
    <t>• Informe físico.
• Copia de acuse de recibo del informe firmado/sellado por la DIGEIG.</t>
  </si>
  <si>
    <t xml:space="preserve">• Código de ética elaborado y remitido a la DIGEIG
• Código de ética actualizado y remitido a la DIGEIG
• Hoja de acuse de recibido/Hoja de asistencia/correo electrónico Afiches/circulares
• Hoja de registro de los participantes/ convocatoria/ fotos / Correos
</t>
  </si>
  <si>
    <t>Hoja de registro de los participantes/ convocatoria/ fotos / Correos</t>
  </si>
  <si>
    <t>Cuadro control de los casos detectados.</t>
  </si>
  <si>
    <t>Un informe de resultados elaborado y remitido a la DIGEIG.</t>
  </si>
  <si>
    <t>Hoja de registro de los participantes/ convocatoria/ fotos / Correos.</t>
  </si>
  <si>
    <t>Un informe anual que contemple la verificación de los cuatro componentes recibido por el dpto. de recursos humanos y por la DIGEIG.</t>
  </si>
  <si>
    <t>Un informe anual recibido por el dpto. Administrativo/ compras y por la DIGEIG.</t>
  </si>
  <si>
    <t>Plan sometido y validado por la DIGEIG</t>
  </si>
  <si>
    <t>Doce (12) actas de reuniones ordinarias</t>
  </si>
  <si>
    <t>Fotos de los participantes/certificado de participacion</t>
  </si>
  <si>
    <t>Planillas actualizadas/acuse de recibo por parte de la DIGEIG</t>
  </si>
  <si>
    <t>Cantidad de CEP o enlaces existentes y en funcionamiento/ cantidad de dependencias en el interior del pais.</t>
  </si>
  <si>
    <t>Cantidad de Servidores en la institución:</t>
  </si>
  <si>
    <t xml:space="preserve">Cumplido </t>
  </si>
  <si>
    <t>Pendiente</t>
  </si>
  <si>
    <t>No Cumplido</t>
  </si>
  <si>
    <t>N/A</t>
  </si>
  <si>
    <t>Calificación Final</t>
  </si>
  <si>
    <t>Fecha de recepción del plan de Trabajo:</t>
  </si>
  <si>
    <t xml:space="preserve">• Código firmado en original.
• Correos electrónicos/ circulares/ afiches
• Informe de evaluación suscritos por los miembros de la CEP.
</t>
  </si>
  <si>
    <t>P</t>
  </si>
  <si>
    <t>No Aplica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</si>
  <si>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pública.</t>
  </si>
  <si>
    <t>T1</t>
  </si>
  <si>
    <t>T2</t>
  </si>
  <si>
    <t>T3</t>
  </si>
  <si>
    <t>T4</t>
  </si>
  <si>
    <t xml:space="preserve">Leyenda </t>
  </si>
  <si>
    <t>Trimestre 1 (enero, febrero, marzo)</t>
  </si>
  <si>
    <t>Trimestre 2 (abril, mayo, junio)</t>
  </si>
  <si>
    <t>Trimestre 3 (julio, agosto, septiembre)</t>
  </si>
  <si>
    <t>Trimestre 4 (octubre, noviembre, diciembre)</t>
  </si>
  <si>
    <t>Corporación Del Acueducto y Alcantarillado de Santo Domingo (CAASD)</t>
  </si>
  <si>
    <t>T2,T3</t>
  </si>
  <si>
    <t>T1,T3</t>
  </si>
  <si>
    <t>T1,T2,T3,T4</t>
  </si>
  <si>
    <t>T1,T2,T4</t>
  </si>
  <si>
    <t>T2,T3,T4</t>
  </si>
  <si>
    <t>T2,T4</t>
  </si>
  <si>
    <t>No tenemos dependencias regionales.</t>
  </si>
  <si>
    <t>Wendy López</t>
  </si>
  <si>
    <t>Aplicamos una encuesta a 700 empleados distribuidos en la sede central, la gerencia norte y la gerencia este.</t>
  </si>
  <si>
    <t>RESUMEN DE RESULTADOS</t>
  </si>
  <si>
    <t xml:space="preserve">NO. </t>
  </si>
  <si>
    <t>ACTIVIDADES</t>
  </si>
  <si>
    <t>NIVEL DE CUMPLIMIENTO</t>
  </si>
  <si>
    <t xml:space="preserve">PUNTUACION </t>
  </si>
  <si>
    <t>Referencia</t>
  </si>
  <si>
    <t xml:space="preserve"> CUMPLIDAS</t>
  </si>
  <si>
    <t>PARCIALES</t>
  </si>
  <si>
    <t>PENDIENTES</t>
  </si>
  <si>
    <t>NO CUMPLIDAS</t>
  </si>
  <si>
    <t>1-5</t>
  </si>
  <si>
    <t>6-8</t>
  </si>
  <si>
    <t>9-15</t>
  </si>
  <si>
    <t>Penalidad por tardanza</t>
  </si>
  <si>
    <t>16-20</t>
  </si>
  <si>
    <t>TOTALES POR PONDERACIONES</t>
  </si>
  <si>
    <t>TOTAL PORCENTAJES</t>
  </si>
  <si>
    <t>TOTAL PUNTOS ACUMULADOS</t>
  </si>
  <si>
    <t>*ESTAS PONDERACIONES CONTEMPLAN LOS LITERALES DE CADA ACTIVIDAD*</t>
  </si>
  <si>
    <t>T3,T4</t>
  </si>
  <si>
    <t>5/04/18                            16/04/2018                            27/04/18                                                   24/05/2018                                    13/06/2018</t>
  </si>
  <si>
    <t xml:space="preserve">En este tremestre se impartieron 5 charlas para sensibilizar a los servidores sobre etica pública y valores, cubiendo un total de 140 servidores a la fecha. </t>
  </si>
  <si>
    <t>17/04/2018                                                    19/04/2018                                                                 28/06/2018</t>
  </si>
  <si>
    <t>En este trimestre se realizaron 3 charlas, sensibilizado a 76 servidores, a la fecha hemos sensibilizado un total 182 servidores la meta del plan son 250 hasta agosto.</t>
  </si>
  <si>
    <t xml:space="preserve">Acta de monitoreo al Código de Pautas a mayo 2018 </t>
  </si>
  <si>
    <t>T2: Favor remitir el cuadro control de denuncias manejadas para el T3.</t>
  </si>
  <si>
    <t>Comunicaciónes de las gestiones que ha hecho el comité durante el año para promover a los sujetos obligados.</t>
  </si>
  <si>
    <t>Circular a los sujetos obligados Pautas Eticas.</t>
  </si>
  <si>
    <t>Mapa de riesgo con el Acuse de remision en la fecha pautada.</t>
  </si>
  <si>
    <t>Plan validado</t>
  </si>
  <si>
    <t>Actualizacion Remitida a Legal para su revision y posterior aprobacion del Consejo de Directores.</t>
  </si>
  <si>
    <t>T3: Deben tener pendiente que las listas de asistencias deben indicar el tema de la actividad a tratar. Y la carpeta de las fotos llego vacia.</t>
  </si>
  <si>
    <t>T1: Es importante la remision del cuadro control de los casos, aun vacio, como lo establecen los medios de verificación.</t>
  </si>
  <si>
    <t>Matriz para evaluación del Cuarto (4to.) trimestre del Plan de trabajo 2018</t>
  </si>
  <si>
    <t>No se ha registrado ningun cambio en la estructur de la CEP-CAASD.</t>
  </si>
  <si>
    <t>Asistimos a dos eventos que fuimos convocados en compañía de las areas correspondientes: Presentacion de Instructivo de la Matriz de Riesgo de Corrupción    /Avances de la Rep.Dom. En la Implementación de la Carta Iberoamericana de Gobierno Abierto.</t>
  </si>
  <si>
    <t>Adjunto informe</t>
  </si>
  <si>
    <t>Se realizo una charla con la Lic. Teodora Castro el 20 de noviembre</t>
  </si>
  <si>
    <t>adjunto cuadro control</t>
  </si>
  <si>
    <t>Charla de Induccion del Codigo de Etica  realizada el 24 de octubre</t>
  </si>
  <si>
    <t>charla realizada el 4 de diciembre..impartida por la Lic. Ingrid Cadena.</t>
  </si>
  <si>
    <t>Imagen compartida por correo masivo</t>
  </si>
  <si>
    <t>Cuadro vacio</t>
  </si>
  <si>
    <t xml:space="preserve">Cuadro control </t>
  </si>
  <si>
    <t>correo</t>
  </si>
  <si>
    <t xml:space="preserve">Acta de monitoreo al Código de Pautas a Diciembre 2018 </t>
  </si>
  <si>
    <t>Actas Octubre, Noviembre y Diciembre 2018</t>
  </si>
  <si>
    <t>24/102018</t>
  </si>
  <si>
    <t>15/112018</t>
  </si>
  <si>
    <t>11/10/18                                          8/11/2018                                              13/12/18</t>
  </si>
  <si>
    <t>16/10/2018                                               22/09/2018</t>
  </si>
  <si>
    <t>T4: La promocion remitida es sobre denuncias no sobre asesorias.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</si>
</sst>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_([$€]* #,##0.00_);_([$€]* \(#,##0.00\);_([$€]* &quot;-&quot;??_);_(@_)"/>
    <numFmt numFmtId="168" formatCode="[$-C0A]mmmm\-yy;@"/>
    <numFmt numFmtId="169" formatCode="[$-C0A]d\-mmm\-yyyy;@"/>
  </numFmts>
  <fonts count="45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3"/>
      <charset val="128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sz val="18"/>
      <color rgb="FFFF0000"/>
      <name val="Arial"/>
      <family val="2"/>
    </font>
    <font>
      <b/>
      <sz val="20"/>
      <name val="Arial"/>
      <family val="2"/>
    </font>
    <font>
      <b/>
      <sz val="18"/>
      <color rgb="FFFF0000"/>
      <name val="Arial"/>
      <family val="2"/>
    </font>
    <font>
      <b/>
      <sz val="22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4"/>
      <color theme="1"/>
      <name val="Times New Roman"/>
      <family val="1"/>
    </font>
    <font>
      <b/>
      <sz val="14"/>
      <color rgb="FFFF0000"/>
      <name val="Calibri"/>
      <family val="2"/>
      <scheme val="minor"/>
    </font>
    <font>
      <sz val="14"/>
      <color theme="0" tint="-0.249977111117893"/>
      <name val="Arial"/>
      <family val="2"/>
    </font>
    <font>
      <b/>
      <sz val="14"/>
      <color theme="0"/>
      <name val="Arial"/>
      <family val="2"/>
    </font>
    <font>
      <sz val="14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0" tint="-0.249977111117893"/>
      <name val="Calibri"/>
      <family val="2"/>
    </font>
    <font>
      <sz val="16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2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sz val="14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84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0" fontId="11" fillId="0" borderId="0"/>
    <xf numFmtId="0" fontId="2" fillId="0" borderId="0"/>
    <xf numFmtId="9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2" fillId="0" borderId="0"/>
    <xf numFmtId="0" fontId="12" fillId="0" borderId="0" applyNumberFormat="0" applyFont="0" applyBorder="0" applyProtection="0"/>
    <xf numFmtId="0" fontId="2" fillId="0" borderId="0"/>
    <xf numFmtId="0" fontId="12" fillId="0" borderId="0" applyNumberFormat="0" applyFont="0" applyBorder="0" applyProtection="0"/>
    <xf numFmtId="0" fontId="13" fillId="0" borderId="0" applyNumberFormat="0" applyFont="0" applyBorder="0" applyProtection="0"/>
    <xf numFmtId="0" fontId="2" fillId="0" borderId="0"/>
    <xf numFmtId="0" fontId="2" fillId="0" borderId="0"/>
    <xf numFmtId="0" fontId="2" fillId="0" borderId="0"/>
    <xf numFmtId="0" fontId="13" fillId="0" borderId="0" applyNumberFormat="0" applyFon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 applyNumberFormat="0" applyFont="0" applyBorder="0" applyProtection="0"/>
    <xf numFmtId="0" fontId="2" fillId="0" borderId="0"/>
    <xf numFmtId="0" fontId="12" fillId="0" borderId="0" applyNumberFormat="0" applyFont="0" applyBorder="0" applyProtection="0"/>
    <xf numFmtId="0" fontId="2" fillId="0" borderId="0"/>
    <xf numFmtId="0" fontId="2" fillId="0" borderId="0"/>
    <xf numFmtId="0" fontId="11" fillId="0" borderId="0"/>
    <xf numFmtId="0" fontId="2" fillId="0" borderId="0"/>
    <xf numFmtId="0" fontId="12" fillId="0" borderId="0"/>
    <xf numFmtId="0" fontId="5" fillId="0" borderId="0"/>
    <xf numFmtId="0" fontId="2" fillId="0" borderId="0"/>
    <xf numFmtId="0" fontId="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/>
    <xf numFmtId="9" fontId="5" fillId="0" borderId="0" applyFont="0" applyFill="0" applyBorder="0" applyAlignment="0" applyProtection="0"/>
  </cellStyleXfs>
  <cellXfs count="357">
    <xf numFmtId="0" fontId="0" fillId="0" borderId="0" xfId="0"/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23" fillId="2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6" fillId="12" borderId="26" xfId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vertical="top" wrapText="1"/>
    </xf>
    <xf numFmtId="0" fontId="15" fillId="3" borderId="0" xfId="0" applyFont="1" applyFill="1" applyBorder="1" applyAlignment="1">
      <alignment vertical="top" wrapText="1"/>
    </xf>
    <xf numFmtId="0" fontId="25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37" xfId="0" applyFont="1" applyBorder="1" applyAlignment="1">
      <alignment horizontal="left" vertic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7" fillId="0" borderId="1" xfId="0" applyFont="1" applyBorder="1" applyAlignment="1" applyProtection="1">
      <alignment horizontal="center" vertical="center" wrapText="1"/>
    </xf>
    <xf numFmtId="0" fontId="27" fillId="0" borderId="33" xfId="0" applyFont="1" applyBorder="1" applyAlignment="1" applyProtection="1">
      <alignment horizontal="center" vertical="center" wrapText="1"/>
    </xf>
    <xf numFmtId="0" fontId="25" fillId="0" borderId="33" xfId="0" applyFont="1" applyBorder="1" applyAlignment="1">
      <alignment horizontal="justify" vertical="center" wrapText="1"/>
    </xf>
    <xf numFmtId="0" fontId="25" fillId="0" borderId="46" xfId="0" applyFont="1" applyBorder="1" applyAlignment="1">
      <alignment horizontal="justify" vertical="center" wrapText="1"/>
    </xf>
    <xf numFmtId="0" fontId="25" fillId="0" borderId="45" xfId="0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center" vertical="top" wrapText="1"/>
    </xf>
    <xf numFmtId="0" fontId="4" fillId="0" borderId="33" xfId="0" applyFont="1" applyBorder="1" applyAlignment="1" applyProtection="1">
      <alignment horizontal="center" vertical="top" wrapText="1"/>
    </xf>
    <xf numFmtId="0" fontId="25" fillId="0" borderId="47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justify" vertical="center" wrapText="1"/>
    </xf>
    <xf numFmtId="0" fontId="25" fillId="0" borderId="4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31" fillId="0" borderId="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3" fillId="4" borderId="16" xfId="1" applyFont="1" applyFill="1" applyBorder="1" applyAlignment="1">
      <alignment vertical="center" wrapText="1"/>
    </xf>
    <xf numFmtId="0" fontId="3" fillId="4" borderId="17" xfId="1" applyFont="1" applyFill="1" applyBorder="1" applyAlignment="1">
      <alignment vertical="center" wrapText="1"/>
    </xf>
    <xf numFmtId="0" fontId="8" fillId="11" borderId="40" xfId="0" applyFont="1" applyFill="1" applyBorder="1" applyAlignment="1">
      <alignment horizontal="center" vertical="center" wrapText="1"/>
    </xf>
    <xf numFmtId="0" fontId="6" fillId="10" borderId="5" xfId="2" applyFont="1" applyFill="1" applyBorder="1" applyAlignment="1" applyProtection="1">
      <alignment horizontal="center" vertical="center" wrapText="1"/>
    </xf>
    <xf numFmtId="0" fontId="6" fillId="10" borderId="6" xfId="2" applyFont="1" applyFill="1" applyBorder="1" applyAlignment="1" applyProtection="1">
      <alignment horizontal="center" vertical="center" wrapText="1"/>
    </xf>
    <xf numFmtId="0" fontId="6" fillId="10" borderId="40" xfId="1" applyFont="1" applyFill="1" applyBorder="1" applyAlignment="1" applyProtection="1">
      <alignment horizontal="center" vertical="center" wrapText="1"/>
    </xf>
    <xf numFmtId="0" fontId="6" fillId="12" borderId="5" xfId="1" applyFont="1" applyFill="1" applyBorder="1" applyAlignment="1" applyProtection="1">
      <alignment horizontal="center" vertical="center" wrapText="1"/>
    </xf>
    <xf numFmtId="0" fontId="6" fillId="12" borderId="6" xfId="1" applyFont="1" applyFill="1" applyBorder="1" applyAlignment="1" applyProtection="1">
      <alignment horizontal="center" vertical="center" wrapText="1"/>
    </xf>
    <xf numFmtId="0" fontId="6" fillId="12" borderId="40" xfId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8" fillId="11" borderId="31" xfId="0" applyFont="1" applyFill="1" applyBorder="1" applyAlignment="1" applyProtection="1">
      <alignment horizontal="center" vertical="center" wrapText="1"/>
    </xf>
    <xf numFmtId="0" fontId="27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>
      <alignment horizontal="justify" vertical="center" wrapText="1"/>
    </xf>
    <xf numFmtId="0" fontId="27" fillId="0" borderId="7" xfId="0" applyFont="1" applyBorder="1" applyAlignment="1" applyProtection="1">
      <alignment horizontal="center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5" fillId="0" borderId="51" xfId="0" applyFont="1" applyBorder="1" applyAlignment="1">
      <alignment horizontal="justify" vertical="center" wrapText="1"/>
    </xf>
    <xf numFmtId="0" fontId="25" fillId="0" borderId="52" xfId="0" applyFont="1" applyBorder="1" applyAlignment="1">
      <alignment horizontal="justify" vertical="center" wrapText="1"/>
    </xf>
    <xf numFmtId="0" fontId="33" fillId="0" borderId="22" xfId="0" applyFont="1" applyBorder="1" applyAlignment="1">
      <alignment horizontal="left" vertical="center" wrapText="1"/>
    </xf>
    <xf numFmtId="0" fontId="26" fillId="0" borderId="28" xfId="0" applyFont="1" applyBorder="1" applyAlignment="1" applyProtection="1">
      <alignment horizontal="left" vertical="center" wrapText="1"/>
    </xf>
    <xf numFmtId="0" fontId="26" fillId="0" borderId="1" xfId="0" applyFont="1" applyBorder="1" applyAlignment="1" applyProtection="1">
      <alignment horizontal="left" vertical="center" wrapText="1"/>
    </xf>
    <xf numFmtId="0" fontId="27" fillId="0" borderId="1" xfId="0" applyFont="1" applyBorder="1" applyAlignment="1" applyProtection="1">
      <alignment horizontal="left" vertical="center" wrapText="1"/>
    </xf>
    <xf numFmtId="0" fontId="25" fillId="0" borderId="3" xfId="0" applyNumberFormat="1" applyFont="1" applyBorder="1" applyAlignment="1">
      <alignment vertical="center" wrapText="1"/>
    </xf>
    <xf numFmtId="0" fontId="25" fillId="0" borderId="1" xfId="0" applyNumberFormat="1" applyFont="1" applyBorder="1" applyAlignment="1">
      <alignment vertical="center" wrapText="1"/>
    </xf>
    <xf numFmtId="0" fontId="33" fillId="0" borderId="1" xfId="0" applyNumberFormat="1" applyFont="1" applyBorder="1" applyAlignment="1">
      <alignment vertical="center" wrapText="1"/>
    </xf>
    <xf numFmtId="0" fontId="25" fillId="0" borderId="0" xfId="0" applyFont="1"/>
    <xf numFmtId="0" fontId="27" fillId="14" borderId="1" xfId="0" applyFont="1" applyFill="1" applyBorder="1" applyAlignment="1">
      <alignment horizontal="center" vertical="center" wrapText="1"/>
    </xf>
    <xf numFmtId="0" fontId="25" fillId="15" borderId="11" xfId="0" applyFont="1" applyFill="1" applyBorder="1" applyAlignment="1">
      <alignment horizontal="center" vertical="center" wrapText="1"/>
    </xf>
    <xf numFmtId="0" fontId="25" fillId="15" borderId="43" xfId="0" applyFont="1" applyFill="1" applyBorder="1" applyAlignment="1">
      <alignment horizontal="center" vertical="center" wrapText="1"/>
    </xf>
    <xf numFmtId="0" fontId="25" fillId="15" borderId="44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26" fillId="0" borderId="59" xfId="0" applyFont="1" applyBorder="1" applyAlignment="1" applyProtection="1">
      <alignment horizontal="center" vertical="center" wrapText="1"/>
    </xf>
    <xf numFmtId="0" fontId="26" fillId="0" borderId="25" xfId="0" applyFont="1" applyBorder="1" applyAlignment="1" applyProtection="1">
      <alignment horizontal="center" vertical="center" wrapText="1"/>
    </xf>
    <xf numFmtId="0" fontId="27" fillId="0" borderId="25" xfId="0" applyFont="1" applyBorder="1" applyAlignment="1" applyProtection="1">
      <alignment horizontal="center" vertical="center" wrapText="1"/>
    </xf>
    <xf numFmtId="0" fontId="35" fillId="0" borderId="60" xfId="82" applyFont="1" applyBorder="1" applyAlignment="1">
      <alignment horizontal="center" vertical="center" wrapText="1"/>
    </xf>
    <xf numFmtId="0" fontId="36" fillId="0" borderId="62" xfId="82" applyFont="1" applyBorder="1" applyAlignment="1">
      <alignment horizontal="center" vertical="center" wrapText="1"/>
    </xf>
    <xf numFmtId="0" fontId="36" fillId="0" borderId="61" xfId="82" applyFont="1" applyBorder="1" applyAlignment="1">
      <alignment horizontal="center" vertical="center" wrapText="1"/>
    </xf>
    <xf numFmtId="0" fontId="36" fillId="0" borderId="63" xfId="82" applyFont="1" applyBorder="1" applyAlignment="1">
      <alignment horizontal="center" vertical="center" wrapText="1"/>
    </xf>
    <xf numFmtId="0" fontId="27" fillId="15" borderId="28" xfId="0" applyFont="1" applyFill="1" applyBorder="1" applyAlignment="1" applyProtection="1">
      <alignment horizontal="center" vertical="center" wrapText="1"/>
      <protection locked="0"/>
    </xf>
    <xf numFmtId="0" fontId="27" fillId="15" borderId="39" xfId="0" applyFont="1" applyFill="1" applyBorder="1" applyAlignment="1" applyProtection="1">
      <alignment horizontal="center" vertical="center" wrapText="1"/>
      <protection locked="0"/>
    </xf>
    <xf numFmtId="0" fontId="28" fillId="14" borderId="39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 applyProtection="1">
      <alignment horizontal="center" vertical="center" wrapText="1"/>
      <protection locked="0"/>
    </xf>
    <xf numFmtId="0" fontId="27" fillId="15" borderId="2" xfId="0" applyFont="1" applyFill="1" applyBorder="1" applyAlignment="1" applyProtection="1">
      <alignment horizontal="center" vertical="center" wrapText="1"/>
      <protection locked="0"/>
    </xf>
    <xf numFmtId="0" fontId="28" fillId="14" borderId="2" xfId="0" applyFont="1" applyFill="1" applyBorder="1" applyAlignment="1">
      <alignment horizontal="center" vertical="center" wrapText="1"/>
    </xf>
    <xf numFmtId="0" fontId="25" fillId="14" borderId="13" xfId="0" applyFont="1" applyFill="1" applyBorder="1" applyAlignment="1">
      <alignment horizontal="center" vertical="center" wrapText="1"/>
    </xf>
    <xf numFmtId="0" fontId="25" fillId="14" borderId="12" xfId="0" applyFont="1" applyFill="1" applyBorder="1" applyAlignment="1">
      <alignment horizontal="center" vertical="center" wrapText="1"/>
    </xf>
    <xf numFmtId="0" fontId="25" fillId="14" borderId="24" xfId="0" applyFont="1" applyFill="1" applyBorder="1" applyAlignment="1">
      <alignment horizontal="center" vertical="center" wrapText="1"/>
    </xf>
    <xf numFmtId="0" fontId="27" fillId="0" borderId="8" xfId="0" applyFont="1" applyBorder="1" applyAlignment="1" applyProtection="1">
      <alignment horizontal="center" vertical="center" wrapText="1"/>
    </xf>
    <xf numFmtId="0" fontId="27" fillId="4" borderId="17" xfId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15" borderId="7" xfId="0" applyFont="1" applyFill="1" applyBorder="1" applyAlignment="1" applyProtection="1">
      <alignment horizontal="center" vertical="center" wrapText="1"/>
    </xf>
    <xf numFmtId="0" fontId="27" fillId="15" borderId="33" xfId="0" applyFont="1" applyFill="1" applyBorder="1" applyAlignment="1">
      <alignment horizontal="center" vertical="center" wrapText="1"/>
    </xf>
    <xf numFmtId="0" fontId="27" fillId="15" borderId="4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left" vertical="center" wrapText="1"/>
    </xf>
    <xf numFmtId="0" fontId="6" fillId="16" borderId="1" xfId="0" applyFont="1" applyFill="1" applyBorder="1" applyAlignment="1" applyProtection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6" fillId="16" borderId="3" xfId="0" applyFont="1" applyFill="1" applyBorder="1" applyAlignment="1" applyProtection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7" fillId="14" borderId="33" xfId="0" applyFont="1" applyFill="1" applyBorder="1" applyAlignment="1">
      <alignment horizontal="left" vertical="center" wrapText="1"/>
    </xf>
    <xf numFmtId="0" fontId="6" fillId="4" borderId="34" xfId="1" applyFont="1" applyFill="1" applyBorder="1" applyAlignment="1">
      <alignment horizontal="center" vertical="center" wrapText="1"/>
    </xf>
    <xf numFmtId="0" fontId="27" fillId="14" borderId="2" xfId="0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vertical="center" wrapText="1"/>
    </xf>
    <xf numFmtId="0" fontId="25" fillId="15" borderId="13" xfId="0" applyFont="1" applyFill="1" applyBorder="1" applyAlignment="1">
      <alignment horizontal="center" vertical="center" wrapText="1"/>
    </xf>
    <xf numFmtId="14" fontId="27" fillId="15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15" borderId="33" xfId="0" applyFont="1" applyFill="1" applyBorder="1" applyAlignment="1">
      <alignment vertical="center" wrapText="1"/>
    </xf>
    <xf numFmtId="0" fontId="25" fillId="15" borderId="10" xfId="0" applyFont="1" applyFill="1" applyBorder="1" applyAlignment="1">
      <alignment vertical="center" wrapText="1"/>
    </xf>
    <xf numFmtId="0" fontId="26" fillId="15" borderId="1" xfId="0" applyFont="1" applyFill="1" applyBorder="1" applyAlignment="1" applyProtection="1">
      <alignment horizontal="center" vertical="center" wrapText="1"/>
      <protection locked="0"/>
    </xf>
    <xf numFmtId="14" fontId="27" fillId="15" borderId="1" xfId="0" applyNumberFormat="1" applyFont="1" applyFill="1" applyBorder="1" applyAlignment="1">
      <alignment horizontal="center" vertical="center" wrapText="1"/>
    </xf>
    <xf numFmtId="14" fontId="27" fillId="15" borderId="3" xfId="0" applyNumberFormat="1" applyFont="1" applyFill="1" applyBorder="1" applyAlignment="1">
      <alignment horizontal="center" vertical="center" wrapText="1"/>
    </xf>
    <xf numFmtId="0" fontId="25" fillId="14" borderId="4" xfId="0" applyFont="1" applyFill="1" applyBorder="1" applyAlignment="1">
      <alignment horizontal="center" vertical="center" wrapText="1"/>
    </xf>
    <xf numFmtId="0" fontId="25" fillId="14" borderId="3" xfId="0" applyFont="1" applyFill="1" applyBorder="1" applyAlignment="1">
      <alignment horizontal="center" vertical="center" wrapText="1"/>
    </xf>
    <xf numFmtId="0" fontId="25" fillId="14" borderId="9" xfId="0" applyFont="1" applyFill="1" applyBorder="1" applyAlignment="1">
      <alignment horizontal="center" vertical="center" wrapText="1"/>
    </xf>
    <xf numFmtId="0" fontId="31" fillId="0" borderId="4" xfId="0" applyFont="1" applyBorder="1" applyAlignment="1" applyProtection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</xf>
    <xf numFmtId="0" fontId="25" fillId="0" borderId="3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7" fillId="0" borderId="3" xfId="0" applyFont="1" applyBorder="1" applyAlignment="1" applyProtection="1">
      <alignment horizontal="left" vertical="center" wrapText="1"/>
    </xf>
    <xf numFmtId="0" fontId="27" fillId="14" borderId="4" xfId="0" applyFont="1" applyFill="1" applyBorder="1" applyAlignment="1" applyProtection="1">
      <alignment horizontal="center" vertical="center" wrapText="1"/>
    </xf>
    <xf numFmtId="0" fontId="27" fillId="14" borderId="3" xfId="0" applyFont="1" applyFill="1" applyBorder="1" applyAlignment="1" applyProtection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15" borderId="33" xfId="0" applyFont="1" applyFill="1" applyBorder="1" applyAlignment="1" applyProtection="1">
      <alignment horizontal="center" vertical="center" wrapText="1"/>
    </xf>
    <xf numFmtId="0" fontId="27" fillId="15" borderId="4" xfId="0" applyFont="1" applyFill="1" applyBorder="1" applyAlignment="1" applyProtection="1">
      <alignment horizontal="center" vertical="center" wrapText="1"/>
    </xf>
    <xf numFmtId="0" fontId="27" fillId="15" borderId="3" xfId="0" applyFont="1" applyFill="1" applyBorder="1" applyAlignment="1" applyProtection="1">
      <alignment horizontal="center" vertical="center" wrapText="1"/>
    </xf>
    <xf numFmtId="0" fontId="27" fillId="0" borderId="4" xfId="0" applyFont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27" fillId="0" borderId="33" xfId="0" applyFont="1" applyBorder="1" applyAlignment="1" applyProtection="1">
      <alignment horizontal="left" vertical="center" wrapText="1"/>
    </xf>
    <xf numFmtId="0" fontId="27" fillId="0" borderId="33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14" borderId="33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 wrapText="1"/>
    </xf>
    <xf numFmtId="0" fontId="27" fillId="14" borderId="4" xfId="0" applyFont="1" applyFill="1" applyBorder="1" applyAlignment="1">
      <alignment horizontal="center" vertical="center" wrapText="1"/>
    </xf>
    <xf numFmtId="2" fontId="6" fillId="4" borderId="17" xfId="1" applyNumberFormat="1" applyFont="1" applyFill="1" applyBorder="1" applyAlignment="1">
      <alignment horizontal="center" vertical="center" wrapText="1"/>
    </xf>
    <xf numFmtId="0" fontId="25" fillId="14" borderId="33" xfId="0" applyFont="1" applyFill="1" applyBorder="1" applyAlignment="1">
      <alignment vertical="center" wrapText="1"/>
    </xf>
    <xf numFmtId="0" fontId="25" fillId="14" borderId="11" xfId="0" applyFont="1" applyFill="1" applyBorder="1" applyAlignment="1">
      <alignment vertical="center" wrapText="1"/>
    </xf>
    <xf numFmtId="0" fontId="25" fillId="14" borderId="43" xfId="0" applyFont="1" applyFill="1" applyBorder="1" applyAlignment="1">
      <alignment vertical="center" wrapText="1"/>
    </xf>
    <xf numFmtId="17" fontId="25" fillId="15" borderId="4" xfId="0" applyNumberFormat="1" applyFont="1" applyFill="1" applyBorder="1" applyAlignment="1">
      <alignment horizontal="center" vertical="center" wrapText="1"/>
    </xf>
    <xf numFmtId="17" fontId="25" fillId="15" borderId="9" xfId="0" applyNumberFormat="1" applyFont="1" applyFill="1" applyBorder="1" applyAlignment="1">
      <alignment horizontal="center" vertical="center" wrapText="1"/>
    </xf>
    <xf numFmtId="0" fontId="25" fillId="15" borderId="24" xfId="0" applyFont="1" applyFill="1" applyBorder="1" applyAlignment="1">
      <alignment horizontal="center" vertical="center" wrapText="1"/>
    </xf>
    <xf numFmtId="0" fontId="27" fillId="14" borderId="8" xfId="0" applyFont="1" applyFill="1" applyBorder="1" applyAlignment="1" applyProtection="1">
      <alignment vertical="center" wrapText="1"/>
    </xf>
    <xf numFmtId="0" fontId="27" fillId="14" borderId="4" xfId="0" applyFont="1" applyFill="1" applyBorder="1" applyAlignment="1" applyProtection="1">
      <alignment vertical="center" wrapText="1"/>
    </xf>
    <xf numFmtId="0" fontId="27" fillId="14" borderId="33" xfId="0" applyFont="1" applyFill="1" applyBorder="1" applyAlignment="1" applyProtection="1">
      <alignment vertical="center" wrapText="1"/>
    </xf>
    <xf numFmtId="0" fontId="27" fillId="15" borderId="33" xfId="0" applyFont="1" applyFill="1" applyBorder="1" applyAlignment="1" applyProtection="1">
      <alignment vertical="center" wrapText="1"/>
    </xf>
    <xf numFmtId="0" fontId="27" fillId="15" borderId="4" xfId="0" applyFont="1" applyFill="1" applyBorder="1" applyAlignment="1" applyProtection="1">
      <alignment vertical="center" wrapText="1"/>
    </xf>
    <xf numFmtId="0" fontId="0" fillId="2" borderId="0" xfId="0" applyFill="1"/>
    <xf numFmtId="0" fontId="43" fillId="6" borderId="65" xfId="4" applyFont="1" applyFill="1" applyBorder="1" applyAlignment="1">
      <alignment horizontal="center" vertical="center" wrapText="1"/>
    </xf>
    <xf numFmtId="0" fontId="43" fillId="7" borderId="9" xfId="4" applyFont="1" applyFill="1" applyBorder="1" applyAlignment="1">
      <alignment horizontal="center" vertical="center" wrapText="1"/>
    </xf>
    <xf numFmtId="0" fontId="43" fillId="17" borderId="9" xfId="4" applyFont="1" applyFill="1" applyBorder="1" applyAlignment="1">
      <alignment horizontal="center" vertical="center" wrapText="1"/>
    </xf>
    <xf numFmtId="0" fontId="43" fillId="8" borderId="23" xfId="4" applyFont="1" applyFill="1" applyBorder="1" applyAlignment="1">
      <alignment horizontal="center" vertical="center" wrapText="1"/>
    </xf>
    <xf numFmtId="0" fontId="43" fillId="0" borderId="58" xfId="4" applyFont="1" applyFill="1" applyBorder="1" applyAlignment="1">
      <alignment horizontal="center" vertical="center" wrapText="1"/>
    </xf>
    <xf numFmtId="0" fontId="2" fillId="0" borderId="12" xfId="4" applyFont="1" applyBorder="1" applyAlignment="1">
      <alignment horizontal="center" vertical="center"/>
    </xf>
    <xf numFmtId="0" fontId="2" fillId="0" borderId="30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32" xfId="4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/>
    </xf>
    <xf numFmtId="0" fontId="2" fillId="0" borderId="25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43" fillId="3" borderId="22" xfId="4" applyFont="1" applyFill="1" applyBorder="1" applyAlignment="1">
      <alignment horizontal="center" vertical="center"/>
    </xf>
    <xf numFmtId="0" fontId="43" fillId="3" borderId="1" xfId="4" applyFont="1" applyFill="1" applyBorder="1" applyAlignment="1">
      <alignment horizontal="center" vertical="center" wrapText="1"/>
    </xf>
    <xf numFmtId="9" fontId="43" fillId="18" borderId="30" xfId="83" applyFont="1" applyFill="1" applyBorder="1" applyAlignment="1">
      <alignment horizontal="center" vertical="center"/>
    </xf>
    <xf numFmtId="9" fontId="43" fillId="18" borderId="3" xfId="83" applyFont="1" applyFill="1" applyBorder="1" applyAlignment="1">
      <alignment horizontal="center" vertical="center"/>
    </xf>
    <xf numFmtId="9" fontId="43" fillId="18" borderId="32" xfId="83" applyFont="1" applyFill="1" applyBorder="1" applyAlignment="1">
      <alignment horizontal="center" vertical="center" wrapText="1"/>
    </xf>
    <xf numFmtId="9" fontId="43" fillId="18" borderId="3" xfId="83" applyFont="1" applyFill="1" applyBorder="1" applyAlignment="1">
      <alignment horizontal="center" vertical="center" wrapText="1"/>
    </xf>
    <xf numFmtId="9" fontId="43" fillId="18" borderId="3" xfId="4" applyNumberFormat="1" applyFont="1" applyFill="1" applyBorder="1" applyAlignment="1">
      <alignment horizontal="center" vertical="center" wrapText="1"/>
    </xf>
    <xf numFmtId="2" fontId="43" fillId="18" borderId="54" xfId="83" applyNumberFormat="1" applyFont="1" applyFill="1" applyBorder="1" applyAlignment="1">
      <alignment horizontal="center" vertical="center"/>
    </xf>
    <xf numFmtId="0" fontId="25" fillId="14" borderId="7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7" fillId="0" borderId="0" xfId="0" applyFont="1" applyAlignment="1">
      <alignment wrapText="1"/>
    </xf>
    <xf numFmtId="0" fontId="1" fillId="2" borderId="0" xfId="0" applyFont="1" applyFill="1" applyBorder="1" applyAlignment="1" applyProtection="1">
      <alignment vertical="center" wrapText="1"/>
    </xf>
    <xf numFmtId="0" fontId="22" fillId="2" borderId="0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vertical="top" wrapText="1"/>
    </xf>
    <xf numFmtId="0" fontId="23" fillId="2" borderId="0" xfId="0" applyFont="1" applyFill="1" applyBorder="1" applyAlignment="1" applyProtection="1">
      <alignment horizontal="center" vertical="top" wrapText="1"/>
    </xf>
    <xf numFmtId="0" fontId="33" fillId="2" borderId="0" xfId="0" applyFont="1" applyFill="1" applyBorder="1" applyAlignment="1" applyProtection="1">
      <alignment horizontal="center" vertical="center" wrapText="1"/>
    </xf>
    <xf numFmtId="168" fontId="33" fillId="2" borderId="0" xfId="0" applyNumberFormat="1" applyFont="1" applyFill="1" applyBorder="1" applyAlignment="1" applyProtection="1">
      <alignment horizontal="center" vertical="center" wrapText="1"/>
    </xf>
    <xf numFmtId="0" fontId="33" fillId="2" borderId="0" xfId="0" applyNumberFormat="1" applyFont="1" applyFill="1" applyBorder="1" applyAlignment="1" applyProtection="1">
      <alignment horizontal="center" vertical="center" wrapText="1"/>
    </xf>
    <xf numFmtId="0" fontId="23" fillId="2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8" fillId="11" borderId="5" xfId="0" applyFont="1" applyFill="1" applyBorder="1" applyAlignment="1" applyProtection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6" fillId="15" borderId="15" xfId="0" applyFont="1" applyFill="1" applyBorder="1" applyAlignment="1">
      <alignment horizontal="center" vertical="center" wrapText="1"/>
    </xf>
    <xf numFmtId="0" fontId="27" fillId="14" borderId="27" xfId="0" applyFont="1" applyFill="1" applyBorder="1" applyAlignment="1" applyProtection="1">
      <alignment horizontal="center" vertical="center" wrapText="1"/>
      <protection locked="0"/>
    </xf>
    <xf numFmtId="0" fontId="27" fillId="14" borderId="28" xfId="0" applyFont="1" applyFill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>
      <alignment horizontal="center" vertical="center" wrapText="1"/>
    </xf>
    <xf numFmtId="14" fontId="27" fillId="15" borderId="7" xfId="0" applyNumberFormat="1" applyFont="1" applyFill="1" applyBorder="1" applyAlignment="1" applyProtection="1">
      <alignment horizontal="center" vertical="center" wrapText="1"/>
      <protection locked="0"/>
    </xf>
    <xf numFmtId="0" fontId="27" fillId="14" borderId="7" xfId="0" applyFont="1" applyFill="1" applyBorder="1" applyAlignment="1" applyProtection="1">
      <alignment horizontal="center" vertical="center" wrapText="1"/>
      <protection locked="0"/>
    </xf>
    <xf numFmtId="0" fontId="27" fillId="14" borderId="1" xfId="0" applyFont="1" applyFill="1" applyBorder="1" applyAlignment="1" applyProtection="1">
      <alignment horizontal="center" vertical="center" wrapText="1"/>
      <protection locked="0"/>
    </xf>
    <xf numFmtId="0" fontId="25" fillId="0" borderId="43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25" fillId="0" borderId="3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4" fillId="0" borderId="0" xfId="0" applyFont="1" applyBorder="1" applyAlignment="1">
      <alignment wrapText="1"/>
    </xf>
    <xf numFmtId="0" fontId="27" fillId="14" borderId="3" xfId="0" applyFont="1" applyFill="1" applyBorder="1" applyAlignment="1" applyProtection="1">
      <alignment horizontal="center" vertical="center" wrapText="1"/>
      <protection locked="0"/>
    </xf>
    <xf numFmtId="15" fontId="26" fillId="15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15" borderId="33" xfId="0" applyFont="1" applyFill="1" applyBorder="1" applyAlignment="1" applyProtection="1">
      <alignment horizontal="center" vertical="center" wrapText="1"/>
      <protection locked="0"/>
    </xf>
    <xf numFmtId="0" fontId="27" fillId="14" borderId="3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center" wrapText="1"/>
    </xf>
    <xf numFmtId="0" fontId="27" fillId="14" borderId="33" xfId="0" applyFont="1" applyFill="1" applyBorder="1" applyAlignment="1">
      <alignment horizontal="center" vertical="center" wrapText="1"/>
    </xf>
    <xf numFmtId="0" fontId="7" fillId="15" borderId="0" xfId="0" applyFont="1" applyFill="1" applyAlignment="1">
      <alignment horizontal="center" vertical="center" wrapText="1"/>
    </xf>
    <xf numFmtId="0" fontId="25" fillId="15" borderId="1" xfId="0" applyFont="1" applyFill="1" applyBorder="1" applyAlignment="1">
      <alignment horizontal="center" vertical="center" wrapText="1"/>
    </xf>
    <xf numFmtId="17" fontId="25" fillId="15" borderId="1" xfId="0" applyNumberFormat="1" applyFont="1" applyFill="1" applyBorder="1" applyAlignment="1">
      <alignment horizontal="center" vertical="center" wrapText="1"/>
    </xf>
    <xf numFmtId="0" fontId="25" fillId="15" borderId="21" xfId="0" applyFont="1" applyFill="1" applyBorder="1" applyAlignment="1">
      <alignment horizontal="center" vertical="center" wrapText="1"/>
    </xf>
    <xf numFmtId="0" fontId="26" fillId="15" borderId="4" xfId="0" applyFont="1" applyFill="1" applyBorder="1" applyAlignment="1" applyProtection="1">
      <alignment horizontal="center" vertical="center" wrapText="1"/>
      <protection locked="0"/>
    </xf>
    <xf numFmtId="17" fontId="26" fillId="15" borderId="4" xfId="0" applyNumberFormat="1" applyFont="1" applyFill="1" applyBorder="1" applyAlignment="1" applyProtection="1">
      <alignment horizontal="center" vertical="center" wrapText="1"/>
      <protection locked="0"/>
    </xf>
    <xf numFmtId="14" fontId="27" fillId="15" borderId="33" xfId="0" applyNumberFormat="1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vertical="center" wrapText="1"/>
    </xf>
    <xf numFmtId="0" fontId="25" fillId="14" borderId="44" xfId="0" applyFont="1" applyFill="1" applyBorder="1" applyAlignment="1">
      <alignment vertical="center" wrapText="1"/>
    </xf>
    <xf numFmtId="0" fontId="27" fillId="15" borderId="3" xfId="0" applyFont="1" applyFill="1" applyBorder="1" applyAlignment="1" applyProtection="1">
      <alignment vertical="center" wrapText="1"/>
    </xf>
    <xf numFmtId="0" fontId="27" fillId="14" borderId="4" xfId="0" applyFont="1" applyFill="1" applyBorder="1" applyAlignment="1" applyProtection="1">
      <alignment horizontal="center" vertical="center" wrapText="1"/>
    </xf>
    <xf numFmtId="0" fontId="33" fillId="14" borderId="43" xfId="0" applyFont="1" applyFill="1" applyBorder="1" applyAlignment="1">
      <alignment vertical="center" wrapText="1"/>
    </xf>
    <xf numFmtId="0" fontId="33" fillId="14" borderId="11" xfId="0" applyFont="1" applyFill="1" applyBorder="1" applyAlignment="1">
      <alignment vertical="center" wrapText="1"/>
    </xf>
    <xf numFmtId="0" fontId="28" fillId="14" borderId="1" xfId="0" applyFont="1" applyFill="1" applyBorder="1" applyAlignment="1">
      <alignment horizontal="center" vertical="center" wrapText="1"/>
    </xf>
    <xf numFmtId="0" fontId="28" fillId="14" borderId="33" xfId="0" applyFont="1" applyFill="1" applyBorder="1" applyAlignment="1" applyProtection="1">
      <alignment vertical="center" wrapText="1"/>
    </xf>
    <xf numFmtId="0" fontId="28" fillId="14" borderId="3" xfId="0" applyFont="1" applyFill="1" applyBorder="1" applyAlignment="1" applyProtection="1">
      <alignment vertical="center" wrapText="1"/>
    </xf>
    <xf numFmtId="0" fontId="28" fillId="14" borderId="4" xfId="0" applyFont="1" applyFill="1" applyBorder="1" applyAlignment="1" applyProtection="1">
      <alignment vertical="center" wrapText="1"/>
    </xf>
    <xf numFmtId="14" fontId="27" fillId="15" borderId="4" xfId="0" applyNumberFormat="1" applyFont="1" applyFill="1" applyBorder="1" applyAlignment="1">
      <alignment horizontal="center" vertical="center" wrapText="1"/>
    </xf>
    <xf numFmtId="0" fontId="44" fillId="14" borderId="14" xfId="0" applyFont="1" applyFill="1" applyBorder="1" applyAlignment="1">
      <alignment vertical="center" wrapText="1"/>
    </xf>
    <xf numFmtId="0" fontId="21" fillId="2" borderId="0" xfId="0" applyFont="1" applyFill="1" applyBorder="1" applyAlignment="1" applyProtection="1">
      <alignment horizontal="center" wrapText="1"/>
    </xf>
    <xf numFmtId="0" fontId="31" fillId="0" borderId="4" xfId="0" applyFont="1" applyBorder="1" applyAlignment="1" applyProtection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vertical="center" wrapText="1"/>
    </xf>
    <xf numFmtId="0" fontId="27" fillId="0" borderId="12" xfId="0" applyFont="1" applyBorder="1" applyAlignment="1" applyProtection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6" fillId="2" borderId="18" xfId="0" applyFont="1" applyFill="1" applyBorder="1" applyAlignment="1" applyProtection="1">
      <alignment horizontal="left" vertical="center" wrapText="1"/>
    </xf>
    <xf numFmtId="0" fontId="6" fillId="2" borderId="19" xfId="0" applyFont="1" applyFill="1" applyBorder="1" applyAlignment="1" applyProtection="1">
      <alignment horizontal="left" vertical="center" wrapText="1"/>
    </xf>
    <xf numFmtId="0" fontId="6" fillId="2" borderId="42" xfId="0" applyFont="1" applyFill="1" applyBorder="1" applyAlignment="1" applyProtection="1">
      <alignment horizontal="left" vertical="center" wrapText="1"/>
    </xf>
    <xf numFmtId="0" fontId="27" fillId="13" borderId="18" xfId="1" applyFont="1" applyFill="1" applyBorder="1" applyAlignment="1">
      <alignment horizontal="center" vertical="center" wrapText="1"/>
    </xf>
    <xf numFmtId="0" fontId="27" fillId="13" borderId="19" xfId="1" applyFont="1" applyFill="1" applyBorder="1" applyAlignment="1">
      <alignment horizontal="center" vertical="center" wrapText="1"/>
    </xf>
    <xf numFmtId="0" fontId="27" fillId="13" borderId="42" xfId="1" applyFont="1" applyFill="1" applyBorder="1" applyAlignment="1">
      <alignment horizontal="center" vertical="center" wrapText="1"/>
    </xf>
    <xf numFmtId="0" fontId="18" fillId="11" borderId="18" xfId="1" applyFont="1" applyFill="1" applyBorder="1" applyAlignment="1">
      <alignment horizontal="center" vertical="center" wrapText="1"/>
    </xf>
    <xf numFmtId="0" fontId="18" fillId="11" borderId="19" xfId="1" applyFont="1" applyFill="1" applyBorder="1" applyAlignment="1">
      <alignment horizontal="center" vertical="center" wrapText="1"/>
    </xf>
    <xf numFmtId="0" fontId="18" fillId="11" borderId="42" xfId="1" applyFont="1" applyFill="1" applyBorder="1" applyAlignment="1">
      <alignment horizontal="center" vertical="center" wrapText="1"/>
    </xf>
    <xf numFmtId="0" fontId="27" fillId="2" borderId="6" xfId="0" applyNumberFormat="1" applyFont="1" applyFill="1" applyBorder="1" applyAlignment="1" applyProtection="1">
      <alignment horizontal="center" vertical="center" wrapText="1"/>
    </xf>
    <xf numFmtId="0" fontId="27" fillId="2" borderId="40" xfId="0" applyNumberFormat="1" applyFont="1" applyFill="1" applyBorder="1" applyAlignment="1" applyProtection="1">
      <alignment horizontal="center" vertical="center" wrapText="1"/>
    </xf>
    <xf numFmtId="0" fontId="25" fillId="0" borderId="3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7" fillId="0" borderId="49" xfId="0" applyFont="1" applyBorder="1" applyAlignment="1" applyProtection="1">
      <alignment horizontal="left" vertical="center" wrapText="1"/>
    </xf>
    <xf numFmtId="0" fontId="27" fillId="0" borderId="21" xfId="0" applyFont="1" applyBorder="1" applyAlignment="1" applyProtection="1">
      <alignment horizontal="left" vertical="center" wrapText="1"/>
    </xf>
    <xf numFmtId="0" fontId="27" fillId="0" borderId="30" xfId="0" applyFont="1" applyBorder="1" applyAlignment="1" applyProtection="1">
      <alignment horizontal="left" vertical="center" wrapText="1"/>
    </xf>
    <xf numFmtId="0" fontId="27" fillId="0" borderId="8" xfId="0" applyFont="1" applyBorder="1" applyAlignment="1" applyProtection="1">
      <alignment horizontal="left" vertical="center" wrapText="1"/>
    </xf>
    <xf numFmtId="0" fontId="27" fillId="0" borderId="4" xfId="0" applyFont="1" applyBorder="1" applyAlignment="1" applyProtection="1">
      <alignment horizontal="left" vertical="center" wrapText="1"/>
    </xf>
    <xf numFmtId="0" fontId="27" fillId="0" borderId="3" xfId="0" applyFont="1" applyBorder="1" applyAlignment="1" applyProtection="1">
      <alignment horizontal="left" vertical="center" wrapText="1"/>
    </xf>
    <xf numFmtId="0" fontId="3" fillId="4" borderId="16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57" xfId="1" applyFont="1" applyFill="1" applyBorder="1" applyAlignment="1">
      <alignment horizontal="center" vertical="center" wrapText="1"/>
    </xf>
    <xf numFmtId="0" fontId="3" fillId="4" borderId="34" xfId="1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8" fillId="0" borderId="26" xfId="0" applyFont="1" applyBorder="1" applyAlignment="1">
      <alignment horizontal="center" wrapText="1"/>
    </xf>
    <xf numFmtId="0" fontId="38" fillId="0" borderId="54" xfId="0" applyFont="1" applyBorder="1" applyAlignment="1">
      <alignment horizontal="center" wrapText="1"/>
    </xf>
    <xf numFmtId="0" fontId="40" fillId="9" borderId="18" xfId="1" applyFont="1" applyFill="1" applyBorder="1" applyAlignment="1">
      <alignment horizontal="center" vertical="center" wrapText="1"/>
    </xf>
    <xf numFmtId="0" fontId="40" fillId="9" borderId="19" xfId="1" applyFont="1" applyFill="1" applyBorder="1" applyAlignment="1">
      <alignment horizontal="center" vertical="center" wrapText="1"/>
    </xf>
    <xf numFmtId="0" fontId="40" fillId="9" borderId="42" xfId="1" applyFont="1" applyFill="1" applyBorder="1" applyAlignment="1">
      <alignment horizontal="center" vertical="center" wrapText="1"/>
    </xf>
    <xf numFmtId="169" fontId="37" fillId="2" borderId="5" xfId="0" applyNumberFormat="1" applyFont="1" applyFill="1" applyBorder="1" applyAlignment="1" applyProtection="1">
      <alignment horizontal="center" vertical="center" wrapText="1"/>
    </xf>
    <xf numFmtId="169" fontId="37" fillId="2" borderId="6" xfId="0" applyNumberFormat="1" applyFont="1" applyFill="1" applyBorder="1" applyAlignment="1" applyProtection="1">
      <alignment horizontal="center" vertical="center" wrapText="1"/>
    </xf>
    <xf numFmtId="169" fontId="37" fillId="2" borderId="26" xfId="0" applyNumberFormat="1" applyFont="1" applyFill="1" applyBorder="1" applyAlignment="1" applyProtection="1">
      <alignment horizontal="center" vertical="center" wrapText="1"/>
    </xf>
    <xf numFmtId="0" fontId="3" fillId="4" borderId="29" xfId="1" applyFont="1" applyFill="1" applyBorder="1" applyAlignment="1">
      <alignment horizontal="center" vertical="center" wrapText="1"/>
    </xf>
    <xf numFmtId="0" fontId="39" fillId="0" borderId="36" xfId="0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center" vertical="center" wrapText="1"/>
    </xf>
    <xf numFmtId="168" fontId="6" fillId="2" borderId="35" xfId="0" applyNumberFormat="1" applyFont="1" applyFill="1" applyBorder="1" applyAlignment="1" applyProtection="1">
      <alignment horizontal="left" vertical="center" wrapText="1"/>
    </xf>
    <xf numFmtId="168" fontId="6" fillId="2" borderId="39" xfId="0" applyNumberFormat="1" applyFont="1" applyFill="1" applyBorder="1" applyAlignment="1" applyProtection="1">
      <alignment horizontal="left" vertical="center" wrapText="1"/>
    </xf>
    <xf numFmtId="168" fontId="27" fillId="2" borderId="41" xfId="0" applyNumberFormat="1" applyFont="1" applyFill="1" applyBorder="1" applyAlignment="1" applyProtection="1">
      <alignment horizontal="center" vertical="center" wrapText="1"/>
    </xf>
    <xf numFmtId="168" fontId="27" fillId="2" borderId="4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22" fillId="2" borderId="0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horizontal="center" vertical="top" wrapText="1"/>
    </xf>
    <xf numFmtId="0" fontId="6" fillId="2" borderId="27" xfId="0" applyFont="1" applyFill="1" applyBorder="1" applyAlignment="1" applyProtection="1">
      <alignment horizontal="left" vertical="center" wrapText="1"/>
    </xf>
    <xf numFmtId="0" fontId="6" fillId="2" borderId="28" xfId="0" applyFont="1" applyFill="1" applyBorder="1" applyAlignment="1" applyProtection="1">
      <alignment horizontal="left" vertical="center" wrapText="1"/>
    </xf>
    <xf numFmtId="0" fontId="6" fillId="2" borderId="39" xfId="0" applyFont="1" applyFill="1" applyBorder="1" applyAlignment="1" applyProtection="1">
      <alignment horizontal="left" vertical="center" wrapText="1"/>
    </xf>
    <xf numFmtId="0" fontId="32" fillId="9" borderId="15" xfId="0" applyFont="1" applyFill="1" applyBorder="1" applyAlignment="1">
      <alignment horizontal="center" vertical="center" wrapText="1"/>
    </xf>
    <xf numFmtId="0" fontId="32" fillId="9" borderId="29" xfId="0" applyFont="1" applyFill="1" applyBorder="1" applyAlignment="1">
      <alignment horizontal="center" vertical="center" wrapText="1"/>
    </xf>
    <xf numFmtId="0" fontId="32" fillId="9" borderId="55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left" vertical="center" wrapText="1"/>
    </xf>
    <xf numFmtId="0" fontId="27" fillId="14" borderId="33" xfId="0" applyFont="1" applyFill="1" applyBorder="1" applyAlignment="1">
      <alignment horizontal="center" vertical="center" wrapText="1"/>
    </xf>
    <xf numFmtId="0" fontId="27" fillId="14" borderId="4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4" xfId="0" applyFont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27" fillId="0" borderId="33" xfId="0" applyFont="1" applyBorder="1" applyAlignment="1" applyProtection="1">
      <alignment horizontal="left" vertical="center" wrapText="1"/>
    </xf>
    <xf numFmtId="0" fontId="27" fillId="0" borderId="24" xfId="0" applyFont="1" applyBorder="1" applyAlignment="1" applyProtection="1">
      <alignment horizontal="center" vertical="center" wrapText="1"/>
    </xf>
    <xf numFmtId="0" fontId="27" fillId="0" borderId="50" xfId="0" applyFont="1" applyBorder="1" applyAlignment="1" applyProtection="1">
      <alignment horizontal="center" vertical="center" wrapText="1"/>
    </xf>
    <xf numFmtId="0" fontId="27" fillId="0" borderId="20" xfId="0" applyFont="1" applyBorder="1" applyAlignment="1" applyProtection="1">
      <alignment horizontal="center" vertical="center" wrapText="1"/>
    </xf>
    <xf numFmtId="0" fontId="27" fillId="0" borderId="32" xfId="0" applyFont="1" applyBorder="1" applyAlignment="1" applyProtection="1">
      <alignment horizontal="center" vertical="center" wrapText="1"/>
    </xf>
    <xf numFmtId="0" fontId="27" fillId="0" borderId="33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5" fillId="0" borderId="52" xfId="0" applyFont="1" applyBorder="1" applyAlignment="1">
      <alignment horizontal="left" vertical="center" wrapText="1"/>
    </xf>
    <xf numFmtId="0" fontId="25" fillId="0" borderId="53" xfId="0" applyFont="1" applyBorder="1" applyAlignment="1">
      <alignment horizontal="left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3" fillId="4" borderId="55" xfId="1" applyFont="1" applyFill="1" applyBorder="1" applyAlignment="1">
      <alignment horizontal="center" vertical="center" wrapText="1"/>
    </xf>
    <xf numFmtId="0" fontId="27" fillId="14" borderId="8" xfId="0" applyFont="1" applyFill="1" applyBorder="1" applyAlignment="1" applyProtection="1">
      <alignment horizontal="center" vertical="center" wrapText="1"/>
    </xf>
    <xf numFmtId="0" fontId="27" fillId="14" borderId="4" xfId="0" applyFont="1" applyFill="1" applyBorder="1" applyAlignment="1" applyProtection="1">
      <alignment horizontal="center" vertical="center" wrapText="1"/>
    </xf>
    <xf numFmtId="0" fontId="27" fillId="14" borderId="3" xfId="0" applyFont="1" applyFill="1" applyBorder="1" applyAlignment="1" applyProtection="1">
      <alignment horizontal="center" vertical="center" wrapText="1"/>
    </xf>
    <xf numFmtId="0" fontId="27" fillId="15" borderId="8" xfId="0" applyFont="1" applyFill="1" applyBorder="1" applyAlignment="1" applyProtection="1">
      <alignment horizontal="center" vertical="center" wrapText="1"/>
    </xf>
    <xf numFmtId="0" fontId="27" fillId="15" borderId="4" xfId="0" applyFont="1" applyFill="1" applyBorder="1" applyAlignment="1" applyProtection="1">
      <alignment horizontal="center" vertical="center" wrapText="1"/>
    </xf>
    <xf numFmtId="17" fontId="27" fillId="15" borderId="8" xfId="0" applyNumberFormat="1" applyFont="1" applyFill="1" applyBorder="1" applyAlignment="1" applyProtection="1">
      <alignment horizontal="center" vertical="center" wrapText="1"/>
    </xf>
    <xf numFmtId="17" fontId="27" fillId="15" borderId="4" xfId="0" applyNumberFormat="1" applyFont="1" applyFill="1" applyBorder="1" applyAlignment="1" applyProtection="1">
      <alignment horizontal="center" vertical="center" wrapText="1"/>
    </xf>
    <xf numFmtId="0" fontId="27" fillId="15" borderId="3" xfId="0" applyFont="1" applyFill="1" applyBorder="1" applyAlignment="1" applyProtection="1">
      <alignment horizontal="center" vertical="center" wrapText="1"/>
    </xf>
    <xf numFmtId="14" fontId="27" fillId="15" borderId="4" xfId="0" applyNumberFormat="1" applyFont="1" applyFill="1" applyBorder="1" applyAlignment="1" applyProtection="1">
      <alignment horizontal="center" vertical="center" wrapText="1"/>
    </xf>
    <xf numFmtId="0" fontId="43" fillId="4" borderId="24" xfId="4" applyFont="1" applyFill="1" applyBorder="1" applyAlignment="1">
      <alignment horizontal="center" vertical="center"/>
    </xf>
    <xf numFmtId="0" fontId="43" fillId="4" borderId="9" xfId="4" applyFont="1" applyFill="1" applyBorder="1" applyAlignment="1">
      <alignment horizontal="center" vertical="center"/>
    </xf>
    <xf numFmtId="0" fontId="43" fillId="4" borderId="44" xfId="4" applyFont="1" applyFill="1" applyBorder="1" applyAlignment="1">
      <alignment horizontal="center" vertical="center"/>
    </xf>
    <xf numFmtId="0" fontId="0" fillId="18" borderId="57" xfId="0" applyFill="1" applyBorder="1" applyAlignment="1">
      <alignment horizontal="center"/>
    </xf>
    <xf numFmtId="0" fontId="41" fillId="2" borderId="29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49" fontId="2" fillId="0" borderId="25" xfId="4" applyNumberFormat="1" applyFont="1" applyBorder="1" applyAlignment="1">
      <alignment horizontal="center" vertical="center" wrapText="1"/>
    </xf>
    <xf numFmtId="49" fontId="2" fillId="0" borderId="68" xfId="4" applyNumberFormat="1" applyFont="1" applyBorder="1" applyAlignment="1">
      <alignment horizontal="center" vertical="center" wrapText="1"/>
    </xf>
    <xf numFmtId="0" fontId="43" fillId="3" borderId="11" xfId="4" applyFont="1" applyFill="1" applyBorder="1" applyAlignment="1">
      <alignment horizontal="center" vertical="center" wrapText="1"/>
    </xf>
    <xf numFmtId="0" fontId="43" fillId="3" borderId="14" xfId="4" applyFont="1" applyFill="1" applyBorder="1" applyAlignment="1">
      <alignment horizontal="center" vertical="center" wrapText="1"/>
    </xf>
    <xf numFmtId="0" fontId="43" fillId="4" borderId="69" xfId="4" applyFont="1" applyFill="1" applyBorder="1" applyAlignment="1">
      <alignment horizontal="center" vertical="center"/>
    </xf>
    <xf numFmtId="0" fontId="43" fillId="4" borderId="70" xfId="4" applyFont="1" applyFill="1" applyBorder="1" applyAlignment="1">
      <alignment horizontal="center" vertical="center"/>
    </xf>
    <xf numFmtId="0" fontId="43" fillId="4" borderId="68" xfId="4" applyFont="1" applyFill="1" applyBorder="1" applyAlignment="1">
      <alignment horizontal="center" vertical="center"/>
    </xf>
    <xf numFmtId="2" fontId="2" fillId="0" borderId="2" xfId="4" applyNumberFormat="1" applyFont="1" applyBorder="1" applyAlignment="1">
      <alignment horizontal="center" vertical="center" wrapText="1"/>
    </xf>
    <xf numFmtId="2" fontId="2" fillId="0" borderId="11" xfId="4" applyNumberFormat="1" applyFont="1" applyBorder="1" applyAlignment="1">
      <alignment horizontal="center" vertical="center" wrapText="1"/>
    </xf>
    <xf numFmtId="0" fontId="43" fillId="4" borderId="71" xfId="4" applyFont="1" applyFill="1" applyBorder="1" applyAlignment="1">
      <alignment horizontal="center" vertical="center"/>
    </xf>
    <xf numFmtId="0" fontId="43" fillId="4" borderId="72" xfId="4" applyFont="1" applyFill="1" applyBorder="1" applyAlignment="1">
      <alignment horizontal="center" vertical="center"/>
    </xf>
    <xf numFmtId="0" fontId="43" fillId="4" borderId="67" xfId="4" applyFont="1" applyFill="1" applyBorder="1" applyAlignment="1">
      <alignment horizontal="center" vertical="center"/>
    </xf>
    <xf numFmtId="0" fontId="42" fillId="2" borderId="0" xfId="0" applyFont="1" applyFill="1" applyAlignment="1">
      <alignment horizontal="center"/>
    </xf>
    <xf numFmtId="0" fontId="43" fillId="4" borderId="27" xfId="32" applyFont="1" applyFill="1" applyBorder="1" applyAlignment="1">
      <alignment horizontal="center" vertical="center"/>
    </xf>
    <xf numFmtId="0" fontId="43" fillId="4" borderId="5" xfId="32" applyFont="1" applyFill="1" applyBorder="1" applyAlignment="1">
      <alignment horizontal="center" vertical="center"/>
    </xf>
    <xf numFmtId="0" fontId="43" fillId="3" borderId="59" xfId="4" applyFont="1" applyFill="1" applyBorder="1" applyAlignment="1">
      <alignment horizontal="center" vertical="center" wrapText="1"/>
    </xf>
    <xf numFmtId="0" fontId="43" fillId="3" borderId="42" xfId="4" applyFont="1" applyFill="1" applyBorder="1" applyAlignment="1">
      <alignment horizontal="center" vertical="center" wrapText="1"/>
    </xf>
    <xf numFmtId="0" fontId="43" fillId="3" borderId="19" xfId="4" applyFont="1" applyFill="1" applyBorder="1" applyAlignment="1">
      <alignment horizontal="center" vertical="center" wrapText="1"/>
    </xf>
    <xf numFmtId="1" fontId="2" fillId="0" borderId="64" xfId="4" applyNumberFormat="1" applyFont="1" applyBorder="1" applyAlignment="1">
      <alignment horizontal="center" vertical="center" wrapText="1"/>
    </xf>
    <xf numFmtId="1" fontId="2" fillId="0" borderId="66" xfId="4" applyNumberFormat="1" applyFont="1" applyBorder="1" applyAlignment="1">
      <alignment horizontal="center" vertical="center" wrapText="1"/>
    </xf>
    <xf numFmtId="0" fontId="43" fillId="3" borderId="39" xfId="4" applyFont="1" applyFill="1" applyBorder="1" applyAlignment="1">
      <alignment horizontal="center" vertical="center" wrapText="1"/>
    </xf>
    <xf numFmtId="0" fontId="43" fillId="3" borderId="2" xfId="4" applyFont="1" applyFill="1" applyBorder="1" applyAlignment="1">
      <alignment horizontal="center" vertical="center" wrapText="1"/>
    </xf>
    <xf numFmtId="0" fontId="43" fillId="2" borderId="26" xfId="4" applyFont="1" applyFill="1" applyBorder="1" applyAlignment="1">
      <alignment horizontal="center" vertical="center"/>
    </xf>
    <xf numFmtId="0" fontId="43" fillId="2" borderId="54" xfId="4" applyFont="1" applyFill="1" applyBorder="1" applyAlignment="1">
      <alignment horizontal="center" vertical="center"/>
    </xf>
    <xf numFmtId="49" fontId="2" fillId="0" borderId="32" xfId="4" applyNumberFormat="1" applyFont="1" applyBorder="1" applyAlignment="1">
      <alignment horizontal="center" vertical="center" wrapText="1"/>
    </xf>
    <xf numFmtId="49" fontId="2" fillId="0" borderId="67" xfId="4" applyNumberFormat="1" applyFont="1" applyBorder="1" applyAlignment="1">
      <alignment horizontal="center" vertical="center" wrapText="1"/>
    </xf>
    <xf numFmtId="2" fontId="2" fillId="0" borderId="14" xfId="4" applyNumberFormat="1" applyFont="1" applyBorder="1" applyAlignment="1">
      <alignment horizontal="center" vertical="center" wrapText="1"/>
    </xf>
  </cellXfs>
  <cellStyles count="84">
    <cellStyle name="Euro" xfId="9"/>
    <cellStyle name="Euro 2" xfId="10"/>
    <cellStyle name="Graphics" xfId="11"/>
    <cellStyle name="Millares 10" xfId="12"/>
    <cellStyle name="Millares 10 2" xfId="13"/>
    <cellStyle name="Millares 11" xfId="14"/>
    <cellStyle name="Millares 2" xfId="15"/>
    <cellStyle name="Millares 2 2" xfId="16"/>
    <cellStyle name="Millares 2 3" xfId="17"/>
    <cellStyle name="Millares 2 3 2" xfId="18"/>
    <cellStyle name="Millares 3" xfId="19"/>
    <cellStyle name="Millares 3 2" xfId="20"/>
    <cellStyle name="Millares 4" xfId="21"/>
    <cellStyle name="Millares 5" xfId="22"/>
    <cellStyle name="Millares 6" xfId="23"/>
    <cellStyle name="Millares 7" xfId="24"/>
    <cellStyle name="Millares 8" xfId="25"/>
    <cellStyle name="Millares 9" xfId="26"/>
    <cellStyle name="Moneda 2" xfId="27"/>
    <cellStyle name="Moneda 2 2" xfId="28"/>
    <cellStyle name="Normal" xfId="0" builtinId="0"/>
    <cellStyle name="Normal 10" xfId="29"/>
    <cellStyle name="Normal 11" xfId="30"/>
    <cellStyle name="Normal 11 2" xfId="2"/>
    <cellStyle name="Normal 12" xfId="31"/>
    <cellStyle name="Normal 13" xfId="82"/>
    <cellStyle name="Normal 2" xfId="32"/>
    <cellStyle name="Normal 2 2" xfId="1"/>
    <cellStyle name="Normal 2 2 2" xfId="33"/>
    <cellStyle name="Normal 2 2 2 2" xfId="34"/>
    <cellStyle name="Normal 2 2 2 2 2" xfId="35"/>
    <cellStyle name="Normal 2 2 2 2 2 2" xfId="36"/>
    <cellStyle name="Normal 2 2 2 2 3" xfId="37"/>
    <cellStyle name="Normal 2 2 2 2 3 2" xfId="38"/>
    <cellStyle name="Normal 2 2 2 2_PLAN+REVISADO-+TRANSPARENCIA+GUBERNAMENTAL+(2)" xfId="39"/>
    <cellStyle name="Normal 2 2 2 3" xfId="40"/>
    <cellStyle name="Normal 2 2 2 4" xfId="41"/>
    <cellStyle name="Normal 2 2 2 4 2" xfId="42"/>
    <cellStyle name="Normal 2 2_PLAN+REVISADO-+TRANSPARENCIA+GUBERNAMENTAL+(2)" xfId="43"/>
    <cellStyle name="Normal 2 3" xfId="44"/>
    <cellStyle name="Normal 2 3 2" xfId="45"/>
    <cellStyle name="Normal 2 3 3" xfId="46"/>
    <cellStyle name="Normal 2 3 4" xfId="47"/>
    <cellStyle name="Normal 2 4" xfId="4"/>
    <cellStyle name="Normal 2 4 2" xfId="48"/>
    <cellStyle name="Normal 2_PLAN+REVISADO-+TRANSPARENCIA+GUBERNAMENTAL+(2)" xfId="49"/>
    <cellStyle name="Normal 3" xfId="50"/>
    <cellStyle name="Normal 3 2" xfId="51"/>
    <cellStyle name="Normal 3 2 2" xfId="52"/>
    <cellStyle name="Normal 3 2 3" xfId="53"/>
    <cellStyle name="Normal 3 2 4" xfId="54"/>
    <cellStyle name="Normal 3 3" xfId="55"/>
    <cellStyle name="Normal 3 3 2" xfId="6"/>
    <cellStyle name="Normal 3_PLAN+REVISADO-+TRANSPARENCIA+GUBERNAMENTAL+(2)" xfId="56"/>
    <cellStyle name="Normal 4" xfId="57"/>
    <cellStyle name="Normal 4 2" xfId="7"/>
    <cellStyle name="Normal 5" xfId="58"/>
    <cellStyle name="Normal 5 2" xfId="59"/>
    <cellStyle name="Normal 5 3" xfId="60"/>
    <cellStyle name="Normal 6" xfId="61"/>
    <cellStyle name="Normal 7" xfId="62"/>
    <cellStyle name="Normal 8" xfId="63"/>
    <cellStyle name="Normal 9" xfId="64"/>
    <cellStyle name="Porcentaje" xfId="83" builtinId="5"/>
    <cellStyle name="Porcentual 2" xfId="3"/>
    <cellStyle name="Porcentual 2 2" xfId="65"/>
    <cellStyle name="Porcentual 2 2 2" xfId="66"/>
    <cellStyle name="Porcentual 3" xfId="5"/>
    <cellStyle name="Porcentual 3 2" xfId="67"/>
    <cellStyle name="Porcentual 3 2 2" xfId="68"/>
    <cellStyle name="Porcentual 3 2 2 2" xfId="69"/>
    <cellStyle name="Porcentual 3 2 3" xfId="8"/>
    <cellStyle name="Porcentual 3 3" xfId="70"/>
    <cellStyle name="Porcentual 3 3 2" xfId="71"/>
    <cellStyle name="Porcentual 3 3 3" xfId="72"/>
    <cellStyle name="Porcentual 4" xfId="73"/>
    <cellStyle name="Porcentual 4 2" xfId="74"/>
    <cellStyle name="Porcentual 5" xfId="75"/>
    <cellStyle name="Porcentual 6" xfId="76"/>
    <cellStyle name="Porcentual 6 2" xfId="77"/>
    <cellStyle name="Porcentual 7" xfId="78"/>
    <cellStyle name="Porcentual 7 2" xfId="79"/>
    <cellStyle name="Porcentual 8" xfId="80"/>
    <cellStyle name="Porcentual 8 2" xfId="81"/>
  </cellStyles>
  <dxfs count="44"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8F5F8"/>
      <color rgb="FFFEF9F4"/>
      <color rgb="FFFFFF99"/>
      <color rgb="FFFEF4E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553708</xdr:colOff>
      <xdr:row>0</xdr:row>
      <xdr:rowOff>0</xdr:rowOff>
    </xdr:from>
    <xdr:to>
      <xdr:col>12</xdr:col>
      <xdr:colOff>2020641</xdr:colOff>
      <xdr:row>5</xdr:row>
      <xdr:rowOff>187642</xdr:rowOff>
    </xdr:to>
    <xdr:pic>
      <xdr:nvPicPr>
        <xdr:cNvPr id="9" name="4 Imagen" descr="Logo solo DIGEIG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89658" y="0"/>
          <a:ext cx="1466933" cy="13115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438254</xdr:colOff>
      <xdr:row>0</xdr:row>
      <xdr:rowOff>0</xdr:rowOff>
    </xdr:from>
    <xdr:to>
      <xdr:col>1</xdr:col>
      <xdr:colOff>1353952</xdr:colOff>
      <xdr:row>5</xdr:row>
      <xdr:rowOff>222064</xdr:rowOff>
    </xdr:to>
    <xdr:pic>
      <xdr:nvPicPr>
        <xdr:cNvPr id="11" name="4 Imagen" descr="PRESIDENCIA DE LA REP..jp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38254" y="0"/>
          <a:ext cx="1525298" cy="134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fael.garcia.CNECC\Documents\ANALISTA%20PROYECTO\POA%202011\POA%202011%20FINAL%20CONSO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ES%20DE%20TRABAJO\PLANES%20OPERATIVOS\2011\POA%20GENERAL\POA%202011%20FINAL%20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  <sheetName val="POA GENERAL"/>
      <sheetName val="Hoja1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 refreshError="1"/>
      <sheetData sheetId="2"/>
      <sheetData sheetId="3" refreshError="1"/>
      <sheetData sheetId="4" refreshError="1"/>
      <sheetData sheetId="5">
        <row r="191">
          <cell r="A191">
            <v>0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GENERAL"/>
      <sheetName val="MEDICION CUMPLIMIENTO"/>
      <sheetName val="RESUMEN - PARTICIPACION"/>
      <sheetName val="RESUMEN GENERAL"/>
      <sheetName val="RES. POR AREA"/>
      <sheetName val="PRELIMINAR POA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/>
      <sheetData sheetId="2"/>
      <sheetData sheetId="3"/>
      <sheetData sheetId="4"/>
      <sheetData sheetId="5">
        <row r="191">
          <cell r="A1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9"/>
  <sheetViews>
    <sheetView showGridLines="0" tabSelected="1" topLeftCell="A49" zoomScale="50" zoomScaleNormal="50" zoomScaleSheetLayoutView="25" zoomScalePageLayoutView="70" workbookViewId="0">
      <selection activeCell="L56" sqref="L56"/>
    </sheetView>
  </sheetViews>
  <sheetFormatPr baseColWidth="10" defaultColWidth="20.7109375" defaultRowHeight="18"/>
  <cols>
    <col min="1" max="1" width="9.140625" style="164" customWidth="1"/>
    <col min="2" max="2" width="57.28515625" style="209" customWidth="1"/>
    <col min="3" max="3" width="30.42578125" style="209" customWidth="1"/>
    <col min="4" max="4" width="29.85546875" style="164" customWidth="1"/>
    <col min="5" max="5" width="20.7109375" style="164" customWidth="1"/>
    <col min="6" max="7" width="20.7109375" style="210" customWidth="1"/>
    <col min="8" max="8" width="26" style="210" customWidth="1"/>
    <col min="9" max="9" width="22.7109375" style="210" customWidth="1"/>
    <col min="10" max="10" width="43.7109375" style="210" customWidth="1"/>
    <col min="11" max="11" width="20.7109375" style="210" customWidth="1"/>
    <col min="12" max="12" width="21.85546875" style="210" customWidth="1"/>
    <col min="13" max="13" width="43.85546875" style="210" customWidth="1"/>
    <col min="14" max="14" width="6.85546875" style="164" customWidth="1"/>
    <col min="15" max="15" width="10.5703125" style="164" customWidth="1"/>
    <col min="16" max="16" width="39.5703125" style="164" customWidth="1"/>
    <col min="17" max="17" width="15" style="164" customWidth="1"/>
    <col min="18" max="18" width="49.85546875" style="164" customWidth="1"/>
    <col min="19" max="19" width="34.7109375" style="164" customWidth="1"/>
    <col min="20" max="16384" width="20.7109375" style="164"/>
  </cols>
  <sheetData>
    <row r="1" spans="1:19" ht="15">
      <c r="A1" s="231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163"/>
    </row>
    <row r="2" spans="1:19" ht="15.75">
      <c r="A2" s="284" t="s">
        <v>12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165"/>
      <c r="O2" s="165"/>
      <c r="P2" s="165"/>
      <c r="Q2" s="165"/>
    </row>
    <row r="3" spans="1:19" ht="14.25">
      <c r="A3" s="285" t="s">
        <v>13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166"/>
      <c r="O3" s="166"/>
      <c r="P3" s="166"/>
      <c r="Q3" s="166"/>
    </row>
    <row r="4" spans="1:19" ht="20.25">
      <c r="A4" s="286" t="s">
        <v>171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167"/>
      <c r="O4" s="167"/>
      <c r="P4" s="167"/>
      <c r="Q4" s="167"/>
    </row>
    <row r="5" spans="1:19" ht="20.25">
      <c r="A5" s="286" t="s">
        <v>14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167"/>
      <c r="O5" s="167"/>
      <c r="P5" s="167"/>
      <c r="Q5" s="167"/>
    </row>
    <row r="6" spans="1:19" ht="21.75" thickBot="1">
      <c r="A6" s="168"/>
      <c r="B6" s="3"/>
      <c r="C6" s="3"/>
      <c r="D6" s="3"/>
      <c r="E6" s="3"/>
      <c r="F6" s="169"/>
      <c r="G6" s="169"/>
      <c r="H6" s="169"/>
      <c r="I6" s="170"/>
      <c r="J6" s="170"/>
      <c r="K6" s="170"/>
      <c r="L6" s="170"/>
      <c r="M6" s="171"/>
      <c r="N6" s="172"/>
      <c r="O6" s="172"/>
      <c r="P6" s="3"/>
      <c r="Q6" s="163"/>
    </row>
    <row r="7" spans="1:19" ht="24" thickBot="1">
      <c r="A7" s="290" t="s">
        <v>15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2"/>
      <c r="N7" s="4"/>
      <c r="O7" s="265" t="s">
        <v>123</v>
      </c>
      <c r="P7" s="266"/>
      <c r="Q7" s="266"/>
      <c r="R7" s="267"/>
    </row>
    <row r="8" spans="1:19" ht="40.5">
      <c r="A8" s="287" t="s">
        <v>16</v>
      </c>
      <c r="B8" s="288"/>
      <c r="C8" s="288"/>
      <c r="D8" s="289"/>
      <c r="E8" s="241" t="s">
        <v>114</v>
      </c>
      <c r="F8" s="242"/>
      <c r="G8" s="242"/>
      <c r="H8" s="243"/>
      <c r="I8" s="238" t="s">
        <v>108</v>
      </c>
      <c r="J8" s="239"/>
      <c r="K8" s="240"/>
      <c r="L8" s="280" t="s">
        <v>32</v>
      </c>
      <c r="M8" s="281"/>
      <c r="N8" s="173"/>
      <c r="O8" s="174" t="s">
        <v>7</v>
      </c>
      <c r="P8" s="175" t="s">
        <v>3</v>
      </c>
      <c r="Q8" s="89" t="s">
        <v>119</v>
      </c>
      <c r="R8" s="90" t="s">
        <v>124</v>
      </c>
      <c r="S8" s="85"/>
    </row>
    <row r="9" spans="1:19" ht="21" thickBot="1">
      <c r="A9" s="277" t="s">
        <v>128</v>
      </c>
      <c r="B9" s="278"/>
      <c r="C9" s="278"/>
      <c r="D9" s="279"/>
      <c r="E9" s="273">
        <v>43069</v>
      </c>
      <c r="F9" s="274"/>
      <c r="G9" s="274"/>
      <c r="H9" s="275"/>
      <c r="I9" s="250">
        <v>1700</v>
      </c>
      <c r="J9" s="250"/>
      <c r="K9" s="251"/>
      <c r="L9" s="282" t="s">
        <v>136</v>
      </c>
      <c r="M9" s="283"/>
      <c r="N9" s="173"/>
      <c r="O9" s="176" t="s">
        <v>8</v>
      </c>
      <c r="P9" s="177" t="s">
        <v>2</v>
      </c>
      <c r="Q9" s="86" t="s">
        <v>120</v>
      </c>
      <c r="R9" s="91" t="s">
        <v>125</v>
      </c>
      <c r="S9" s="85"/>
    </row>
    <row r="10" spans="1:19" ht="41.25" thickBot="1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176" t="s">
        <v>10</v>
      </c>
      <c r="P10" s="178" t="s">
        <v>9</v>
      </c>
      <c r="Q10" s="87" t="s">
        <v>121</v>
      </c>
      <c r="R10" s="91" t="s">
        <v>126</v>
      </c>
      <c r="S10" s="85"/>
    </row>
    <row r="11" spans="1:19" ht="40.5">
      <c r="A11" s="247" t="s">
        <v>66</v>
      </c>
      <c r="B11" s="248"/>
      <c r="C11" s="248"/>
      <c r="D11" s="248"/>
      <c r="E11" s="248"/>
      <c r="F11" s="248"/>
      <c r="G11" s="249"/>
      <c r="H11" s="244" t="s">
        <v>28</v>
      </c>
      <c r="I11" s="245"/>
      <c r="J11" s="246"/>
      <c r="K11" s="270" t="s">
        <v>26</v>
      </c>
      <c r="L11" s="271"/>
      <c r="M11" s="272"/>
      <c r="N11" s="1"/>
      <c r="O11" s="176" t="s">
        <v>116</v>
      </c>
      <c r="P11" s="179" t="s">
        <v>110</v>
      </c>
      <c r="Q11" s="88" t="s">
        <v>122</v>
      </c>
      <c r="R11" s="91" t="s">
        <v>127</v>
      </c>
    </row>
    <row r="12" spans="1:19" ht="99" customHeight="1" thickBot="1">
      <c r="A12" s="37" t="s">
        <v>0</v>
      </c>
      <c r="B12" s="38" t="s">
        <v>29</v>
      </c>
      <c r="C12" s="38" t="s">
        <v>1</v>
      </c>
      <c r="D12" s="38" t="s">
        <v>31</v>
      </c>
      <c r="E12" s="6" t="s">
        <v>33</v>
      </c>
      <c r="F12" s="38" t="s">
        <v>30</v>
      </c>
      <c r="G12" s="39" t="s">
        <v>64</v>
      </c>
      <c r="H12" s="34" t="s">
        <v>65</v>
      </c>
      <c r="I12" s="35" t="s">
        <v>5</v>
      </c>
      <c r="J12" s="36" t="s">
        <v>6</v>
      </c>
      <c r="K12" s="180" t="s">
        <v>27</v>
      </c>
      <c r="L12" s="41" t="s">
        <v>67</v>
      </c>
      <c r="M12" s="33" t="s">
        <v>11</v>
      </c>
      <c r="N12" s="1"/>
      <c r="O12" s="181" t="s">
        <v>112</v>
      </c>
      <c r="P12" s="182" t="s">
        <v>117</v>
      </c>
      <c r="Q12" s="268"/>
      <c r="R12" s="269"/>
    </row>
    <row r="13" spans="1:19" ht="24" thickBot="1">
      <c r="A13" s="261" t="s">
        <v>34</v>
      </c>
      <c r="B13" s="262"/>
      <c r="C13" s="262"/>
      <c r="D13" s="262"/>
      <c r="E13" s="262"/>
      <c r="F13" s="276"/>
      <c r="G13" s="262"/>
      <c r="H13" s="262"/>
      <c r="I13" s="262"/>
      <c r="J13" s="262"/>
      <c r="K13" s="262"/>
      <c r="L13" s="262"/>
      <c r="M13" s="264"/>
      <c r="N13" s="1"/>
      <c r="O13" s="183"/>
    </row>
    <row r="14" spans="1:19" ht="75">
      <c r="A14" s="42">
        <v>1</v>
      </c>
      <c r="B14" s="43" t="s">
        <v>17</v>
      </c>
      <c r="C14" s="46" t="s">
        <v>68</v>
      </c>
      <c r="D14" s="50" t="s">
        <v>86</v>
      </c>
      <c r="E14" s="63">
        <v>3</v>
      </c>
      <c r="F14" s="184" t="s">
        <v>122</v>
      </c>
      <c r="G14" s="185">
        <v>1</v>
      </c>
      <c r="H14" s="186"/>
      <c r="I14" s="70"/>
      <c r="J14" s="71" t="s">
        <v>137</v>
      </c>
      <c r="K14" s="187" t="s">
        <v>109</v>
      </c>
      <c r="L14" s="188">
        <v>3</v>
      </c>
      <c r="M14" s="72"/>
      <c r="N14" s="1"/>
      <c r="O14" s="183"/>
    </row>
    <row r="15" spans="1:19" ht="131.25">
      <c r="A15" s="44">
        <v>2</v>
      </c>
      <c r="B15" s="10" t="s">
        <v>18</v>
      </c>
      <c r="C15" s="10" t="s">
        <v>69</v>
      </c>
      <c r="D15" s="51" t="s">
        <v>91</v>
      </c>
      <c r="E15" s="64">
        <v>7</v>
      </c>
      <c r="F15" s="184" t="s">
        <v>129</v>
      </c>
      <c r="G15" s="189">
        <v>6</v>
      </c>
      <c r="H15" s="190">
        <v>5</v>
      </c>
      <c r="I15" s="73" t="s">
        <v>158</v>
      </c>
      <c r="J15" s="212" t="s">
        <v>159</v>
      </c>
      <c r="K15" s="191" t="s">
        <v>109</v>
      </c>
      <c r="L15" s="192">
        <v>7</v>
      </c>
      <c r="M15" s="94"/>
      <c r="N15" s="5"/>
      <c r="O15" s="183"/>
    </row>
    <row r="16" spans="1:19" s="194" customFormat="1" ht="108">
      <c r="A16" s="44">
        <v>3</v>
      </c>
      <c r="B16" s="108" t="s">
        <v>118</v>
      </c>
      <c r="C16" s="10" t="s">
        <v>70</v>
      </c>
      <c r="D16" s="52" t="s">
        <v>87</v>
      </c>
      <c r="E16" s="65">
        <v>7</v>
      </c>
      <c r="F16" s="184" t="s">
        <v>130</v>
      </c>
      <c r="G16" s="193">
        <v>3</v>
      </c>
      <c r="H16" s="82">
        <v>3</v>
      </c>
      <c r="I16" s="97" t="s">
        <v>160</v>
      </c>
      <c r="J16" s="74" t="s">
        <v>161</v>
      </c>
      <c r="K16" s="191" t="s">
        <v>109</v>
      </c>
      <c r="L16" s="192">
        <v>7</v>
      </c>
      <c r="M16" s="75"/>
      <c r="N16" s="2"/>
    </row>
    <row r="17" spans="1:23" s="194" customFormat="1" ht="37.5">
      <c r="A17" s="235">
        <v>4</v>
      </c>
      <c r="B17" s="108" t="s">
        <v>19</v>
      </c>
      <c r="C17" s="252" t="s">
        <v>90</v>
      </c>
      <c r="D17" s="252" t="s">
        <v>89</v>
      </c>
      <c r="E17" s="66">
        <v>3</v>
      </c>
      <c r="F17" s="195"/>
      <c r="G17" s="196"/>
      <c r="H17" s="96"/>
      <c r="I17" s="98"/>
      <c r="J17" s="58"/>
      <c r="K17" s="162"/>
      <c r="L17" s="130"/>
      <c r="M17" s="131"/>
      <c r="N17" s="2"/>
    </row>
    <row r="18" spans="1:23" s="194" customFormat="1" ht="108.75" customHeight="1">
      <c r="A18" s="236"/>
      <c r="B18" s="109" t="s">
        <v>20</v>
      </c>
      <c r="C18" s="253"/>
      <c r="D18" s="253"/>
      <c r="E18" s="68">
        <v>1</v>
      </c>
      <c r="F18" s="197" t="s">
        <v>131</v>
      </c>
      <c r="G18" s="193">
        <v>1</v>
      </c>
      <c r="H18" s="213"/>
      <c r="I18" s="214"/>
      <c r="J18" s="59" t="s">
        <v>181</v>
      </c>
      <c r="K18" s="76" t="s">
        <v>109</v>
      </c>
      <c r="L18" s="103">
        <v>1</v>
      </c>
      <c r="M18" s="223"/>
      <c r="N18" s="2"/>
    </row>
    <row r="19" spans="1:23" s="194" customFormat="1" ht="37.5">
      <c r="A19" s="237"/>
      <c r="B19" s="110" t="s">
        <v>21</v>
      </c>
      <c r="C19" s="254"/>
      <c r="D19" s="254"/>
      <c r="E19" s="67">
        <v>2</v>
      </c>
      <c r="F19" s="197" t="s">
        <v>131</v>
      </c>
      <c r="G19" s="198">
        <v>2</v>
      </c>
      <c r="H19" s="215"/>
      <c r="I19" s="133"/>
      <c r="J19" s="59" t="s">
        <v>182</v>
      </c>
      <c r="K19" s="77" t="s">
        <v>111</v>
      </c>
      <c r="L19" s="104">
        <v>1.5</v>
      </c>
      <c r="M19" s="230" t="s">
        <v>189</v>
      </c>
      <c r="N19" s="2"/>
    </row>
    <row r="20" spans="1:23" s="194" customFormat="1" ht="22.5" customHeight="1">
      <c r="A20" s="235">
        <v>5</v>
      </c>
      <c r="B20" s="11" t="s">
        <v>22</v>
      </c>
      <c r="C20" s="252" t="s">
        <v>71</v>
      </c>
      <c r="D20" s="252" t="s">
        <v>88</v>
      </c>
      <c r="E20" s="66">
        <v>10</v>
      </c>
      <c r="F20" s="195"/>
      <c r="G20" s="199"/>
      <c r="H20" s="99"/>
      <c r="I20" s="98"/>
      <c r="J20" s="58"/>
      <c r="K20" s="162"/>
      <c r="L20" s="130"/>
      <c r="M20" s="224"/>
      <c r="N20" s="2"/>
    </row>
    <row r="21" spans="1:23" s="194" customFormat="1" ht="127.5" customHeight="1">
      <c r="A21" s="236"/>
      <c r="B21" s="12" t="s">
        <v>23</v>
      </c>
      <c r="C21" s="253"/>
      <c r="D21" s="253"/>
      <c r="E21" s="68">
        <v>5</v>
      </c>
      <c r="F21" s="197" t="s">
        <v>131</v>
      </c>
      <c r="G21" s="193"/>
      <c r="H21" s="96"/>
      <c r="I21" s="133"/>
      <c r="J21" s="59" t="s">
        <v>180</v>
      </c>
      <c r="K21" s="76" t="s">
        <v>109</v>
      </c>
      <c r="L21" s="103">
        <v>5</v>
      </c>
      <c r="M21" s="223" t="s">
        <v>163</v>
      </c>
      <c r="N21" s="2"/>
    </row>
    <row r="22" spans="1:23" s="194" customFormat="1" ht="54" customHeight="1">
      <c r="A22" s="236"/>
      <c r="B22" s="13" t="s">
        <v>24</v>
      </c>
      <c r="C22" s="253"/>
      <c r="D22" s="253"/>
      <c r="E22" s="68">
        <v>2</v>
      </c>
      <c r="F22" s="197" t="s">
        <v>131</v>
      </c>
      <c r="G22" s="193"/>
      <c r="H22" s="96"/>
      <c r="I22" s="133"/>
      <c r="J22" s="133" t="s">
        <v>179</v>
      </c>
      <c r="K22" s="76" t="s">
        <v>109</v>
      </c>
      <c r="L22" s="103">
        <v>2</v>
      </c>
      <c r="M22" s="132"/>
      <c r="N22" s="2"/>
    </row>
    <row r="23" spans="1:23" s="194" customFormat="1" ht="80.25" customHeight="1" thickBot="1">
      <c r="A23" s="304"/>
      <c r="B23" s="45" t="s">
        <v>25</v>
      </c>
      <c r="C23" s="293"/>
      <c r="D23" s="293"/>
      <c r="E23" s="69">
        <v>3</v>
      </c>
      <c r="F23" s="200" t="s">
        <v>132</v>
      </c>
      <c r="G23" s="201">
        <v>3</v>
      </c>
      <c r="H23" s="135"/>
      <c r="I23" s="134"/>
      <c r="J23" s="60"/>
      <c r="K23" s="78" t="s">
        <v>109</v>
      </c>
      <c r="L23" s="105">
        <v>3</v>
      </c>
      <c r="M23" s="220"/>
      <c r="N23" s="2"/>
    </row>
    <row r="24" spans="1:23" s="194" customFormat="1" ht="28.5" thickBot="1">
      <c r="A24" s="261" t="s">
        <v>35</v>
      </c>
      <c r="B24" s="262"/>
      <c r="C24" s="262"/>
      <c r="D24" s="262"/>
      <c r="E24" s="262"/>
      <c r="F24" s="263"/>
      <c r="G24" s="262"/>
      <c r="H24" s="262"/>
      <c r="I24" s="262"/>
      <c r="J24" s="262"/>
      <c r="K24" s="262"/>
      <c r="L24" s="262"/>
      <c r="M24" s="264"/>
      <c r="N24" s="202"/>
      <c r="O24" s="203"/>
      <c r="P24" s="203"/>
    </row>
    <row r="25" spans="1:23" s="194" customFormat="1" ht="109.5" customHeight="1">
      <c r="A25" s="121">
        <v>6</v>
      </c>
      <c r="B25" s="110" t="s">
        <v>36</v>
      </c>
      <c r="C25" s="110" t="s">
        <v>72</v>
      </c>
      <c r="D25" s="111" t="s">
        <v>92</v>
      </c>
      <c r="E25" s="121">
        <v>8</v>
      </c>
      <c r="F25" s="197" t="s">
        <v>133</v>
      </c>
      <c r="G25" s="121">
        <v>4</v>
      </c>
      <c r="H25" s="216">
        <v>1</v>
      </c>
      <c r="I25" s="217">
        <v>43460</v>
      </c>
      <c r="J25" s="216" t="s">
        <v>174</v>
      </c>
      <c r="K25" s="204" t="s">
        <v>109</v>
      </c>
      <c r="L25" s="204">
        <v>8</v>
      </c>
      <c r="M25" s="127"/>
      <c r="N25" s="202"/>
    </row>
    <row r="26" spans="1:23" s="203" customFormat="1" ht="126">
      <c r="A26" s="15">
        <v>7</v>
      </c>
      <c r="B26" s="14" t="s">
        <v>37</v>
      </c>
      <c r="C26" s="14" t="s">
        <v>73</v>
      </c>
      <c r="D26" s="52" t="s">
        <v>93</v>
      </c>
      <c r="E26" s="15">
        <v>5</v>
      </c>
      <c r="F26" s="15" t="s">
        <v>131</v>
      </c>
      <c r="G26" s="15">
        <v>4</v>
      </c>
      <c r="H26" s="100">
        <v>1</v>
      </c>
      <c r="I26" s="205">
        <v>43438</v>
      </c>
      <c r="J26" s="100" t="s">
        <v>178</v>
      </c>
      <c r="K26" s="192" t="s">
        <v>109</v>
      </c>
      <c r="L26" s="192">
        <v>5</v>
      </c>
      <c r="M26" s="57" t="s">
        <v>169</v>
      </c>
      <c r="N26" s="202"/>
      <c r="O26" s="194"/>
      <c r="P26" s="194"/>
      <c r="W26" s="74"/>
    </row>
    <row r="27" spans="1:23" s="194" customFormat="1" ht="75" customHeight="1" thickBot="1">
      <c r="A27" s="16">
        <v>8</v>
      </c>
      <c r="B27" s="108" t="s">
        <v>38</v>
      </c>
      <c r="C27" s="46" t="s">
        <v>74</v>
      </c>
      <c r="D27" s="122" t="s">
        <v>94</v>
      </c>
      <c r="E27" s="16">
        <v>2</v>
      </c>
      <c r="F27" s="16" t="s">
        <v>121</v>
      </c>
      <c r="G27" s="16">
        <v>1</v>
      </c>
      <c r="H27" s="206">
        <v>1</v>
      </c>
      <c r="I27" s="206"/>
      <c r="J27" s="206" t="s">
        <v>164</v>
      </c>
      <c r="K27" s="207" t="s">
        <v>109</v>
      </c>
      <c r="L27" s="207">
        <v>2</v>
      </c>
      <c r="M27" s="92"/>
      <c r="N27" s="208"/>
    </row>
    <row r="28" spans="1:23" s="194" customFormat="1" ht="24" thickBot="1">
      <c r="A28" s="313" t="s">
        <v>39</v>
      </c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314"/>
      <c r="N28" s="208"/>
    </row>
    <row r="29" spans="1:23" s="194" customFormat="1" ht="23.25">
      <c r="A29" s="305">
        <v>9</v>
      </c>
      <c r="B29" s="47" t="s">
        <v>40</v>
      </c>
      <c r="C29" s="255" t="s">
        <v>75</v>
      </c>
      <c r="D29" s="258" t="s">
        <v>115</v>
      </c>
      <c r="E29" s="21">
        <v>7</v>
      </c>
      <c r="F29" s="79"/>
      <c r="G29" s="79"/>
      <c r="H29" s="318">
        <v>1</v>
      </c>
      <c r="I29" s="320"/>
      <c r="J29" s="318" t="s">
        <v>165</v>
      </c>
      <c r="K29" s="162"/>
      <c r="L29" s="136"/>
      <c r="M29" s="315"/>
      <c r="N29" s="208"/>
    </row>
    <row r="30" spans="1:23" s="194" customFormat="1" ht="37.5" customHeight="1">
      <c r="A30" s="306"/>
      <c r="B30" s="48" t="s">
        <v>51</v>
      </c>
      <c r="C30" s="256"/>
      <c r="D30" s="259"/>
      <c r="E30" s="106" t="s">
        <v>112</v>
      </c>
      <c r="F30" s="120" t="s">
        <v>112</v>
      </c>
      <c r="G30" s="120" t="s">
        <v>112</v>
      </c>
      <c r="H30" s="319"/>
      <c r="I30" s="321"/>
      <c r="J30" s="319"/>
      <c r="K30" s="112" t="s">
        <v>112</v>
      </c>
      <c r="L30" s="137"/>
      <c r="M30" s="316"/>
      <c r="N30" s="202"/>
    </row>
    <row r="31" spans="1:23" s="194" customFormat="1" ht="87.75" customHeight="1">
      <c r="A31" s="306"/>
      <c r="B31" s="48" t="s">
        <v>52</v>
      </c>
      <c r="C31" s="256"/>
      <c r="D31" s="259"/>
      <c r="E31" s="106">
        <v>3</v>
      </c>
      <c r="F31" s="120" t="s">
        <v>130</v>
      </c>
      <c r="G31" s="120">
        <v>2</v>
      </c>
      <c r="H31" s="319"/>
      <c r="I31" s="321"/>
      <c r="J31" s="319"/>
      <c r="K31" s="112" t="s">
        <v>109</v>
      </c>
      <c r="L31" s="112">
        <v>3</v>
      </c>
      <c r="M31" s="316"/>
      <c r="N31" s="208"/>
    </row>
    <row r="32" spans="1:23" s="194" customFormat="1" ht="23.25">
      <c r="A32" s="306"/>
      <c r="B32" s="311" t="s">
        <v>53</v>
      </c>
      <c r="C32" s="256"/>
      <c r="D32" s="259"/>
      <c r="E32" s="232">
        <v>4</v>
      </c>
      <c r="F32" s="120"/>
      <c r="G32" s="120"/>
      <c r="H32" s="319">
        <v>1</v>
      </c>
      <c r="I32" s="323">
        <v>43448</v>
      </c>
      <c r="J32" s="319" t="s">
        <v>183</v>
      </c>
      <c r="K32" s="316" t="s">
        <v>109</v>
      </c>
      <c r="L32" s="316">
        <v>4</v>
      </c>
      <c r="M32" s="316"/>
      <c r="N32" s="208"/>
    </row>
    <row r="33" spans="1:49" s="194" customFormat="1" ht="44.25" customHeight="1">
      <c r="A33" s="307"/>
      <c r="B33" s="312"/>
      <c r="C33" s="257"/>
      <c r="D33" s="260"/>
      <c r="E33" s="233"/>
      <c r="F33" s="121" t="s">
        <v>134</v>
      </c>
      <c r="G33" s="121">
        <v>2</v>
      </c>
      <c r="H33" s="322">
        <v>1</v>
      </c>
      <c r="I33" s="322">
        <v>43221</v>
      </c>
      <c r="J33" s="322" t="s">
        <v>162</v>
      </c>
      <c r="K33" s="317"/>
      <c r="L33" s="317"/>
      <c r="M33" s="317"/>
      <c r="N33" s="202"/>
    </row>
    <row r="34" spans="1:49" s="194" customFormat="1" ht="27.75">
      <c r="A34" s="301">
        <v>10</v>
      </c>
      <c r="B34" s="26" t="s">
        <v>41</v>
      </c>
      <c r="C34" s="303" t="s">
        <v>76</v>
      </c>
      <c r="D34" s="303" t="s">
        <v>96</v>
      </c>
      <c r="E34" s="22">
        <v>8</v>
      </c>
      <c r="F34" s="16"/>
      <c r="G34" s="16"/>
      <c r="H34" s="139"/>
      <c r="I34" s="139"/>
      <c r="J34" s="117"/>
      <c r="K34" s="162"/>
      <c r="L34" s="138"/>
      <c r="M34" s="226"/>
      <c r="N34" s="202"/>
      <c r="O34" s="203"/>
      <c r="P34" s="203"/>
    </row>
    <row r="35" spans="1:49" s="194" customFormat="1" ht="37.5">
      <c r="A35" s="301"/>
      <c r="B35" s="19" t="s">
        <v>57</v>
      </c>
      <c r="C35" s="259"/>
      <c r="D35" s="259"/>
      <c r="E35" s="232">
        <v>3</v>
      </c>
      <c r="F35" s="120" t="s">
        <v>112</v>
      </c>
      <c r="G35" s="120" t="s">
        <v>112</v>
      </c>
      <c r="H35" s="140"/>
      <c r="I35" s="140"/>
      <c r="J35" s="118"/>
      <c r="K35" s="112" t="s">
        <v>112</v>
      </c>
      <c r="L35" s="137"/>
      <c r="M35" s="137"/>
      <c r="N35" s="208"/>
      <c r="O35" s="203"/>
      <c r="P35" s="203"/>
    </row>
    <row r="36" spans="1:49" s="203" customFormat="1" ht="72">
      <c r="A36" s="301"/>
      <c r="B36" s="20" t="s">
        <v>56</v>
      </c>
      <c r="C36" s="259"/>
      <c r="D36" s="259"/>
      <c r="E36" s="232"/>
      <c r="F36" s="120" t="s">
        <v>121</v>
      </c>
      <c r="G36" s="120">
        <v>1</v>
      </c>
      <c r="H36" s="140">
        <v>1</v>
      </c>
      <c r="I36" s="140"/>
      <c r="J36" s="118" t="s">
        <v>168</v>
      </c>
      <c r="K36" s="112" t="s">
        <v>109</v>
      </c>
      <c r="L36" s="222">
        <v>3</v>
      </c>
      <c r="M36" s="137"/>
      <c r="N36" s="208"/>
      <c r="O36" s="194"/>
      <c r="P36" s="194"/>
    </row>
    <row r="37" spans="1:49" s="203" customFormat="1" ht="49.5" customHeight="1">
      <c r="A37" s="301"/>
      <c r="B37" s="18" t="s">
        <v>54</v>
      </c>
      <c r="C37" s="259"/>
      <c r="D37" s="259"/>
      <c r="E37" s="106">
        <v>2</v>
      </c>
      <c r="F37" s="120" t="s">
        <v>157</v>
      </c>
      <c r="G37" s="120">
        <v>5</v>
      </c>
      <c r="H37" s="140">
        <v>1</v>
      </c>
      <c r="I37" s="140" t="s">
        <v>185</v>
      </c>
      <c r="J37" s="118" t="s">
        <v>177</v>
      </c>
      <c r="K37" s="112" t="s">
        <v>109</v>
      </c>
      <c r="L37" s="222">
        <v>2</v>
      </c>
      <c r="M37" s="228"/>
      <c r="N37" s="202"/>
      <c r="O37" s="194"/>
      <c r="P37" s="194"/>
    </row>
    <row r="38" spans="1:49" s="194" customFormat="1" ht="71.25" customHeight="1">
      <c r="A38" s="302"/>
      <c r="B38" s="110" t="s">
        <v>55</v>
      </c>
      <c r="C38" s="260"/>
      <c r="D38" s="260"/>
      <c r="E38" s="107">
        <v>3</v>
      </c>
      <c r="F38" s="121" t="s">
        <v>131</v>
      </c>
      <c r="G38" s="121">
        <v>6</v>
      </c>
      <c r="H38" s="119"/>
      <c r="I38" s="221"/>
      <c r="J38" s="119"/>
      <c r="K38" s="113" t="s">
        <v>109</v>
      </c>
      <c r="L38" s="113">
        <v>3</v>
      </c>
      <c r="M38" s="227"/>
      <c r="N38" s="202"/>
    </row>
    <row r="39" spans="1:49" s="194" customFormat="1" ht="93.75">
      <c r="A39" s="298">
        <v>11</v>
      </c>
      <c r="B39" s="23" t="s">
        <v>58</v>
      </c>
      <c r="C39" s="308" t="s">
        <v>77</v>
      </c>
      <c r="D39" s="123" t="s">
        <v>97</v>
      </c>
      <c r="E39" s="114">
        <v>4</v>
      </c>
      <c r="F39" s="114" t="s">
        <v>134</v>
      </c>
      <c r="G39" s="114">
        <v>2</v>
      </c>
      <c r="H39" s="83">
        <v>1</v>
      </c>
      <c r="I39" s="218" t="s">
        <v>186</v>
      </c>
      <c r="J39" s="83" t="s">
        <v>175</v>
      </c>
      <c r="K39" s="126" t="s">
        <v>109</v>
      </c>
      <c r="L39" s="211">
        <v>4</v>
      </c>
      <c r="M39" s="126"/>
      <c r="N39" s="202"/>
    </row>
    <row r="40" spans="1:49" s="194" customFormat="1" ht="72">
      <c r="A40" s="299"/>
      <c r="B40" s="24" t="s">
        <v>42</v>
      </c>
      <c r="C40" s="310"/>
      <c r="D40" s="125" t="s">
        <v>98</v>
      </c>
      <c r="E40" s="115">
        <v>3</v>
      </c>
      <c r="F40" s="115" t="s">
        <v>131</v>
      </c>
      <c r="G40" s="115">
        <v>1</v>
      </c>
      <c r="H40" s="61"/>
      <c r="I40" s="102"/>
      <c r="J40" s="61" t="s">
        <v>176</v>
      </c>
      <c r="K40" s="127" t="s">
        <v>109</v>
      </c>
      <c r="L40" s="127">
        <v>3</v>
      </c>
      <c r="M40" s="127" t="s">
        <v>170</v>
      </c>
      <c r="N40" s="202"/>
    </row>
    <row r="41" spans="1:49" s="8" customFormat="1" ht="57.75" customHeight="1">
      <c r="A41" s="25">
        <v>12</v>
      </c>
      <c r="B41" s="9" t="s">
        <v>43</v>
      </c>
      <c r="C41" s="40" t="s">
        <v>78</v>
      </c>
      <c r="D41" s="40" t="s">
        <v>100</v>
      </c>
      <c r="E41" s="25">
        <v>3</v>
      </c>
      <c r="F41" s="25" t="s">
        <v>121</v>
      </c>
      <c r="G41" s="25">
        <v>2</v>
      </c>
      <c r="H41" s="62"/>
      <c r="I41" s="62"/>
      <c r="J41" s="62"/>
      <c r="K41" s="57" t="s">
        <v>109</v>
      </c>
      <c r="L41" s="57">
        <v>3</v>
      </c>
      <c r="M41" s="5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</row>
    <row r="42" spans="1:49" s="8" customFormat="1" ht="107.25" customHeight="1">
      <c r="A42" s="25">
        <v>13</v>
      </c>
      <c r="B42" s="108" t="s">
        <v>44</v>
      </c>
      <c r="C42" s="123" t="s">
        <v>95</v>
      </c>
      <c r="D42" s="40" t="s">
        <v>99</v>
      </c>
      <c r="E42" s="25">
        <v>3</v>
      </c>
      <c r="F42" s="25" t="s">
        <v>121</v>
      </c>
      <c r="G42" s="25">
        <v>1</v>
      </c>
      <c r="H42" s="62">
        <v>1</v>
      </c>
      <c r="I42" s="62"/>
      <c r="J42" s="62" t="s">
        <v>166</v>
      </c>
      <c r="K42" s="57" t="s">
        <v>109</v>
      </c>
      <c r="L42" s="57">
        <v>3</v>
      </c>
      <c r="M42" s="5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</row>
    <row r="43" spans="1:49" s="8" customFormat="1" ht="45" customHeight="1">
      <c r="A43" s="298">
        <v>14</v>
      </c>
      <c r="B43" s="17" t="s">
        <v>45</v>
      </c>
      <c r="C43" s="308" t="s">
        <v>79</v>
      </c>
      <c r="D43" s="308" t="s">
        <v>101</v>
      </c>
      <c r="E43" s="114">
        <v>7</v>
      </c>
      <c r="F43" s="298" t="s">
        <v>122</v>
      </c>
      <c r="G43" s="114">
        <v>1</v>
      </c>
      <c r="H43" s="83"/>
      <c r="I43" s="83"/>
      <c r="J43" s="83"/>
      <c r="K43" s="294" t="s">
        <v>109</v>
      </c>
      <c r="L43" s="294">
        <v>7</v>
      </c>
      <c r="M43" s="126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</row>
    <row r="44" spans="1:49" s="8" customFormat="1" ht="23.25">
      <c r="A44" s="300"/>
      <c r="B44" s="26" t="s">
        <v>46</v>
      </c>
      <c r="C44" s="309"/>
      <c r="D44" s="309"/>
      <c r="E44" s="29">
        <v>2</v>
      </c>
      <c r="F44" s="300"/>
      <c r="G44" s="116"/>
      <c r="H44" s="84"/>
      <c r="I44" s="229">
        <v>43437</v>
      </c>
      <c r="J44" s="84" t="s">
        <v>174</v>
      </c>
      <c r="K44" s="295"/>
      <c r="L44" s="295"/>
      <c r="M44" s="128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</row>
    <row r="45" spans="1:49" s="8" customFormat="1" ht="37.5">
      <c r="A45" s="300"/>
      <c r="B45" s="27" t="s">
        <v>47</v>
      </c>
      <c r="C45" s="309"/>
      <c r="D45" s="309"/>
      <c r="E45" s="29">
        <v>2</v>
      </c>
      <c r="F45" s="300"/>
      <c r="G45" s="116"/>
      <c r="H45" s="84">
        <v>1</v>
      </c>
      <c r="I45" s="84"/>
      <c r="J45" s="84"/>
      <c r="K45" s="295"/>
      <c r="L45" s="295"/>
      <c r="M45" s="128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</row>
    <row r="46" spans="1:49" s="8" customFormat="1" ht="23.25">
      <c r="A46" s="300"/>
      <c r="B46" s="27" t="s">
        <v>48</v>
      </c>
      <c r="C46" s="309"/>
      <c r="D46" s="309"/>
      <c r="E46" s="29">
        <v>1</v>
      </c>
      <c r="F46" s="300"/>
      <c r="G46" s="116"/>
      <c r="H46" s="84"/>
      <c r="I46" s="84"/>
      <c r="J46" s="84"/>
      <c r="K46" s="295"/>
      <c r="L46" s="295"/>
      <c r="M46" s="128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</row>
    <row r="47" spans="1:49" s="8" customFormat="1" ht="75.75" customHeight="1">
      <c r="A47" s="299"/>
      <c r="B47" s="28" t="s">
        <v>49</v>
      </c>
      <c r="C47" s="310"/>
      <c r="D47" s="310"/>
      <c r="E47" s="30">
        <v>2</v>
      </c>
      <c r="F47" s="299"/>
      <c r="G47" s="115"/>
      <c r="H47" s="61"/>
      <c r="I47" s="61"/>
      <c r="J47" s="61"/>
      <c r="K47" s="296"/>
      <c r="L47" s="296"/>
      <c r="M47" s="12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</row>
    <row r="48" spans="1:49" s="8" customFormat="1" ht="126" customHeight="1" thickBot="1">
      <c r="A48" s="114">
        <v>15</v>
      </c>
      <c r="B48" s="109" t="s">
        <v>50</v>
      </c>
      <c r="C48" s="124" t="s">
        <v>80</v>
      </c>
      <c r="D48" s="123" t="s">
        <v>102</v>
      </c>
      <c r="E48" s="114">
        <v>5</v>
      </c>
      <c r="F48" s="114" t="s">
        <v>122</v>
      </c>
      <c r="G48" s="114">
        <v>1</v>
      </c>
      <c r="H48" s="83">
        <v>1</v>
      </c>
      <c r="I48" s="218">
        <v>43444</v>
      </c>
      <c r="J48" s="83" t="s">
        <v>174</v>
      </c>
      <c r="K48" s="126" t="s">
        <v>109</v>
      </c>
      <c r="L48" s="126">
        <v>5</v>
      </c>
      <c r="M48" s="126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</row>
    <row r="49" spans="1:49" s="8" customFormat="1" ht="24" thickBot="1">
      <c r="A49" s="261" t="s">
        <v>63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62"/>
      <c r="L49" s="262"/>
      <c r="M49" s="264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</row>
    <row r="50" spans="1:49" s="8" customFormat="1" ht="72.75" customHeight="1">
      <c r="A50" s="115">
        <v>16</v>
      </c>
      <c r="B50" s="110" t="s">
        <v>59</v>
      </c>
      <c r="C50" s="110" t="s">
        <v>81</v>
      </c>
      <c r="D50" s="53" t="s">
        <v>103</v>
      </c>
      <c r="E50" s="115">
        <v>5</v>
      </c>
      <c r="F50" s="115" t="s">
        <v>121</v>
      </c>
      <c r="G50" s="115">
        <v>1</v>
      </c>
      <c r="H50" s="61">
        <v>1</v>
      </c>
      <c r="I50" s="61"/>
      <c r="J50" s="61" t="s">
        <v>167</v>
      </c>
      <c r="K50" s="127" t="s">
        <v>109</v>
      </c>
      <c r="L50" s="127">
        <v>5</v>
      </c>
      <c r="M50" s="12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</row>
    <row r="51" spans="1:49" s="8" customFormat="1" ht="72" customHeight="1">
      <c r="A51" s="25">
        <v>17</v>
      </c>
      <c r="B51" s="14" t="s">
        <v>60</v>
      </c>
      <c r="C51" s="14" t="s">
        <v>82</v>
      </c>
      <c r="D51" s="54" t="s">
        <v>104</v>
      </c>
      <c r="E51" s="25">
        <v>6</v>
      </c>
      <c r="F51" s="25" t="s">
        <v>131</v>
      </c>
      <c r="G51" s="25">
        <v>12</v>
      </c>
      <c r="H51" s="62">
        <v>3</v>
      </c>
      <c r="I51" s="101" t="s">
        <v>187</v>
      </c>
      <c r="J51" s="62" t="s">
        <v>184</v>
      </c>
      <c r="K51" s="57" t="s">
        <v>109</v>
      </c>
      <c r="L51" s="57">
        <v>6</v>
      </c>
      <c r="M51" s="225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</row>
    <row r="52" spans="1:49" s="8" customFormat="1" ht="159.75" customHeight="1">
      <c r="A52" s="25">
        <v>18</v>
      </c>
      <c r="B52" s="14" t="s">
        <v>61</v>
      </c>
      <c r="C52" s="49" t="s">
        <v>83</v>
      </c>
      <c r="D52" s="54" t="s">
        <v>105</v>
      </c>
      <c r="E52" s="25">
        <v>2</v>
      </c>
      <c r="F52" s="25" t="s">
        <v>131</v>
      </c>
      <c r="G52" s="25" t="s">
        <v>112</v>
      </c>
      <c r="H52" s="62">
        <v>2</v>
      </c>
      <c r="I52" s="101" t="s">
        <v>188</v>
      </c>
      <c r="J52" s="219" t="s">
        <v>173</v>
      </c>
      <c r="K52" s="57" t="s">
        <v>109</v>
      </c>
      <c r="L52" s="57">
        <v>2</v>
      </c>
      <c r="M52" s="5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</row>
    <row r="53" spans="1:49" s="8" customFormat="1" ht="97.5" customHeight="1">
      <c r="A53" s="25">
        <v>19</v>
      </c>
      <c r="B53" s="14" t="s">
        <v>62</v>
      </c>
      <c r="C53" s="14" t="s">
        <v>84</v>
      </c>
      <c r="D53" s="54" t="s">
        <v>106</v>
      </c>
      <c r="E53" s="25">
        <v>2</v>
      </c>
      <c r="F53" s="25" t="s">
        <v>131</v>
      </c>
      <c r="G53" s="25" t="s">
        <v>112</v>
      </c>
      <c r="H53" s="62"/>
      <c r="I53" s="62"/>
      <c r="J53" s="62" t="s">
        <v>172</v>
      </c>
      <c r="K53" s="57" t="s">
        <v>109</v>
      </c>
      <c r="L53" s="57">
        <v>2</v>
      </c>
      <c r="M53" s="5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</row>
    <row r="54" spans="1:49" s="8" customFormat="1" ht="113.25" thickBot="1">
      <c r="A54" s="25">
        <v>20</v>
      </c>
      <c r="B54" s="14" t="s">
        <v>4</v>
      </c>
      <c r="C54" s="14" t="s">
        <v>85</v>
      </c>
      <c r="D54" s="55" t="s">
        <v>107</v>
      </c>
      <c r="E54" s="25" t="s">
        <v>112</v>
      </c>
      <c r="F54" s="25" t="s">
        <v>112</v>
      </c>
      <c r="G54" s="25" t="s">
        <v>112</v>
      </c>
      <c r="H54" s="62"/>
      <c r="I54" s="62"/>
      <c r="J54" s="62"/>
      <c r="K54" s="57" t="s">
        <v>112</v>
      </c>
      <c r="L54" s="57"/>
      <c r="M54" s="95" t="s">
        <v>135</v>
      </c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</row>
    <row r="55" spans="1:49" s="8" customFormat="1" ht="39.75" customHeight="1" thickBot="1">
      <c r="A55" s="31"/>
      <c r="B55" s="32"/>
      <c r="C55" s="32"/>
      <c r="D55" s="32"/>
      <c r="E55" s="32"/>
      <c r="F55" s="80"/>
      <c r="G55" s="80"/>
      <c r="H55" s="297" t="s">
        <v>113</v>
      </c>
      <c r="I55" s="297"/>
      <c r="J55" s="297"/>
      <c r="K55" s="297"/>
      <c r="L55" s="129">
        <f>L53+L52+L51+L50+L48+L43+L42+L41+L40+L39+L37+L36+L32+L31+L27+L26+L25+L23+L22+L21+L19+L18+L16+L15+L14+L38</f>
        <v>99.5</v>
      </c>
      <c r="M55" s="93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</row>
    <row r="56" spans="1:49" s="8" customFormat="1" ht="23.25">
      <c r="A56" s="7"/>
      <c r="B56" s="7"/>
      <c r="C56" s="7"/>
      <c r="D56" s="7"/>
      <c r="E56" s="7"/>
      <c r="F56" s="81"/>
      <c r="G56" s="81"/>
      <c r="H56" s="81"/>
      <c r="I56" s="81"/>
      <c r="J56" s="81"/>
      <c r="K56" s="81"/>
      <c r="L56" s="81"/>
      <c r="M56" s="81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</row>
    <row r="57" spans="1:49" s="8" customFormat="1" ht="23.25">
      <c r="A57" s="7"/>
      <c r="B57" s="7"/>
      <c r="C57" s="7"/>
      <c r="D57" s="7"/>
      <c r="E57" s="7"/>
      <c r="F57" s="81"/>
      <c r="G57" s="81"/>
      <c r="H57" s="81"/>
      <c r="I57" s="81"/>
      <c r="J57" s="81"/>
      <c r="K57" s="81"/>
      <c r="L57" s="81"/>
      <c r="M57" s="81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</row>
    <row r="58" spans="1:49" s="8" customFormat="1" ht="23.25">
      <c r="A58" s="7"/>
      <c r="B58" s="7"/>
      <c r="C58" s="7"/>
      <c r="D58" s="7"/>
      <c r="E58" s="7"/>
      <c r="F58" s="81"/>
      <c r="G58" s="81"/>
      <c r="H58" s="81"/>
      <c r="I58" s="81"/>
      <c r="J58" s="81"/>
      <c r="K58" s="81"/>
      <c r="L58" s="81"/>
      <c r="M58" s="81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</row>
    <row r="59" spans="1:49" s="8" customFormat="1" ht="23.25">
      <c r="A59" s="7"/>
      <c r="B59" s="7"/>
      <c r="C59" s="7"/>
      <c r="D59" s="7"/>
      <c r="E59" s="7"/>
      <c r="F59" s="81"/>
      <c r="G59" s="81"/>
      <c r="H59" s="81"/>
      <c r="I59" s="81"/>
      <c r="J59" s="81"/>
      <c r="K59" s="81"/>
      <c r="L59" s="81"/>
      <c r="M59" s="81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</row>
  </sheetData>
  <protectedRanges>
    <protectedRange sqref="D50:F50" name="Actividad 13_4"/>
    <protectedRange sqref="D41:G42" name="Actividad 11_4"/>
    <protectedRange sqref="B38:M38" name="Actividad 10_4"/>
    <protectedRange sqref="B22:E22 K22:M22" name="Actividad 2_4"/>
    <protectedRange sqref="B25:C27" name="Actividad 4_4"/>
    <protectedRange sqref="J29 B31:I31 K31:M31" name="Actividad 6_4"/>
    <protectedRange sqref="K32 B32:J34 L32:M34" name="actividad 7_4"/>
    <protectedRange sqref="B30:M30 L29:M29 B29:I29" name="Actividad 5_4"/>
    <protectedRange sqref="B23:G23 J23:M23" name="Actividad 3_4"/>
    <protectedRange sqref="B14:C21 F22:G22 F25 D17:J17 L17:M17 D21:G21 D20:J20 L20:M20 D18:G19 J18:M18 K19:M19 J21:M21" name="Actividad 1_4"/>
    <protectedRange sqref="I54:L54 I53 K53:M53" name="Actividad 16_2_1"/>
    <protectedRange sqref="K52:M52" name="Actividad 15_2_1"/>
    <protectedRange sqref="K50:L50" name="Actividad 13_2_1"/>
    <protectedRange sqref="I41:M42" name="Actividad 11_2_1"/>
    <protectedRange sqref="H27:L27 K25:L26" name="Actividad 4_2_1"/>
    <protectedRange sqref="W26 I14:L14 I16:L16 H15:I15 K15:L15" name="Actividad 1_2_1"/>
    <protectedRange sqref="K51:M51" name="Actividad 14_2_1"/>
    <protectedRange sqref="K56:M59" name="Actividad 17_2_1"/>
    <protectedRange sqref="N55:O55" name="Actividad 16_3_1"/>
    <protectedRange sqref="N54:O54" name="Actividad 15_3_1"/>
    <protectedRange sqref="N51:O51" name="Actividad 13_3_1"/>
    <protectedRange sqref="N42:O46" name="Actividad 11_3_1"/>
    <protectedRange sqref="N40" name="Actividad 10_3_1"/>
    <protectedRange sqref="N37" name="Actividad 8_3_1"/>
    <protectedRange sqref="N24" name="Actividad 2_3_1"/>
    <protectedRange sqref="M25:M27 N26:N29" name="Actividad 4_3_1"/>
    <protectedRange sqref="N33" name="Actividad 6_3_1"/>
    <protectedRange sqref="N30:N36" name="actividad 7_3_1"/>
    <protectedRange sqref="N30:N32" name="Actividad 5_3_1"/>
    <protectedRange sqref="N25" name="Actividad 3_3_1"/>
    <protectedRange sqref="M15:M16 N17:N23" name="Actividad 1_3_1"/>
    <protectedRange sqref="N39" name="Actividad 9_3_1"/>
    <protectedRange sqref="N47:O49" name="Actividad 12_3_1"/>
    <protectedRange sqref="N53:O53" name="Actividad 14_3_1"/>
    <protectedRange sqref="N57:O59" name="Actividad 17_3_1"/>
    <protectedRange sqref="L8 H2:H8 J2:J8 I2:I7" name="logo_2"/>
    <protectedRange sqref="A10:N10" name="nombre institucion_2"/>
    <protectedRange sqref="K17" name="Actividad 1_4_1"/>
    <protectedRange sqref="K20" name="Actividad 1_4_2"/>
    <protectedRange sqref="K29 K34" name="Actividad 1_4_3"/>
    <protectedRange sqref="H18:I18" name="Actividad 1_4_5"/>
    <protectedRange sqref="H19:J19" name="Actividad 1_4_7"/>
    <protectedRange sqref="H21:I21" name="Actividad 1_4_9"/>
    <protectedRange sqref="J22" name="Actividad 2_4_2"/>
    <protectedRange sqref="H22:I22" name="Actividad 2_4_4"/>
    <protectedRange sqref="H23:I23" name="Actividad 3_4_2"/>
    <protectedRange sqref="H25:J25" name="Actividad 4_2_1_2"/>
    <protectedRange sqref="H26:J26" name="Actividad 4_2_1_4"/>
    <protectedRange sqref="J53" name="Actividad 16_2_1_2"/>
  </protectedRanges>
  <autoFilter ref="A12:M55"/>
  <mergeCells count="57">
    <mergeCell ref="A28:M28"/>
    <mergeCell ref="C43:C47"/>
    <mergeCell ref="M29:M33"/>
    <mergeCell ref="K32:K33"/>
    <mergeCell ref="K43:K47"/>
    <mergeCell ref="F43:F47"/>
    <mergeCell ref="H29:H31"/>
    <mergeCell ref="I29:I31"/>
    <mergeCell ref="J32:J33"/>
    <mergeCell ref="J29:J31"/>
    <mergeCell ref="H32:H33"/>
    <mergeCell ref="I32:I33"/>
    <mergeCell ref="L32:L33"/>
    <mergeCell ref="C20:C23"/>
    <mergeCell ref="L43:L47"/>
    <mergeCell ref="H55:K55"/>
    <mergeCell ref="D20:D23"/>
    <mergeCell ref="A49:M49"/>
    <mergeCell ref="A39:A40"/>
    <mergeCell ref="A43:A47"/>
    <mergeCell ref="A34:A38"/>
    <mergeCell ref="C34:C38"/>
    <mergeCell ref="D34:D38"/>
    <mergeCell ref="A20:A23"/>
    <mergeCell ref="A29:A33"/>
    <mergeCell ref="E35:E36"/>
    <mergeCell ref="D43:D47"/>
    <mergeCell ref="B32:B33"/>
    <mergeCell ref="C39:C40"/>
    <mergeCell ref="A2:M2"/>
    <mergeCell ref="A3:M3"/>
    <mergeCell ref="A4:M4"/>
    <mergeCell ref="A5:M5"/>
    <mergeCell ref="A8:D8"/>
    <mergeCell ref="A7:M7"/>
    <mergeCell ref="K11:M11"/>
    <mergeCell ref="E9:H9"/>
    <mergeCell ref="A13:M13"/>
    <mergeCell ref="A9:D9"/>
    <mergeCell ref="L8:M8"/>
    <mergeCell ref="L9:M9"/>
    <mergeCell ref="A1:P1"/>
    <mergeCell ref="E32:E33"/>
    <mergeCell ref="A10:N10"/>
    <mergeCell ref="A17:A19"/>
    <mergeCell ref="I8:K8"/>
    <mergeCell ref="E8:H8"/>
    <mergeCell ref="H11:J11"/>
    <mergeCell ref="A11:G11"/>
    <mergeCell ref="I9:K9"/>
    <mergeCell ref="C17:C19"/>
    <mergeCell ref="D17:D19"/>
    <mergeCell ref="C29:C33"/>
    <mergeCell ref="D29:D33"/>
    <mergeCell ref="A24:M24"/>
    <mergeCell ref="O7:R7"/>
    <mergeCell ref="Q12:R12"/>
  </mergeCells>
  <conditionalFormatting sqref="K27:L27">
    <cfRule type="expression" dxfId="43" priority="130" stopIfTrue="1">
      <formula>K27="NC"</formula>
    </cfRule>
    <cfRule type="expression" dxfId="42" priority="131" stopIfTrue="1">
      <formula>K27="PE"</formula>
    </cfRule>
    <cfRule type="expression" dxfId="41" priority="132" stopIfTrue="1">
      <formula>K27="PA"</formula>
    </cfRule>
    <cfRule type="expression" dxfId="40" priority="133" stopIfTrue="1">
      <formula>K27="C"</formula>
    </cfRule>
  </conditionalFormatting>
  <conditionalFormatting sqref="K14:L14">
    <cfRule type="expression" dxfId="39" priority="102" stopIfTrue="1">
      <formula>K14:K22="NC"</formula>
    </cfRule>
    <cfRule type="expression" dxfId="38" priority="103" stopIfTrue="1">
      <formula>K14:K22="PE"</formula>
    </cfRule>
    <cfRule type="expression" dxfId="37" priority="104" stopIfTrue="1">
      <formula>K14:K22="PA"</formula>
    </cfRule>
    <cfRule type="expression" dxfId="36" priority="105" stopIfTrue="1">
      <formula>K14:K22="C"</formula>
    </cfRule>
  </conditionalFormatting>
  <conditionalFormatting sqref="K25:L25">
    <cfRule type="expression" dxfId="35" priority="98" stopIfTrue="1">
      <formula>K25="NC"</formula>
    </cfRule>
    <cfRule type="expression" dxfId="34" priority="99" stopIfTrue="1">
      <formula>K25="PE"</formula>
    </cfRule>
    <cfRule type="expression" dxfId="33" priority="100" stopIfTrue="1">
      <formula>K25="PA"</formula>
    </cfRule>
    <cfRule type="expression" dxfId="32" priority="101" stopIfTrue="1">
      <formula>K25="C"</formula>
    </cfRule>
  </conditionalFormatting>
  <conditionalFormatting sqref="K26:L26">
    <cfRule type="expression" dxfId="31" priority="90" stopIfTrue="1">
      <formula>K26="NC"</formula>
    </cfRule>
    <cfRule type="expression" dxfId="30" priority="91" stopIfTrue="1">
      <formula>K26="PE"</formula>
    </cfRule>
    <cfRule type="expression" dxfId="29" priority="92" stopIfTrue="1">
      <formula>K26="PA"</formula>
    </cfRule>
    <cfRule type="expression" dxfId="28" priority="93" stopIfTrue="1">
      <formula>K26="C"</formula>
    </cfRule>
  </conditionalFormatting>
  <conditionalFormatting sqref="H1 H6">
    <cfRule type="containsText" dxfId="27" priority="26" operator="containsText" text="Sin empezar">
      <formula>NOT(ISERROR(SEARCH("Sin empezar",H1)))</formula>
    </cfRule>
    <cfRule type="containsText" dxfId="26" priority="27" stopIfTrue="1" operator="containsText" text="En progreso">
      <formula>NOT(ISERROR(SEARCH("En progreso",H1)))</formula>
    </cfRule>
    <cfRule type="containsText" dxfId="25" priority="28" stopIfTrue="1" operator="containsText" text="Completado">
      <formula>NOT(ISERROR(SEARCH("Completado",H1)))</formula>
    </cfRule>
    <cfRule type="iconSet" priority="29">
      <iconSet iconSet="3Symbols2">
        <cfvo type="percent" val="0"/>
        <cfvo type="percent" val="33"/>
        <cfvo type="percent" val="67"/>
      </iconSet>
    </cfRule>
  </conditionalFormatting>
  <conditionalFormatting sqref="K14:K16 K25:K27 K50:K54 K18:K19 K21:K23 K35:K43 K30:K32 K48">
    <cfRule type="containsText" dxfId="24" priority="25" operator="containsText" text="Cumplido">
      <formula>NOT(ISERROR(SEARCH("Cumplido",K14)))</formula>
    </cfRule>
  </conditionalFormatting>
  <conditionalFormatting sqref="K14:K16 K25:K27 K50:K54 K18:K19 K21:K23 K35:K43 K30:K32 K48">
    <cfRule type="containsText" dxfId="23" priority="21" operator="containsText" text="N/A">
      <formula>NOT(ISERROR(SEARCH("N/A",K14)))</formula>
    </cfRule>
    <cfRule type="containsText" dxfId="22" priority="22" operator="containsText" text="No Cumplido">
      <formula>NOT(ISERROR(SEARCH("No Cumplido",K14)))</formula>
    </cfRule>
    <cfRule type="containsText" dxfId="21" priority="23" operator="containsText" text="Pendiente">
      <formula>NOT(ISERROR(SEARCH("Pendiente",K14)))</formula>
    </cfRule>
    <cfRule type="containsText" dxfId="20" priority="24" operator="containsText" text="Parcial">
      <formula>NOT(ISERROR(SEARCH("Parcial",K14)))</formula>
    </cfRule>
  </conditionalFormatting>
  <conditionalFormatting sqref="K17">
    <cfRule type="containsText" dxfId="19" priority="20" operator="containsText" text="Cumplido">
      <formula>NOT(ISERROR(SEARCH("Cumplido",K17)))</formula>
    </cfRule>
  </conditionalFormatting>
  <conditionalFormatting sqref="K17">
    <cfRule type="containsText" dxfId="18" priority="16" operator="containsText" text="N/A">
      <formula>NOT(ISERROR(SEARCH("N/A",K17)))</formula>
    </cfRule>
    <cfRule type="containsText" dxfId="17" priority="17" operator="containsText" text="No Cumplido">
      <formula>NOT(ISERROR(SEARCH("No Cumplido",K17)))</formula>
    </cfRule>
    <cfRule type="containsText" dxfId="16" priority="18" operator="containsText" text="Pendiente">
      <formula>NOT(ISERROR(SEARCH("Pendiente",K17)))</formula>
    </cfRule>
    <cfRule type="containsText" dxfId="15" priority="19" operator="containsText" text="Parcial">
      <formula>NOT(ISERROR(SEARCH("Parcial",K17)))</formula>
    </cfRule>
  </conditionalFormatting>
  <conditionalFormatting sqref="K20">
    <cfRule type="containsText" dxfId="14" priority="15" operator="containsText" text="Cumplido">
      <formula>NOT(ISERROR(SEARCH("Cumplido",K20)))</formula>
    </cfRule>
  </conditionalFormatting>
  <conditionalFormatting sqref="K20">
    <cfRule type="containsText" dxfId="13" priority="11" operator="containsText" text="N/A">
      <formula>NOT(ISERROR(SEARCH("N/A",K20)))</formula>
    </cfRule>
    <cfRule type="containsText" dxfId="12" priority="12" operator="containsText" text="No Cumplido">
      <formula>NOT(ISERROR(SEARCH("No Cumplido",K20)))</formula>
    </cfRule>
    <cfRule type="containsText" dxfId="11" priority="13" operator="containsText" text="Pendiente">
      <formula>NOT(ISERROR(SEARCH("Pendiente",K20)))</formula>
    </cfRule>
    <cfRule type="containsText" dxfId="10" priority="14" operator="containsText" text="Parcial">
      <formula>NOT(ISERROR(SEARCH("Parcial",K20)))</formula>
    </cfRule>
  </conditionalFormatting>
  <conditionalFormatting sqref="K29">
    <cfRule type="containsText" dxfId="9" priority="10" operator="containsText" text="Cumplido">
      <formula>NOT(ISERROR(SEARCH("Cumplido",K29)))</formula>
    </cfRule>
  </conditionalFormatting>
  <conditionalFormatting sqref="K29">
    <cfRule type="containsText" dxfId="8" priority="6" operator="containsText" text="N/A">
      <formula>NOT(ISERROR(SEARCH("N/A",K29)))</formula>
    </cfRule>
    <cfRule type="containsText" dxfId="7" priority="7" operator="containsText" text="No Cumplido">
      <formula>NOT(ISERROR(SEARCH("No Cumplido",K29)))</formula>
    </cfRule>
    <cfRule type="containsText" dxfId="6" priority="8" operator="containsText" text="Pendiente">
      <formula>NOT(ISERROR(SEARCH("Pendiente",K29)))</formula>
    </cfRule>
    <cfRule type="containsText" dxfId="5" priority="9" operator="containsText" text="Parcial">
      <formula>NOT(ISERROR(SEARCH("Parcial",K29)))</formula>
    </cfRule>
  </conditionalFormatting>
  <conditionalFormatting sqref="K34">
    <cfRule type="containsText" dxfId="4" priority="5" operator="containsText" text="Cumplido">
      <formula>NOT(ISERROR(SEARCH("Cumplido",K34)))</formula>
    </cfRule>
  </conditionalFormatting>
  <conditionalFormatting sqref="K34">
    <cfRule type="containsText" dxfId="3" priority="1" operator="containsText" text="N/A">
      <formula>NOT(ISERROR(SEARCH("N/A",K34)))</formula>
    </cfRule>
    <cfRule type="containsText" dxfId="2" priority="2" operator="containsText" text="No Cumplido">
      <formula>NOT(ISERROR(SEARCH("No Cumplido",K34)))</formula>
    </cfRule>
    <cfRule type="containsText" dxfId="1" priority="3" operator="containsText" text="Pendiente">
      <formula>NOT(ISERROR(SEARCH("Pendiente",K34)))</formula>
    </cfRule>
    <cfRule type="containsText" dxfId="0" priority="4" operator="containsText" text="Parcial">
      <formula>NOT(ISERROR(SEARCH("Parcial",K34)))</formula>
    </cfRule>
  </conditionalFormatting>
  <dataValidations count="39">
    <dataValidation type="custom" allowBlank="1" showInputMessage="1" showErrorMessage="1" error="Estos datos no deben modificarse." sqref="C54 C52">
      <formula1>C52</formula1>
    </dataValidation>
    <dataValidation type="custom" allowBlank="1" showInputMessage="1" showErrorMessage="1" error="Estos datos no deben ser modificados." sqref="C51">
      <formula1>C50</formula1>
    </dataValidation>
    <dataValidation type="custom" showInputMessage="1" showErrorMessage="1" error="Estos datos no deben modificarse." sqref="D50:D53">
      <formula1>D50</formula1>
    </dataValidation>
    <dataValidation type="custom" allowBlank="1" showInputMessage="1" showErrorMessage="1" error="Esta información no puede modificarse._x000a_" sqref="B27 B34 C14 C34:C40 D29:D33 C43:D47">
      <formula1>B14</formula1>
    </dataValidation>
    <dataValidation type="custom" showInputMessage="1" showErrorMessage="1" error="Esta información no puede modificarse._x000a_" sqref="D14:D23">
      <formula1>SUM(D14:D22)</formula1>
    </dataValidation>
    <dataValidation type="custom" allowBlank="1" showInputMessage="1" showErrorMessage="1" sqref="B14:B23">
      <formula1>SUM(B14:B23)</formula1>
    </dataValidation>
    <dataValidation type="custom" allowBlank="1" showInputMessage="1" showErrorMessage="1" error="Esta información no puede modificarse._x000a_" sqref="B25 C25:C27">
      <formula1>SUM(B25:B27)</formula1>
    </dataValidation>
    <dataValidation type="custom" allowBlank="1" showInputMessage="1" showErrorMessage="1" error="Esta información no puede modificarse._x000a_" sqref="B26 C41:C42">
      <formula1>SUM(B26:B27)</formula1>
    </dataValidation>
    <dataValidation type="custom" allowBlank="1" showInputMessage="1" showErrorMessage="1" error="Esta información no puede modificarse._x000a_" sqref="B29:B33 B50:B54">
      <formula1>SUM(B29:B33)</formula1>
    </dataValidation>
    <dataValidation type="custom" allowBlank="1" showInputMessage="1" showErrorMessage="1" error="Esta información no puede modificarse._x000a_" sqref="B35:B48">
      <formula1>SUM(B34:B48)</formula1>
    </dataValidation>
    <dataValidation type="custom" allowBlank="1" showInputMessage="1" showErrorMessage="1" error="Esta información no puede modificarse._x000a_" sqref="C15:C16 C20:C23">
      <formula1>SUM(C15:C23)</formula1>
    </dataValidation>
    <dataValidation type="custom" allowBlank="1" showInputMessage="1" showErrorMessage="1" sqref="C17:C19 K17 K20 K29 K34">
      <formula1>C17</formula1>
    </dataValidation>
    <dataValidation type="whole" showInputMessage="1" showErrorMessage="1" sqref="E14 E23 E40:E42 E31">
      <formula1>3</formula1>
      <formula2>3</formula2>
    </dataValidation>
    <dataValidation type="whole" allowBlank="1" showInputMessage="1" showErrorMessage="1" sqref="E17">
      <formula1>3</formula1>
      <formula2>3</formula2>
    </dataValidation>
    <dataValidation type="whole" showInputMessage="1" showErrorMessage="1" sqref="E18 E46">
      <formula1>1</formula1>
      <formula2>1</formula2>
    </dataValidation>
    <dataValidation type="whole" showInputMessage="1" showErrorMessage="1" sqref="E20">
      <formula1>10</formula1>
      <formula2>10</formula2>
    </dataValidation>
    <dataValidation type="whole" allowBlank="1" showInputMessage="1" showErrorMessage="1" sqref="E21 E26">
      <formula1>5</formula1>
      <formula2>5</formula2>
    </dataValidation>
    <dataValidation type="custom" showInputMessage="1" showErrorMessage="1" error="Esta información no puede modificarse._x000a_" sqref="D25:D27">
      <formula1>SUM(D25:D27)</formula1>
    </dataValidation>
    <dataValidation type="custom" allowBlank="1" showInputMessage="1" showErrorMessage="1" error="Esta información no puede modificarse._x000a_" sqref="C29:C33">
      <formula1>SUM(C29:C48)</formula1>
    </dataValidation>
    <dataValidation type="custom" allowBlank="1" showInputMessage="1" showErrorMessage="1" error="Esta información no puede modificarse._x000a_" sqref="C48 C50 C53 D54">
      <formula1>SUM(B42,B44,B47,C48)</formula1>
    </dataValidation>
    <dataValidation type="custom" showInputMessage="1" showErrorMessage="1" error="Esta información no puede modificarse._x000a_" sqref="D34:D38">
      <formula1>D34</formula1>
    </dataValidation>
    <dataValidation type="custom" allowBlank="1" showInputMessage="1" showErrorMessage="1" error="Esta información no puede modificarse._x000a_" sqref="D48 D39:D42">
      <formula1>SUM(D42,D41,D40,D39,D48)</formula1>
    </dataValidation>
    <dataValidation type="whole" showInputMessage="1" showErrorMessage="1" sqref="E51">
      <formula1>6</formula1>
      <formula2>6</formula2>
    </dataValidation>
    <dataValidation operator="lessThanOrEqual" allowBlank="1" showInputMessage="1" showErrorMessage="1" sqref="L16 L18:L19 L21:L23 L26 L31 L38 L40 L51:L53 L50"/>
    <dataValidation type="whole" operator="lessThanOrEqual" allowBlank="1" showInputMessage="1" showErrorMessage="1" sqref="L27 L54">
      <formula1>2</formula1>
    </dataValidation>
    <dataValidation type="whole" operator="lessThanOrEqual" allowBlank="1" showInputMessage="1" showErrorMessage="1" sqref="L41:L42 L14 L17">
      <formula1>3</formula1>
    </dataValidation>
    <dataValidation type="whole" operator="lessThanOrEqual" allowBlank="1" showInputMessage="1" showErrorMessage="1" sqref="L39">
      <formula1>4</formula1>
    </dataValidation>
    <dataValidation type="whole" operator="lessThanOrEqual" allowBlank="1" showInputMessage="1" showErrorMessage="1" sqref="L48">
      <formula1>5</formula1>
    </dataValidation>
    <dataValidation type="whole" operator="lessThanOrEqual" allowBlank="1" showInputMessage="1" showErrorMessage="1" sqref="L15 L43:L47 L29:L30 L32">
      <formula1>7</formula1>
    </dataValidation>
    <dataValidation type="whole" operator="lessThanOrEqual" allowBlank="1" showInputMessage="1" showErrorMessage="1" sqref="L34:L37">
      <formula1>8</formula1>
    </dataValidation>
    <dataValidation type="whole" operator="lessThanOrEqual" allowBlank="1" showInputMessage="1" showErrorMessage="1" sqref="L25 L20">
      <formula1>10</formula1>
    </dataValidation>
    <dataValidation type="list" allowBlank="1" showInputMessage="1" showErrorMessage="1" sqref="N39:N40 N24:N37">
      <formula1>#REF!</formula1>
    </dataValidation>
    <dataValidation type="decimal" showInputMessage="1" showErrorMessage="1" sqref="E19 E22 E27 E47 E44:E45 E53">
      <formula1>2</formula1>
      <formula2>2</formula2>
    </dataValidation>
    <dataValidation type="decimal" showInputMessage="1" showErrorMessage="1" sqref="E35:E39 E32:E33">
      <formula1>4</formula1>
      <formula2>4</formula2>
    </dataValidation>
    <dataValidation type="whole" showInputMessage="1" showErrorMessage="1" sqref="E48">
      <formula1>5</formula1>
      <formula2>5</formula2>
    </dataValidation>
    <dataValidation type="decimal" showInputMessage="1" showErrorMessage="1" sqref="E15:E16 E29 E43">
      <formula1>7</formula1>
      <formula2>7</formula2>
    </dataValidation>
    <dataValidation type="decimal" allowBlank="1" showInputMessage="1" showErrorMessage="1" sqref="E25 E34">
      <formula1>8</formula1>
      <formula2>8</formula2>
    </dataValidation>
    <dataValidation type="decimal" showInputMessage="1" showErrorMessage="1" sqref="E50">
      <formula1>5</formula1>
      <formula2>5</formula2>
    </dataValidation>
    <dataValidation type="whole" showInputMessage="1" showErrorMessage="1" sqref="E52">
      <formula1>2</formula1>
      <formula2>2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36" fitToHeight="0" orientation="landscape" r:id="rId1"/>
  <rowBreaks count="1" manualBreakCount="1">
    <brk id="50" max="2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Hoja1!$B$2:$B$6</xm:f>
          </x14:formula1>
          <xm:sqref>K50:K54 K25:K27 K21:K23 K14:K16 K18:K19 K30:K32 K35:K43 K48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workbookViewId="0">
      <selection activeCell="B13" sqref="B2:K13"/>
    </sheetView>
  </sheetViews>
  <sheetFormatPr baseColWidth="10" defaultRowHeight="15"/>
  <cols>
    <col min="5" max="5" width="12.85546875" customWidth="1"/>
    <col min="7" max="7" width="12.42578125" customWidth="1"/>
    <col min="8" max="8" width="13.42578125" customWidth="1"/>
    <col min="10" max="10" width="11.140625" customWidth="1"/>
    <col min="11" max="11" width="14" customWidth="1"/>
  </cols>
  <sheetData>
    <row r="2" spans="1:12" ht="21">
      <c r="A2" s="141"/>
      <c r="B2" s="342" t="s">
        <v>138</v>
      </c>
      <c r="C2" s="342"/>
      <c r="D2" s="342"/>
      <c r="E2" s="342"/>
      <c r="F2" s="342"/>
      <c r="G2" s="342"/>
      <c r="H2" s="342"/>
      <c r="I2" s="342"/>
      <c r="J2" s="342"/>
      <c r="K2" s="342"/>
      <c r="L2" s="141"/>
    </row>
    <row r="3" spans="1:12" ht="15.75" thickBot="1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2" ht="15" customHeight="1">
      <c r="A4" s="141"/>
      <c r="B4" s="343" t="s">
        <v>139</v>
      </c>
      <c r="C4" s="345" t="s">
        <v>140</v>
      </c>
      <c r="D4" s="346"/>
      <c r="E4" s="347" t="s">
        <v>141</v>
      </c>
      <c r="F4" s="347"/>
      <c r="G4" s="347"/>
      <c r="H4" s="347"/>
      <c r="I4" s="346"/>
      <c r="J4" s="348"/>
      <c r="K4" s="350" t="s">
        <v>142</v>
      </c>
      <c r="L4" s="141"/>
    </row>
    <row r="5" spans="1:12" ht="26.25" thickBot="1">
      <c r="A5" s="141"/>
      <c r="B5" s="344"/>
      <c r="C5" s="352" t="s">
        <v>143</v>
      </c>
      <c r="D5" s="353"/>
      <c r="E5" s="142" t="s">
        <v>144</v>
      </c>
      <c r="F5" s="143" t="s">
        <v>145</v>
      </c>
      <c r="G5" s="144" t="s">
        <v>146</v>
      </c>
      <c r="H5" s="145" t="s">
        <v>147</v>
      </c>
      <c r="I5" s="146" t="s">
        <v>112</v>
      </c>
      <c r="J5" s="349"/>
      <c r="K5" s="351"/>
      <c r="L5" s="141"/>
    </row>
    <row r="6" spans="1:12">
      <c r="A6" s="141"/>
      <c r="B6" s="147">
        <v>1</v>
      </c>
      <c r="C6" s="354" t="s">
        <v>148</v>
      </c>
      <c r="D6" s="355"/>
      <c r="E6" s="148">
        <f>COUNTIF('Evaluación PT 2018'!K14:K23,"Cumplido ")</f>
        <v>7</v>
      </c>
      <c r="F6" s="149">
        <f>+COUNTIF('Evaluación PT 2018'!K14:K23,"Parcial")</f>
        <v>0</v>
      </c>
      <c r="G6" s="149">
        <f>+COUNTIF('Evaluación PT 2018'!K14:K23,"Pendiente")</f>
        <v>0</v>
      </c>
      <c r="H6" s="150">
        <f>+COUNTIF('Evaluación PT 2018'!K14:K23,"No cumplido")</f>
        <v>1</v>
      </c>
      <c r="I6" s="149">
        <f>+COUNTIF('Evaluación PT 2018'!K14:K23,"N/A")</f>
        <v>0</v>
      </c>
      <c r="J6" s="349"/>
      <c r="K6" s="338">
        <f>'Evaluación PT 2018'!L55</f>
        <v>99.5</v>
      </c>
      <c r="L6" s="141"/>
    </row>
    <row r="7" spans="1:12">
      <c r="A7" s="141"/>
      <c r="B7" s="151">
        <v>2</v>
      </c>
      <c r="C7" s="330" t="s">
        <v>149</v>
      </c>
      <c r="D7" s="331"/>
      <c r="E7" s="148">
        <f>COUNTIF('Evaluación PT 2018'!K25:K27,"Cumplido ")</f>
        <v>3</v>
      </c>
      <c r="F7" s="149">
        <f>+COUNTIF('Evaluación PT 2018'!K25:K27,"Parcial")</f>
        <v>0</v>
      </c>
      <c r="G7" s="149">
        <f>+COUNTIF('Evaluación PT 2018'!K25:K27,"Pendiente")</f>
        <v>0</v>
      </c>
      <c r="H7" s="152">
        <f>+COUNTIF('Evaluación PT 2018'!K25:K27,"No cumplido")</f>
        <v>0</v>
      </c>
      <c r="I7" s="153">
        <f>+COUNTIF('Evaluación PT 2018'!K25:K27,"N/A")</f>
        <v>0</v>
      </c>
      <c r="J7" s="349"/>
      <c r="K7" s="356"/>
      <c r="L7" s="141"/>
    </row>
    <row r="8" spans="1:12" ht="15" customHeight="1">
      <c r="A8" s="141"/>
      <c r="B8" s="151">
        <v>3</v>
      </c>
      <c r="C8" s="330" t="s">
        <v>150</v>
      </c>
      <c r="D8" s="331"/>
      <c r="E8" s="148">
        <f>COUNTIF('Evaluación PT 2018'!K29:K48,"Cumplido ")</f>
        <v>11</v>
      </c>
      <c r="F8" s="149">
        <f>+COUNTIF('Evaluación PT 2018'!K29:K48,"Parcial")</f>
        <v>0</v>
      </c>
      <c r="G8" s="149">
        <f>+COUNTIF('Evaluación PT 2018'!K29:K48,"Pendiente")</f>
        <v>0</v>
      </c>
      <c r="H8" s="152">
        <f>+COUNTIF('Evaluación PT 2018'!K29:K48,"No cumplido")</f>
        <v>0</v>
      </c>
      <c r="I8" s="153">
        <f>+COUNTIF('Evaluación PT 2018'!K29:K48,"N/A")</f>
        <v>2</v>
      </c>
      <c r="J8" s="349"/>
      <c r="K8" s="332" t="s">
        <v>151</v>
      </c>
      <c r="L8" s="141"/>
    </row>
    <row r="9" spans="1:12">
      <c r="A9" s="141"/>
      <c r="B9" s="151">
        <v>4</v>
      </c>
      <c r="C9" s="330" t="s">
        <v>152</v>
      </c>
      <c r="D9" s="331"/>
      <c r="E9" s="148">
        <f>COUNTIF('Evaluación PT 2018'!K50:K54,"Cumplido ")</f>
        <v>4</v>
      </c>
      <c r="F9" s="149">
        <f>+COUNTIF('Evaluación PT 2018'!K50:K54,"Parcial")</f>
        <v>0</v>
      </c>
      <c r="G9" s="149">
        <f>+COUNTIF('Evaluación PT 2018'!K50:K54,"Pendiente")</f>
        <v>0</v>
      </c>
      <c r="H9" s="152">
        <f>+COUNTIF('Evaluación PT 2018'!K50:K54,"No cumplido")</f>
        <v>0</v>
      </c>
      <c r="I9" s="153">
        <f>+COUNTIF('Evaluación PT 2018'!K50:K54,"N/A")</f>
        <v>1</v>
      </c>
      <c r="J9" s="349"/>
      <c r="K9" s="333"/>
      <c r="L9" s="141"/>
    </row>
    <row r="10" spans="1:12">
      <c r="A10" s="141"/>
      <c r="B10" s="334" t="s">
        <v>153</v>
      </c>
      <c r="C10" s="335"/>
      <c r="D10" s="336"/>
      <c r="E10" s="154">
        <f>SUM(E6:E9)</f>
        <v>25</v>
      </c>
      <c r="F10" s="154">
        <f t="shared" ref="F10:I10" si="0">SUM(F6:F9)</f>
        <v>0</v>
      </c>
      <c r="G10" s="154">
        <f t="shared" si="0"/>
        <v>0</v>
      </c>
      <c r="H10" s="154">
        <f t="shared" si="0"/>
        <v>1</v>
      </c>
      <c r="I10" s="154">
        <f t="shared" si="0"/>
        <v>3</v>
      </c>
      <c r="J10" s="155">
        <f>SUM(E10:I10)</f>
        <v>29</v>
      </c>
      <c r="K10" s="337">
        <v>0</v>
      </c>
      <c r="L10" s="141"/>
    </row>
    <row r="11" spans="1:12">
      <c r="A11" s="141"/>
      <c r="B11" s="339" t="s">
        <v>154</v>
      </c>
      <c r="C11" s="340"/>
      <c r="D11" s="341"/>
      <c r="E11" s="156">
        <f>+E10/J10</f>
        <v>0.86206896551724133</v>
      </c>
      <c r="F11" s="157">
        <f>+F10/J10</f>
        <v>0</v>
      </c>
      <c r="G11" s="157">
        <f>+G10/J10</f>
        <v>0</v>
      </c>
      <c r="H11" s="158">
        <f>+H10/J10</f>
        <v>3.4482758620689655E-2</v>
      </c>
      <c r="I11" s="159">
        <f>+I10/J10</f>
        <v>0.10344827586206896</v>
      </c>
      <c r="J11" s="160">
        <f>SUM(E11:I11)</f>
        <v>0.99999999999999989</v>
      </c>
      <c r="K11" s="338"/>
      <c r="L11" s="141"/>
    </row>
    <row r="12" spans="1:12" ht="15.75" thickBot="1">
      <c r="A12" s="141"/>
      <c r="B12" s="324" t="s">
        <v>155</v>
      </c>
      <c r="C12" s="325"/>
      <c r="D12" s="326"/>
      <c r="E12" s="327"/>
      <c r="F12" s="327"/>
      <c r="G12" s="327"/>
      <c r="H12" s="327"/>
      <c r="I12" s="327"/>
      <c r="J12" s="327"/>
      <c r="K12" s="161">
        <f>K6-K10</f>
        <v>99.5</v>
      </c>
      <c r="L12" s="141"/>
    </row>
    <row r="13" spans="1:12">
      <c r="A13" s="141"/>
      <c r="B13" s="328" t="s">
        <v>156</v>
      </c>
      <c r="C13" s="328"/>
      <c r="D13" s="328"/>
      <c r="E13" s="328"/>
      <c r="F13" s="328"/>
      <c r="G13" s="328"/>
      <c r="H13" s="328"/>
      <c r="I13" s="328"/>
      <c r="J13" s="328"/>
      <c r="K13" s="328"/>
      <c r="L13" s="141"/>
    </row>
    <row r="14" spans="1:12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</row>
    <row r="15" spans="1:12">
      <c r="A15" s="141"/>
      <c r="B15" s="329"/>
      <c r="C15" s="329"/>
      <c r="D15" s="329"/>
      <c r="E15" s="329"/>
      <c r="F15" s="329"/>
      <c r="G15" s="329"/>
      <c r="H15" s="329"/>
      <c r="I15" s="329"/>
      <c r="J15" s="329"/>
      <c r="K15" s="329"/>
      <c r="L15" s="141"/>
    </row>
  </sheetData>
  <mergeCells count="20">
    <mergeCell ref="B2:K2"/>
    <mergeCell ref="B4:B5"/>
    <mergeCell ref="C4:D4"/>
    <mergeCell ref="E4:I4"/>
    <mergeCell ref="J4:J9"/>
    <mergeCell ref="K4:K5"/>
    <mergeCell ref="C5:D5"/>
    <mergeCell ref="C6:D6"/>
    <mergeCell ref="K6:K7"/>
    <mergeCell ref="C7:D7"/>
    <mergeCell ref="B12:D12"/>
    <mergeCell ref="E12:J12"/>
    <mergeCell ref="B13:K13"/>
    <mergeCell ref="B15:K15"/>
    <mergeCell ref="C8:D8"/>
    <mergeCell ref="K8:K9"/>
    <mergeCell ref="C9:D9"/>
    <mergeCell ref="B10:D10"/>
    <mergeCell ref="K10:K11"/>
    <mergeCell ref="B11:D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topLeftCell="A10" workbookViewId="0">
      <selection activeCell="E16" sqref="E16"/>
    </sheetView>
  </sheetViews>
  <sheetFormatPr baseColWidth="10" defaultRowHeight="15"/>
  <cols>
    <col min="2" max="2" width="0" hidden="1" customWidth="1"/>
  </cols>
  <sheetData>
    <row r="2" spans="2:2" ht="18.75">
      <c r="B2" s="56" t="s">
        <v>109</v>
      </c>
    </row>
    <row r="3" spans="2:2" ht="18.75">
      <c r="B3" s="56" t="s">
        <v>2</v>
      </c>
    </row>
    <row r="4" spans="2:2" ht="18.75">
      <c r="B4" s="56" t="s">
        <v>110</v>
      </c>
    </row>
    <row r="5" spans="2:2" ht="18.75">
      <c r="B5" s="56" t="s">
        <v>111</v>
      </c>
    </row>
    <row r="6" spans="2:2" ht="18.75">
      <c r="B6" s="56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Evaluación PT 2018</vt:lpstr>
      <vt:lpstr>Resumen de resultados</vt:lpstr>
      <vt:lpstr>Hoja1</vt:lpstr>
      <vt:lpstr>'Evaluación PT 2018'!Área_de_impresión</vt:lpstr>
      <vt:lpstr>'Evaluación PT 2018'!Títulos_a_imprimir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DPD</dc:creator>
  <cp:lastModifiedBy>Nelson Perez</cp:lastModifiedBy>
  <cp:lastPrinted>2018-10-03T14:12:20Z</cp:lastPrinted>
  <dcterms:created xsi:type="dcterms:W3CDTF">2014-10-03T18:34:35Z</dcterms:created>
  <dcterms:modified xsi:type="dcterms:W3CDTF">2019-01-24T19:55:27Z</dcterms:modified>
</cp:coreProperties>
</file>